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Documents\VSP_Ostrava\Svídnická\02g_251216_VV_Dotazy\"/>
    </mc:Choice>
  </mc:AlternateContent>
  <bookViews>
    <workbookView xWindow="0" yWindow="0" windowWidth="0" windowHeight="0"/>
  </bookViews>
  <sheets>
    <sheet name="Rekapitulace stavby" sheetId="1" r:id="rId1"/>
    <sheet name="SO-01 - Stavební úpravy" sheetId="2" r:id="rId2"/>
    <sheet name="SO-02 - Likvidace azbestu" sheetId="3" r:id="rId3"/>
    <sheet name="SO-03 - Demolice garáže" sheetId="4" r:id="rId4"/>
    <sheet name="SO-01 - TPS - vzduchotech..." sheetId="5" r:id="rId5"/>
    <sheet name="SO-02 - Stavební úpravy" sheetId="6" r:id="rId6"/>
    <sheet name="SO-03 - Elektroinstalace" sheetId="7" r:id="rId7"/>
    <sheet name="Pokyny pro vyplnění" sheetId="8" r:id="rId8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'SO-01 - Stavební úpravy'!$C$118:$K$2762</definedName>
    <definedName name="_xlnm.Print_Area" localSheetId="1">'SO-01 - Stavební úpravy'!$C$4:$J$41,'SO-01 - Stavební úpravy'!$C$47:$J$98,'SO-01 - Stavební úpravy'!$C$104:$K$2762</definedName>
    <definedName name="_xlnm.Print_Titles" localSheetId="1">'SO-01 - Stavební úpravy'!$118:$118</definedName>
    <definedName name="_xlnm._FilterDatabase" localSheetId="2" hidden="1">'SO-02 - Likvidace azbestu'!$C$88:$K$119</definedName>
    <definedName name="_xlnm.Print_Area" localSheetId="2">'SO-02 - Likvidace azbestu'!$C$4:$J$41,'SO-02 - Likvidace azbestu'!$C$47:$J$68,'SO-02 - Likvidace azbestu'!$C$74:$K$119</definedName>
    <definedName name="_xlnm.Print_Titles" localSheetId="2">'SO-02 - Likvidace azbestu'!$88:$88</definedName>
    <definedName name="_xlnm._FilterDatabase" localSheetId="3" hidden="1">'SO-03 - Demolice garáže'!$C$89:$K$157</definedName>
    <definedName name="_xlnm.Print_Area" localSheetId="3">'SO-03 - Demolice garáže'!$C$4:$J$41,'SO-03 - Demolice garáže'!$C$47:$J$69,'SO-03 - Demolice garáže'!$C$75:$K$157</definedName>
    <definedName name="_xlnm.Print_Titles" localSheetId="3">'SO-03 - Demolice garáže'!$89:$89</definedName>
    <definedName name="_xlnm._FilterDatabase" localSheetId="4" hidden="1">'SO-01 - TPS - vzduchotech...'!$C$91:$K$175</definedName>
    <definedName name="_xlnm.Print_Area" localSheetId="4">'SO-01 - TPS - vzduchotech...'!$C$4:$J$41,'SO-01 - TPS - vzduchotech...'!$C$47:$J$71,'SO-01 - TPS - vzduchotech...'!$C$77:$K$175</definedName>
    <definedName name="_xlnm.Print_Titles" localSheetId="4">'SO-01 - TPS - vzduchotech...'!$91:$91</definedName>
    <definedName name="_xlnm._FilterDatabase" localSheetId="5" hidden="1">'SO-02 - Stavební úpravy'!$C$97:$K$240</definedName>
    <definedName name="_xlnm.Print_Area" localSheetId="5">'SO-02 - Stavební úpravy'!$C$4:$J$41,'SO-02 - Stavební úpravy'!$C$47:$J$77,'SO-02 - Stavební úpravy'!$C$83:$K$240</definedName>
    <definedName name="_xlnm.Print_Titles" localSheetId="5">'SO-02 - Stavební úpravy'!$97:$97</definedName>
    <definedName name="_xlnm._FilterDatabase" localSheetId="6" hidden="1">'SO-03 - Elektroinstalace'!$C$96:$K$268</definedName>
    <definedName name="_xlnm.Print_Area" localSheetId="6">'SO-03 - Elektroinstalace'!$C$4:$J$41,'SO-03 - Elektroinstalace'!$C$47:$J$76,'SO-03 - Elektroinstalace'!$C$82:$K$268</definedName>
    <definedName name="_xlnm.Print_Titles" localSheetId="6">'SO-03 - Elektroinstalace'!$96:$96</definedName>
    <definedName name="_xlnm.Print_Area" localSheetId="7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7" l="1" r="J39"/>
  <c r="J38"/>
  <c i="1" r="AY62"/>
  <c i="7" r="J37"/>
  <c i="1" r="AX62"/>
  <c i="7" r="BI267"/>
  <c r="BH267"/>
  <c r="BG267"/>
  <c r="BF267"/>
  <c r="T267"/>
  <c r="T266"/>
  <c r="R267"/>
  <c r="R266"/>
  <c r="P267"/>
  <c r="P266"/>
  <c r="BI264"/>
  <c r="BH264"/>
  <c r="BG264"/>
  <c r="BF264"/>
  <c r="T264"/>
  <c r="T263"/>
  <c r="R264"/>
  <c r="R263"/>
  <c r="P264"/>
  <c r="P263"/>
  <c r="BI261"/>
  <c r="BH261"/>
  <c r="BG261"/>
  <c r="BF261"/>
  <c r="T261"/>
  <c r="T260"/>
  <c r="R261"/>
  <c r="R260"/>
  <c r="P261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F91"/>
  <c r="E89"/>
  <c r="F56"/>
  <c r="E54"/>
  <c r="J26"/>
  <c r="E26"/>
  <c r="J94"/>
  <c r="J25"/>
  <c r="J23"/>
  <c r="E23"/>
  <c r="J93"/>
  <c r="J22"/>
  <c r="J20"/>
  <c r="E20"/>
  <c r="F94"/>
  <c r="J19"/>
  <c r="J17"/>
  <c r="E17"/>
  <c r="F93"/>
  <c r="J16"/>
  <c r="J14"/>
  <c r="J56"/>
  <c r="E7"/>
  <c r="E85"/>
  <c i="6" r="J39"/>
  <c r="J38"/>
  <c i="1" r="AY61"/>
  <c i="6" r="J37"/>
  <c i="1" r="AX61"/>
  <c i="6"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6"/>
  <c r="BH226"/>
  <c r="BG226"/>
  <c r="BF226"/>
  <c r="T226"/>
  <c r="T225"/>
  <c r="R226"/>
  <c r="R225"/>
  <c r="P226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4"/>
  <c r="BH214"/>
  <c r="BG214"/>
  <c r="BF214"/>
  <c r="T214"/>
  <c r="R214"/>
  <c r="P214"/>
  <c r="BI212"/>
  <c r="BH212"/>
  <c r="BG212"/>
  <c r="BF212"/>
  <c r="T212"/>
  <c r="R212"/>
  <c r="P212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2"/>
  <c r="BH192"/>
  <c r="BG192"/>
  <c r="BF192"/>
  <c r="T192"/>
  <c r="R192"/>
  <c r="P192"/>
  <c r="BI188"/>
  <c r="BH188"/>
  <c r="BG188"/>
  <c r="BF188"/>
  <c r="T188"/>
  <c r="R188"/>
  <c r="P188"/>
  <c r="BI184"/>
  <c r="BH184"/>
  <c r="BG184"/>
  <c r="BF184"/>
  <c r="T184"/>
  <c r="R184"/>
  <c r="P184"/>
  <c r="BI175"/>
  <c r="BH175"/>
  <c r="BG175"/>
  <c r="BF175"/>
  <c r="T175"/>
  <c r="R175"/>
  <c r="P175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0"/>
  <c r="BH120"/>
  <c r="BG120"/>
  <c r="BF120"/>
  <c r="T120"/>
  <c r="R120"/>
  <c r="P120"/>
  <c r="BI116"/>
  <c r="BH116"/>
  <c r="BG116"/>
  <c r="BF116"/>
  <c r="T116"/>
  <c r="R116"/>
  <c r="P116"/>
  <c r="BI113"/>
  <c r="BH113"/>
  <c r="BG113"/>
  <c r="BF113"/>
  <c r="T113"/>
  <c r="R113"/>
  <c r="P113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F92"/>
  <c r="E90"/>
  <c r="F56"/>
  <c r="E54"/>
  <c r="J26"/>
  <c r="E26"/>
  <c r="J95"/>
  <c r="J25"/>
  <c r="J23"/>
  <c r="E23"/>
  <c r="J94"/>
  <c r="J22"/>
  <c r="J20"/>
  <c r="E20"/>
  <c r="F59"/>
  <c r="J19"/>
  <c r="J17"/>
  <c r="E17"/>
  <c r="F94"/>
  <c r="J16"/>
  <c r="J14"/>
  <c r="J92"/>
  <c r="E7"/>
  <c r="E86"/>
  <c i="5" r="J39"/>
  <c r="J38"/>
  <c i="1" r="AY60"/>
  <c i="5" r="J37"/>
  <c i="1" r="AX60"/>
  <c i="5" r="BI172"/>
  <c r="BH172"/>
  <c r="BG172"/>
  <c r="BF172"/>
  <c r="T172"/>
  <c r="R172"/>
  <c r="P172"/>
  <c r="BI170"/>
  <c r="BH170"/>
  <c r="BG170"/>
  <c r="BF170"/>
  <c r="T170"/>
  <c r="R170"/>
  <c r="P170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F86"/>
  <c r="E84"/>
  <c r="F56"/>
  <c r="E54"/>
  <c r="J26"/>
  <c r="E26"/>
  <c r="J89"/>
  <c r="J25"/>
  <c r="J23"/>
  <c r="E23"/>
  <c r="J88"/>
  <c r="J22"/>
  <c r="J20"/>
  <c r="E20"/>
  <c r="F59"/>
  <c r="J19"/>
  <c r="J17"/>
  <c r="E17"/>
  <c r="F58"/>
  <c r="J16"/>
  <c r="J14"/>
  <c r="J86"/>
  <c r="E7"/>
  <c r="E50"/>
  <c i="4" r="J39"/>
  <c r="J38"/>
  <c i="1" r="AY58"/>
  <c i="4" r="J37"/>
  <c i="1" r="AX58"/>
  <c i="4"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7"/>
  <c r="BH107"/>
  <c r="BG107"/>
  <c r="BF107"/>
  <c r="T107"/>
  <c r="R107"/>
  <c r="P107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F84"/>
  <c r="E82"/>
  <c r="F56"/>
  <c r="E54"/>
  <c r="J26"/>
  <c r="E26"/>
  <c r="J87"/>
  <c r="J25"/>
  <c r="J23"/>
  <c r="E23"/>
  <c r="J58"/>
  <c r="J22"/>
  <c r="J20"/>
  <c r="E20"/>
  <c r="F87"/>
  <c r="J19"/>
  <c r="J17"/>
  <c r="E17"/>
  <c r="F86"/>
  <c r="J16"/>
  <c r="J14"/>
  <c r="J56"/>
  <c r="E7"/>
  <c r="E78"/>
  <c i="3" r="J39"/>
  <c r="J38"/>
  <c i="1" r="AY57"/>
  <c i="3" r="J37"/>
  <c i="1" r="AX57"/>
  <c i="3" r="BI118"/>
  <c r="BH118"/>
  <c r="BG118"/>
  <c r="BF118"/>
  <c r="T118"/>
  <c r="T117"/>
  <c r="R118"/>
  <c r="R117"/>
  <c r="P118"/>
  <c r="P117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R95"/>
  <c r="P95"/>
  <c r="BI92"/>
  <c r="BH92"/>
  <c r="BG92"/>
  <c r="BF92"/>
  <c r="T92"/>
  <c r="R92"/>
  <c r="P92"/>
  <c r="F83"/>
  <c r="E81"/>
  <c r="F56"/>
  <c r="E54"/>
  <c r="J26"/>
  <c r="E26"/>
  <c r="J86"/>
  <c r="J25"/>
  <c r="J23"/>
  <c r="E23"/>
  <c r="J85"/>
  <c r="J22"/>
  <c r="J20"/>
  <c r="E20"/>
  <c r="F86"/>
  <c r="J19"/>
  <c r="J17"/>
  <c r="E17"/>
  <c r="F58"/>
  <c r="J16"/>
  <c r="J14"/>
  <c r="J83"/>
  <c r="E7"/>
  <c r="E77"/>
  <c i="2" r="J39"/>
  <c r="J38"/>
  <c i="1" r="AY56"/>
  <c i="2" r="J37"/>
  <c i="1" r="AX56"/>
  <c i="2" r="BI2761"/>
  <c r="BH2761"/>
  <c r="BG2761"/>
  <c r="BF2761"/>
  <c r="T2761"/>
  <c r="R2761"/>
  <c r="P2761"/>
  <c r="BI2758"/>
  <c r="BH2758"/>
  <c r="BG2758"/>
  <c r="BF2758"/>
  <c r="T2758"/>
  <c r="R2758"/>
  <c r="P2758"/>
  <c r="BI2756"/>
  <c r="BH2756"/>
  <c r="BG2756"/>
  <c r="BF2756"/>
  <c r="T2756"/>
  <c r="R2756"/>
  <c r="P2756"/>
  <c r="BI2754"/>
  <c r="BH2754"/>
  <c r="BG2754"/>
  <c r="BF2754"/>
  <c r="T2754"/>
  <c r="R2754"/>
  <c r="P2754"/>
  <c r="BI2752"/>
  <c r="BH2752"/>
  <c r="BG2752"/>
  <c r="BF2752"/>
  <c r="T2752"/>
  <c r="R2752"/>
  <c r="P2752"/>
  <c r="BI2749"/>
  <c r="BH2749"/>
  <c r="BG2749"/>
  <c r="BF2749"/>
  <c r="T2749"/>
  <c r="R2749"/>
  <c r="P2749"/>
  <c r="BI2747"/>
  <c r="BH2747"/>
  <c r="BG2747"/>
  <c r="BF2747"/>
  <c r="T2747"/>
  <c r="R2747"/>
  <c r="P2747"/>
  <c r="BI2745"/>
  <c r="BH2745"/>
  <c r="BG2745"/>
  <c r="BF2745"/>
  <c r="T2745"/>
  <c r="R2745"/>
  <c r="P2745"/>
  <c r="BI2743"/>
  <c r="BH2743"/>
  <c r="BG2743"/>
  <c r="BF2743"/>
  <c r="T2743"/>
  <c r="R2743"/>
  <c r="P2743"/>
  <c r="BI2740"/>
  <c r="BH2740"/>
  <c r="BG2740"/>
  <c r="BF2740"/>
  <c r="T2740"/>
  <c r="R2740"/>
  <c r="P2740"/>
  <c r="BI2737"/>
  <c r="BH2737"/>
  <c r="BG2737"/>
  <c r="BF2737"/>
  <c r="T2737"/>
  <c r="R2737"/>
  <c r="P2737"/>
  <c r="BI2734"/>
  <c r="BH2734"/>
  <c r="BG2734"/>
  <c r="BF2734"/>
  <c r="T2734"/>
  <c r="R2734"/>
  <c r="P2734"/>
  <c r="BI2731"/>
  <c r="BH2731"/>
  <c r="BG2731"/>
  <c r="BF2731"/>
  <c r="T2731"/>
  <c r="R2731"/>
  <c r="P2731"/>
  <c r="BI2727"/>
  <c r="BH2727"/>
  <c r="BG2727"/>
  <c r="BF2727"/>
  <c r="T2727"/>
  <c r="R2727"/>
  <c r="P2727"/>
  <c r="BI2722"/>
  <c r="BH2722"/>
  <c r="BG2722"/>
  <c r="BF2722"/>
  <c r="T2722"/>
  <c r="R2722"/>
  <c r="P2722"/>
  <c r="BI2717"/>
  <c r="BH2717"/>
  <c r="BG2717"/>
  <c r="BF2717"/>
  <c r="T2717"/>
  <c r="R2717"/>
  <c r="P2717"/>
  <c r="BI2714"/>
  <c r="BH2714"/>
  <c r="BG2714"/>
  <c r="BF2714"/>
  <c r="T2714"/>
  <c r="R2714"/>
  <c r="P2714"/>
  <c r="BI2712"/>
  <c r="BH2712"/>
  <c r="BG2712"/>
  <c r="BF2712"/>
  <c r="T2712"/>
  <c r="R2712"/>
  <c r="P2712"/>
  <c r="BI2695"/>
  <c r="BH2695"/>
  <c r="BG2695"/>
  <c r="BF2695"/>
  <c r="T2695"/>
  <c r="R2695"/>
  <c r="P2695"/>
  <c r="BI2692"/>
  <c r="BH2692"/>
  <c r="BG2692"/>
  <c r="BF2692"/>
  <c r="T2692"/>
  <c r="R2692"/>
  <c r="P2692"/>
  <c r="BI2685"/>
  <c r="BH2685"/>
  <c r="BG2685"/>
  <c r="BF2685"/>
  <c r="T2685"/>
  <c r="R2685"/>
  <c r="P2685"/>
  <c r="BI2682"/>
  <c r="BH2682"/>
  <c r="BG2682"/>
  <c r="BF2682"/>
  <c r="T2682"/>
  <c r="R2682"/>
  <c r="P2682"/>
  <c r="BI2680"/>
  <c r="BH2680"/>
  <c r="BG2680"/>
  <c r="BF2680"/>
  <c r="T2680"/>
  <c r="R2680"/>
  <c r="P2680"/>
  <c r="BI2678"/>
  <c r="BH2678"/>
  <c r="BG2678"/>
  <c r="BF2678"/>
  <c r="T2678"/>
  <c r="R2678"/>
  <c r="P2678"/>
  <c r="BI2669"/>
  <c r="BH2669"/>
  <c r="BG2669"/>
  <c r="BF2669"/>
  <c r="T2669"/>
  <c r="R2669"/>
  <c r="P2669"/>
  <c r="BI2667"/>
  <c r="BH2667"/>
  <c r="BG2667"/>
  <c r="BF2667"/>
  <c r="T2667"/>
  <c r="R2667"/>
  <c r="P2667"/>
  <c r="BI2664"/>
  <c r="BH2664"/>
  <c r="BG2664"/>
  <c r="BF2664"/>
  <c r="T2664"/>
  <c r="R2664"/>
  <c r="P2664"/>
  <c r="BI2662"/>
  <c r="BH2662"/>
  <c r="BG2662"/>
  <c r="BF2662"/>
  <c r="T2662"/>
  <c r="R2662"/>
  <c r="P2662"/>
  <c r="BI2654"/>
  <c r="BH2654"/>
  <c r="BG2654"/>
  <c r="BF2654"/>
  <c r="T2654"/>
  <c r="R2654"/>
  <c r="P2654"/>
  <c r="BI2650"/>
  <c r="BH2650"/>
  <c r="BG2650"/>
  <c r="BF2650"/>
  <c r="T2650"/>
  <c r="R2650"/>
  <c r="P2650"/>
  <c r="BI2642"/>
  <c r="BH2642"/>
  <c r="BG2642"/>
  <c r="BF2642"/>
  <c r="T2642"/>
  <c r="R2642"/>
  <c r="P2642"/>
  <c r="BI2639"/>
  <c r="BH2639"/>
  <c r="BG2639"/>
  <c r="BF2639"/>
  <c r="T2639"/>
  <c r="R2639"/>
  <c r="P2639"/>
  <c r="BI2635"/>
  <c r="BH2635"/>
  <c r="BG2635"/>
  <c r="BF2635"/>
  <c r="T2635"/>
  <c r="R2635"/>
  <c r="P2635"/>
  <c r="BI2631"/>
  <c r="BH2631"/>
  <c r="BG2631"/>
  <c r="BF2631"/>
  <c r="T2631"/>
  <c r="R2631"/>
  <c r="P2631"/>
  <c r="BI2625"/>
  <c r="BH2625"/>
  <c r="BG2625"/>
  <c r="BF2625"/>
  <c r="T2625"/>
  <c r="R2625"/>
  <c r="P2625"/>
  <c r="BI2620"/>
  <c r="BH2620"/>
  <c r="BG2620"/>
  <c r="BF2620"/>
  <c r="T2620"/>
  <c r="R2620"/>
  <c r="P2620"/>
  <c r="BI2618"/>
  <c r="BH2618"/>
  <c r="BG2618"/>
  <c r="BF2618"/>
  <c r="T2618"/>
  <c r="R2618"/>
  <c r="P2618"/>
  <c r="BI2616"/>
  <c r="BH2616"/>
  <c r="BG2616"/>
  <c r="BF2616"/>
  <c r="T2616"/>
  <c r="R2616"/>
  <c r="P2616"/>
  <c r="BI2614"/>
  <c r="BH2614"/>
  <c r="BG2614"/>
  <c r="BF2614"/>
  <c r="T2614"/>
  <c r="R2614"/>
  <c r="P2614"/>
  <c r="BI2612"/>
  <c r="BH2612"/>
  <c r="BG2612"/>
  <c r="BF2612"/>
  <c r="T2612"/>
  <c r="R2612"/>
  <c r="P2612"/>
  <c r="BI2610"/>
  <c r="BH2610"/>
  <c r="BG2610"/>
  <c r="BF2610"/>
  <c r="T2610"/>
  <c r="R2610"/>
  <c r="P2610"/>
  <c r="BI2608"/>
  <c r="BH2608"/>
  <c r="BG2608"/>
  <c r="BF2608"/>
  <c r="T2608"/>
  <c r="R2608"/>
  <c r="P2608"/>
  <c r="BI2606"/>
  <c r="BH2606"/>
  <c r="BG2606"/>
  <c r="BF2606"/>
  <c r="T2606"/>
  <c r="R2606"/>
  <c r="P2606"/>
  <c r="BI2604"/>
  <c r="BH2604"/>
  <c r="BG2604"/>
  <c r="BF2604"/>
  <c r="T2604"/>
  <c r="R2604"/>
  <c r="P2604"/>
  <c r="BI2602"/>
  <c r="BH2602"/>
  <c r="BG2602"/>
  <c r="BF2602"/>
  <c r="T2602"/>
  <c r="R2602"/>
  <c r="P2602"/>
  <c r="BI2600"/>
  <c r="BH2600"/>
  <c r="BG2600"/>
  <c r="BF2600"/>
  <c r="T2600"/>
  <c r="R2600"/>
  <c r="P2600"/>
  <c r="BI2598"/>
  <c r="BH2598"/>
  <c r="BG2598"/>
  <c r="BF2598"/>
  <c r="T2598"/>
  <c r="R2598"/>
  <c r="P2598"/>
  <c r="BI2590"/>
  <c r="BH2590"/>
  <c r="BG2590"/>
  <c r="BF2590"/>
  <c r="T2590"/>
  <c r="R2590"/>
  <c r="P2590"/>
  <c r="BI2588"/>
  <c r="BH2588"/>
  <c r="BG2588"/>
  <c r="BF2588"/>
  <c r="T2588"/>
  <c r="R2588"/>
  <c r="P2588"/>
  <c r="BI2584"/>
  <c r="BH2584"/>
  <c r="BG2584"/>
  <c r="BF2584"/>
  <c r="T2584"/>
  <c r="R2584"/>
  <c r="P2584"/>
  <c r="BI2582"/>
  <c r="BH2582"/>
  <c r="BG2582"/>
  <c r="BF2582"/>
  <c r="T2582"/>
  <c r="R2582"/>
  <c r="P2582"/>
  <c r="BI2580"/>
  <c r="BH2580"/>
  <c r="BG2580"/>
  <c r="BF2580"/>
  <c r="T2580"/>
  <c r="R2580"/>
  <c r="P2580"/>
  <c r="BI2574"/>
  <c r="BH2574"/>
  <c r="BG2574"/>
  <c r="BF2574"/>
  <c r="T2574"/>
  <c r="R2574"/>
  <c r="P2574"/>
  <c r="BI2565"/>
  <c r="BH2565"/>
  <c r="BG2565"/>
  <c r="BF2565"/>
  <c r="T2565"/>
  <c r="R2565"/>
  <c r="P2565"/>
  <c r="BI2556"/>
  <c r="BH2556"/>
  <c r="BG2556"/>
  <c r="BF2556"/>
  <c r="T2556"/>
  <c r="R2556"/>
  <c r="P2556"/>
  <c r="BI2554"/>
  <c r="BH2554"/>
  <c r="BG2554"/>
  <c r="BF2554"/>
  <c r="T2554"/>
  <c r="R2554"/>
  <c r="P2554"/>
  <c r="BI2549"/>
  <c r="BH2549"/>
  <c r="BG2549"/>
  <c r="BF2549"/>
  <c r="T2549"/>
  <c r="R2549"/>
  <c r="P2549"/>
  <c r="BI2535"/>
  <c r="BH2535"/>
  <c r="BG2535"/>
  <c r="BF2535"/>
  <c r="T2535"/>
  <c r="R2535"/>
  <c r="P2535"/>
  <c r="BI2522"/>
  <c r="BH2522"/>
  <c r="BG2522"/>
  <c r="BF2522"/>
  <c r="T2522"/>
  <c r="R2522"/>
  <c r="P2522"/>
  <c r="BI2512"/>
  <c r="BH2512"/>
  <c r="BG2512"/>
  <c r="BF2512"/>
  <c r="T2512"/>
  <c r="R2512"/>
  <c r="P2512"/>
  <c r="BI2503"/>
  <c r="BH2503"/>
  <c r="BG2503"/>
  <c r="BF2503"/>
  <c r="T2503"/>
  <c r="R2503"/>
  <c r="P2503"/>
  <c r="BI2497"/>
  <c r="BH2497"/>
  <c r="BG2497"/>
  <c r="BF2497"/>
  <c r="T2497"/>
  <c r="R2497"/>
  <c r="P2497"/>
  <c r="BI2492"/>
  <c r="BH2492"/>
  <c r="BG2492"/>
  <c r="BF2492"/>
  <c r="T2492"/>
  <c r="R2492"/>
  <c r="P2492"/>
  <c r="BI2488"/>
  <c r="BH2488"/>
  <c r="BG2488"/>
  <c r="BF2488"/>
  <c r="T2488"/>
  <c r="R2488"/>
  <c r="P2488"/>
  <c r="BI2484"/>
  <c r="BH2484"/>
  <c r="BG2484"/>
  <c r="BF2484"/>
  <c r="T2484"/>
  <c r="R2484"/>
  <c r="P2484"/>
  <c r="BI2480"/>
  <c r="BH2480"/>
  <c r="BG2480"/>
  <c r="BF2480"/>
  <c r="T2480"/>
  <c r="R2480"/>
  <c r="P2480"/>
  <c r="BI2476"/>
  <c r="BH2476"/>
  <c r="BG2476"/>
  <c r="BF2476"/>
  <c r="T2476"/>
  <c r="R2476"/>
  <c r="P2476"/>
  <c r="BI2471"/>
  <c r="BH2471"/>
  <c r="BG2471"/>
  <c r="BF2471"/>
  <c r="T2471"/>
  <c r="R2471"/>
  <c r="P2471"/>
  <c r="BI2467"/>
  <c r="BH2467"/>
  <c r="BG2467"/>
  <c r="BF2467"/>
  <c r="T2467"/>
  <c r="R2467"/>
  <c r="P2467"/>
  <c r="BI2463"/>
  <c r="BH2463"/>
  <c r="BG2463"/>
  <c r="BF2463"/>
  <c r="T2463"/>
  <c r="R2463"/>
  <c r="P2463"/>
  <c r="BI2461"/>
  <c r="BH2461"/>
  <c r="BG2461"/>
  <c r="BF2461"/>
  <c r="T2461"/>
  <c r="R2461"/>
  <c r="P2461"/>
  <c r="BI2459"/>
  <c r="BH2459"/>
  <c r="BG2459"/>
  <c r="BF2459"/>
  <c r="T2459"/>
  <c r="R2459"/>
  <c r="P2459"/>
  <c r="BI2454"/>
  <c r="BH2454"/>
  <c r="BG2454"/>
  <c r="BF2454"/>
  <c r="T2454"/>
  <c r="R2454"/>
  <c r="P2454"/>
  <c r="BI2451"/>
  <c r="BH2451"/>
  <c r="BG2451"/>
  <c r="BF2451"/>
  <c r="T2451"/>
  <c r="R2451"/>
  <c r="P2451"/>
  <c r="BI2448"/>
  <c r="BH2448"/>
  <c r="BG2448"/>
  <c r="BF2448"/>
  <c r="T2448"/>
  <c r="R2448"/>
  <c r="P2448"/>
  <c r="BI2443"/>
  <c r="BH2443"/>
  <c r="BG2443"/>
  <c r="BF2443"/>
  <c r="T2443"/>
  <c r="R2443"/>
  <c r="P2443"/>
  <c r="BI2435"/>
  <c r="BH2435"/>
  <c r="BG2435"/>
  <c r="BF2435"/>
  <c r="T2435"/>
  <c r="R2435"/>
  <c r="P2435"/>
  <c r="BI2426"/>
  <c r="BH2426"/>
  <c r="BG2426"/>
  <c r="BF2426"/>
  <c r="T2426"/>
  <c r="R2426"/>
  <c r="P2426"/>
  <c r="BI2424"/>
  <c r="BH2424"/>
  <c r="BG2424"/>
  <c r="BF2424"/>
  <c r="T2424"/>
  <c r="R2424"/>
  <c r="P2424"/>
  <c r="BI2419"/>
  <c r="BH2419"/>
  <c r="BG2419"/>
  <c r="BF2419"/>
  <c r="T2419"/>
  <c r="R2419"/>
  <c r="P2419"/>
  <c r="BI2414"/>
  <c r="BH2414"/>
  <c r="BG2414"/>
  <c r="BF2414"/>
  <c r="T2414"/>
  <c r="R2414"/>
  <c r="P2414"/>
  <c r="BI2412"/>
  <c r="BH2412"/>
  <c r="BG2412"/>
  <c r="BF2412"/>
  <c r="T2412"/>
  <c r="R2412"/>
  <c r="P2412"/>
  <c r="BI2410"/>
  <c r="BH2410"/>
  <c r="BG2410"/>
  <c r="BF2410"/>
  <c r="T2410"/>
  <c r="R2410"/>
  <c r="P2410"/>
  <c r="BI2406"/>
  <c r="BH2406"/>
  <c r="BG2406"/>
  <c r="BF2406"/>
  <c r="T2406"/>
  <c r="R2406"/>
  <c r="P2406"/>
  <c r="BI2402"/>
  <c r="BH2402"/>
  <c r="BG2402"/>
  <c r="BF2402"/>
  <c r="T2402"/>
  <c r="R2402"/>
  <c r="P2402"/>
  <c r="BI2393"/>
  <c r="BH2393"/>
  <c r="BG2393"/>
  <c r="BF2393"/>
  <c r="T2393"/>
  <c r="R2393"/>
  <c r="P2393"/>
  <c r="BI2391"/>
  <c r="BH2391"/>
  <c r="BG2391"/>
  <c r="BF2391"/>
  <c r="T2391"/>
  <c r="R2391"/>
  <c r="P2391"/>
  <c r="BI2386"/>
  <c r="BH2386"/>
  <c r="BG2386"/>
  <c r="BF2386"/>
  <c r="T2386"/>
  <c r="R2386"/>
  <c r="P2386"/>
  <c r="BI2381"/>
  <c r="BH2381"/>
  <c r="BG2381"/>
  <c r="BF2381"/>
  <c r="T2381"/>
  <c r="R2381"/>
  <c r="P2381"/>
  <c r="BI2377"/>
  <c r="BH2377"/>
  <c r="BG2377"/>
  <c r="BF2377"/>
  <c r="T2377"/>
  <c r="R2377"/>
  <c r="P2377"/>
  <c r="BI2367"/>
  <c r="BH2367"/>
  <c r="BG2367"/>
  <c r="BF2367"/>
  <c r="T2367"/>
  <c r="R2367"/>
  <c r="P2367"/>
  <c r="BI2365"/>
  <c r="BH2365"/>
  <c r="BG2365"/>
  <c r="BF2365"/>
  <c r="T2365"/>
  <c r="R2365"/>
  <c r="P2365"/>
  <c r="BI2363"/>
  <c r="BH2363"/>
  <c r="BG2363"/>
  <c r="BF2363"/>
  <c r="T2363"/>
  <c r="R2363"/>
  <c r="P2363"/>
  <c r="BI2359"/>
  <c r="BH2359"/>
  <c r="BG2359"/>
  <c r="BF2359"/>
  <c r="T2359"/>
  <c r="R2359"/>
  <c r="P2359"/>
  <c r="BI2354"/>
  <c r="BH2354"/>
  <c r="BG2354"/>
  <c r="BF2354"/>
  <c r="T2354"/>
  <c r="R2354"/>
  <c r="P2354"/>
  <c r="BI2352"/>
  <c r="BH2352"/>
  <c r="BG2352"/>
  <c r="BF2352"/>
  <c r="T2352"/>
  <c r="R2352"/>
  <c r="P2352"/>
  <c r="BI2350"/>
  <c r="BH2350"/>
  <c r="BG2350"/>
  <c r="BF2350"/>
  <c r="T2350"/>
  <c r="R2350"/>
  <c r="P2350"/>
  <c r="BI2346"/>
  <c r="BH2346"/>
  <c r="BG2346"/>
  <c r="BF2346"/>
  <c r="T2346"/>
  <c r="R2346"/>
  <c r="P2346"/>
  <c r="BI2344"/>
  <c r="BH2344"/>
  <c r="BG2344"/>
  <c r="BF2344"/>
  <c r="T2344"/>
  <c r="R2344"/>
  <c r="P2344"/>
  <c r="BI2342"/>
  <c r="BH2342"/>
  <c r="BG2342"/>
  <c r="BF2342"/>
  <c r="T2342"/>
  <c r="R2342"/>
  <c r="P2342"/>
  <c r="BI2338"/>
  <c r="BH2338"/>
  <c r="BG2338"/>
  <c r="BF2338"/>
  <c r="T2338"/>
  <c r="R2338"/>
  <c r="P2338"/>
  <c r="BI2335"/>
  <c r="BH2335"/>
  <c r="BG2335"/>
  <c r="BF2335"/>
  <c r="T2335"/>
  <c r="R2335"/>
  <c r="P2335"/>
  <c r="BI2321"/>
  <c r="BH2321"/>
  <c r="BG2321"/>
  <c r="BF2321"/>
  <c r="T2321"/>
  <c r="R2321"/>
  <c r="P2321"/>
  <c r="BI2318"/>
  <c r="BH2318"/>
  <c r="BG2318"/>
  <c r="BF2318"/>
  <c r="T2318"/>
  <c r="R2318"/>
  <c r="P2318"/>
  <c r="BI2313"/>
  <c r="BH2313"/>
  <c r="BG2313"/>
  <c r="BF2313"/>
  <c r="T2313"/>
  <c r="R2313"/>
  <c r="P2313"/>
  <c r="BI2308"/>
  <c r="BH2308"/>
  <c r="BG2308"/>
  <c r="BF2308"/>
  <c r="T2308"/>
  <c r="R2308"/>
  <c r="P2308"/>
  <c r="BI2301"/>
  <c r="BH2301"/>
  <c r="BG2301"/>
  <c r="BF2301"/>
  <c r="T2301"/>
  <c r="R2301"/>
  <c r="P2301"/>
  <c r="BI2284"/>
  <c r="BH2284"/>
  <c r="BG2284"/>
  <c r="BF2284"/>
  <c r="T2284"/>
  <c r="R2284"/>
  <c r="P2284"/>
  <c r="BI2279"/>
  <c r="BH2279"/>
  <c r="BG2279"/>
  <c r="BF2279"/>
  <c r="T2279"/>
  <c r="R2279"/>
  <c r="P2279"/>
  <c r="BI2256"/>
  <c r="BH2256"/>
  <c r="BG2256"/>
  <c r="BF2256"/>
  <c r="T2256"/>
  <c r="R2256"/>
  <c r="P2256"/>
  <c r="BI2237"/>
  <c r="BH2237"/>
  <c r="BG2237"/>
  <c r="BF2237"/>
  <c r="T2237"/>
  <c r="R2237"/>
  <c r="P2237"/>
  <c r="BI2232"/>
  <c r="BH2232"/>
  <c r="BG2232"/>
  <c r="BF2232"/>
  <c r="T2232"/>
  <c r="R2232"/>
  <c r="P2232"/>
  <c r="BI2227"/>
  <c r="BH2227"/>
  <c r="BG2227"/>
  <c r="BF2227"/>
  <c r="T2227"/>
  <c r="R2227"/>
  <c r="P2227"/>
  <c r="BI2222"/>
  <c r="BH2222"/>
  <c r="BG2222"/>
  <c r="BF2222"/>
  <c r="T2222"/>
  <c r="R2222"/>
  <c r="P2222"/>
  <c r="BI2219"/>
  <c r="BH2219"/>
  <c r="BG2219"/>
  <c r="BF2219"/>
  <c r="T2219"/>
  <c r="R2219"/>
  <c r="P2219"/>
  <c r="BI2215"/>
  <c r="BH2215"/>
  <c r="BG2215"/>
  <c r="BF2215"/>
  <c r="T2215"/>
  <c r="R2215"/>
  <c r="P2215"/>
  <c r="BI2207"/>
  <c r="BH2207"/>
  <c r="BG2207"/>
  <c r="BF2207"/>
  <c r="T2207"/>
  <c r="R2207"/>
  <c r="P2207"/>
  <c r="BI2200"/>
  <c r="BH2200"/>
  <c r="BG2200"/>
  <c r="BF2200"/>
  <c r="T2200"/>
  <c r="R2200"/>
  <c r="P2200"/>
  <c r="BI2196"/>
  <c r="BH2196"/>
  <c r="BG2196"/>
  <c r="BF2196"/>
  <c r="T2196"/>
  <c r="R2196"/>
  <c r="P2196"/>
  <c r="BI2173"/>
  <c r="BH2173"/>
  <c r="BG2173"/>
  <c r="BF2173"/>
  <c r="T2173"/>
  <c r="R2173"/>
  <c r="P2173"/>
  <c r="BI2170"/>
  <c r="BH2170"/>
  <c r="BG2170"/>
  <c r="BF2170"/>
  <c r="T2170"/>
  <c r="R2170"/>
  <c r="P2170"/>
  <c r="BI2168"/>
  <c r="BH2168"/>
  <c r="BG2168"/>
  <c r="BF2168"/>
  <c r="T2168"/>
  <c r="R2168"/>
  <c r="P2168"/>
  <c r="BI2165"/>
  <c r="BH2165"/>
  <c r="BG2165"/>
  <c r="BF2165"/>
  <c r="T2165"/>
  <c r="R2165"/>
  <c r="P2165"/>
  <c r="BI2162"/>
  <c r="BH2162"/>
  <c r="BG2162"/>
  <c r="BF2162"/>
  <c r="T2162"/>
  <c r="R2162"/>
  <c r="P2162"/>
  <c r="BI2159"/>
  <c r="BH2159"/>
  <c r="BG2159"/>
  <c r="BF2159"/>
  <c r="T2159"/>
  <c r="R2159"/>
  <c r="P2159"/>
  <c r="BI2157"/>
  <c r="BH2157"/>
  <c r="BG2157"/>
  <c r="BF2157"/>
  <c r="T2157"/>
  <c r="R2157"/>
  <c r="P2157"/>
  <c r="BI2155"/>
  <c r="BH2155"/>
  <c r="BG2155"/>
  <c r="BF2155"/>
  <c r="T2155"/>
  <c r="R2155"/>
  <c r="P2155"/>
  <c r="BI2153"/>
  <c r="BH2153"/>
  <c r="BG2153"/>
  <c r="BF2153"/>
  <c r="T2153"/>
  <c r="R2153"/>
  <c r="P2153"/>
  <c r="BI2151"/>
  <c r="BH2151"/>
  <c r="BG2151"/>
  <c r="BF2151"/>
  <c r="T2151"/>
  <c r="R2151"/>
  <c r="P2151"/>
  <c r="BI2149"/>
  <c r="BH2149"/>
  <c r="BG2149"/>
  <c r="BF2149"/>
  <c r="T2149"/>
  <c r="R2149"/>
  <c r="P2149"/>
  <c r="BI2147"/>
  <c r="BH2147"/>
  <c r="BG2147"/>
  <c r="BF2147"/>
  <c r="T2147"/>
  <c r="R2147"/>
  <c r="P2147"/>
  <c r="BI2145"/>
  <c r="BH2145"/>
  <c r="BG2145"/>
  <c r="BF2145"/>
  <c r="T2145"/>
  <c r="R2145"/>
  <c r="P2145"/>
  <c r="BI2143"/>
  <c r="BH2143"/>
  <c r="BG2143"/>
  <c r="BF2143"/>
  <c r="T2143"/>
  <c r="R2143"/>
  <c r="P2143"/>
  <c r="BI2141"/>
  <c r="BH2141"/>
  <c r="BG2141"/>
  <c r="BF2141"/>
  <c r="T2141"/>
  <c r="R2141"/>
  <c r="P2141"/>
  <c r="BI2139"/>
  <c r="BH2139"/>
  <c r="BG2139"/>
  <c r="BF2139"/>
  <c r="T2139"/>
  <c r="R2139"/>
  <c r="P2139"/>
  <c r="BI2137"/>
  <c r="BH2137"/>
  <c r="BG2137"/>
  <c r="BF2137"/>
  <c r="T2137"/>
  <c r="R2137"/>
  <c r="P2137"/>
  <c r="BI2135"/>
  <c r="BH2135"/>
  <c r="BG2135"/>
  <c r="BF2135"/>
  <c r="T2135"/>
  <c r="R2135"/>
  <c r="P2135"/>
  <c r="BI2133"/>
  <c r="BH2133"/>
  <c r="BG2133"/>
  <c r="BF2133"/>
  <c r="T2133"/>
  <c r="R2133"/>
  <c r="P2133"/>
  <c r="BI2131"/>
  <c r="BH2131"/>
  <c r="BG2131"/>
  <c r="BF2131"/>
  <c r="T2131"/>
  <c r="R2131"/>
  <c r="P2131"/>
  <c r="BI2129"/>
  <c r="BH2129"/>
  <c r="BG2129"/>
  <c r="BF2129"/>
  <c r="T2129"/>
  <c r="R2129"/>
  <c r="P2129"/>
  <c r="BI2127"/>
  <c r="BH2127"/>
  <c r="BG2127"/>
  <c r="BF2127"/>
  <c r="T2127"/>
  <c r="R2127"/>
  <c r="P2127"/>
  <c r="BI2125"/>
  <c r="BH2125"/>
  <c r="BG2125"/>
  <c r="BF2125"/>
  <c r="T2125"/>
  <c r="R2125"/>
  <c r="P2125"/>
  <c r="BI2123"/>
  <c r="BH2123"/>
  <c r="BG2123"/>
  <c r="BF2123"/>
  <c r="T2123"/>
  <c r="R2123"/>
  <c r="P2123"/>
  <c r="BI2121"/>
  <c r="BH2121"/>
  <c r="BG2121"/>
  <c r="BF2121"/>
  <c r="T2121"/>
  <c r="R2121"/>
  <c r="P2121"/>
  <c r="BI2119"/>
  <c r="BH2119"/>
  <c r="BG2119"/>
  <c r="BF2119"/>
  <c r="T2119"/>
  <c r="R2119"/>
  <c r="P2119"/>
  <c r="BI2117"/>
  <c r="BH2117"/>
  <c r="BG2117"/>
  <c r="BF2117"/>
  <c r="T2117"/>
  <c r="R2117"/>
  <c r="P2117"/>
  <c r="BI2115"/>
  <c r="BH2115"/>
  <c r="BG2115"/>
  <c r="BF2115"/>
  <c r="T2115"/>
  <c r="R2115"/>
  <c r="P2115"/>
  <c r="BI2113"/>
  <c r="BH2113"/>
  <c r="BG2113"/>
  <c r="BF2113"/>
  <c r="T2113"/>
  <c r="R2113"/>
  <c r="P2113"/>
  <c r="BI2111"/>
  <c r="BH2111"/>
  <c r="BG2111"/>
  <c r="BF2111"/>
  <c r="T2111"/>
  <c r="R2111"/>
  <c r="P2111"/>
  <c r="BI2109"/>
  <c r="BH2109"/>
  <c r="BG2109"/>
  <c r="BF2109"/>
  <c r="T2109"/>
  <c r="R2109"/>
  <c r="P2109"/>
  <c r="BI2107"/>
  <c r="BH2107"/>
  <c r="BG2107"/>
  <c r="BF2107"/>
  <c r="T2107"/>
  <c r="R2107"/>
  <c r="P2107"/>
  <c r="BI2105"/>
  <c r="BH2105"/>
  <c r="BG2105"/>
  <c r="BF2105"/>
  <c r="T2105"/>
  <c r="R2105"/>
  <c r="P2105"/>
  <c r="BI2103"/>
  <c r="BH2103"/>
  <c r="BG2103"/>
  <c r="BF2103"/>
  <c r="T2103"/>
  <c r="R2103"/>
  <c r="P2103"/>
  <c r="BI2101"/>
  <c r="BH2101"/>
  <c r="BG2101"/>
  <c r="BF2101"/>
  <c r="T2101"/>
  <c r="R2101"/>
  <c r="P2101"/>
  <c r="BI2098"/>
  <c r="BH2098"/>
  <c r="BG2098"/>
  <c r="BF2098"/>
  <c r="T2098"/>
  <c r="R2098"/>
  <c r="P2098"/>
  <c r="BI2096"/>
  <c r="BH2096"/>
  <c r="BG2096"/>
  <c r="BF2096"/>
  <c r="T2096"/>
  <c r="R2096"/>
  <c r="P2096"/>
  <c r="BI2094"/>
  <c r="BH2094"/>
  <c r="BG2094"/>
  <c r="BF2094"/>
  <c r="T2094"/>
  <c r="R2094"/>
  <c r="P2094"/>
  <c r="BI2092"/>
  <c r="BH2092"/>
  <c r="BG2092"/>
  <c r="BF2092"/>
  <c r="T2092"/>
  <c r="R2092"/>
  <c r="P2092"/>
  <c r="BI2090"/>
  <c r="BH2090"/>
  <c r="BG2090"/>
  <c r="BF2090"/>
  <c r="T2090"/>
  <c r="R2090"/>
  <c r="P2090"/>
  <c r="BI2088"/>
  <c r="BH2088"/>
  <c r="BG2088"/>
  <c r="BF2088"/>
  <c r="T2088"/>
  <c r="R2088"/>
  <c r="P2088"/>
  <c r="BI2085"/>
  <c r="BH2085"/>
  <c r="BG2085"/>
  <c r="BF2085"/>
  <c r="T2085"/>
  <c r="R2085"/>
  <c r="P2085"/>
  <c r="BI2083"/>
  <c r="BH2083"/>
  <c r="BG2083"/>
  <c r="BF2083"/>
  <c r="T2083"/>
  <c r="R2083"/>
  <c r="P2083"/>
  <c r="BI2081"/>
  <c r="BH2081"/>
  <c r="BG2081"/>
  <c r="BF2081"/>
  <c r="T2081"/>
  <c r="R2081"/>
  <c r="P2081"/>
  <c r="BI2078"/>
  <c r="BH2078"/>
  <c r="BG2078"/>
  <c r="BF2078"/>
  <c r="T2078"/>
  <c r="R2078"/>
  <c r="P2078"/>
  <c r="BI2076"/>
  <c r="BH2076"/>
  <c r="BG2076"/>
  <c r="BF2076"/>
  <c r="T2076"/>
  <c r="R2076"/>
  <c r="P2076"/>
  <c r="BI2074"/>
  <c r="BH2074"/>
  <c r="BG2074"/>
  <c r="BF2074"/>
  <c r="T2074"/>
  <c r="R2074"/>
  <c r="P2074"/>
  <c r="BI2072"/>
  <c r="BH2072"/>
  <c r="BG2072"/>
  <c r="BF2072"/>
  <c r="T2072"/>
  <c r="R2072"/>
  <c r="P2072"/>
  <c r="BI2070"/>
  <c r="BH2070"/>
  <c r="BG2070"/>
  <c r="BF2070"/>
  <c r="T2070"/>
  <c r="R2070"/>
  <c r="P2070"/>
  <c r="BI2068"/>
  <c r="BH2068"/>
  <c r="BG2068"/>
  <c r="BF2068"/>
  <c r="T2068"/>
  <c r="R2068"/>
  <c r="P2068"/>
  <c r="BI2066"/>
  <c r="BH2066"/>
  <c r="BG2066"/>
  <c r="BF2066"/>
  <c r="T2066"/>
  <c r="R2066"/>
  <c r="P2066"/>
  <c r="BI2063"/>
  <c r="BH2063"/>
  <c r="BG2063"/>
  <c r="BF2063"/>
  <c r="T2063"/>
  <c r="R2063"/>
  <c r="P2063"/>
  <c r="BI2061"/>
  <c r="BH2061"/>
  <c r="BG2061"/>
  <c r="BF2061"/>
  <c r="T2061"/>
  <c r="R2061"/>
  <c r="P2061"/>
  <c r="BI2059"/>
  <c r="BH2059"/>
  <c r="BG2059"/>
  <c r="BF2059"/>
  <c r="T2059"/>
  <c r="R2059"/>
  <c r="P2059"/>
  <c r="BI2056"/>
  <c r="BH2056"/>
  <c r="BG2056"/>
  <c r="BF2056"/>
  <c r="T2056"/>
  <c r="R2056"/>
  <c r="P2056"/>
  <c r="BI2054"/>
  <c r="BH2054"/>
  <c r="BG2054"/>
  <c r="BF2054"/>
  <c r="T2054"/>
  <c r="R2054"/>
  <c r="P2054"/>
  <c r="BI2052"/>
  <c r="BH2052"/>
  <c r="BG2052"/>
  <c r="BF2052"/>
  <c r="T2052"/>
  <c r="R2052"/>
  <c r="P2052"/>
  <c r="BI2049"/>
  <c r="BH2049"/>
  <c r="BG2049"/>
  <c r="BF2049"/>
  <c r="T2049"/>
  <c r="R2049"/>
  <c r="P2049"/>
  <c r="BI2047"/>
  <c r="BH2047"/>
  <c r="BG2047"/>
  <c r="BF2047"/>
  <c r="T2047"/>
  <c r="R2047"/>
  <c r="P2047"/>
  <c r="BI2045"/>
  <c r="BH2045"/>
  <c r="BG2045"/>
  <c r="BF2045"/>
  <c r="T2045"/>
  <c r="R2045"/>
  <c r="P2045"/>
  <c r="BI2043"/>
  <c r="BH2043"/>
  <c r="BG2043"/>
  <c r="BF2043"/>
  <c r="T2043"/>
  <c r="R2043"/>
  <c r="P2043"/>
  <c r="BI2038"/>
  <c r="BH2038"/>
  <c r="BG2038"/>
  <c r="BF2038"/>
  <c r="T2038"/>
  <c r="R2038"/>
  <c r="P2038"/>
  <c r="BI2035"/>
  <c r="BH2035"/>
  <c r="BG2035"/>
  <c r="BF2035"/>
  <c r="T2035"/>
  <c r="R2035"/>
  <c r="P2035"/>
  <c r="BI2030"/>
  <c r="BH2030"/>
  <c r="BG2030"/>
  <c r="BF2030"/>
  <c r="T2030"/>
  <c r="R2030"/>
  <c r="P2030"/>
  <c r="BI2026"/>
  <c r="BH2026"/>
  <c r="BG2026"/>
  <c r="BF2026"/>
  <c r="T2026"/>
  <c r="R2026"/>
  <c r="P2026"/>
  <c r="BI2016"/>
  <c r="BH2016"/>
  <c r="BG2016"/>
  <c r="BF2016"/>
  <c r="T2016"/>
  <c r="R2016"/>
  <c r="P2016"/>
  <c r="BI2012"/>
  <c r="BH2012"/>
  <c r="BG2012"/>
  <c r="BF2012"/>
  <c r="T2012"/>
  <c r="R2012"/>
  <c r="P2012"/>
  <c r="BI1967"/>
  <c r="BH1967"/>
  <c r="BG1967"/>
  <c r="BF1967"/>
  <c r="T1967"/>
  <c r="R1967"/>
  <c r="P1967"/>
  <c r="BI1941"/>
  <c r="BH1941"/>
  <c r="BG1941"/>
  <c r="BF1941"/>
  <c r="T1941"/>
  <c r="R1941"/>
  <c r="P1941"/>
  <c r="BI1917"/>
  <c r="BH1917"/>
  <c r="BG1917"/>
  <c r="BF1917"/>
  <c r="T1917"/>
  <c r="R1917"/>
  <c r="P1917"/>
  <c r="BI1912"/>
  <c r="BH1912"/>
  <c r="BG1912"/>
  <c r="BF1912"/>
  <c r="T1912"/>
  <c r="R1912"/>
  <c r="P1912"/>
  <c r="BI1908"/>
  <c r="BH1908"/>
  <c r="BG1908"/>
  <c r="BF1908"/>
  <c r="T1908"/>
  <c r="R1908"/>
  <c r="P1908"/>
  <c r="BI1859"/>
  <c r="BH1859"/>
  <c r="BG1859"/>
  <c r="BF1859"/>
  <c r="T1859"/>
  <c r="R1859"/>
  <c r="P1859"/>
  <c r="BI1843"/>
  <c r="BH1843"/>
  <c r="BG1843"/>
  <c r="BF1843"/>
  <c r="T1843"/>
  <c r="R1843"/>
  <c r="P1843"/>
  <c r="BI1829"/>
  <c r="BH1829"/>
  <c r="BG1829"/>
  <c r="BF1829"/>
  <c r="T1829"/>
  <c r="R1829"/>
  <c r="P1829"/>
  <c r="BI1825"/>
  <c r="BH1825"/>
  <c r="BG1825"/>
  <c r="BF1825"/>
  <c r="T1825"/>
  <c r="R1825"/>
  <c r="P1825"/>
  <c r="BI1817"/>
  <c r="BH1817"/>
  <c r="BG1817"/>
  <c r="BF1817"/>
  <c r="T1817"/>
  <c r="R1817"/>
  <c r="P1817"/>
  <c r="BI1764"/>
  <c r="BH1764"/>
  <c r="BG1764"/>
  <c r="BF1764"/>
  <c r="T1764"/>
  <c r="R1764"/>
  <c r="P1764"/>
  <c r="BI1713"/>
  <c r="BH1713"/>
  <c r="BG1713"/>
  <c r="BF1713"/>
  <c r="T1713"/>
  <c r="R1713"/>
  <c r="P1713"/>
  <c r="BI1709"/>
  <c r="BH1709"/>
  <c r="BG1709"/>
  <c r="BF1709"/>
  <c r="T1709"/>
  <c r="R1709"/>
  <c r="P1709"/>
  <c r="BI1701"/>
  <c r="BH1701"/>
  <c r="BG1701"/>
  <c r="BF1701"/>
  <c r="T1701"/>
  <c r="R1701"/>
  <c r="P1701"/>
  <c r="BI1697"/>
  <c r="BH1697"/>
  <c r="BG1697"/>
  <c r="BF1697"/>
  <c r="T1697"/>
  <c r="R1697"/>
  <c r="P1697"/>
  <c r="BI1689"/>
  <c r="BH1689"/>
  <c r="BG1689"/>
  <c r="BF1689"/>
  <c r="T1689"/>
  <c r="R1689"/>
  <c r="P1689"/>
  <c r="BI1684"/>
  <c r="BH1684"/>
  <c r="BG1684"/>
  <c r="BF1684"/>
  <c r="T1684"/>
  <c r="R1684"/>
  <c r="P1684"/>
  <c r="BI1680"/>
  <c r="BH1680"/>
  <c r="BG1680"/>
  <c r="BF1680"/>
  <c r="T1680"/>
  <c r="R1680"/>
  <c r="P1680"/>
  <c r="BI1675"/>
  <c r="BH1675"/>
  <c r="BG1675"/>
  <c r="BF1675"/>
  <c r="T1675"/>
  <c r="R1675"/>
  <c r="P1675"/>
  <c r="BI1672"/>
  <c r="BH1672"/>
  <c r="BG1672"/>
  <c r="BF1672"/>
  <c r="T1672"/>
  <c r="R1672"/>
  <c r="P1672"/>
  <c r="BI1670"/>
  <c r="BH1670"/>
  <c r="BG1670"/>
  <c r="BF1670"/>
  <c r="T1670"/>
  <c r="R1670"/>
  <c r="P1670"/>
  <c r="BI1664"/>
  <c r="BH1664"/>
  <c r="BG1664"/>
  <c r="BF1664"/>
  <c r="T1664"/>
  <c r="R1664"/>
  <c r="P1664"/>
  <c r="BI1660"/>
  <c r="BH1660"/>
  <c r="BG1660"/>
  <c r="BF1660"/>
  <c r="T1660"/>
  <c r="R1660"/>
  <c r="P1660"/>
  <c r="BI1655"/>
  <c r="BH1655"/>
  <c r="BG1655"/>
  <c r="BF1655"/>
  <c r="T1655"/>
  <c r="R1655"/>
  <c r="P1655"/>
  <c r="BI1651"/>
  <c r="BH1651"/>
  <c r="BG1651"/>
  <c r="BF1651"/>
  <c r="T1651"/>
  <c r="R1651"/>
  <c r="P1651"/>
  <c r="BI1599"/>
  <c r="BH1599"/>
  <c r="BG1599"/>
  <c r="BF1599"/>
  <c r="T1599"/>
  <c r="R1599"/>
  <c r="P1599"/>
  <c r="BI1595"/>
  <c r="BH1595"/>
  <c r="BG1595"/>
  <c r="BF1595"/>
  <c r="T1595"/>
  <c r="R1595"/>
  <c r="P1595"/>
  <c r="BI1590"/>
  <c r="BH1590"/>
  <c r="BG1590"/>
  <c r="BF1590"/>
  <c r="T1590"/>
  <c r="R1590"/>
  <c r="P1590"/>
  <c r="BI1585"/>
  <c r="BH1585"/>
  <c r="BG1585"/>
  <c r="BF1585"/>
  <c r="T1585"/>
  <c r="R1585"/>
  <c r="P1585"/>
  <c r="BI1535"/>
  <c r="BH1535"/>
  <c r="BG1535"/>
  <c r="BF1535"/>
  <c r="T1535"/>
  <c r="R1535"/>
  <c r="P1535"/>
  <c r="BI1520"/>
  <c r="BH1520"/>
  <c r="BG1520"/>
  <c r="BF1520"/>
  <c r="T1520"/>
  <c r="R1520"/>
  <c r="P1520"/>
  <c r="BI1514"/>
  <c r="BH1514"/>
  <c r="BG1514"/>
  <c r="BF1514"/>
  <c r="T1514"/>
  <c r="R1514"/>
  <c r="P1514"/>
  <c r="BI1511"/>
  <c r="BH1511"/>
  <c r="BG1511"/>
  <c r="BF1511"/>
  <c r="T1511"/>
  <c r="R1511"/>
  <c r="P1511"/>
  <c r="BI1506"/>
  <c r="BH1506"/>
  <c r="BG1506"/>
  <c r="BF1506"/>
  <c r="T1506"/>
  <c r="R1506"/>
  <c r="P1506"/>
  <c r="BI1502"/>
  <c r="BH1502"/>
  <c r="BG1502"/>
  <c r="BF1502"/>
  <c r="T1502"/>
  <c r="R1502"/>
  <c r="P1502"/>
  <c r="BI1479"/>
  <c r="BH1479"/>
  <c r="BG1479"/>
  <c r="BF1479"/>
  <c r="T1479"/>
  <c r="R1479"/>
  <c r="P1479"/>
  <c r="BI1475"/>
  <c r="BH1475"/>
  <c r="BG1475"/>
  <c r="BF1475"/>
  <c r="T1475"/>
  <c r="R1475"/>
  <c r="P1475"/>
  <c r="BI1452"/>
  <c r="BH1452"/>
  <c r="BG1452"/>
  <c r="BF1452"/>
  <c r="T1452"/>
  <c r="R1452"/>
  <c r="P1452"/>
  <c r="BI1447"/>
  <c r="BH1447"/>
  <c r="BG1447"/>
  <c r="BF1447"/>
  <c r="T1447"/>
  <c r="R1447"/>
  <c r="P1447"/>
  <c r="BI1424"/>
  <c r="BH1424"/>
  <c r="BG1424"/>
  <c r="BF1424"/>
  <c r="T1424"/>
  <c r="R1424"/>
  <c r="P1424"/>
  <c r="BI1420"/>
  <c r="BH1420"/>
  <c r="BG1420"/>
  <c r="BF1420"/>
  <c r="T1420"/>
  <c r="T1419"/>
  <c r="R1420"/>
  <c r="R1419"/>
  <c r="P1420"/>
  <c r="P1419"/>
  <c r="BI1417"/>
  <c r="BH1417"/>
  <c r="BG1417"/>
  <c r="BF1417"/>
  <c r="T1417"/>
  <c r="R1417"/>
  <c r="P1417"/>
  <c r="BI1413"/>
  <c r="BH1413"/>
  <c r="BG1413"/>
  <c r="BF1413"/>
  <c r="T1413"/>
  <c r="R1413"/>
  <c r="P1413"/>
  <c r="BI1411"/>
  <c r="BH1411"/>
  <c r="BG1411"/>
  <c r="BF1411"/>
  <c r="T1411"/>
  <c r="R1411"/>
  <c r="P1411"/>
  <c r="BI1406"/>
  <c r="BH1406"/>
  <c r="BG1406"/>
  <c r="BF1406"/>
  <c r="T1406"/>
  <c r="R1406"/>
  <c r="P1406"/>
  <c r="BI1401"/>
  <c r="BH1401"/>
  <c r="BG1401"/>
  <c r="BF1401"/>
  <c r="T1401"/>
  <c r="R1401"/>
  <c r="P1401"/>
  <c r="BI1393"/>
  <c r="BH1393"/>
  <c r="BG1393"/>
  <c r="BF1393"/>
  <c r="T1393"/>
  <c r="R1393"/>
  <c r="P1393"/>
  <c r="BI1382"/>
  <c r="BH1382"/>
  <c r="BG1382"/>
  <c r="BF1382"/>
  <c r="T1382"/>
  <c r="R1382"/>
  <c r="P1382"/>
  <c r="BI1378"/>
  <c r="BH1378"/>
  <c r="BG1378"/>
  <c r="BF1378"/>
  <c r="T1378"/>
  <c r="R1378"/>
  <c r="P1378"/>
  <c r="BI1373"/>
  <c r="BH1373"/>
  <c r="BG1373"/>
  <c r="BF1373"/>
  <c r="T1373"/>
  <c r="R1373"/>
  <c r="P1373"/>
  <c r="BI1371"/>
  <c r="BH1371"/>
  <c r="BG1371"/>
  <c r="BF1371"/>
  <c r="T1371"/>
  <c r="R1371"/>
  <c r="P1371"/>
  <c r="BI1367"/>
  <c r="BH1367"/>
  <c r="BG1367"/>
  <c r="BF1367"/>
  <c r="T1367"/>
  <c r="R1367"/>
  <c r="P1367"/>
  <c r="BI1365"/>
  <c r="BH1365"/>
  <c r="BG1365"/>
  <c r="BF1365"/>
  <c r="T1365"/>
  <c r="R1365"/>
  <c r="P1365"/>
  <c r="BI1350"/>
  <c r="BH1350"/>
  <c r="BG1350"/>
  <c r="BF1350"/>
  <c r="T1350"/>
  <c r="R1350"/>
  <c r="P1350"/>
  <c r="BI1335"/>
  <c r="BH1335"/>
  <c r="BG1335"/>
  <c r="BF1335"/>
  <c r="T1335"/>
  <c r="R1335"/>
  <c r="P1335"/>
  <c r="BI1306"/>
  <c r="BH1306"/>
  <c r="BG1306"/>
  <c r="BF1306"/>
  <c r="T1306"/>
  <c r="R1306"/>
  <c r="P1306"/>
  <c r="BI1297"/>
  <c r="BH1297"/>
  <c r="BG1297"/>
  <c r="BF1297"/>
  <c r="T1297"/>
  <c r="R1297"/>
  <c r="P1297"/>
  <c r="BI1278"/>
  <c r="BH1278"/>
  <c r="BG1278"/>
  <c r="BF1278"/>
  <c r="T1278"/>
  <c r="R1278"/>
  <c r="P1278"/>
  <c r="BI1271"/>
  <c r="BH1271"/>
  <c r="BG1271"/>
  <c r="BF1271"/>
  <c r="T1271"/>
  <c r="R1271"/>
  <c r="P1271"/>
  <c r="BI1264"/>
  <c r="BH1264"/>
  <c r="BG1264"/>
  <c r="BF1264"/>
  <c r="T1264"/>
  <c r="R1264"/>
  <c r="P1264"/>
  <c r="BI1182"/>
  <c r="BH1182"/>
  <c r="BG1182"/>
  <c r="BF1182"/>
  <c r="T1182"/>
  <c r="R1182"/>
  <c r="P1182"/>
  <c r="BI1177"/>
  <c r="BH1177"/>
  <c r="BG1177"/>
  <c r="BF1177"/>
  <c r="T1177"/>
  <c r="R1177"/>
  <c r="P1177"/>
  <c r="BI1161"/>
  <c r="BH1161"/>
  <c r="BG1161"/>
  <c r="BF1161"/>
  <c r="T1161"/>
  <c r="R1161"/>
  <c r="P1161"/>
  <c r="BI1145"/>
  <c r="BH1145"/>
  <c r="BG1145"/>
  <c r="BF1145"/>
  <c r="T1145"/>
  <c r="R1145"/>
  <c r="P1145"/>
  <c r="BI1137"/>
  <c r="BH1137"/>
  <c r="BG1137"/>
  <c r="BF1137"/>
  <c r="T1137"/>
  <c r="R1137"/>
  <c r="P1137"/>
  <c r="BI1129"/>
  <c r="BH1129"/>
  <c r="BG1129"/>
  <c r="BF1129"/>
  <c r="T1129"/>
  <c r="R1129"/>
  <c r="P1129"/>
  <c r="BI1124"/>
  <c r="BH1124"/>
  <c r="BG1124"/>
  <c r="BF1124"/>
  <c r="T1124"/>
  <c r="R1124"/>
  <c r="P1124"/>
  <c r="BI1122"/>
  <c r="BH1122"/>
  <c r="BG1122"/>
  <c r="BF1122"/>
  <c r="T1122"/>
  <c r="R1122"/>
  <c r="P1122"/>
  <c r="BI1118"/>
  <c r="BH1118"/>
  <c r="BG1118"/>
  <c r="BF1118"/>
  <c r="T1118"/>
  <c r="R1118"/>
  <c r="P1118"/>
  <c r="BI1116"/>
  <c r="BH1116"/>
  <c r="BG1116"/>
  <c r="BF1116"/>
  <c r="T1116"/>
  <c r="R1116"/>
  <c r="P1116"/>
  <c r="BI1114"/>
  <c r="BH1114"/>
  <c r="BG1114"/>
  <c r="BF1114"/>
  <c r="T1114"/>
  <c r="R1114"/>
  <c r="P1114"/>
  <c r="BI1112"/>
  <c r="BH1112"/>
  <c r="BG1112"/>
  <c r="BF1112"/>
  <c r="T1112"/>
  <c r="R1112"/>
  <c r="P1112"/>
  <c r="BI1108"/>
  <c r="BH1108"/>
  <c r="BG1108"/>
  <c r="BF1108"/>
  <c r="T1108"/>
  <c r="R1108"/>
  <c r="P1108"/>
  <c r="BI1102"/>
  <c r="BH1102"/>
  <c r="BG1102"/>
  <c r="BF1102"/>
  <c r="T1102"/>
  <c r="R1102"/>
  <c r="P1102"/>
  <c r="BI1100"/>
  <c r="BH1100"/>
  <c r="BG1100"/>
  <c r="BF1100"/>
  <c r="T1100"/>
  <c r="R1100"/>
  <c r="P1100"/>
  <c r="BI1095"/>
  <c r="BH1095"/>
  <c r="BG1095"/>
  <c r="BF1095"/>
  <c r="T1095"/>
  <c r="R1095"/>
  <c r="P1095"/>
  <c r="BI1072"/>
  <c r="BH1072"/>
  <c r="BG1072"/>
  <c r="BF1072"/>
  <c r="T1072"/>
  <c r="R1072"/>
  <c r="P1072"/>
  <c r="BI1069"/>
  <c r="BH1069"/>
  <c r="BG1069"/>
  <c r="BF1069"/>
  <c r="T1069"/>
  <c r="R1069"/>
  <c r="P1069"/>
  <c r="BI1067"/>
  <c r="BH1067"/>
  <c r="BG1067"/>
  <c r="BF1067"/>
  <c r="T1067"/>
  <c r="R1067"/>
  <c r="P1067"/>
  <c r="BI1065"/>
  <c r="BH1065"/>
  <c r="BG1065"/>
  <c r="BF1065"/>
  <c r="T1065"/>
  <c r="R1065"/>
  <c r="P1065"/>
  <c r="BI1063"/>
  <c r="BH1063"/>
  <c r="BG1063"/>
  <c r="BF1063"/>
  <c r="T1063"/>
  <c r="R1063"/>
  <c r="P1063"/>
  <c r="BI1061"/>
  <c r="BH1061"/>
  <c r="BG1061"/>
  <c r="BF1061"/>
  <c r="T1061"/>
  <c r="R1061"/>
  <c r="P1061"/>
  <c r="BI1054"/>
  <c r="BH1054"/>
  <c r="BG1054"/>
  <c r="BF1054"/>
  <c r="T1054"/>
  <c r="R1054"/>
  <c r="P1054"/>
  <c r="BI1051"/>
  <c r="BH1051"/>
  <c r="BG1051"/>
  <c r="BF1051"/>
  <c r="T1051"/>
  <c r="R1051"/>
  <c r="P1051"/>
  <c r="BI1049"/>
  <c r="BH1049"/>
  <c r="BG1049"/>
  <c r="BF1049"/>
  <c r="T1049"/>
  <c r="R1049"/>
  <c r="P1049"/>
  <c r="BI1045"/>
  <c r="BH1045"/>
  <c r="BG1045"/>
  <c r="BF1045"/>
  <c r="T1045"/>
  <c r="R1045"/>
  <c r="P1045"/>
  <c r="BI1023"/>
  <c r="BH1023"/>
  <c r="BG1023"/>
  <c r="BF1023"/>
  <c r="T1023"/>
  <c r="R1023"/>
  <c r="P1023"/>
  <c r="BI999"/>
  <c r="BH999"/>
  <c r="BG999"/>
  <c r="BF999"/>
  <c r="T999"/>
  <c r="R999"/>
  <c r="P999"/>
  <c r="BI989"/>
  <c r="BH989"/>
  <c r="BG989"/>
  <c r="BF989"/>
  <c r="T989"/>
  <c r="R989"/>
  <c r="P989"/>
  <c r="BI987"/>
  <c r="BH987"/>
  <c r="BG987"/>
  <c r="BF987"/>
  <c r="T987"/>
  <c r="R987"/>
  <c r="P987"/>
  <c r="BI983"/>
  <c r="BH983"/>
  <c r="BG983"/>
  <c r="BF983"/>
  <c r="T983"/>
  <c r="R983"/>
  <c r="P983"/>
  <c r="BI959"/>
  <c r="BH959"/>
  <c r="BG959"/>
  <c r="BF959"/>
  <c r="T959"/>
  <c r="R959"/>
  <c r="P959"/>
  <c r="BI926"/>
  <c r="BH926"/>
  <c r="BG926"/>
  <c r="BF926"/>
  <c r="T926"/>
  <c r="R926"/>
  <c r="P926"/>
  <c r="BI909"/>
  <c r="BH909"/>
  <c r="BG909"/>
  <c r="BF909"/>
  <c r="T909"/>
  <c r="R909"/>
  <c r="P909"/>
  <c r="BI905"/>
  <c r="BH905"/>
  <c r="BG905"/>
  <c r="BF905"/>
  <c r="T905"/>
  <c r="R905"/>
  <c r="P905"/>
  <c r="BI900"/>
  <c r="BH900"/>
  <c r="BG900"/>
  <c r="BF900"/>
  <c r="T900"/>
  <c r="R900"/>
  <c r="P900"/>
  <c r="BI898"/>
  <c r="BH898"/>
  <c r="BG898"/>
  <c r="BF898"/>
  <c r="T898"/>
  <c r="R898"/>
  <c r="P898"/>
  <c r="BI860"/>
  <c r="BH860"/>
  <c r="BG860"/>
  <c r="BF860"/>
  <c r="T860"/>
  <c r="R860"/>
  <c r="P860"/>
  <c r="BI827"/>
  <c r="BH827"/>
  <c r="BG827"/>
  <c r="BF827"/>
  <c r="T827"/>
  <c r="R827"/>
  <c r="P827"/>
  <c r="BI823"/>
  <c r="BH823"/>
  <c r="BG823"/>
  <c r="BF823"/>
  <c r="T823"/>
  <c r="R823"/>
  <c r="P823"/>
  <c r="BI817"/>
  <c r="BH817"/>
  <c r="BG817"/>
  <c r="BF817"/>
  <c r="T817"/>
  <c r="R817"/>
  <c r="P817"/>
  <c r="BI810"/>
  <c r="BH810"/>
  <c r="BG810"/>
  <c r="BF810"/>
  <c r="T810"/>
  <c r="R810"/>
  <c r="P810"/>
  <c r="BI803"/>
  <c r="BH803"/>
  <c r="BG803"/>
  <c r="BF803"/>
  <c r="T803"/>
  <c r="R803"/>
  <c r="P803"/>
  <c r="BI799"/>
  <c r="BH799"/>
  <c r="BG799"/>
  <c r="BF799"/>
  <c r="T799"/>
  <c r="R799"/>
  <c r="P799"/>
  <c r="BI795"/>
  <c r="BH795"/>
  <c r="BG795"/>
  <c r="BF795"/>
  <c r="T795"/>
  <c r="R795"/>
  <c r="P795"/>
  <c r="BI791"/>
  <c r="BH791"/>
  <c r="BG791"/>
  <c r="BF791"/>
  <c r="T791"/>
  <c r="R791"/>
  <c r="P791"/>
  <c r="BI770"/>
  <c r="BH770"/>
  <c r="BG770"/>
  <c r="BF770"/>
  <c r="T770"/>
  <c r="R770"/>
  <c r="P770"/>
  <c r="BI766"/>
  <c r="BH766"/>
  <c r="BG766"/>
  <c r="BF766"/>
  <c r="T766"/>
  <c r="R766"/>
  <c r="P766"/>
  <c r="BI750"/>
  <c r="BH750"/>
  <c r="BG750"/>
  <c r="BF750"/>
  <c r="T750"/>
  <c r="R750"/>
  <c r="P750"/>
  <c r="BI746"/>
  <c r="BH746"/>
  <c r="BG746"/>
  <c r="BF746"/>
  <c r="T746"/>
  <c r="R746"/>
  <c r="P746"/>
  <c r="BI699"/>
  <c r="BH699"/>
  <c r="BG699"/>
  <c r="BF699"/>
  <c r="T699"/>
  <c r="R699"/>
  <c r="P699"/>
  <c r="BI695"/>
  <c r="BH695"/>
  <c r="BG695"/>
  <c r="BF695"/>
  <c r="T695"/>
  <c r="R695"/>
  <c r="P695"/>
  <c r="BI676"/>
  <c r="BH676"/>
  <c r="BG676"/>
  <c r="BF676"/>
  <c r="T676"/>
  <c r="R676"/>
  <c r="P676"/>
  <c r="BI674"/>
  <c r="BH674"/>
  <c r="BG674"/>
  <c r="BF674"/>
  <c r="T674"/>
  <c r="R674"/>
  <c r="P674"/>
  <c r="BI670"/>
  <c r="BH670"/>
  <c r="BG670"/>
  <c r="BF670"/>
  <c r="T670"/>
  <c r="R670"/>
  <c r="P670"/>
  <c r="BI665"/>
  <c r="BH665"/>
  <c r="BG665"/>
  <c r="BF665"/>
  <c r="T665"/>
  <c r="R665"/>
  <c r="P665"/>
  <c r="BI661"/>
  <c r="BH661"/>
  <c r="BG661"/>
  <c r="BF661"/>
  <c r="T661"/>
  <c r="R661"/>
  <c r="P661"/>
  <c r="BI657"/>
  <c r="BH657"/>
  <c r="BG657"/>
  <c r="BF657"/>
  <c r="T657"/>
  <c r="R657"/>
  <c r="P657"/>
  <c r="BI622"/>
  <c r="BH622"/>
  <c r="BG622"/>
  <c r="BF622"/>
  <c r="T622"/>
  <c r="R622"/>
  <c r="P622"/>
  <c r="BI618"/>
  <c r="BH618"/>
  <c r="BG618"/>
  <c r="BF618"/>
  <c r="T618"/>
  <c r="R618"/>
  <c r="P618"/>
  <c r="BI568"/>
  <c r="BH568"/>
  <c r="BG568"/>
  <c r="BF568"/>
  <c r="T568"/>
  <c r="R568"/>
  <c r="P568"/>
  <c r="BI564"/>
  <c r="BH564"/>
  <c r="BG564"/>
  <c r="BF564"/>
  <c r="T564"/>
  <c r="R564"/>
  <c r="P564"/>
  <c r="BI548"/>
  <c r="BH548"/>
  <c r="BG548"/>
  <c r="BF548"/>
  <c r="T548"/>
  <c r="R548"/>
  <c r="P548"/>
  <c r="BI523"/>
  <c r="BH523"/>
  <c r="BG523"/>
  <c r="BF523"/>
  <c r="T523"/>
  <c r="R523"/>
  <c r="P523"/>
  <c r="BI521"/>
  <c r="BH521"/>
  <c r="BG521"/>
  <c r="BF521"/>
  <c r="T521"/>
  <c r="R521"/>
  <c r="P521"/>
  <c r="BI515"/>
  <c r="BH515"/>
  <c r="BG515"/>
  <c r="BF515"/>
  <c r="T515"/>
  <c r="R515"/>
  <c r="P515"/>
  <c r="BI513"/>
  <c r="BH513"/>
  <c r="BG513"/>
  <c r="BF513"/>
  <c r="T513"/>
  <c r="R513"/>
  <c r="P513"/>
  <c r="BI508"/>
  <c r="BH508"/>
  <c r="BG508"/>
  <c r="BF508"/>
  <c r="T508"/>
  <c r="R508"/>
  <c r="P508"/>
  <c r="BI500"/>
  <c r="BH500"/>
  <c r="BG500"/>
  <c r="BF500"/>
  <c r="T500"/>
  <c r="R500"/>
  <c r="P500"/>
  <c r="BI495"/>
  <c r="BH495"/>
  <c r="BG495"/>
  <c r="BF495"/>
  <c r="T495"/>
  <c r="R495"/>
  <c r="P495"/>
  <c r="BI489"/>
  <c r="BH489"/>
  <c r="BG489"/>
  <c r="BF489"/>
  <c r="T489"/>
  <c r="R489"/>
  <c r="P489"/>
  <c r="BI484"/>
  <c r="BH484"/>
  <c r="BG484"/>
  <c r="BF484"/>
  <c r="T484"/>
  <c r="R484"/>
  <c r="P484"/>
  <c r="BI479"/>
  <c r="BH479"/>
  <c r="BG479"/>
  <c r="BF479"/>
  <c r="T479"/>
  <c r="R479"/>
  <c r="P479"/>
  <c r="BI446"/>
  <c r="BH446"/>
  <c r="BG446"/>
  <c r="BF446"/>
  <c r="T446"/>
  <c r="R446"/>
  <c r="P446"/>
  <c r="BI442"/>
  <c r="BH442"/>
  <c r="BG442"/>
  <c r="BF442"/>
  <c r="T442"/>
  <c r="R442"/>
  <c r="P442"/>
  <c r="BI436"/>
  <c r="BH436"/>
  <c r="BG436"/>
  <c r="BF436"/>
  <c r="T436"/>
  <c r="R436"/>
  <c r="P436"/>
  <c r="BI426"/>
  <c r="BH426"/>
  <c r="BG426"/>
  <c r="BF426"/>
  <c r="T426"/>
  <c r="R426"/>
  <c r="P426"/>
  <c r="BI395"/>
  <c r="BH395"/>
  <c r="BG395"/>
  <c r="BF395"/>
  <c r="T395"/>
  <c r="R395"/>
  <c r="P395"/>
  <c r="BI390"/>
  <c r="BH390"/>
  <c r="BG390"/>
  <c r="BF390"/>
  <c r="T390"/>
  <c r="R390"/>
  <c r="P390"/>
  <c r="BI385"/>
  <c r="BH385"/>
  <c r="BG385"/>
  <c r="BF385"/>
  <c r="T385"/>
  <c r="R385"/>
  <c r="P385"/>
  <c r="BI344"/>
  <c r="BH344"/>
  <c r="BG344"/>
  <c r="BF344"/>
  <c r="T344"/>
  <c r="R344"/>
  <c r="P344"/>
  <c r="BI307"/>
  <c r="BH307"/>
  <c r="BG307"/>
  <c r="BF307"/>
  <c r="T307"/>
  <c r="R307"/>
  <c r="P307"/>
  <c r="BI299"/>
  <c r="BH299"/>
  <c r="BG299"/>
  <c r="BF299"/>
  <c r="T299"/>
  <c r="R299"/>
  <c r="P299"/>
  <c r="BI286"/>
  <c r="BH286"/>
  <c r="BG286"/>
  <c r="BF286"/>
  <c r="T286"/>
  <c r="R286"/>
  <c r="P286"/>
  <c r="BI265"/>
  <c r="BH265"/>
  <c r="BG265"/>
  <c r="BF265"/>
  <c r="T265"/>
  <c r="R265"/>
  <c r="P265"/>
  <c r="BI259"/>
  <c r="BH259"/>
  <c r="BG259"/>
  <c r="BF259"/>
  <c r="T259"/>
  <c r="R259"/>
  <c r="P259"/>
  <c r="BI253"/>
  <c r="BH253"/>
  <c r="BG253"/>
  <c r="BF253"/>
  <c r="T253"/>
  <c r="R253"/>
  <c r="P253"/>
  <c r="BI220"/>
  <c r="BH220"/>
  <c r="BG220"/>
  <c r="BF220"/>
  <c r="T220"/>
  <c r="R220"/>
  <c r="P220"/>
  <c r="BI215"/>
  <c r="BH215"/>
  <c r="BG215"/>
  <c r="BF215"/>
  <c r="T215"/>
  <c r="R215"/>
  <c r="P215"/>
  <c r="BI213"/>
  <c r="BH213"/>
  <c r="BG213"/>
  <c r="BF213"/>
  <c r="T213"/>
  <c r="R213"/>
  <c r="P213"/>
  <c r="BI208"/>
  <c r="BH208"/>
  <c r="BG208"/>
  <c r="BF208"/>
  <c r="T208"/>
  <c r="R208"/>
  <c r="P208"/>
  <c r="BI206"/>
  <c r="BH206"/>
  <c r="BG206"/>
  <c r="BF206"/>
  <c r="T206"/>
  <c r="R206"/>
  <c r="P206"/>
  <c r="BI201"/>
  <c r="BH201"/>
  <c r="BG201"/>
  <c r="BF201"/>
  <c r="T201"/>
  <c r="R201"/>
  <c r="P201"/>
  <c r="BI194"/>
  <c r="BH194"/>
  <c r="BG194"/>
  <c r="BF194"/>
  <c r="T194"/>
  <c r="R194"/>
  <c r="P194"/>
  <c r="BI162"/>
  <c r="BH162"/>
  <c r="BG162"/>
  <c r="BF162"/>
  <c r="T162"/>
  <c r="R162"/>
  <c r="P162"/>
  <c r="BI157"/>
  <c r="BH157"/>
  <c r="BG157"/>
  <c r="BF157"/>
  <c r="T157"/>
  <c r="R157"/>
  <c r="P157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F113"/>
  <c r="E111"/>
  <c r="F56"/>
  <c r="E54"/>
  <c r="J26"/>
  <c r="E26"/>
  <c r="J59"/>
  <c r="J25"/>
  <c r="J23"/>
  <c r="E23"/>
  <c r="J115"/>
  <c r="J22"/>
  <c r="J20"/>
  <c r="E20"/>
  <c r="F116"/>
  <c r="J19"/>
  <c r="J17"/>
  <c r="E17"/>
  <c r="F58"/>
  <c r="J16"/>
  <c r="J14"/>
  <c r="J56"/>
  <c r="E7"/>
  <c r="E50"/>
  <c i="1" r="L50"/>
  <c r="AM50"/>
  <c r="AM49"/>
  <c r="L49"/>
  <c r="AM47"/>
  <c r="L47"/>
  <c r="L45"/>
  <c r="L44"/>
  <c i="2" r="J2737"/>
  <c r="BK2620"/>
  <c r="BK2600"/>
  <c r="BK2535"/>
  <c r="BK2443"/>
  <c r="J2381"/>
  <c r="J2344"/>
  <c r="J2256"/>
  <c r="J2143"/>
  <c r="BK2123"/>
  <c r="BK2070"/>
  <c r="J2043"/>
  <c r="J1709"/>
  <c r="J1670"/>
  <c r="J1424"/>
  <c r="BK1382"/>
  <c r="J1271"/>
  <c r="J1129"/>
  <c r="J1102"/>
  <c r="BK1061"/>
  <c r="J989"/>
  <c r="J823"/>
  <c r="BK799"/>
  <c r="BK670"/>
  <c r="BK513"/>
  <c r="BK442"/>
  <c r="BK265"/>
  <c r="J206"/>
  <c r="BK2678"/>
  <c r="J2614"/>
  <c r="BK2590"/>
  <c r="BK2580"/>
  <c r="J2522"/>
  <c r="BK2448"/>
  <c r="J2391"/>
  <c r="BK2284"/>
  <c r="BK2170"/>
  <c r="BK2143"/>
  <c r="BK2096"/>
  <c r="BK2072"/>
  <c r="BK2054"/>
  <c r="BK1713"/>
  <c r="J1655"/>
  <c r="BK1424"/>
  <c r="BK1350"/>
  <c r="BK1271"/>
  <c r="J1118"/>
  <c r="BK999"/>
  <c r="J799"/>
  <c r="BK676"/>
  <c r="J500"/>
  <c r="J265"/>
  <c i="1" r="AS55"/>
  <c i="2" r="BK2406"/>
  <c r="BK2313"/>
  <c r="BK2227"/>
  <c r="BK2159"/>
  <c r="J2141"/>
  <c r="J2133"/>
  <c r="BK2119"/>
  <c r="BK2107"/>
  <c r="BK2076"/>
  <c r="J1843"/>
  <c r="BK1684"/>
  <c r="BK1535"/>
  <c r="J1417"/>
  <c r="J1350"/>
  <c r="BK1122"/>
  <c r="BK989"/>
  <c r="BK695"/>
  <c r="BK657"/>
  <c r="BK436"/>
  <c r="J208"/>
  <c r="J122"/>
  <c r="J2747"/>
  <c r="BK2731"/>
  <c r="J2682"/>
  <c r="BK2654"/>
  <c r="BK2614"/>
  <c r="BK2512"/>
  <c r="J2467"/>
  <c r="J2435"/>
  <c r="BK2377"/>
  <c r="J2346"/>
  <c r="BK2318"/>
  <c r="BK2151"/>
  <c r="J2129"/>
  <c r="BK2111"/>
  <c r="J2090"/>
  <c r="BK2068"/>
  <c r="J2045"/>
  <c r="BK1941"/>
  <c r="BK1672"/>
  <c r="BK1506"/>
  <c r="J1378"/>
  <c r="J1297"/>
  <c r="J1112"/>
  <c r="BK1065"/>
  <c r="J898"/>
  <c r="J770"/>
  <c r="BK618"/>
  <c r="BK495"/>
  <c r="BK395"/>
  <c r="BK253"/>
  <c r="BK157"/>
  <c i="3" r="BK115"/>
  <c r="J106"/>
  <c r="BK98"/>
  <c r="J115"/>
  <c r="J102"/>
  <c r="BK92"/>
  <c i="4" r="BK153"/>
  <c r="BK143"/>
  <c r="J127"/>
  <c r="BK121"/>
  <c r="BK115"/>
  <c r="J105"/>
  <c r="BK97"/>
  <c r="J145"/>
  <c r="BK127"/>
  <c r="BK117"/>
  <c r="J101"/>
  <c i="5" r="J142"/>
  <c r="BK115"/>
  <c r="J103"/>
  <c r="J95"/>
  <c i="6" r="J235"/>
  <c r="BK237"/>
  <c r="BK219"/>
  <c r="J199"/>
  <c r="J167"/>
  <c r="J148"/>
  <c r="BK107"/>
  <c r="BK212"/>
  <c r="BK188"/>
  <c r="J153"/>
  <c r="J138"/>
  <c r="J113"/>
  <c i="7" r="BK264"/>
  <c r="BK248"/>
  <c r="BK238"/>
  <c r="J225"/>
  <c r="BK212"/>
  <c r="J254"/>
  <c r="BK242"/>
  <c r="J231"/>
  <c r="BK216"/>
  <c r="J210"/>
  <c r="J206"/>
  <c r="BK197"/>
  <c r="J189"/>
  <c r="BK178"/>
  <c r="BK169"/>
  <c r="BK159"/>
  <c r="BK148"/>
  <c r="J137"/>
  <c r="J126"/>
  <c r="BK114"/>
  <c r="BK101"/>
  <c r="BK195"/>
  <c r="BK180"/>
  <c r="J169"/>
  <c r="J156"/>
  <c r="J139"/>
  <c r="J122"/>
  <c r="BK111"/>
  <c r="BK99"/>
  <c i="2" r="J2695"/>
  <c r="J2639"/>
  <c r="J2606"/>
  <c r="J2512"/>
  <c r="J2459"/>
  <c r="J2414"/>
  <c r="J2377"/>
  <c r="J2338"/>
  <c r="J2227"/>
  <c r="J2137"/>
  <c r="BK2094"/>
  <c r="J2056"/>
  <c r="BK2030"/>
  <c r="BK1817"/>
  <c r="J1651"/>
  <c r="BK1420"/>
  <c r="BK1367"/>
  <c r="BK1116"/>
  <c r="BK1100"/>
  <c r="J1067"/>
  <c r="BK1051"/>
  <c r="J817"/>
  <c r="J795"/>
  <c r="J622"/>
  <c r="BK500"/>
  <c r="J436"/>
  <c r="J253"/>
  <c r="J2731"/>
  <c r="J2722"/>
  <c r="BK2608"/>
  <c r="BK2582"/>
  <c r="BK2492"/>
  <c r="J2451"/>
  <c r="J2367"/>
  <c r="BK2279"/>
  <c r="J2165"/>
  <c r="J2153"/>
  <c r="J2092"/>
  <c r="BK2074"/>
  <c r="J2063"/>
  <c r="J1967"/>
  <c r="J1680"/>
  <c r="BK1514"/>
  <c r="BK1452"/>
  <c r="J1373"/>
  <c r="BK1297"/>
  <c r="J1122"/>
  <c r="J1045"/>
  <c r="BK791"/>
  <c r="BK564"/>
  <c r="BK390"/>
  <c r="J213"/>
  <c r="BK2758"/>
  <c r="BK2752"/>
  <c r="J2717"/>
  <c r="J2692"/>
  <c r="J2654"/>
  <c r="BK2625"/>
  <c r="J2574"/>
  <c r="BK2497"/>
  <c r="BK2426"/>
  <c r="BK2365"/>
  <c r="J2318"/>
  <c r="BK2232"/>
  <c r="J2200"/>
  <c r="BK2157"/>
  <c r="BK2135"/>
  <c r="J2123"/>
  <c r="J2111"/>
  <c r="J2072"/>
  <c r="BK2012"/>
  <c r="BK1764"/>
  <c r="J1585"/>
  <c r="J1452"/>
  <c r="J1367"/>
  <c r="BK1145"/>
  <c r="BK1112"/>
  <c r="J987"/>
  <c r="BK823"/>
  <c r="J618"/>
  <c r="J446"/>
  <c r="BK220"/>
  <c r="J126"/>
  <c r="J2754"/>
  <c r="BK2737"/>
  <c r="J2685"/>
  <c r="J2662"/>
  <c r="J2616"/>
  <c r="J2492"/>
  <c r="BK2463"/>
  <c r="J2412"/>
  <c r="BK2386"/>
  <c r="J2350"/>
  <c r="J2313"/>
  <c r="BK2173"/>
  <c r="J2121"/>
  <c r="J2094"/>
  <c r="J2076"/>
  <c r="BK2049"/>
  <c r="J2026"/>
  <c r="BK1917"/>
  <c r="J1713"/>
  <c r="J1590"/>
  <c r="J1413"/>
  <c r="BK1306"/>
  <c r="J1145"/>
  <c r="BK1069"/>
  <c r="J1049"/>
  <c r="BK905"/>
  <c r="J766"/>
  <c r="J657"/>
  <c r="BK489"/>
  <c r="J390"/>
  <c r="BK194"/>
  <c i="3" r="BK118"/>
  <c r="J104"/>
  <c r="BK95"/>
  <c r="BK109"/>
  <c r="J100"/>
  <c i="4" r="J93"/>
  <c r="BK149"/>
  <c r="J143"/>
  <c r="J134"/>
  <c r="BK125"/>
  <c r="J115"/>
  <c r="J107"/>
  <c r="J97"/>
  <c i="5" r="BK172"/>
  <c r="BK166"/>
  <c r="BK164"/>
  <c r="BK159"/>
  <c r="J152"/>
  <c r="BK139"/>
  <c r="BK126"/>
  <c r="J113"/>
  <c r="BK97"/>
  <c r="J164"/>
  <c r="BK152"/>
  <c r="J144"/>
  <c r="J134"/>
  <c r="J126"/>
  <c r="J115"/>
  <c r="BK105"/>
  <c r="J97"/>
  <c i="6" r="J233"/>
  <c r="BK233"/>
  <c r="BK221"/>
  <c r="BK192"/>
  <c r="J162"/>
  <c r="BK142"/>
  <c r="BK125"/>
  <c r="BK105"/>
  <c r="J204"/>
  <c r="BK164"/>
  <c r="J144"/>
  <c r="BK127"/>
  <c r="J105"/>
  <c i="7" r="J246"/>
  <c r="BK233"/>
  <c r="BK221"/>
  <c r="J264"/>
  <c r="J244"/>
  <c r="BK227"/>
  <c r="BK214"/>
  <c r="BK208"/>
  <c r="J199"/>
  <c r="BK182"/>
  <c r="BK176"/>
  <c r="BK156"/>
  <c r="J146"/>
  <c r="BK139"/>
  <c r="J129"/>
  <c r="J120"/>
  <c r="BK109"/>
  <c r="BK186"/>
  <c r="J182"/>
  <c r="BK161"/>
  <c r="J148"/>
  <c r="BK137"/>
  <c r="BK129"/>
  <c r="J114"/>
  <c i="2" r="J900"/>
  <c r="BK750"/>
  <c r="J508"/>
  <c r="J259"/>
  <c r="BK213"/>
  <c r="J2752"/>
  <c r="J2740"/>
  <c r="J2588"/>
  <c r="BK2503"/>
  <c r="J2463"/>
  <c r="J2402"/>
  <c r="J2237"/>
  <c r="J2173"/>
  <c r="J2157"/>
  <c r="BK2125"/>
  <c r="BK2090"/>
  <c r="J2059"/>
  <c r="J1912"/>
  <c r="J1675"/>
  <c r="J1599"/>
  <c r="BK1475"/>
  <c r="BK1378"/>
  <c r="BK1278"/>
  <c r="J1124"/>
  <c r="BK1049"/>
  <c r="J926"/>
  <c r="BK795"/>
  <c r="BK548"/>
  <c r="BK215"/>
  <c r="BK2761"/>
  <c r="BK2754"/>
  <c r="J2749"/>
  <c r="J2734"/>
  <c r="BK2685"/>
  <c r="BK2642"/>
  <c r="J2604"/>
  <c r="J2565"/>
  <c r="BK2549"/>
  <c r="BK2435"/>
  <c r="J2393"/>
  <c r="BK2321"/>
  <c r="BK2301"/>
  <c r="BK2237"/>
  <c r="J2222"/>
  <c r="BK2207"/>
  <c r="BK2155"/>
  <c r="BK2121"/>
  <c r="BK2109"/>
  <c r="BK2081"/>
  <c r="J2052"/>
  <c r="J1917"/>
  <c r="BK1908"/>
  <c r="J1829"/>
  <c r="BK1595"/>
  <c r="J1406"/>
  <c r="J1182"/>
  <c r="BK1114"/>
  <c r="J983"/>
  <c r="BK926"/>
  <c r="J515"/>
  <c r="J385"/>
  <c r="BK206"/>
  <c r="BK2680"/>
  <c r="BK2650"/>
  <c r="J2625"/>
  <c r="BK2612"/>
  <c r="J2488"/>
  <c r="J2424"/>
  <c r="BK2381"/>
  <c r="BK2352"/>
  <c r="J2321"/>
  <c r="BK2308"/>
  <c r="J2147"/>
  <c r="BK2117"/>
  <c r="BK2092"/>
  <c r="J2070"/>
  <c r="J2049"/>
  <c r="J2038"/>
  <c r="BK2016"/>
  <c r="BK1599"/>
  <c r="BK1447"/>
  <c r="BK1373"/>
  <c r="BK1335"/>
  <c r="BK1182"/>
  <c r="BK983"/>
  <c r="J803"/>
  <c r="J750"/>
  <c r="J521"/>
  <c r="J344"/>
  <c r="BK162"/>
  <c i="4" r="BK145"/>
  <c r="BK138"/>
  <c r="BK130"/>
  <c r="J125"/>
  <c r="J117"/>
  <c r="J113"/>
  <c r="BK107"/>
  <c r="BK101"/>
  <c r="J156"/>
  <c r="BK147"/>
  <c r="J130"/>
  <c r="BK119"/>
  <c r="BK113"/>
  <c r="BK93"/>
  <c i="5" r="BK170"/>
  <c r="BK161"/>
  <c r="J154"/>
  <c r="J148"/>
  <c r="J136"/>
  <c r="BK118"/>
  <c r="J109"/>
  <c r="J99"/>
  <c r="J170"/>
  <c r="J157"/>
  <c r="BK146"/>
  <c r="BK136"/>
  <c r="BK124"/>
  <c r="J120"/>
  <c r="BK109"/>
  <c i="6" r="J239"/>
  <c r="J223"/>
  <c r="BK231"/>
  <c r="J197"/>
  <c r="J184"/>
  <c r="J164"/>
  <c r="BK153"/>
  <c r="BK138"/>
  <c r="BK116"/>
  <c r="J103"/>
  <c r="BK167"/>
  <c r="BK157"/>
  <c r="J142"/>
  <c r="J131"/>
  <c r="J109"/>
  <c i="7" r="BK267"/>
  <c r="J256"/>
  <c r="BK235"/>
  <c r="J223"/>
  <c r="J267"/>
  <c r="BK258"/>
  <c r="BK252"/>
  <c r="BK240"/>
  <c r="BK223"/>
  <c i="2" r="BK2745"/>
  <c r="BK2712"/>
  <c r="J2664"/>
  <c r="BK2616"/>
  <c r="BK2598"/>
  <c r="J2503"/>
  <c r="BK2412"/>
  <c r="J2363"/>
  <c r="J2308"/>
  <c r="BK2219"/>
  <c r="BK2165"/>
  <c r="BK2153"/>
  <c r="BK2131"/>
  <c r="BK2061"/>
  <c r="BK2038"/>
  <c r="BK1825"/>
  <c r="J1701"/>
  <c r="J1672"/>
  <c r="J1475"/>
  <c i="7" r="J161"/>
  <c r="BK141"/>
  <c r="J111"/>
  <c r="BK204"/>
  <c r="BK191"/>
  <c r="J184"/>
  <c r="J171"/>
  <c r="J152"/>
  <c r="J135"/>
  <c r="BK120"/>
  <c r="J101"/>
  <c i="4" r="BK105"/>
  <c i="5" r="J166"/>
  <c r="BK157"/>
  <c r="BK144"/>
  <c r="J130"/>
  <c r="J124"/>
  <c r="BK95"/>
  <c r="J161"/>
  <c r="J150"/>
  <c r="BK142"/>
  <c r="BK132"/>
  <c r="J128"/>
  <c r="BK113"/>
  <c r="BK99"/>
  <c i="6" r="J231"/>
  <c r="BK235"/>
  <c r="J221"/>
  <c r="J212"/>
  <c r="BK144"/>
  <c r="J127"/>
  <c r="BK109"/>
  <c r="BK214"/>
  <c r="BK201"/>
  <c r="J192"/>
  <c r="J120"/>
  <c r="BK103"/>
  <c i="7" r="J261"/>
  <c r="J252"/>
  <c r="BK244"/>
  <c r="J227"/>
  <c r="J216"/>
  <c r="BK246"/>
  <c r="J233"/>
  <c r="BK229"/>
  <c r="J219"/>
  <c i="2" r="BK2722"/>
  <c r="BK2682"/>
  <c r="J2608"/>
  <c r="J2549"/>
  <c r="BK2471"/>
  <c r="BK2451"/>
  <c r="J2386"/>
  <c r="BK2346"/>
  <c r="J2139"/>
  <c r="J2113"/>
  <c r="J2096"/>
  <c r="J2078"/>
  <c r="BK2047"/>
  <c r="J1941"/>
  <c r="BK1585"/>
  <c r="BK1406"/>
  <c i="7" r="BK184"/>
  <c r="J150"/>
  <c r="BK131"/>
  <c r="J103"/>
  <c r="J197"/>
  <c r="J178"/>
  <c r="BK165"/>
  <c r="J159"/>
  <c r="BK146"/>
  <c r="BK126"/>
  <c r="J109"/>
  <c i="2" r="J2680"/>
  <c r="J2610"/>
  <c r="BK2565"/>
  <c r="J2497"/>
  <c r="BK2461"/>
  <c r="J2410"/>
  <c r="BK2359"/>
  <c r="J2301"/>
  <c r="BK2215"/>
  <c r="J2135"/>
  <c r="J2101"/>
  <c r="J2081"/>
  <c r="J2054"/>
  <c r="BK2026"/>
  <c r="J1764"/>
  <c r="BK1675"/>
  <c r="J1502"/>
  <c r="J1393"/>
  <c r="J1371"/>
  <c r="J1161"/>
  <c r="J1114"/>
  <c r="J1095"/>
  <c r="J1065"/>
  <c r="J1023"/>
  <c r="J860"/>
  <c r="BK810"/>
  <c r="J791"/>
  <c r="BK568"/>
  <c r="J489"/>
  <c r="J426"/>
  <c r="J220"/>
  <c r="BK2734"/>
  <c r="J2635"/>
  <c r="BK2604"/>
  <c r="J2584"/>
  <c r="J2556"/>
  <c r="J2471"/>
  <c r="J2426"/>
  <c r="J2354"/>
  <c r="BK2222"/>
  <c r="J2162"/>
  <c r="J2155"/>
  <c r="J2107"/>
  <c r="J2085"/>
  <c r="J2066"/>
  <c r="J2016"/>
  <c r="J1684"/>
  <c r="J1535"/>
  <c r="J1511"/>
  <c r="BK1401"/>
  <c r="J1306"/>
  <c r="J1177"/>
  <c r="BK1054"/>
  <c r="BK900"/>
  <c r="BK770"/>
  <c r="J523"/>
  <c r="BK385"/>
  <c r="BK208"/>
  <c r="J2620"/>
  <c r="BK2584"/>
  <c r="BK2522"/>
  <c r="J2480"/>
  <c r="J2454"/>
  <c r="BK2424"/>
  <c r="J2359"/>
  <c r="J2335"/>
  <c r="BK2256"/>
  <c r="J2215"/>
  <c r="J2196"/>
  <c r="J2149"/>
  <c r="J2125"/>
  <c r="BK2113"/>
  <c r="BK2098"/>
  <c r="BK2063"/>
  <c r="BK1859"/>
  <c r="BK1701"/>
  <c r="BK1664"/>
  <c r="J1506"/>
  <c r="BK1393"/>
  <c r="BK1177"/>
  <c r="BK1102"/>
  <c r="BK959"/>
  <c r="J827"/>
  <c r="BK665"/>
  <c r="J568"/>
  <c r="BK307"/>
  <c r="J194"/>
  <c r="J2756"/>
  <c r="BK2749"/>
  <c r="BK2740"/>
  <c r="BK2692"/>
  <c r="BK2667"/>
  <c r="BK2631"/>
  <c r="J2600"/>
  <c r="J2484"/>
  <c r="BK2459"/>
  <c r="BK2410"/>
  <c r="BK2391"/>
  <c r="BK2354"/>
  <c r="BK2338"/>
  <c r="J2232"/>
  <c r="J2145"/>
  <c r="J2119"/>
  <c r="J2105"/>
  <c r="BK2083"/>
  <c r="BK2052"/>
  <c r="J2035"/>
  <c r="BK1843"/>
  <c r="J1817"/>
  <c r="BK1655"/>
  <c r="J1595"/>
  <c r="J1420"/>
  <c r="BK1371"/>
  <c r="BK1161"/>
  <c r="BK1072"/>
  <c r="J1051"/>
  <c r="J909"/>
  <c r="J810"/>
  <c r="J670"/>
  <c r="BK523"/>
  <c r="BK484"/>
  <c r="J307"/>
  <c r="BK122"/>
  <c i="3" r="J112"/>
  <c r="BK102"/>
  <c r="J92"/>
  <c r="BK106"/>
  <c r="J98"/>
  <c i="4" r="BK156"/>
  <c r="J149"/>
  <c r="J147"/>
  <c r="BK134"/>
  <c r="J119"/>
  <c r="BK111"/>
  <c r="J153"/>
  <c r="J138"/>
  <c r="J121"/>
  <c r="J111"/>
  <c i="5" r="BK150"/>
  <c r="BK134"/>
  <c r="BK128"/>
  <c r="J122"/>
  <c r="BK111"/>
  <c r="J118"/>
  <c r="BK103"/>
  <c i="6" r="BK226"/>
  <c r="BK223"/>
  <c r="BK204"/>
  <c r="J188"/>
  <c r="J157"/>
  <c r="BK131"/>
  <c r="BK120"/>
  <c r="BK101"/>
  <c r="BK199"/>
  <c r="BK175"/>
  <c r="BK162"/>
  <c r="BK148"/>
  <c r="J125"/>
  <c r="J107"/>
  <c r="J101"/>
  <c i="7" r="J258"/>
  <c r="BK254"/>
  <c r="J242"/>
  <c r="BK231"/>
  <c r="BK219"/>
  <c r="BK261"/>
  <c r="J248"/>
  <c r="J238"/>
  <c r="BK225"/>
  <c r="J212"/>
  <c r="J208"/>
  <c r="J204"/>
  <c r="J193"/>
  <c r="J191"/>
  <c r="J186"/>
  <c r="BK171"/>
  <c r="J165"/>
  <c r="J154"/>
  <c r="J144"/>
  <c r="J133"/>
  <c r="BK122"/>
  <c r="J118"/>
  <c r="J107"/>
  <c r="J201"/>
  <c r="BK189"/>
  <c r="BK174"/>
  <c r="BK163"/>
  <c r="BK150"/>
  <c r="BK144"/>
  <c r="J131"/>
  <c r="BK118"/>
  <c r="BK105"/>
  <c i="2" r="BK2727"/>
  <c r="J2714"/>
  <c r="BK2669"/>
  <c r="J2612"/>
  <c r="BK2588"/>
  <c r="BK2488"/>
  <c r="J2406"/>
  <c r="BK2350"/>
  <c r="J2284"/>
  <c r="J2207"/>
  <c r="J2131"/>
  <c r="J2103"/>
  <c r="J2074"/>
  <c r="BK2045"/>
  <c r="J1908"/>
  <c r="J1689"/>
  <c r="BK1479"/>
  <c r="J1401"/>
  <c r="BK1137"/>
  <c r="BK1118"/>
  <c r="J1108"/>
  <c r="J1072"/>
  <c r="BK1063"/>
  <c r="J999"/>
  <c r="J959"/>
  <c r="BK803"/>
  <c r="BK746"/>
  <c r="J564"/>
  <c r="BK446"/>
  <c r="BK286"/>
  <c r="J215"/>
  <c r="BK126"/>
  <c r="J2642"/>
  <c r="BK2618"/>
  <c r="J2598"/>
  <c r="BK2574"/>
  <c r="J2535"/>
  <c r="BK2467"/>
  <c r="J2419"/>
  <c r="BK2335"/>
  <c r="BK2200"/>
  <c r="J2159"/>
  <c r="BK2137"/>
  <c r="BK2103"/>
  <c r="BK2088"/>
  <c r="J2047"/>
  <c r="BK1709"/>
  <c r="BK1660"/>
  <c r="J1479"/>
  <c r="BK1413"/>
  <c r="J1335"/>
  <c r="BK1129"/>
  <c r="J1063"/>
  <c r="J905"/>
  <c r="BK817"/>
  <c r="J695"/>
  <c r="BK521"/>
  <c r="BK299"/>
  <c r="J157"/>
  <c r="BK2756"/>
  <c r="BK2743"/>
  <c r="J2712"/>
  <c r="J2669"/>
  <c r="BK2664"/>
  <c r="J2618"/>
  <c r="J2602"/>
  <c r="J2554"/>
  <c r="J2461"/>
  <c r="BK2414"/>
  <c r="BK2342"/>
  <c r="J2279"/>
  <c r="J2219"/>
  <c r="J2170"/>
  <c r="BK2147"/>
  <c r="BK2129"/>
  <c r="J2117"/>
  <c r="BK2105"/>
  <c r="J2083"/>
  <c r="BK2059"/>
  <c r="BK1912"/>
  <c r="BK1670"/>
  <c r="BK1520"/>
  <c r="BK1411"/>
  <c r="BK1264"/>
  <c r="J1116"/>
  <c r="BK1023"/>
  <c r="BK909"/>
  <c r="J676"/>
  <c r="BK661"/>
  <c r="J513"/>
  <c r="BK344"/>
  <c r="BK201"/>
  <c r="J2761"/>
  <c r="BK2747"/>
  <c r="J2743"/>
  <c r="J2727"/>
  <c r="J2678"/>
  <c r="BK2635"/>
  <c r="BK2606"/>
  <c r="J2580"/>
  <c r="BK2480"/>
  <c r="J2448"/>
  <c r="BK2402"/>
  <c r="BK2367"/>
  <c r="J2342"/>
  <c r="BK2196"/>
  <c r="BK2149"/>
  <c r="BK2141"/>
  <c r="BK2115"/>
  <c r="J2088"/>
  <c r="J2061"/>
  <c r="BK2043"/>
  <c r="J2012"/>
  <c r="BK1829"/>
  <c r="J1664"/>
  <c r="BK1651"/>
  <c r="J1514"/>
  <c r="J1382"/>
  <c r="J1278"/>
  <c r="BK1108"/>
  <c r="J1061"/>
  <c r="BK987"/>
  <c r="BK827"/>
  <c r="J665"/>
  <c r="BK515"/>
  <c r="BK426"/>
  <c r="J299"/>
  <c r="J124"/>
  <c i="3" r="BK112"/>
  <c r="J109"/>
  <c r="BK100"/>
  <c r="J118"/>
  <c r="BK104"/>
  <c r="J95"/>
  <c r="J36"/>
  <c i="5" r="BK154"/>
  <c r="J146"/>
  <c r="J132"/>
  <c r="BK120"/>
  <c r="J105"/>
  <c r="J172"/>
  <c r="J159"/>
  <c r="BK148"/>
  <c r="J139"/>
  <c r="BK130"/>
  <c r="BK122"/>
  <c r="J111"/>
  <c i="6" r="J237"/>
  <c r="BK239"/>
  <c r="J226"/>
  <c r="J214"/>
  <c r="J201"/>
  <c r="J175"/>
  <c r="J151"/>
  <c r="BK136"/>
  <c r="BK113"/>
  <c r="J219"/>
  <c r="BK197"/>
  <c r="BK184"/>
  <c r="BK151"/>
  <c r="J136"/>
  <c r="J116"/>
  <c i="7" r="J250"/>
  <c r="J240"/>
  <c r="J229"/>
  <c r="J214"/>
  <c r="BK256"/>
  <c r="BK250"/>
  <c r="J235"/>
  <c r="J221"/>
  <c r="BK210"/>
  <c r="BK206"/>
  <c r="BK201"/>
  <c r="J195"/>
  <c r="J180"/>
  <c r="J174"/>
  <c r="BK167"/>
  <c r="J163"/>
  <c r="BK152"/>
  <c r="BK135"/>
  <c r="BK124"/>
  <c r="BK116"/>
  <c r="J105"/>
  <c r="J99"/>
  <c r="BK199"/>
  <c r="BK193"/>
  <c r="J176"/>
  <c r="J167"/>
  <c r="BK154"/>
  <c r="J141"/>
  <c r="BK133"/>
  <c r="J124"/>
  <c r="J116"/>
  <c r="BK107"/>
  <c r="BK103"/>
  <c i="2" r="BK766"/>
  <c r="J699"/>
  <c r="J479"/>
  <c r="J395"/>
  <c r="BK124"/>
  <c r="J2745"/>
  <c r="BK2717"/>
  <c r="J2650"/>
  <c r="J2631"/>
  <c r="BK2610"/>
  <c r="BK2602"/>
  <c r="J2582"/>
  <c r="BK2554"/>
  <c r="BK2476"/>
  <c r="J2443"/>
  <c r="J2365"/>
  <c r="BK2162"/>
  <c r="J2151"/>
  <c r="J2098"/>
  <c r="BK2078"/>
  <c r="J2068"/>
  <c r="J2030"/>
  <c r="J1697"/>
  <c r="BK1590"/>
  <c r="BK1502"/>
  <c r="BK1417"/>
  <c r="J1365"/>
  <c r="J1264"/>
  <c r="J1069"/>
  <c r="BK898"/>
  <c r="BK699"/>
  <c r="BK674"/>
  <c r="BK508"/>
  <c r="J484"/>
  <c r="J201"/>
  <c r="J2758"/>
  <c r="BK2714"/>
  <c r="BK2695"/>
  <c r="J2667"/>
  <c r="BK2662"/>
  <c r="BK2639"/>
  <c r="J2590"/>
  <c r="BK2484"/>
  <c r="BK2419"/>
  <c r="J2352"/>
  <c r="J2168"/>
  <c r="BK2145"/>
  <c r="BK2133"/>
  <c r="J2127"/>
  <c r="J2115"/>
  <c r="BK2101"/>
  <c r="BK2066"/>
  <c r="BK2035"/>
  <c r="BK1697"/>
  <c r="BK1680"/>
  <c r="BK1511"/>
  <c r="J1447"/>
  <c r="BK1365"/>
  <c r="J1137"/>
  <c r="BK1095"/>
  <c r="J746"/>
  <c r="J674"/>
  <c r="BK622"/>
  <c r="BK479"/>
  <c r="J286"/>
  <c r="J162"/>
  <c i="1" r="AS59"/>
  <c i="2" r="BK2556"/>
  <c r="J2476"/>
  <c r="BK2454"/>
  <c r="BK2393"/>
  <c r="BK2363"/>
  <c r="BK2344"/>
  <c r="BK2168"/>
  <c r="BK2139"/>
  <c r="BK2127"/>
  <c r="J2109"/>
  <c r="BK2085"/>
  <c r="BK2056"/>
  <c r="BK1967"/>
  <c r="J1859"/>
  <c r="J1825"/>
  <c r="BK1689"/>
  <c r="J1660"/>
  <c r="J1520"/>
  <c r="J1411"/>
  <c r="BK1124"/>
  <c r="J1100"/>
  <c r="BK1067"/>
  <c r="J1054"/>
  <c r="BK1045"/>
  <c r="BK860"/>
  <c r="J661"/>
  <c r="J548"/>
  <c r="J495"/>
  <c r="J442"/>
  <c r="BK259"/>
  <c i="3" r="F39"/>
  <c i="6" l="1" r="T166"/>
  <c r="P166"/>
  <c r="R166"/>
  <c i="2" r="BK121"/>
  <c r="T121"/>
  <c r="P252"/>
  <c r="R252"/>
  <c r="BK384"/>
  <c r="J384"/>
  <c r="J67"/>
  <c r="T384"/>
  <c r="P435"/>
  <c r="BK494"/>
  <c r="J494"/>
  <c r="J69"/>
  <c r="R494"/>
  <c r="BK998"/>
  <c r="J998"/>
  <c r="J70"/>
  <c r="R998"/>
  <c r="BK1048"/>
  <c r="J1048"/>
  <c r="J71"/>
  <c r="R1048"/>
  <c r="BK1071"/>
  <c r="J1071"/>
  <c r="J72"/>
  <c r="R1071"/>
  <c r="BK1121"/>
  <c r="J1121"/>
  <c r="J73"/>
  <c r="R1121"/>
  <c r="BK1370"/>
  <c r="J1370"/>
  <c r="J74"/>
  <c r="R1370"/>
  <c r="BK1423"/>
  <c r="J1423"/>
  <c r="J77"/>
  <c r="R1423"/>
  <c r="BK1513"/>
  <c r="J1513"/>
  <c r="J78"/>
  <c r="R1513"/>
  <c r="BK1674"/>
  <c r="J1674"/>
  <c r="J79"/>
  <c r="R1674"/>
  <c r="BK2037"/>
  <c r="J2037"/>
  <c r="J80"/>
  <c r="R2037"/>
  <c r="BK2051"/>
  <c r="J2051"/>
  <c r="J81"/>
  <c r="R2051"/>
  <c r="BK2058"/>
  <c r="J2058"/>
  <c r="J82"/>
  <c r="R2058"/>
  <c r="BK2065"/>
  <c r="J2065"/>
  <c r="J83"/>
  <c r="T2065"/>
  <c r="P2080"/>
  <c r="BK2087"/>
  <c r="J2087"/>
  <c r="J85"/>
  <c r="R2087"/>
  <c r="BK2100"/>
  <c r="J2100"/>
  <c r="J86"/>
  <c r="R2100"/>
  <c r="BK2172"/>
  <c r="J2172"/>
  <c r="J87"/>
  <c r="T2172"/>
  <c r="P2221"/>
  <c r="R2221"/>
  <c r="BK2320"/>
  <c r="J2320"/>
  <c r="J89"/>
  <c r="R2320"/>
  <c r="BK2337"/>
  <c r="J2337"/>
  <c r="J90"/>
  <c r="R2337"/>
  <c r="BK2453"/>
  <c r="J2453"/>
  <c r="J91"/>
  <c r="R2453"/>
  <c r="BK2641"/>
  <c r="J2641"/>
  <c r="J92"/>
  <c r="R2641"/>
  <c r="BK2666"/>
  <c r="J2666"/>
  <c r="J93"/>
  <c r="T2666"/>
  <c r="P2684"/>
  <c r="T2684"/>
  <c r="P2694"/>
  <c r="T2694"/>
  <c r="P2716"/>
  <c r="T2716"/>
  <c r="P2733"/>
  <c r="R2733"/>
  <c i="3" r="BK91"/>
  <c r="J91"/>
  <c r="J65"/>
  <c r="R91"/>
  <c r="BK108"/>
  <c r="J108"/>
  <c r="J66"/>
  <c r="P108"/>
  <c r="T108"/>
  <c i="4" r="BK92"/>
  <c r="J92"/>
  <c r="J65"/>
  <c r="R92"/>
  <c r="BK129"/>
  <c r="J129"/>
  <c r="J66"/>
  <c r="R129"/>
  <c r="BK142"/>
  <c r="J142"/>
  <c r="J67"/>
  <c r="R142"/>
  <c i="5" r="BK94"/>
  <c r="J94"/>
  <c r="J65"/>
  <c r="R94"/>
  <c r="R93"/>
  <c r="T94"/>
  <c r="T93"/>
  <c r="P108"/>
  <c r="R108"/>
  <c r="BK117"/>
  <c r="J117"/>
  <c r="J68"/>
  <c r="R117"/>
  <c r="BK138"/>
  <c r="J138"/>
  <c r="J69"/>
  <c r="R138"/>
  <c r="BK163"/>
  <c r="J163"/>
  <c r="J70"/>
  <c r="R163"/>
  <c i="6" r="BK100"/>
  <c r="J100"/>
  <c r="J65"/>
  <c r="R100"/>
  <c r="BK115"/>
  <c r="J115"/>
  <c r="J66"/>
  <c r="R115"/>
  <c r="BK124"/>
  <c r="J124"/>
  <c r="J67"/>
  <c r="R124"/>
  <c r="BK135"/>
  <c r="J135"/>
  <c r="J68"/>
  <c r="R135"/>
  <c r="BK150"/>
  <c r="J150"/>
  <c r="J69"/>
  <c r="R150"/>
  <c r="BK156"/>
  <c r="J156"/>
  <c r="J71"/>
  <c r="R156"/>
  <c r="P183"/>
  <c r="BK203"/>
  <c r="J203"/>
  <c r="J74"/>
  <c r="R203"/>
  <c r="BK230"/>
  <c r="J230"/>
  <c r="J76"/>
  <c r="R230"/>
  <c i="7" r="R218"/>
  <c i="2" r="P121"/>
  <c r="R121"/>
  <c r="BK252"/>
  <c r="J252"/>
  <c r="J66"/>
  <c r="T252"/>
  <c r="P384"/>
  <c r="R384"/>
  <c r="BK435"/>
  <c r="J435"/>
  <c r="J68"/>
  <c r="R435"/>
  <c r="T435"/>
  <c r="P494"/>
  <c r="T494"/>
  <c r="P998"/>
  <c r="T998"/>
  <c r="P1048"/>
  <c r="T1048"/>
  <c r="P1071"/>
  <c r="T1071"/>
  <c r="P1121"/>
  <c r="T1121"/>
  <c r="P1370"/>
  <c r="T1370"/>
  <c r="P1423"/>
  <c r="T1423"/>
  <c r="P1513"/>
  <c r="T1513"/>
  <c r="P1674"/>
  <c r="T1674"/>
  <c r="P2037"/>
  <c r="T2037"/>
  <c r="P2051"/>
  <c r="T2051"/>
  <c r="P2058"/>
  <c r="T2058"/>
  <c r="P2065"/>
  <c r="R2065"/>
  <c r="BK2080"/>
  <c r="J2080"/>
  <c r="J84"/>
  <c r="R2080"/>
  <c r="T2080"/>
  <c r="P2087"/>
  <c r="T2087"/>
  <c r="P2100"/>
  <c r="T2100"/>
  <c r="P2172"/>
  <c r="R2172"/>
  <c r="BK2221"/>
  <c r="J2221"/>
  <c r="J88"/>
  <c r="T2221"/>
  <c r="P2320"/>
  <c r="T2320"/>
  <c r="P2337"/>
  <c r="T2337"/>
  <c r="P2453"/>
  <c r="T2453"/>
  <c r="P2641"/>
  <c r="T2641"/>
  <c r="P2666"/>
  <c r="R2666"/>
  <c r="BK2684"/>
  <c r="J2684"/>
  <c r="J94"/>
  <c r="R2684"/>
  <c r="BK2694"/>
  <c r="J2694"/>
  <c r="J95"/>
  <c r="R2694"/>
  <c r="BK2716"/>
  <c r="J2716"/>
  <c r="J96"/>
  <c r="R2716"/>
  <c r="BK2733"/>
  <c r="J2733"/>
  <c r="J97"/>
  <c r="T2733"/>
  <c i="3" r="P91"/>
  <c r="P90"/>
  <c r="P89"/>
  <c i="1" r="AU57"/>
  <c i="3" r="T91"/>
  <c r="T90"/>
  <c r="T89"/>
  <c r="R108"/>
  <c i="7" r="T218"/>
  <c i="4" r="P92"/>
  <c r="T92"/>
  <c r="P129"/>
  <c r="T129"/>
  <c r="P142"/>
  <c r="T142"/>
  <c i="5" r="P94"/>
  <c r="P93"/>
  <c r="BK108"/>
  <c r="J108"/>
  <c r="J67"/>
  <c r="T108"/>
  <c r="P117"/>
  <c r="T117"/>
  <c r="P138"/>
  <c r="T138"/>
  <c r="P163"/>
  <c r="T163"/>
  <c i="6" r="P100"/>
  <c r="T100"/>
  <c r="P115"/>
  <c r="T115"/>
  <c r="P124"/>
  <c r="T124"/>
  <c r="P135"/>
  <c r="T135"/>
  <c r="P150"/>
  <c r="T150"/>
  <c r="P156"/>
  <c r="T156"/>
  <c r="BK183"/>
  <c r="J183"/>
  <c r="J73"/>
  <c r="R183"/>
  <c r="T183"/>
  <c r="P203"/>
  <c r="T203"/>
  <c r="P230"/>
  <c r="T230"/>
  <c i="7" r="P98"/>
  <c r="T98"/>
  <c r="P113"/>
  <c r="T113"/>
  <c r="P128"/>
  <c r="T128"/>
  <c r="P143"/>
  <c r="T143"/>
  <c r="P158"/>
  <c r="T158"/>
  <c r="T173"/>
  <c r="P188"/>
  <c r="T188"/>
  <c r="R203"/>
  <c r="BK98"/>
  <c r="J98"/>
  <c r="J64"/>
  <c r="R98"/>
  <c r="BK113"/>
  <c r="J113"/>
  <c r="J65"/>
  <c r="R113"/>
  <c r="BK128"/>
  <c r="J128"/>
  <c r="J66"/>
  <c r="R128"/>
  <c r="BK143"/>
  <c r="J143"/>
  <c r="J67"/>
  <c r="R143"/>
  <c r="BK158"/>
  <c r="J158"/>
  <c r="J68"/>
  <c r="R158"/>
  <c r="BK173"/>
  <c r="J173"/>
  <c r="J69"/>
  <c r="P173"/>
  <c r="R173"/>
  <c r="BK188"/>
  <c r="J188"/>
  <c r="J70"/>
  <c r="R188"/>
  <c r="BK203"/>
  <c r="J203"/>
  <c r="J71"/>
  <c r="P203"/>
  <c r="T203"/>
  <c r="BK218"/>
  <c r="J218"/>
  <c r="J72"/>
  <c r="P218"/>
  <c i="2" r="BK1419"/>
  <c r="J1419"/>
  <c r="J75"/>
  <c i="3" r="BK117"/>
  <c r="J117"/>
  <c r="J67"/>
  <c i="4" r="BK155"/>
  <c r="J155"/>
  <c r="J68"/>
  <c i="6" r="BK225"/>
  <c r="J225"/>
  <c r="J75"/>
  <c r="BK166"/>
  <c r="J166"/>
  <c r="J72"/>
  <c i="7" r="BK260"/>
  <c r="J260"/>
  <c r="J73"/>
  <c r="BK263"/>
  <c r="J263"/>
  <c r="J74"/>
  <c r="BK266"/>
  <c r="J266"/>
  <c r="J75"/>
  <c r="E50"/>
  <c r="F58"/>
  <c r="J58"/>
  <c r="J59"/>
  <c r="J91"/>
  <c r="BE103"/>
  <c r="BE109"/>
  <c r="BE111"/>
  <c r="BE116"/>
  <c r="BE118"/>
  <c r="BE122"/>
  <c r="BE135"/>
  <c r="BE137"/>
  <c r="BE141"/>
  <c r="BE148"/>
  <c r="BE152"/>
  <c r="BE159"/>
  <c r="BE161"/>
  <c r="BE171"/>
  <c r="BE174"/>
  <c r="BE178"/>
  <c r="BE189"/>
  <c r="BE193"/>
  <c r="BE201"/>
  <c r="F59"/>
  <c r="BE99"/>
  <c r="BE101"/>
  <c r="BE105"/>
  <c r="BE107"/>
  <c r="BE114"/>
  <c r="BE120"/>
  <c r="BE124"/>
  <c r="BE126"/>
  <c r="BE129"/>
  <c r="BE131"/>
  <c r="BE133"/>
  <c r="BE139"/>
  <c r="BE144"/>
  <c r="BE146"/>
  <c r="BE150"/>
  <c r="BE154"/>
  <c r="BE156"/>
  <c r="BE163"/>
  <c r="BE165"/>
  <c r="BE167"/>
  <c r="BE169"/>
  <c r="BE176"/>
  <c r="BE180"/>
  <c r="BE182"/>
  <c r="BE184"/>
  <c r="BE186"/>
  <c r="BE191"/>
  <c r="BE195"/>
  <c r="BE197"/>
  <c r="BE199"/>
  <c r="BE204"/>
  <c r="BE206"/>
  <c r="BE208"/>
  <c r="BE214"/>
  <c r="BE216"/>
  <c r="BE223"/>
  <c r="BE231"/>
  <c r="BE238"/>
  <c r="BE240"/>
  <c r="BE244"/>
  <c r="BE248"/>
  <c r="BE256"/>
  <c r="BE258"/>
  <c r="BE267"/>
  <c r="BE210"/>
  <c r="BE212"/>
  <c r="BE219"/>
  <c r="BE221"/>
  <c r="BE225"/>
  <c r="BE227"/>
  <c r="BE229"/>
  <c r="BE233"/>
  <c r="BE235"/>
  <c r="BE242"/>
  <c r="BE246"/>
  <c r="BE250"/>
  <c r="BE252"/>
  <c r="BE254"/>
  <c r="BE261"/>
  <c r="BE264"/>
  <c i="5" r="BK93"/>
  <c i="6" r="E50"/>
  <c r="J56"/>
  <c r="J58"/>
  <c r="J59"/>
  <c r="F95"/>
  <c r="BE103"/>
  <c r="BE107"/>
  <c r="BE113"/>
  <c r="BE125"/>
  <c r="BE136"/>
  <c r="BE138"/>
  <c r="BE144"/>
  <c r="BE151"/>
  <c r="BE157"/>
  <c r="BE162"/>
  <c r="BE184"/>
  <c r="BE192"/>
  <c r="BE197"/>
  <c r="BE199"/>
  <c r="BE201"/>
  <c r="F58"/>
  <c r="BE101"/>
  <c r="BE105"/>
  <c r="BE109"/>
  <c r="BE116"/>
  <c r="BE120"/>
  <c r="BE127"/>
  <c r="BE131"/>
  <c r="BE142"/>
  <c r="BE148"/>
  <c r="BE153"/>
  <c r="BE164"/>
  <c r="BE167"/>
  <c r="BE175"/>
  <c r="BE188"/>
  <c r="BE204"/>
  <c r="BE212"/>
  <c r="BE214"/>
  <c r="BE219"/>
  <c r="BE226"/>
  <c r="BE233"/>
  <c r="BE235"/>
  <c r="BE239"/>
  <c r="BE221"/>
  <c r="BE223"/>
  <c r="BE231"/>
  <c r="BE237"/>
  <c i="5" r="J56"/>
  <c r="J58"/>
  <c r="J59"/>
  <c r="E80"/>
  <c r="F88"/>
  <c r="F89"/>
  <c r="BE95"/>
  <c r="BE97"/>
  <c r="BE103"/>
  <c r="BE105"/>
  <c r="BE111"/>
  <c r="BE115"/>
  <c r="BE120"/>
  <c r="BE124"/>
  <c r="BE128"/>
  <c r="BE130"/>
  <c r="BE134"/>
  <c r="BE139"/>
  <c r="BE144"/>
  <c r="BE146"/>
  <c r="BE152"/>
  <c r="BE159"/>
  <c r="BE170"/>
  <c r="BE172"/>
  <c r="BE99"/>
  <c r="BE109"/>
  <c r="BE113"/>
  <c r="BE118"/>
  <c r="BE122"/>
  <c r="BE126"/>
  <c r="BE132"/>
  <c r="BE136"/>
  <c r="BE142"/>
  <c r="BE148"/>
  <c r="BE150"/>
  <c r="BE154"/>
  <c r="BE157"/>
  <c r="BE161"/>
  <c r="BE164"/>
  <c r="BE166"/>
  <c i="4" r="F58"/>
  <c r="J59"/>
  <c r="J84"/>
  <c r="J86"/>
  <c r="BE101"/>
  <c r="BE107"/>
  <c r="BE111"/>
  <c r="BE115"/>
  <c r="BE117"/>
  <c r="BE121"/>
  <c r="BE127"/>
  <c r="BE130"/>
  <c r="BE138"/>
  <c r="BE145"/>
  <c r="BE147"/>
  <c r="BE153"/>
  <c r="E50"/>
  <c r="F59"/>
  <c r="BE93"/>
  <c r="BE97"/>
  <c r="BE105"/>
  <c r="BE113"/>
  <c r="BE119"/>
  <c r="BE125"/>
  <c r="BE134"/>
  <c r="BE143"/>
  <c r="BE149"/>
  <c r="BE156"/>
  <c i="2" r="J121"/>
  <c r="J65"/>
  <c i="3" r="E50"/>
  <c r="J56"/>
  <c r="F59"/>
  <c r="F85"/>
  <c r="BE100"/>
  <c r="BE104"/>
  <c r="BE112"/>
  <c r="BE118"/>
  <c r="J58"/>
  <c r="J59"/>
  <c r="BE92"/>
  <c r="BE95"/>
  <c r="BE98"/>
  <c r="BE102"/>
  <c r="BE106"/>
  <c r="BE109"/>
  <c r="BE115"/>
  <c i="1" r="AW57"/>
  <c r="BD57"/>
  <c i="2" r="E107"/>
  <c r="J113"/>
  <c r="J116"/>
  <c r="BE126"/>
  <c r="BE201"/>
  <c r="BE213"/>
  <c r="BE215"/>
  <c r="BE220"/>
  <c r="BE446"/>
  <c r="BE479"/>
  <c r="BE508"/>
  <c r="BE564"/>
  <c r="BE674"/>
  <c r="BE695"/>
  <c r="BE699"/>
  <c r="BE791"/>
  <c r="BE795"/>
  <c r="BE817"/>
  <c r="BE823"/>
  <c r="BE926"/>
  <c r="BE989"/>
  <c r="BE999"/>
  <c r="BE1023"/>
  <c r="BE1061"/>
  <c r="BE1065"/>
  <c r="BE1100"/>
  <c r="BE1114"/>
  <c r="BE1116"/>
  <c r="BE1129"/>
  <c r="BE1264"/>
  <c r="BE1365"/>
  <c r="BE1393"/>
  <c r="BE1417"/>
  <c r="BE1424"/>
  <c r="BE1452"/>
  <c r="BE1502"/>
  <c r="BE1675"/>
  <c r="BE1697"/>
  <c r="BE1701"/>
  <c r="BE1713"/>
  <c r="BE1764"/>
  <c r="BE1908"/>
  <c r="BE2049"/>
  <c r="BE2059"/>
  <c r="BE2061"/>
  <c r="BE2063"/>
  <c r="BE2070"/>
  <c r="BE2072"/>
  <c r="BE2081"/>
  <c r="BE2098"/>
  <c r="BE2101"/>
  <c r="BE2121"/>
  <c r="BE2123"/>
  <c r="BE2125"/>
  <c r="BE2133"/>
  <c r="BE2137"/>
  <c r="BE2143"/>
  <c r="BE2153"/>
  <c r="BE2157"/>
  <c r="BE2162"/>
  <c r="BE2165"/>
  <c r="BE2170"/>
  <c r="BE2200"/>
  <c r="BE2207"/>
  <c r="BE2219"/>
  <c r="BE2222"/>
  <c r="BE2227"/>
  <c r="BE2256"/>
  <c r="BE2279"/>
  <c r="BE2335"/>
  <c r="BE2414"/>
  <c r="BE2443"/>
  <c r="BE2448"/>
  <c r="BE2451"/>
  <c r="BE2461"/>
  <c r="BE2467"/>
  <c r="BE2488"/>
  <c r="BE2492"/>
  <c r="BE2497"/>
  <c r="BE2535"/>
  <c r="BE2549"/>
  <c r="BE2554"/>
  <c r="BE2565"/>
  <c r="BE2588"/>
  <c r="BE2590"/>
  <c r="BE2604"/>
  <c r="BE2608"/>
  <c r="BE2618"/>
  <c r="BE2639"/>
  <c r="BE2642"/>
  <c r="BE2664"/>
  <c r="BE2669"/>
  <c r="BE2682"/>
  <c r="BE2685"/>
  <c r="BE2695"/>
  <c r="BE2714"/>
  <c r="BE2722"/>
  <c r="BE2740"/>
  <c r="BE2745"/>
  <c r="BE2752"/>
  <c r="BE2754"/>
  <c r="BE2758"/>
  <c r="J58"/>
  <c r="BE208"/>
  <c r="BE253"/>
  <c r="BE259"/>
  <c r="BE265"/>
  <c r="BE286"/>
  <c r="BE390"/>
  <c r="BE442"/>
  <c r="BE484"/>
  <c r="BE489"/>
  <c r="BE495"/>
  <c r="BE500"/>
  <c r="BE521"/>
  <c r="BE670"/>
  <c r="BE750"/>
  <c r="BE766"/>
  <c r="BE770"/>
  <c r="BE799"/>
  <c r="BE810"/>
  <c r="BE860"/>
  <c r="BE1049"/>
  <c r="BE1054"/>
  <c r="BE1063"/>
  <c r="BE1118"/>
  <c r="BE1124"/>
  <c r="BE1271"/>
  <c r="BE1306"/>
  <c r="BE1371"/>
  <c r="BE1378"/>
  <c r="BE1401"/>
  <c r="BE1413"/>
  <c r="BE1447"/>
  <c r="BE1475"/>
  <c r="BE1479"/>
  <c r="BE1535"/>
  <c r="BE1599"/>
  <c r="BE1655"/>
  <c r="BE1672"/>
  <c r="BE1709"/>
  <c r="BE2026"/>
  <c r="BE2052"/>
  <c r="BE2054"/>
  <c r="BE2074"/>
  <c r="BE2078"/>
  <c r="BE2090"/>
  <c r="BE2094"/>
  <c r="BE2096"/>
  <c r="BE2131"/>
  <c r="BE2151"/>
  <c r="BE2284"/>
  <c r="BE2308"/>
  <c r="BE2338"/>
  <c r="BE2346"/>
  <c r="BE2354"/>
  <c r="BE2367"/>
  <c r="BE2377"/>
  <c r="BE2386"/>
  <c r="BE2393"/>
  <c r="BE2410"/>
  <c r="BE2459"/>
  <c r="BE2471"/>
  <c r="BE2503"/>
  <c r="BE2512"/>
  <c r="BE2556"/>
  <c r="BE2582"/>
  <c r="BE2598"/>
  <c r="BE2600"/>
  <c r="BE2606"/>
  <c r="BE2610"/>
  <c r="BE2612"/>
  <c r="BE2614"/>
  <c r="BE2635"/>
  <c r="BE2680"/>
  <c r="BE2717"/>
  <c r="BE2727"/>
  <c r="BE2734"/>
  <c r="BE2743"/>
  <c r="BE2747"/>
  <c r="BE2749"/>
  <c r="BE2756"/>
  <c r="F59"/>
  <c r="F115"/>
  <c r="BE122"/>
  <c r="BE124"/>
  <c r="BE162"/>
  <c r="BE194"/>
  <c r="BE206"/>
  <c r="BE307"/>
  <c r="BE395"/>
  <c r="BE426"/>
  <c r="BE436"/>
  <c r="BE513"/>
  <c r="BE568"/>
  <c r="BE622"/>
  <c r="BE665"/>
  <c r="BE746"/>
  <c r="BE803"/>
  <c r="BE827"/>
  <c r="BE900"/>
  <c r="BE909"/>
  <c r="BE959"/>
  <c r="BE983"/>
  <c r="BE987"/>
  <c r="BE1051"/>
  <c r="BE1069"/>
  <c r="BE1072"/>
  <c r="BE1095"/>
  <c r="BE1102"/>
  <c r="BE1108"/>
  <c r="BE1112"/>
  <c r="BE1137"/>
  <c r="BE1367"/>
  <c r="BE1382"/>
  <c r="BE1406"/>
  <c r="BE1420"/>
  <c r="BE1585"/>
  <c r="BE1651"/>
  <c r="BE1670"/>
  <c r="BE1689"/>
  <c r="BE1817"/>
  <c r="BE1825"/>
  <c r="BE1843"/>
  <c r="BE1859"/>
  <c r="BE1917"/>
  <c r="BE2030"/>
  <c r="BE2035"/>
  <c r="BE2038"/>
  <c r="BE2045"/>
  <c r="BE2056"/>
  <c r="BE2076"/>
  <c r="BE2107"/>
  <c r="BE2111"/>
  <c r="BE2115"/>
  <c r="BE2135"/>
  <c r="BE2139"/>
  <c r="BE2145"/>
  <c r="BE2149"/>
  <c r="BE2196"/>
  <c r="BE2215"/>
  <c r="BE2232"/>
  <c r="BE2301"/>
  <c r="BE2318"/>
  <c r="BE2344"/>
  <c r="BE2350"/>
  <c r="BE2359"/>
  <c r="BE2363"/>
  <c r="BE2381"/>
  <c r="BE2406"/>
  <c r="BE2412"/>
  <c r="BE2424"/>
  <c r="BE2435"/>
  <c r="BE2454"/>
  <c r="BE2484"/>
  <c r="BE2616"/>
  <c r="BE2620"/>
  <c r="BE2662"/>
  <c r="BE2667"/>
  <c r="BE2712"/>
  <c r="BE2737"/>
  <c r="BE2761"/>
  <c r="BE157"/>
  <c r="BE299"/>
  <c r="BE344"/>
  <c r="BE385"/>
  <c r="BE515"/>
  <c r="BE523"/>
  <c r="BE548"/>
  <c r="BE618"/>
  <c r="BE657"/>
  <c r="BE661"/>
  <c r="BE676"/>
  <c r="BE898"/>
  <c r="BE905"/>
  <c r="BE1045"/>
  <c r="BE1067"/>
  <c r="BE1122"/>
  <c r="BE1145"/>
  <c r="BE1161"/>
  <c r="BE1177"/>
  <c r="BE1182"/>
  <c r="BE1278"/>
  <c r="BE1297"/>
  <c r="BE1335"/>
  <c r="BE1350"/>
  <c r="BE1373"/>
  <c r="BE1411"/>
  <c r="BE1506"/>
  <c r="BE1511"/>
  <c r="BE1514"/>
  <c r="BE1520"/>
  <c r="BE1590"/>
  <c r="BE1595"/>
  <c r="BE1660"/>
  <c r="BE1664"/>
  <c r="BE1680"/>
  <c r="BE1684"/>
  <c r="BE1829"/>
  <c r="BE1912"/>
  <c r="BE1941"/>
  <c r="BE1967"/>
  <c r="BE2012"/>
  <c r="BE2016"/>
  <c r="BE2043"/>
  <c r="BE2047"/>
  <c r="BE2066"/>
  <c r="BE2068"/>
  <c r="BE2083"/>
  <c r="BE2085"/>
  <c r="BE2088"/>
  <c r="BE2092"/>
  <c r="BE2103"/>
  <c r="BE2105"/>
  <c r="BE2109"/>
  <c r="BE2113"/>
  <c r="BE2117"/>
  <c r="BE2119"/>
  <c r="BE2127"/>
  <c r="BE2129"/>
  <c r="BE2141"/>
  <c r="BE2147"/>
  <c r="BE2155"/>
  <c r="BE2159"/>
  <c r="BE2168"/>
  <c r="BE2173"/>
  <c r="BE2237"/>
  <c r="BE2313"/>
  <c r="BE2321"/>
  <c r="BE2342"/>
  <c r="BE2352"/>
  <c r="BE2365"/>
  <c r="BE2391"/>
  <c r="BE2402"/>
  <c r="BE2419"/>
  <c r="BE2426"/>
  <c r="BE2463"/>
  <c r="BE2476"/>
  <c r="BE2480"/>
  <c r="BE2522"/>
  <c r="BE2574"/>
  <c r="BE2580"/>
  <c r="BE2584"/>
  <c r="BE2602"/>
  <c r="BE2625"/>
  <c r="BE2631"/>
  <c r="BE2650"/>
  <c r="BE2654"/>
  <c r="BE2678"/>
  <c r="BE2692"/>
  <c r="BE2731"/>
  <c r="F36"/>
  <c i="1" r="BA56"/>
  <c i="2" r="F39"/>
  <c i="1" r="BD56"/>
  <c i="2" r="F37"/>
  <c i="1" r="BB56"/>
  <c i="7" r="F38"/>
  <c i="1" r="BC62"/>
  <c i="4" r="F39"/>
  <c i="1" r="BD58"/>
  <c r="BD55"/>
  <c i="4" r="F38"/>
  <c i="1" r="BC58"/>
  <c i="5" r="F38"/>
  <c i="1" r="BC60"/>
  <c i="5" r="F37"/>
  <c i="1" r="BB60"/>
  <c i="6" r="F38"/>
  <c i="1" r="BC61"/>
  <c i="6" r="F36"/>
  <c i="1" r="BA61"/>
  <c i="7" r="J36"/>
  <c i="1" r="AW62"/>
  <c i="7" r="F36"/>
  <c i="1" r="BA62"/>
  <c i="7" r="F37"/>
  <c i="1" r="BB62"/>
  <c r="AS54"/>
  <c i="3" r="F38"/>
  <c i="1" r="BC57"/>
  <c i="3" r="F36"/>
  <c i="1" r="BA57"/>
  <c i="3" r="F37"/>
  <c i="1" r="BB57"/>
  <c i="4" r="J36"/>
  <c i="1" r="AW58"/>
  <c i="4" r="F37"/>
  <c i="1" r="BB58"/>
  <c i="4" r="F36"/>
  <c i="1" r="BA58"/>
  <c i="5" r="J36"/>
  <c i="1" r="AW60"/>
  <c i="5" r="F36"/>
  <c i="1" r="BA60"/>
  <c i="5" r="F39"/>
  <c i="1" r="BD60"/>
  <c i="6" r="J36"/>
  <c i="1" r="AW61"/>
  <c i="6" r="F39"/>
  <c i="1" r="BD61"/>
  <c i="6" r="F37"/>
  <c i="1" r="BB61"/>
  <c i="7" r="F39"/>
  <c i="1" r="BD62"/>
  <c i="2" r="J36"/>
  <c i="1" r="AW56"/>
  <c i="2" r="F38"/>
  <c i="1" r="BC56"/>
  <c i="7" l="1" r="P97"/>
  <c i="1" r="AU62"/>
  <c i="5" r="T107"/>
  <c i="6" r="R99"/>
  <c i="5" r="R107"/>
  <c r="R92"/>
  <c i="2" r="R1422"/>
  <c i="6" r="P155"/>
  <c r="P99"/>
  <c r="P98"/>
  <c i="1" r="AU61"/>
  <c i="4" r="T91"/>
  <c r="T90"/>
  <c i="2" r="P1422"/>
  <c r="P120"/>
  <c i="6" r="R155"/>
  <c i="5" r="P107"/>
  <c r="P92"/>
  <c i="1" r="AU60"/>
  <c i="4" r="R91"/>
  <c r="R90"/>
  <c i="3" r="R90"/>
  <c r="R89"/>
  <c i="2" r="T120"/>
  <c i="7" r="R97"/>
  <c r="T97"/>
  <c i="6" r="T155"/>
  <c r="T99"/>
  <c i="4" r="P91"/>
  <c r="P90"/>
  <c i="1" r="AU58"/>
  <c i="2" r="T1422"/>
  <c r="R120"/>
  <c r="R119"/>
  <c i="5" r="T92"/>
  <c i="2" r="BK120"/>
  <c r="J120"/>
  <c r="J64"/>
  <c i="3" r="BK90"/>
  <c r="J90"/>
  <c r="J64"/>
  <c i="4" r="BK91"/>
  <c r="J91"/>
  <c r="J64"/>
  <c i="5" r="BK107"/>
  <c r="J107"/>
  <c r="J66"/>
  <c i="6" r="BK155"/>
  <c r="J155"/>
  <c r="J70"/>
  <c i="2" r="BK1422"/>
  <c r="J1422"/>
  <c r="J76"/>
  <c i="6" r="BK99"/>
  <c r="J99"/>
  <c r="J64"/>
  <c i="7" r="BK97"/>
  <c r="J97"/>
  <c r="J63"/>
  <c i="5" r="J93"/>
  <c r="J64"/>
  <c i="3" r="F35"/>
  <c i="1" r="AZ57"/>
  <c i="4" r="J35"/>
  <c i="1" r="AV58"/>
  <c r="AT58"/>
  <c r="BC55"/>
  <c r="BA55"/>
  <c r="AW55"/>
  <c i="5" r="F35"/>
  <c i="1" r="AZ60"/>
  <c i="6" r="J35"/>
  <c i="1" r="AV61"/>
  <c r="AT61"/>
  <c r="BB59"/>
  <c r="AX59"/>
  <c r="BC59"/>
  <c r="AY59"/>
  <c r="BA59"/>
  <c r="AW59"/>
  <c i="7" r="F35"/>
  <c i="1" r="AZ62"/>
  <c i="2" r="F35"/>
  <c i="1" r="AZ56"/>
  <c i="2" r="J35"/>
  <c i="1" r="AV56"/>
  <c r="AT56"/>
  <c i="3" r="J35"/>
  <c i="1" r="AV57"/>
  <c r="AT57"/>
  <c i="4" r="F35"/>
  <c i="1" r="AZ58"/>
  <c r="BB55"/>
  <c i="5" r="J35"/>
  <c i="1" r="AV60"/>
  <c r="AT60"/>
  <c i="6" r="F35"/>
  <c i="1" r="AZ61"/>
  <c i="7" r="J35"/>
  <c i="1" r="AV62"/>
  <c r="AT62"/>
  <c r="BD59"/>
  <c i="6" l="1" r="T98"/>
  <c i="2" r="T119"/>
  <c r="P119"/>
  <c i="1" r="AU56"/>
  <c i="6" r="R98"/>
  <c i="3" r="BK89"/>
  <c r="J89"/>
  <c i="2" r="BK119"/>
  <c r="J119"/>
  <c r="J63"/>
  <c i="4" r="BK90"/>
  <c r="J90"/>
  <c r="J63"/>
  <c i="6" r="BK98"/>
  <c r="J98"/>
  <c r="J63"/>
  <c i="5" r="BK92"/>
  <c r="J92"/>
  <c r="J63"/>
  <c i="1" r="AU55"/>
  <c r="AU59"/>
  <c r="BB54"/>
  <c r="W31"/>
  <c r="BD54"/>
  <c r="W33"/>
  <c i="7" r="J32"/>
  <c i="1" r="AG62"/>
  <c r="AY55"/>
  <c r="BC54"/>
  <c r="W32"/>
  <c r="AZ55"/>
  <c r="AV55"/>
  <c r="AT55"/>
  <c r="AX55"/>
  <c i="3" r="J32"/>
  <c i="1" r="AG57"/>
  <c r="BA54"/>
  <c r="W30"/>
  <c r="AZ59"/>
  <c r="AV59"/>
  <c r="AT59"/>
  <c i="3" l="1" r="J41"/>
  <c i="7" r="J41"/>
  <c i="3" r="J63"/>
  <c i="1" r="AN57"/>
  <c r="AN62"/>
  <c i="6" r="J32"/>
  <c i="1" r="AG61"/>
  <c r="AW54"/>
  <c r="AK30"/>
  <c i="2" r="J32"/>
  <c i="1" r="AG56"/>
  <c r="AN56"/>
  <c r="AZ54"/>
  <c r="W29"/>
  <c r="AU54"/>
  <c r="AX54"/>
  <c i="5" r="J32"/>
  <c i="1" r="AG60"/>
  <c r="AN60"/>
  <c i="4" r="J32"/>
  <c i="1" r="AG58"/>
  <c r="AY54"/>
  <c i="2" l="1" r="J41"/>
  <c i="4" r="J41"/>
  <c i="5" r="J41"/>
  <c i="6" r="J41"/>
  <c i="1" r="AN58"/>
  <c r="AN61"/>
  <c r="AG55"/>
  <c r="AG59"/>
  <c r="AV54"/>
  <c r="AK29"/>
  <c l="1" r="AN55"/>
  <c r="AN59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<sst xmlns="http://schemas.openxmlformats.org/spreadsheetml/2006/main">
  <si>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</si>
  <si>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</si>
  <si>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</si>
  <si>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</si>
  <si>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</si>
  <si>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{c2798d71-576b-4e71-b37d-7fc632d61506}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</si>
  <si>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</si>
  <si>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</si>
  <si>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</si>
  <si>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</si>
  <si>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</si>
  <si>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</si>
  <si>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</si>
  <si>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</si>
  <si>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24-017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</si>
  <si>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</si>
  <si>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</si>
  <si>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- Svidnická</t>
  </si>
  <si>
    <t>KSO:</t>
  </si>
  <si>
    <t/>
  </si>
  <si>
    <t>CC-CZ:</t>
  </si>
  <si>
    <t>Místo:</t>
  </si>
  <si>
    <t xml:space="preserve"> </t>
  </si>
  <si>
    <t>Datum:</t>
  </si>
  <si>
    <t>16. 12. 2025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</si>
  <si>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</si>
  <si>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</si>
  <si>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</si>
  <si>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</si>
  <si>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</si>
  <si>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</si>
  <si>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</si>
  <si>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</si>
  <si>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</si>
  <si>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</si>
  <si>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</si>
  <si>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</si>
  <si>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</si>
  <si>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</si>
  <si>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</si>
  <si>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</si>
  <si>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</si>
  <si>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</si>
  <si>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</si>
  <si>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</si>
  <si>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</si>
  <si>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</si>
  <si>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</si>
  <si>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</si>
  <si>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</si>
  <si>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</si>
  <si>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</si>
  <si>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</si>
  <si>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</si>
  <si>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</si>
  <si>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</si>
  <si>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</si>
  <si>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</si>
  <si>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</si>
  <si>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</si>
  <si>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</si>
  <si>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</si>
  <si>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</si>
  <si>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</si>
  <si>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</si>
  <si>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</si>
  <si>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</si>
  <si>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</si>
  <si>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</si>
  <si>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</si>
  <si>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</si>
  <si>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</si>
  <si>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</si>
  <si>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24-017-I - S.E.N. objektu Svídnická 506-1</t>
  </si>
  <si>
    <t>STA</t>
  </si>
  <si>
    <t>1</t>
  </si>
  <si>
    <t>{1395e56f-ef11-4a83-a64a-060e027993d3}</t>
  </si>
  <si>
    <t>2</t>
  </si>
  <si>
    <t>/</t>
  </si>
  <si>
    <t>SO-01</t>
  </si>
  <si>
    <t>Stavební úpravy</t>
  </si>
  <si>
    <t>Soupis</t>
  </si>
  <si>
    <t>{ec0493cd-3c71-468a-ae35-2743132c5ed8}</t>
  </si>
  <si>
    <t>SO-02</t>
  </si>
  <si>
    <t>Likvidace azbestu</t>
  </si>
  <si>
    <t>{01a68ea3-b75c-4592-8a84-f6dee75fa108}</t>
  </si>
  <si>
    <t>SO-03</t>
  </si>
  <si>
    <t>Demolice garáže</t>
  </si>
  <si>
    <t>{f487a07d-ced2-4043-b7a0-0250b85b7121}</t>
  </si>
  <si>
    <t>24-017-II</t>
  </si>
  <si>
    <t>Rekuperační větrání objektu Svídnická 506-1</t>
  </si>
  <si>
    <t>{1b1efcaa-bcba-4110-8b7b-4936eca17f9e}</t>
  </si>
  <si>
    <t>TPS - vzduchotech...</t>
  </si>
  <si>
    <t>{73c20722-dd18-4ff5-87c1-4edcc0837c54}</t>
  </si>
  <si>
    <t>{a708ec31-1ac4-423b-a3a0-fe7824ed9543}</t>
  </si>
  <si>
    <t>Elektroinstalace</t>
  </si>
  <si>
    <t>{c6578f32-c696-40d6-89ab-0991d46d0aab}</t>
  </si>
  <si>
    <t>KRYCÍ LIST SOUPISU PRACÍ</t>
  </si>
  <si>
    <t>Objekt:</t>
  </si>
  <si>
    <t>IMPORT - 24-017-I - S.E.N. objektu Svídnická 506-1</t>
  </si>
  <si>
    <t>Soupis:</t>
  </si>
  <si>
    <t>SO-01 - Stavební úpravy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</si>
  <si>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</si>
  <si>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</si>
  <si>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</si>
  <si>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</si>
  <si>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</si>
  <si>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</si>
  <si>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</si>
  <si>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</si>
  <si>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</si>
  <si>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</si>
  <si>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</si>
  <si>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91 - Ostatní </t>
  </si>
  <si>
    <t xml:space="preserve">    94 - Lešení a stavební výtahy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</si>
  <si>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</si>
  <si>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</si>
  <si>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</si>
  <si>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</si>
  <si>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</si>
  <si>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</si>
  <si>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</si>
  <si>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</si>
  <si>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740 - Elektromontáže - J1</t>
  </si>
  <si>
    <t xml:space="preserve">    741 - Elektromontáže - J2</t>
  </si>
  <si>
    <t xml:space="preserve">    742 - Elektromontáže - J3 </t>
  </si>
  <si>
    <t xml:space="preserve">    743 - Elektromontáže - J4</t>
  </si>
  <si>
    <t xml:space="preserve">    744 - Elektromontáže - jímač na anténě</t>
  </si>
  <si>
    <t xml:space="preserve">    745 - Elektromontáže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</si>
  <si>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</si>
  <si>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</si>
  <si>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</si>
  <si>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</si>
  <si>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</si>
  <si>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</si>
  <si>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</si>
  <si>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</si>
  <si>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</si>
  <si>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 xml:space="preserve">    787 - Dokončovací práce - zasklívání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</si>
  <si>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</si>
  <si>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</si>
  <si>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</si>
  <si>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</si>
  <si>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</si>
  <si>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</si>
  <si>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</si>
  <si>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</si>
  <si>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</si>
  <si>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</si>
  <si>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</si>
  <si>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</si>
  <si>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</si>
  <si>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</si>
  <si>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</si>
  <si>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</si>
  <si>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</si>
  <si>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</si>
  <si>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</si>
  <si>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112101121</t>
  </si>
  <si>
    <t>Odstranění stromů jehličnatých průměru kmene přes 100 do 300 mm</t>
  </si>
  <si>
    <t>kus</t>
  </si>
  <si>
    <t>4</t>
  </si>
  <si>
    <t>PP</t>
  </si>
  <si>
    <t>112251101</t>
  </si>
  <si>
    <t>Odstranění pařezů průměru přes 100 do 300 mm</t>
  </si>
  <si>
    <t>3</t>
  </si>
  <si>
    <t>113106121</t>
  </si>
  <si>
    <t>Rozebrání dlažeb z betonových nebo kamenných dlaždic komunikací pro pěší ručně</t>
  </si>
  <si>
    <t>m2</t>
  </si>
  <si>
    <t>6</t>
  </si>
  <si>
    <t>VV</t>
  </si>
  <si>
    <t>blok A</t>
  </si>
  <si>
    <t>(4,3+73,69+11,06+20,3+42,4)*0,7</t>
  </si>
  <si>
    <t>rohy</t>
  </si>
  <si>
    <t>(0,7+0,7+0,7)*0,7</t>
  </si>
  <si>
    <t>-schodiště</t>
  </si>
  <si>
    <t>-(1,9+1,9+1,9+1,9+1,9+1,9+2,0+5,0+2,0)*0,7</t>
  </si>
  <si>
    <t>blok A vstup</t>
  </si>
  <si>
    <t>(36,4+36,4+1,7+1,7)*0,7</t>
  </si>
  <si>
    <t>-(9,6+2,0+2,0)*0,7</t>
  </si>
  <si>
    <t>blok B</t>
  </si>
  <si>
    <t>(20,4+32,66+31,46+13,34)*0,7</t>
  </si>
  <si>
    <t>-(2,3+1,5+10,6+4,2+6,1)*0,7</t>
  </si>
  <si>
    <t>blok C</t>
  </si>
  <si>
    <t>(42,9+42,4+6,8)*0,7</t>
  </si>
  <si>
    <t>-(4,8+1,9)*0,7</t>
  </si>
  <si>
    <t>(0,7)*0,7</t>
  </si>
  <si>
    <t>blok D</t>
  </si>
  <si>
    <t>(13,43+55,185+13,27+36,2)*0,7</t>
  </si>
  <si>
    <t>-(2,0+2,3+2,0)*0,7</t>
  </si>
  <si>
    <t xml:space="preserve">rohy </t>
  </si>
  <si>
    <t>(0,7+0,7)*0,7</t>
  </si>
  <si>
    <t>Součet</t>
  </si>
  <si>
    <t>113107143</t>
  </si>
  <si>
    <t>Odstranění podkladu živičného tl přes 100 do 150 mm ručně</t>
  </si>
  <si>
    <t>8</t>
  </si>
  <si>
    <t>část u bloku C</t>
  </si>
  <si>
    <t>5,0*0,7</t>
  </si>
  <si>
    <t>5</t>
  </si>
  <si>
    <t>132251104</t>
  </si>
  <si>
    <t>Hloubení rýh nezapažených š do 800 mm v hornině třídy těžitelnosti I skupiny 3 objem přes 100 m3 strojně</t>
  </si>
  <si>
    <t>m3</t>
  </si>
  <si>
    <t>10</t>
  </si>
  <si>
    <t>odkopání pro zateplení soklu</t>
  </si>
  <si>
    <t>(0,75+0,75+0,75)*0,7</t>
  </si>
  <si>
    <t>(0,75)*0,7</t>
  </si>
  <si>
    <t>(0,75+0,75)*0,7</t>
  </si>
  <si>
    <t>162351103</t>
  </si>
  <si>
    <t>Vodorovné přemístění přes 50 do 500 m výkopku/sypaniny z horniny třídy těžitelnosti I skupiny 1 až 3</t>
  </si>
  <si>
    <t>přemístění výkopku na deponii na stavbě</t>
  </si>
  <si>
    <t>329,732</t>
  </si>
  <si>
    <t>přemístění zpět do zásypů či dovoz na skládku</t>
  </si>
  <si>
    <t>7</t>
  </si>
  <si>
    <t>162751117</t>
  </si>
  <si>
    <t>Vodorovné přemístění přes 9 000 do 10000 m výkopku/sypaniny z horniny třídy těžitelnosti I skupiny 1 až 3</t>
  </si>
  <si>
    <t>14</t>
  </si>
  <si>
    <t>přebytečná zemina</t>
  </si>
  <si>
    <t>329,732-188,418</t>
  </si>
  <si>
    <t>162751119</t>
  </si>
  <si>
    <t>Příplatek k vodorovnému přemístění výkopku/sypaniny z horniny třídy těžitelnosti I skupiny 1 až 3 ZKD 1000 m přes 10000 m</t>
  </si>
  <si>
    <t>16</t>
  </si>
  <si>
    <t>9</t>
  </si>
  <si>
    <t>167151111</t>
  </si>
  <si>
    <t>Nakládání výkopku z hornin třídy těžitelnosti I skupiny 1 až 3 přes 100 m3</t>
  </si>
  <si>
    <t>18</t>
  </si>
  <si>
    <t>nakládání zeminy z deponie na stavbě</t>
  </si>
  <si>
    <t>171251201</t>
  </si>
  <si>
    <t>Uložení sypaniny na skládky nebo meziskládky</t>
  </si>
  <si>
    <t>20</t>
  </si>
  <si>
    <t>11</t>
  </si>
  <si>
    <t>171201231</t>
  </si>
  <si>
    <t>Poplatek za uložení zeminy a kamení na recyklační skládce (skládkovné) kód odpadu 17 05 04</t>
  </si>
  <si>
    <t>t</t>
  </si>
  <si>
    <t>22</t>
  </si>
  <si>
    <t>přepočet na tuny</t>
  </si>
  <si>
    <t>141,314*2</t>
  </si>
  <si>
    <t>174101101</t>
  </si>
  <si>
    <t>Zásyp jam, šachet rýh nebo kolem objektů sypaninou se zhutněním</t>
  </si>
  <si>
    <t>24</t>
  </si>
  <si>
    <t>po provedení zateplení</t>
  </si>
  <si>
    <t>(4,3+73,69+11,06+20,3+42,4)*0,4</t>
  </si>
  <si>
    <t>(0,75+0,75+0,75)*0,4</t>
  </si>
  <si>
    <t>-(1,9+1,9+1,9+1,9+1,9+1,9+2,0+5,0+2,0)*0,4</t>
  </si>
  <si>
    <t>(36,4+36,4+1,7+1,7)*0,4</t>
  </si>
  <si>
    <t>-(9,6+2,0+2,0)*0,4</t>
  </si>
  <si>
    <t>(20,4+32,66+31,46+13,34)*0,4</t>
  </si>
  <si>
    <t>-(2,3+1,5+10,6+4,2+6,1)*0,4</t>
  </si>
  <si>
    <t>(42,9+42,4+6,8)*0,4</t>
  </si>
  <si>
    <t>-(4,8+1,9)*0,4</t>
  </si>
  <si>
    <t>(0,75)*0,4</t>
  </si>
  <si>
    <t>(13,43+55,185+13,27+36,2)*0,4</t>
  </si>
  <si>
    <t>-(2,0+2,3+2,0)*0,4</t>
  </si>
  <si>
    <t>(0,75+0,75)*0,4</t>
  </si>
  <si>
    <t>Svislé a kompletní konstrukce</t>
  </si>
  <si>
    <t>13</t>
  </si>
  <si>
    <t>311113131</t>
  </si>
  <si>
    <t>Nadzákladová zeď tl přes 100 do 150 mm z hladkých tvárnic ztraceného bednění včetně výplně z betonu tř. C 16/20</t>
  </si>
  <si>
    <t>26</t>
  </si>
  <si>
    <t>(11,1+11,1)*1,0</t>
  </si>
  <si>
    <t>9,7*1,1</t>
  </si>
  <si>
    <t>311113132</t>
  </si>
  <si>
    <t>Nadzákladová zeď tl přes 150 do 200 mm z hladkých tvárnic ztraceného bednění včetně výplně z betonu tř. C 16/20</t>
  </si>
  <si>
    <t>28</t>
  </si>
  <si>
    <t>nadezdívka atiky</t>
  </si>
  <si>
    <t>(12,7+54,5+12,9+36,0)*1,0</t>
  </si>
  <si>
    <t>15</t>
  </si>
  <si>
    <t>311113133</t>
  </si>
  <si>
    <t>Nadzákladová zeď tl přes 200 do 250 mm z hladkých tvárnic ztraceného bednění včetně výplně z betonu tř. C 16/20</t>
  </si>
  <si>
    <t>30</t>
  </si>
  <si>
    <t>(10,0+0,5+0,5+12,7)*1,1</t>
  </si>
  <si>
    <t>(12,3+19,8)*1,1</t>
  </si>
  <si>
    <t>(19,0+0,25+0,25+19,0+0,25+0,25)*0,5</t>
  </si>
  <si>
    <t>(6,5+12,5+0,3)*1,0</t>
  </si>
  <si>
    <t>kolem světlíků</t>
  </si>
  <si>
    <t>(1,65+1,65+1,65)*8*0,5</t>
  </si>
  <si>
    <t>(1,65)*8*0,25</t>
  </si>
  <si>
    <t>(1,65+1,65)*12*0,5</t>
  </si>
  <si>
    <t>(1,65+1,65)*12*0,25</t>
  </si>
  <si>
    <t>(1,65+1,65+1,65+1,65)*1*0,5</t>
  </si>
  <si>
    <t>(1,65+1,65+1,65+1,65)*7*0,5</t>
  </si>
  <si>
    <t>311113134</t>
  </si>
  <si>
    <t>Nadzákladová zeď tl přes 250 do 300 mm z hladkých tvárnic ztraceného bednění včetně výplně z betonu tř. C 16/20</t>
  </si>
  <si>
    <t>32</t>
  </si>
  <si>
    <t>(18,7+10,0+73,1+42,0)*1,1</t>
  </si>
  <si>
    <t>(36,2+36,2)*1,0</t>
  </si>
  <si>
    <t>(12,5+31,0+17,7)*0,5</t>
  </si>
  <si>
    <t>(13,5+18,8)*1,1</t>
  </si>
  <si>
    <t>30,3*0,5</t>
  </si>
  <si>
    <t>(42,0+42,0)*0,5</t>
  </si>
  <si>
    <t>17</t>
  </si>
  <si>
    <t>311361821</t>
  </si>
  <si>
    <t>Výztuž nosných zdí betonářskou ocelí 10 505</t>
  </si>
  <si>
    <t>34</t>
  </si>
  <si>
    <t>předpokládané vyztužení 0,04t/m3</t>
  </si>
  <si>
    <t>32,87*0,15*0,04</t>
  </si>
  <si>
    <t>116,1*0,2*0,04</t>
  </si>
  <si>
    <t>190,05*0,25*0,04</t>
  </si>
  <si>
    <t>353,86*0,3*0,04</t>
  </si>
  <si>
    <t>985331215</t>
  </si>
  <si>
    <t>Dodatečné vlepování betonářské výztuže D 16 mm do chemické malty včetně vyvrtání otvoru</t>
  </si>
  <si>
    <t>m</t>
  </si>
  <si>
    <t>36</t>
  </si>
  <si>
    <t>předpoklad 5ks/m</t>
  </si>
  <si>
    <t>(11,1+11,1)*5*0,125</t>
  </si>
  <si>
    <t>9,7*5*0,125</t>
  </si>
  <si>
    <t>(12,7+54,5+12,9+36,0)*5*0,125</t>
  </si>
  <si>
    <t>(10,0+0,5+0,5+12,7)*5*0,125</t>
  </si>
  <si>
    <t>(12,3+19,8)*5*0,125</t>
  </si>
  <si>
    <t>(19,0+0,25+0,25+19,0+0,25+0,25)*5*0,125</t>
  </si>
  <si>
    <t>(6,5+12,5+0,3)*5*0,125</t>
  </si>
  <si>
    <t>(1,65+1,65+1,65)*8*5*0,125</t>
  </si>
  <si>
    <t>(1,65)*8*5*0,125</t>
  </si>
  <si>
    <t>(1,65+1,65)*12*5*0,125</t>
  </si>
  <si>
    <t>(1,65+1,65+1,65+1,65)*1*5*0,125</t>
  </si>
  <si>
    <t>(1,65+1,65+1,65+1,65)*7*5*0,125</t>
  </si>
  <si>
    <t>(18,7+10,0+73,1+42,0)*5*0,125</t>
  </si>
  <si>
    <t>(36,2+36,2)*5*0,125</t>
  </si>
  <si>
    <t>(12,5+31,0+17,7)*5*0,125</t>
  </si>
  <si>
    <t>(13,5+18,8)*5*0,125</t>
  </si>
  <si>
    <t>30,3*5*0,125</t>
  </si>
  <si>
    <t>(42,0+42,0)*5*0,125</t>
  </si>
  <si>
    <t>19</t>
  </si>
  <si>
    <t>M</t>
  </si>
  <si>
    <t>13021015</t>
  </si>
  <si>
    <t>tyč ocelová kruhová žebírková DIN 488 jakost B500B (10 505) výztuž do betonu D 16mm</t>
  </si>
  <si>
    <t>38</t>
  </si>
  <si>
    <t>P</t>
  </si>
  <si>
    <t>Poznámka k položce:_x000d_
Poznámka k položce: Hmotnost: 1,58 kg/m</t>
  </si>
  <si>
    <t>(11,1+11,1)*5*(0,125+0,5)*0,00158</t>
  </si>
  <si>
    <t>9,7*5*0,00158</t>
  </si>
  <si>
    <t>(12,7+54,5+12,9+36,0)*5*(0,125+0,5)*0,00158</t>
  </si>
  <si>
    <t>(10,0+0,5+0,5+12,7)*5*(0,125+0,5)*0,00158</t>
  </si>
  <si>
    <t>9,7*5*(0,125+0,5)*0,00158</t>
  </si>
  <si>
    <t>(12,3+19,8)*5*(0,125+0,5)*0,00158</t>
  </si>
  <si>
    <t>(19,0+0,25+0,25+19,0+0,25+0,25)*5*(0,125+0,5)*0,00158</t>
  </si>
  <si>
    <t>(6,5+12,5+0,3)*5*(0,125+0,5)*0,00158</t>
  </si>
  <si>
    <t>(1,65+1,65+1,65)*8*5*(0,125+0,5)*0,00158</t>
  </si>
  <si>
    <t>(1,65)*8*5*(0,125+0,5)*0,00158</t>
  </si>
  <si>
    <t>(1,65+1,65)*12*5*(0,125+0,5)*0,00158</t>
  </si>
  <si>
    <t>(1,65+1,65+1,65+1,65)*1*5*(0,125+0,5)*0,00158</t>
  </si>
  <si>
    <t>(1,65+1,65+1,65+1,65)*7*5*(0,125+0,5)*0,00158</t>
  </si>
  <si>
    <t>(18,7+10,0+73,1+42,0)*5*(0,125+0,5)*0,00158</t>
  </si>
  <si>
    <t>(36,2+36,2)*5*(0,125+0,5)*0,00158</t>
  </si>
  <si>
    <t>(12,5+31,0+17,7)*5*(0,125+0,5)*0,00158</t>
  </si>
  <si>
    <t>(13,5+18,8)*5*(0,125+0,5)*0,00158</t>
  </si>
  <si>
    <t>30,3*5*(0,125+0,5)*0,00158</t>
  </si>
  <si>
    <t>(42,0+42,0)*5*(0,125+0,5)*0,00158</t>
  </si>
  <si>
    <t>4,378*1,08 "Přepočtené koeficientem množství</t>
  </si>
  <si>
    <t>Komunikace pozemní</t>
  </si>
  <si>
    <t>564841111</t>
  </si>
  <si>
    <t>Podklad ze štěrkodrtě ŠD plochy přes 100 m2 tl 120 mm</t>
  </si>
  <si>
    <t>40</t>
  </si>
  <si>
    <t>pod okapový chodník (pískové lože již započteno v položce okapový chodník)</t>
  </si>
  <si>
    <t>282,78</t>
  </si>
  <si>
    <t>637121113</t>
  </si>
  <si>
    <t>Okapový chodník z kačírku tl 200 mm s udusáním</t>
  </si>
  <si>
    <t>42</t>
  </si>
  <si>
    <t>viz. situace</t>
  </si>
  <si>
    <t>7,0*0,6</t>
  </si>
  <si>
    <t>637311122</t>
  </si>
  <si>
    <t>Okapový chodník z betonových chodníkových obrubníků stojatých lože beton</t>
  </si>
  <si>
    <t>44</t>
  </si>
  <si>
    <t>měřeno v situaci</t>
  </si>
  <si>
    <t>obvod</t>
  </si>
  <si>
    <t>381,1</t>
  </si>
  <si>
    <t>atrium</t>
  </si>
  <si>
    <t>159,0</t>
  </si>
  <si>
    <t>-vchody</t>
  </si>
  <si>
    <t>-(1,9+1,9+1,9+1,9+1,9+1,9+2,0+5,0+2,0)</t>
  </si>
  <si>
    <t>(0,6+0,6)*6</t>
  </si>
  <si>
    <t>-(9,6+2,0+2,0)</t>
  </si>
  <si>
    <t>-(2,3+1,5+10,6+4,2+6,1)</t>
  </si>
  <si>
    <t>0,6*6</t>
  </si>
  <si>
    <t>-(4,8+1,9)</t>
  </si>
  <si>
    <t>0,6*2</t>
  </si>
  <si>
    <t>-(2,0+2,3+2,0)</t>
  </si>
  <si>
    <t>23</t>
  </si>
  <si>
    <t>637211134</t>
  </si>
  <si>
    <t>Okapový chodník z betonových dlaždic tl 50 mm do kameniva</t>
  </si>
  <si>
    <t>46</t>
  </si>
  <si>
    <t>G18- vnější obvod</t>
  </si>
  <si>
    <t>325,0*0,6</t>
  </si>
  <si>
    <t>159,2*0,6</t>
  </si>
  <si>
    <t>-(1,9+5,0+2,0+2,0+2,0)*0,6</t>
  </si>
  <si>
    <t>61</t>
  </si>
  <si>
    <t>Úprava povrchů vnitřních</t>
  </si>
  <si>
    <t>622143004</t>
  </si>
  <si>
    <t>Montáž omítkových samolepících začišťovacích profilů pro spojení s okenním rámem</t>
  </si>
  <si>
    <t>48</t>
  </si>
  <si>
    <t>vntiřní</t>
  </si>
  <si>
    <t>viz. APU lišty</t>
  </si>
  <si>
    <t>2299,9</t>
  </si>
  <si>
    <t>25</t>
  </si>
  <si>
    <t>59051476</t>
  </si>
  <si>
    <t>profil napojovací okenní PVC s výztužnou tkaninou 9mm</t>
  </si>
  <si>
    <t>50</t>
  </si>
  <si>
    <t>2299,9*1,05 "Přepočtené koeficientem množství</t>
  </si>
  <si>
    <t>629991011</t>
  </si>
  <si>
    <t>Zakrytí výplní otvorů a svislých ploch fólií přilepenou lepící páskou</t>
  </si>
  <si>
    <t>52</t>
  </si>
  <si>
    <t>vnitřní</t>
  </si>
  <si>
    <t>1,17*2,35*301</t>
  </si>
  <si>
    <t>1,17*2,35*8</t>
  </si>
  <si>
    <t>1,17*2,35*2</t>
  </si>
  <si>
    <t>1,17*1,95*109</t>
  </si>
  <si>
    <t>0,54*1,0*8</t>
  </si>
  <si>
    <t>1,2*0,8*6</t>
  </si>
  <si>
    <t>0,94*2,5*2</t>
  </si>
  <si>
    <t>1,17*0,95*26</t>
  </si>
  <si>
    <t>1,17*0,95*2</t>
  </si>
  <si>
    <t>1,17*3,95*16</t>
  </si>
  <si>
    <t>1,17*3,95*13</t>
  </si>
  <si>
    <t>1,17*2,35*1</t>
  </si>
  <si>
    <t>2,4*1,95*1</t>
  </si>
  <si>
    <t>1,17*2,35*86</t>
  </si>
  <si>
    <t>2,34*3,15*10</t>
  </si>
  <si>
    <t>1,2*2,5*3</t>
  </si>
  <si>
    <t>1,14*2,5*1</t>
  </si>
  <si>
    <t>2,34*2,75*1</t>
  </si>
  <si>
    <t>1,14*2,75*1</t>
  </si>
  <si>
    <t>1,2*3,15*2</t>
  </si>
  <si>
    <t>2,35*2,4*1</t>
  </si>
  <si>
    <t>2,5*2,4*2</t>
  </si>
  <si>
    <t>2,34*3,5*2</t>
  </si>
  <si>
    <t>2,5*3,0*2</t>
  </si>
  <si>
    <t>2,34*3,15*2</t>
  </si>
  <si>
    <t>Mezisoučet</t>
  </si>
  <si>
    <t>27</t>
  </si>
  <si>
    <t>612325302</t>
  </si>
  <si>
    <t>Vápenocementová štuková omítka ostění nebo nadpraží</t>
  </si>
  <si>
    <t>54</t>
  </si>
  <si>
    <t>začištění otvoru po výměně okna či dveří</t>
  </si>
  <si>
    <t>2299,9*0,18</t>
  </si>
  <si>
    <t>611142001</t>
  </si>
  <si>
    <t>Pletivo sklovláknité vnitřních stropů vtlačené do tmelu</t>
  </si>
  <si>
    <t>56</t>
  </si>
  <si>
    <t>vstup (za dveřmi)</t>
  </si>
  <si>
    <t>2,0*5,0</t>
  </si>
  <si>
    <t>29</t>
  </si>
  <si>
    <t>611311131</t>
  </si>
  <si>
    <t>Vápenný štuk vnitřních rovných stropů tloušťky do 3 mm</t>
  </si>
  <si>
    <t>58</t>
  </si>
  <si>
    <t>62</t>
  </si>
  <si>
    <t>Úprava povrchů vnějších</t>
  </si>
  <si>
    <t>622325201</t>
  </si>
  <si>
    <t>Oprava vnější vápenocementové štukové omítky složitosti 1 stěn v rozsahu do 10 %</t>
  </si>
  <si>
    <t>60</t>
  </si>
  <si>
    <t>předpokládané nesoudržné části omítky skladba F02</t>
  </si>
  <si>
    <t>272,486</t>
  </si>
  <si>
    <t>31</t>
  </si>
  <si>
    <t>622142001</t>
  </si>
  <si>
    <t>Sklovláknité pletivo vnějších stěn vtlačené do tmelu</t>
  </si>
  <si>
    <t>atika vstupu</t>
  </si>
  <si>
    <t>9,6*0,7</t>
  </si>
  <si>
    <t>(4,1+4,1)*0,7</t>
  </si>
  <si>
    <t>pod marmolit</t>
  </si>
  <si>
    <t>162,504</t>
  </si>
  <si>
    <t>622212001</t>
  </si>
  <si>
    <t>Montáž kontaktního zateplení vnějšího ostění, nadpraží nebo parapetu hl. špalety do 200 mm lepením desek z polystyrenu tl do 40 mm</t>
  </si>
  <si>
    <t>64</t>
  </si>
  <si>
    <t>viz. APU</t>
  </si>
  <si>
    <t>33</t>
  </si>
  <si>
    <t>28375932</t>
  </si>
  <si>
    <t>deska EPS 70 fasádní λ=0,039 tl 40mm</t>
  </si>
  <si>
    <t>66</t>
  </si>
  <si>
    <t>68</t>
  </si>
  <si>
    <t>pod parapet</t>
  </si>
  <si>
    <t>viz. vnější parapet</t>
  </si>
  <si>
    <t>750</t>
  </si>
  <si>
    <t>35</t>
  </si>
  <si>
    <t>28376438</t>
  </si>
  <si>
    <t>deska XPS hrana rovná a strukturovaný povrch 250kPa λ=0,032 tl 30mm</t>
  </si>
  <si>
    <t>70</t>
  </si>
  <si>
    <t>622131121</t>
  </si>
  <si>
    <t>Penetrační nátěr vnějších stěn nanášený ručně</t>
  </si>
  <si>
    <t>72</t>
  </si>
  <si>
    <t>F02</t>
  </si>
  <si>
    <t>(4,9+0,5+0,5+1,6)*8,75</t>
  </si>
  <si>
    <t>blok A- vstup</t>
  </si>
  <si>
    <t>0,4*8,75</t>
  </si>
  <si>
    <t>(0,4+0,4)*8,75</t>
  </si>
  <si>
    <t>1,85*8,75</t>
  </si>
  <si>
    <t>0,75*8,75</t>
  </si>
  <si>
    <t>(0,6+6,8+0,5)*12,2</t>
  </si>
  <si>
    <t>19,8*3,6</t>
  </si>
  <si>
    <t>0,5*11,9</t>
  </si>
  <si>
    <t>vF01</t>
  </si>
  <si>
    <t>viz. cementotřískové desky</t>
  </si>
  <si>
    <t>3459,506</t>
  </si>
  <si>
    <t>F03</t>
  </si>
  <si>
    <t>2,4*5,2</t>
  </si>
  <si>
    <t>37</t>
  </si>
  <si>
    <t>622143003</t>
  </si>
  <si>
    <t>Montáž omítkových plastových nebo pozinkovaných rohových profilů</t>
  </si>
  <si>
    <t>74</t>
  </si>
  <si>
    <t>rohy objektu</t>
  </si>
  <si>
    <t>4*9,0</t>
  </si>
  <si>
    <t>3*12,5</t>
  </si>
  <si>
    <t>2*12,5</t>
  </si>
  <si>
    <t>vstup</t>
  </si>
  <si>
    <t>9,6+4,1+4,1</t>
  </si>
  <si>
    <t>ostatní detaily 10% navíc</t>
  </si>
  <si>
    <t>248,8</t>
  </si>
  <si>
    <t>19416052</t>
  </si>
  <si>
    <t>profil rohový Al s výztužnou tkaninou š 100/150mm</t>
  </si>
  <si>
    <t>76</t>
  </si>
  <si>
    <t>2737*1,05 "Přepočtené koeficientem množství</t>
  </si>
  <si>
    <t>39</t>
  </si>
  <si>
    <t>78</t>
  </si>
  <si>
    <t>západní vnitřní</t>
  </si>
  <si>
    <t>7,1*22</t>
  </si>
  <si>
    <t>8,7*2</t>
  </si>
  <si>
    <t>západní vnější</t>
  </si>
  <si>
    <t>6,3*4</t>
  </si>
  <si>
    <t>10,0</t>
  </si>
  <si>
    <t>6,3*17</t>
  </si>
  <si>
    <t>10,3*13</t>
  </si>
  <si>
    <t>9,0*3</t>
  </si>
  <si>
    <t>4,3*4</t>
  </si>
  <si>
    <t>7,9</t>
  </si>
  <si>
    <t>východní vnitřní</t>
  </si>
  <si>
    <t>6,3*12</t>
  </si>
  <si>
    <t>východní vnější</t>
  </si>
  <si>
    <t>7,1*21</t>
  </si>
  <si>
    <t>6,2</t>
  </si>
  <si>
    <t>9,0*2</t>
  </si>
  <si>
    <t>6,4*9</t>
  </si>
  <si>
    <t>7,1</t>
  </si>
  <si>
    <t>2,5*8</t>
  </si>
  <si>
    <t>jižn vnitřní</t>
  </si>
  <si>
    <t>7,1*14*3</t>
  </si>
  <si>
    <t>7,1*6*2</t>
  </si>
  <si>
    <t>jižní vnější</t>
  </si>
  <si>
    <t>7,1*24</t>
  </si>
  <si>
    <t>7,1*18</t>
  </si>
  <si>
    <t>8,6*6</t>
  </si>
  <si>
    <t>8,2</t>
  </si>
  <si>
    <t>severní vnitřní</t>
  </si>
  <si>
    <t>7,1*14</t>
  </si>
  <si>
    <t>7,1*10</t>
  </si>
  <si>
    <t>8,7*4</t>
  </si>
  <si>
    <t>severní věnjší</t>
  </si>
  <si>
    <t>6,2*13</t>
  </si>
  <si>
    <t>8,6</t>
  </si>
  <si>
    <t>7,2</t>
  </si>
  <si>
    <t>4,3*6</t>
  </si>
  <si>
    <t>7,1*12*2</t>
  </si>
  <si>
    <t>9,4*2</t>
  </si>
  <si>
    <t>6,4</t>
  </si>
  <si>
    <t>5,2</t>
  </si>
  <si>
    <t>6,3</t>
  </si>
  <si>
    <t>80</t>
  </si>
  <si>
    <t>41</t>
  </si>
  <si>
    <t>622252001</t>
  </si>
  <si>
    <t>Montáž profilů kontaktního zateplení připevněných mechanicky</t>
  </si>
  <si>
    <t>82</t>
  </si>
  <si>
    <t>(73,4+10,8+18,8+42,0)</t>
  </si>
  <si>
    <t>(36,0+36,0+1,63)</t>
  </si>
  <si>
    <t>(18,7+32,6+31,3+12,6)</t>
  </si>
  <si>
    <t>(41,95+41,95)</t>
  </si>
  <si>
    <t>(12,9+55,3+13,2+36,0)</t>
  </si>
  <si>
    <t>6,7</t>
  </si>
  <si>
    <t>-plocha otvorů</t>
  </si>
  <si>
    <t>-2,34*(10+2+1+2+1)</t>
  </si>
  <si>
    <t>-2,5*2</t>
  </si>
  <si>
    <t>-1,2*(3+2)</t>
  </si>
  <si>
    <t>-1,14*(1+1)</t>
  </si>
  <si>
    <t>-2,35*2</t>
  </si>
  <si>
    <t>Mezisoučet 140 mm</t>
  </si>
  <si>
    <t>(4,9+0,5+0,5+1,6)</t>
  </si>
  <si>
    <t>0,4</t>
  </si>
  <si>
    <t>(0,4+0,4)</t>
  </si>
  <si>
    <t>1,85</t>
  </si>
  <si>
    <t>0,75</t>
  </si>
  <si>
    <t>(0,6+6,8+0,5)</t>
  </si>
  <si>
    <t>19,8</t>
  </si>
  <si>
    <t>0,5</t>
  </si>
  <si>
    <t>Mezisoučet 160 mm</t>
  </si>
  <si>
    <t>59051651</t>
  </si>
  <si>
    <t>profil zakládací Al tl 0,7mm pro ETICS pro izolant tl 140mm</t>
  </si>
  <si>
    <t>84</t>
  </si>
  <si>
    <t>466,41*1,05 "Přepočtené koeficientem množství</t>
  </si>
  <si>
    <t>43</t>
  </si>
  <si>
    <t>59051653</t>
  </si>
  <si>
    <t>profil zakládací Al tl 0,7mm pro ETICS pro izolant tl 160mm</t>
  </si>
  <si>
    <t>86</t>
  </si>
  <si>
    <t>39,5*1,05 "Přepočtené koeficientem množství</t>
  </si>
  <si>
    <t>621221021</t>
  </si>
  <si>
    <t>Montáž kontaktního zateplení vnějších podhledů lepením a mechanickým kotvením desek z minerální vlny s podélnou orientací do betonu a zdiva tl přes 80 do 120 mm</t>
  </si>
  <si>
    <t>88</t>
  </si>
  <si>
    <t>45</t>
  </si>
  <si>
    <t>63142025</t>
  </si>
  <si>
    <t>deska tepelně izolační minerální kontaktních fasád podélné vlákno λ=0,035-0,036 tl 100mm</t>
  </si>
  <si>
    <t>90</t>
  </si>
  <si>
    <t>12,48*1,05 "Přepočtené koeficientem množství</t>
  </si>
  <si>
    <t>621251105</t>
  </si>
  <si>
    <t>Příplatek k cenám kontaktního zateplení podhledů za zápustnou montáž a použití tepelněizolačních zátek z minerální vlny</t>
  </si>
  <si>
    <t>92</t>
  </si>
  <si>
    <t>47</t>
  </si>
  <si>
    <t>622211031</t>
  </si>
  <si>
    <t>Montáž kontaktního zateplení vnějších stěn lepením a mechanickým kotvením polystyrénových desek do betonu a zdiva tl přes 120 do 160 mm</t>
  </si>
  <si>
    <t>94</t>
  </si>
  <si>
    <t>odpočet MW u založení</t>
  </si>
  <si>
    <t>-17,730</t>
  </si>
  <si>
    <t>28375952</t>
  </si>
  <si>
    <t>deska EPS 70 fasádní λ=0,039 tl 160mm</t>
  </si>
  <si>
    <t>96</t>
  </si>
  <si>
    <t>254,756*1,05 "Přepočtené koeficientem množství</t>
  </si>
  <si>
    <t>49</t>
  </si>
  <si>
    <t>622211033</t>
  </si>
  <si>
    <t>Montáž kontaktního zateplení vnějších stěn lepením a mechanickým kotvením polystyrénových desek do dřeva tl přes 120 do 160 mm</t>
  </si>
  <si>
    <t>98</t>
  </si>
  <si>
    <t>(73,4+10,8+18,8+42,0)*(8,7)</t>
  </si>
  <si>
    <t>(36,0+36,0)*(8,7)</t>
  </si>
  <si>
    <t>(18,7+32,6+31,3+12,6)*(8,7)</t>
  </si>
  <si>
    <t>(41,95+41,95)*(12,4)</t>
  </si>
  <si>
    <t>(12,9+55,3+13,2+36,0)*(12,4)</t>
  </si>
  <si>
    <t>(6,7)*3,5</t>
  </si>
  <si>
    <t>-1,17*2,35*301</t>
  </si>
  <si>
    <t>-1,17*2,35*8</t>
  </si>
  <si>
    <t>-1,17*2,35*2</t>
  </si>
  <si>
    <t>-1,17*1,95*109</t>
  </si>
  <si>
    <t>-0,54*1,0*8</t>
  </si>
  <si>
    <t>-1,2*0,8*6</t>
  </si>
  <si>
    <t>-0,94*2,5*2</t>
  </si>
  <si>
    <t>-1,17*0,95*26</t>
  </si>
  <si>
    <t>-1,17*0,95*2</t>
  </si>
  <si>
    <t>-1,17*3,95*16</t>
  </si>
  <si>
    <t>-1,17*3,95*13</t>
  </si>
  <si>
    <t>-1,17*2,35*1</t>
  </si>
  <si>
    <t>-2,4*1,95*1</t>
  </si>
  <si>
    <t>-1,17*2,35*86</t>
  </si>
  <si>
    <t>-2,34*3,15*10</t>
  </si>
  <si>
    <t>-1,2*2,5*3</t>
  </si>
  <si>
    <t>-1,14*2,5*1</t>
  </si>
  <si>
    <t>-2,34*2,75*1</t>
  </si>
  <si>
    <t>-1,14*2,75*1</t>
  </si>
  <si>
    <t>-1,2*3,15*2</t>
  </si>
  <si>
    <t>-2,35*2,4*1</t>
  </si>
  <si>
    <t>-2,5*2,4*2</t>
  </si>
  <si>
    <t>-2,34*3,5*2</t>
  </si>
  <si>
    <t>-2,5*3,0*2</t>
  </si>
  <si>
    <t>-2,34*3,15*2</t>
  </si>
  <si>
    <t>odpočet MW založení</t>
  </si>
  <si>
    <t>-413,739</t>
  </si>
  <si>
    <t>28375951</t>
  </si>
  <si>
    <t>deska EPS 70 fasádní λ=0,039 tl 140mm</t>
  </si>
  <si>
    <t>100</t>
  </si>
  <si>
    <t>3113,102*1,05 "Přepočtené koeficientem množství</t>
  </si>
  <si>
    <t>51</t>
  </si>
  <si>
    <t>622221031</t>
  </si>
  <si>
    <t>Montáž kontaktního zateplení vnějších stěn lepením a mechanickým kotvením TI z minerální vlny s podélnou orientací do zdiva a betonu tl přes 120 do 160 mm</t>
  </si>
  <si>
    <t>102</t>
  </si>
  <si>
    <t>(4,9+0,5+0,5+1,6)*0,9</t>
  </si>
  <si>
    <t>0,4*0,9</t>
  </si>
  <si>
    <t>(0,4+0,4)*0,9</t>
  </si>
  <si>
    <t>1,85*0,9</t>
  </si>
  <si>
    <t>0,75*0,9</t>
  </si>
  <si>
    <t>(0,6+6,8+0,5)*0,9</t>
  </si>
  <si>
    <t>0,5*0,9</t>
  </si>
  <si>
    <t>63142029</t>
  </si>
  <si>
    <t>deska tepelně izolační minerální kontaktních fasád podélné vlákno λ=0,035-0,036 tl 160mm</t>
  </si>
  <si>
    <t>104</t>
  </si>
  <si>
    <t>17,73*1,05 "Přepočtené koeficientem množství</t>
  </si>
  <si>
    <t>53</t>
  </si>
  <si>
    <t>622221033</t>
  </si>
  <si>
    <t>Montáž kontaktního zateplení vnějších stěn lepením a mechanickým kotvením desek z minerální vlny s podélnou orientací do dřeva přes 120 do 160 mm</t>
  </si>
  <si>
    <t>106</t>
  </si>
  <si>
    <t>(73,4+10,8+18,8+42,0)*0,9</t>
  </si>
  <si>
    <t>(36,0+36,0+1,63)*0,9</t>
  </si>
  <si>
    <t>(18,7+32,6+31,3+12,6)*0,9</t>
  </si>
  <si>
    <t>(41,95+41,95)*0,9</t>
  </si>
  <si>
    <t>(12,9+55,3+13,2+36,0)*0,9</t>
  </si>
  <si>
    <t>-2,34*0,9*(10+2+1+2+1)</t>
  </si>
  <si>
    <t>-2,5*0,9*2</t>
  </si>
  <si>
    <t>-1,2*0,9*(3+2)</t>
  </si>
  <si>
    <t>-1,14*0,9*(1+1)</t>
  </si>
  <si>
    <t>-2,35*0,9*2</t>
  </si>
  <si>
    <t>63142027</t>
  </si>
  <si>
    <t>deska tepelně izolační minerální kontaktních fasád podélné vlákno λ=0,035-0,036 tl 140mm</t>
  </si>
  <si>
    <t>108</t>
  </si>
  <si>
    <t>413,739*1,05 "Přepočtené koeficientem množství</t>
  </si>
  <si>
    <t>55</t>
  </si>
  <si>
    <t>622251105</t>
  </si>
  <si>
    <t>Příplatek k cenám kontaktního zateplení vnějších stěn za zápustnou montáž a použití tepelněizolačních zátek z minerální vlny</t>
  </si>
  <si>
    <t>110</t>
  </si>
  <si>
    <t>413,739+17,73</t>
  </si>
  <si>
    <t>622251101</t>
  </si>
  <si>
    <t>Příplatek k cenám kontaktního zateplení vnějších stěn za zápustnou montáž a použití tepelněizolačních zátek z polystyrenu</t>
  </si>
  <si>
    <t>112</t>
  </si>
  <si>
    <t>254,756+3113,102</t>
  </si>
  <si>
    <t>57</t>
  </si>
  <si>
    <t>622252002</t>
  </si>
  <si>
    <t>Montáž profilů kontaktního zateplení lepených</t>
  </si>
  <si>
    <t>114</t>
  </si>
  <si>
    <t>G05</t>
  </si>
  <si>
    <t>97,0</t>
  </si>
  <si>
    <t>G06</t>
  </si>
  <si>
    <t>9,5</t>
  </si>
  <si>
    <t>59051500</t>
  </si>
  <si>
    <t>profil dilatační stěnový/rohový PVC s výztužnou tkaninou</t>
  </si>
  <si>
    <t>116</t>
  </si>
  <si>
    <t>97*1,05 "Přepočtené koeficientem množství</t>
  </si>
  <si>
    <t>9,5*1,05 "Přepočtené koeficientem množství</t>
  </si>
  <si>
    <t>59</t>
  </si>
  <si>
    <t>118</t>
  </si>
  <si>
    <t>parapetní lišta</t>
  </si>
  <si>
    <t>viz. parapety</t>
  </si>
  <si>
    <t>28341022</t>
  </si>
  <si>
    <t>profil napojovací parapetní PVC s výztužnou tkaninou</t>
  </si>
  <si>
    <t>120</t>
  </si>
  <si>
    <t>750*1,05 "Přepočtené koeficientem množství</t>
  </si>
  <si>
    <t>122</t>
  </si>
  <si>
    <t>vnější</t>
  </si>
  <si>
    <t>629995101</t>
  </si>
  <si>
    <t>Očištění vnějších ploch tlakovou vodou</t>
  </si>
  <si>
    <t>124</t>
  </si>
  <si>
    <t>očištění základových pasů před natavením hydroizolace</t>
  </si>
  <si>
    <t>(4,3+73,69+11,06+20,3+42,4)*1,2</t>
  </si>
  <si>
    <t>-(1,9+1,9+1,9+1,9+1,9+1,9+2,0+5,0+2,0)*1,2</t>
  </si>
  <si>
    <t>(36,4+36,4+1,7+1,7)*1,2</t>
  </si>
  <si>
    <t>-(9,6+2,0+2,0)*1,2</t>
  </si>
  <si>
    <t>(20,4+32,66+31,46+13,34)*1,2</t>
  </si>
  <si>
    <t>-(2,3+1,5+10,6+4,2+6,1)*1,2</t>
  </si>
  <si>
    <t>(42,9+42,4+6,8)*1,2</t>
  </si>
  <si>
    <t>-(4,8+1,9)*1,2</t>
  </si>
  <si>
    <t>(13,43+55,185+13,27+36,2)*1,2</t>
  </si>
  <si>
    <t>-(2,0+2,3+2,0)*1,2</t>
  </si>
  <si>
    <t>63</t>
  </si>
  <si>
    <t>783823131</t>
  </si>
  <si>
    <t>Penetrační akrylátový nátěr hladkých, tenkovrstvých zrnitých nebo štukových omítek</t>
  </si>
  <si>
    <t>126</t>
  </si>
  <si>
    <t>783827421</t>
  </si>
  <si>
    <t>Krycí dvojnásobný akrylátový nátěr omítek stupně členitosti 1 a 2</t>
  </si>
  <si>
    <t>128</t>
  </si>
  <si>
    <t>viz. omítka</t>
  </si>
  <si>
    <t>4167,741</t>
  </si>
  <si>
    <t>65</t>
  </si>
  <si>
    <t>622151011</t>
  </si>
  <si>
    <t>Penetrační silikátový nátěr vnějších pastovitých tenkovrstvých omítek stěn</t>
  </si>
  <si>
    <t>130</t>
  </si>
  <si>
    <t>622381022</t>
  </si>
  <si>
    <t>Tenkovrstvá minerální zatíraná (škrábaná) omítka zrnitost 2,0 mm vnějších stěn</t>
  </si>
  <si>
    <t>132</t>
  </si>
  <si>
    <t>F01</t>
  </si>
  <si>
    <t>3526,841</t>
  </si>
  <si>
    <t>ostění a nadpraží</t>
  </si>
  <si>
    <t>2299,9*(0,18+0,04)</t>
  </si>
  <si>
    <t>-marmolit</t>
  </si>
  <si>
    <t>-162,504</t>
  </si>
  <si>
    <t>67</t>
  </si>
  <si>
    <t>x89633</t>
  </si>
  <si>
    <t>Příplatek za provedení drážkované omítky</t>
  </si>
  <si>
    <t>134</t>
  </si>
  <si>
    <t>západní pohled vnější</t>
  </si>
  <si>
    <t>100,0</t>
  </si>
  <si>
    <t>-1,17*1,95*8</t>
  </si>
  <si>
    <t>(1,17+1,17+1,95+1,95)*0,16*4</t>
  </si>
  <si>
    <t>(2,5+2,5+2,4+2,4)*0,16</t>
  </si>
  <si>
    <t>pohled východní vnější</t>
  </si>
  <si>
    <t>270,0</t>
  </si>
  <si>
    <t>-1,17*1,95*17</t>
  </si>
  <si>
    <t>(1,17+1,17+1,95+1,95)*0,16*8</t>
  </si>
  <si>
    <t>(1,17+1,95)*0,16</t>
  </si>
  <si>
    <t>(0,54+1,0+1,0)*0,16*8</t>
  </si>
  <si>
    <t>-1,14*2,75</t>
  </si>
  <si>
    <t>(1,14+2,75+2,75-1,17)*0,16</t>
  </si>
  <si>
    <t>-2,34*2,75</t>
  </si>
  <si>
    <t>(2,34+2,75+2,75)*0,16</t>
  </si>
  <si>
    <t>pohled jižní vnitřní</t>
  </si>
  <si>
    <t>175,0</t>
  </si>
  <si>
    <t>-1,17*1,95*24</t>
  </si>
  <si>
    <t>(1,17+1,17+1,95+1,95)*0,16*12</t>
  </si>
  <si>
    <t>pohled severní vnější</t>
  </si>
  <si>
    <t>250,0</t>
  </si>
  <si>
    <t>-1,17*1,95*26</t>
  </si>
  <si>
    <t>(1,17+1,17+1,95+1,95)*0,16*13</t>
  </si>
  <si>
    <t>(1,2+3,15+3,15)*0,16</t>
  </si>
  <si>
    <t>(2,35+2,4+2,4)*0,16</t>
  </si>
  <si>
    <t>1,5+11,0+2,0</t>
  </si>
  <si>
    <t>(3,0)*0,16*4</t>
  </si>
  <si>
    <t>622511112</t>
  </si>
  <si>
    <t>Tenkovrstvá akrylátová mozaiková střednězrnná omítka vnějších stěn</t>
  </si>
  <si>
    <t>136</t>
  </si>
  <si>
    <t>výška 350mm</t>
  </si>
  <si>
    <t>(4,3+73,69+11,06+20,3+42,4)*0,35</t>
  </si>
  <si>
    <t>-(1,9+1,9+1,9+1,9+1,9+1,9+2,0+5,0+2,0)*0,35</t>
  </si>
  <si>
    <t>(36,4+36,4+1,7+1,7)*0,35</t>
  </si>
  <si>
    <t>-(9,6+2,0+2,0)*0,35</t>
  </si>
  <si>
    <t>(20,4+32,66+31,46+13,34)*0,35</t>
  </si>
  <si>
    <t>-(2,3+1,5+10,6+4,2+6,1)*0,35</t>
  </si>
  <si>
    <t>(42,9+42,4+6,8)*0,35</t>
  </si>
  <si>
    <t>-(4,8+1,9)*0,35</t>
  </si>
  <si>
    <t>(13,43+55,185+13,27+36,2)*0,35</t>
  </si>
  <si>
    <t>-(2,0+2,3+2,0)*0,35</t>
  </si>
  <si>
    <t>69</t>
  </si>
  <si>
    <t>622151021</t>
  </si>
  <si>
    <t>Penetrační akrylátový nátěr vnějších mozaikových tenkovrstvých omítek stěn</t>
  </si>
  <si>
    <t>138</t>
  </si>
  <si>
    <t>x87533</t>
  </si>
  <si>
    <t>Příplatek za provedení vícebarevné fasády</t>
  </si>
  <si>
    <t>140</t>
  </si>
  <si>
    <t>71</t>
  </si>
  <si>
    <t>x4322</t>
  </si>
  <si>
    <t>Příplatek za použití vypočteného množství hmoždinek (dle kotevního plánu vypracovaného zhotovitelem)</t>
  </si>
  <si>
    <t>142</t>
  </si>
  <si>
    <t>Podlahy a podlahové konstrukce</t>
  </si>
  <si>
    <t>631342132</t>
  </si>
  <si>
    <t>Mazanina tl přes 120 do 240 mm z betonu lehkého tepelně-izolačního polystyrenového 500 kg/m3</t>
  </si>
  <si>
    <t>144</t>
  </si>
  <si>
    <t>skladba S01</t>
  </si>
  <si>
    <t>předpokládaná průměrná tl. 0,3</t>
  </si>
  <si>
    <t>300,0*0,3</t>
  </si>
  <si>
    <t>420,0*0,3</t>
  </si>
  <si>
    <t>366,5*0,3</t>
  </si>
  <si>
    <t>399,0*0,3</t>
  </si>
  <si>
    <t>540,0*0,3</t>
  </si>
  <si>
    <t>-světlíky</t>
  </si>
  <si>
    <t>-1,65*1,4*21*0,3</t>
  </si>
  <si>
    <t>vodorovně</t>
  </si>
  <si>
    <t>772,0*0,3</t>
  </si>
  <si>
    <t>-1,65*1,4*7*0,3</t>
  </si>
  <si>
    <t>skladba S03</t>
  </si>
  <si>
    <t>předpokládaná průměrná tl. 0,1m</t>
  </si>
  <si>
    <t>markýza nad vsupem</t>
  </si>
  <si>
    <t>37,0*0,1</t>
  </si>
  <si>
    <t>73</t>
  </si>
  <si>
    <t>631362021</t>
  </si>
  <si>
    <t>Výztuž mazanin svařovanými sítěmi Kari</t>
  </si>
  <si>
    <t>146</t>
  </si>
  <si>
    <t>předpoklad 0,00303 t/m2</t>
  </si>
  <si>
    <t>300,0*0,00303*1,15</t>
  </si>
  <si>
    <t>420,0*0,00303*1,15</t>
  </si>
  <si>
    <t>366,5*0,00303*1,15</t>
  </si>
  <si>
    <t>399,0*0,00303*1,15</t>
  </si>
  <si>
    <t>540,0*0,00303*1,15</t>
  </si>
  <si>
    <t>-1,65*1,4*21*0,00303*1,15</t>
  </si>
  <si>
    <t>772,0*0,00303*1,15</t>
  </si>
  <si>
    <t>-1,65*1,4*7*0,00303*1,15</t>
  </si>
  <si>
    <t>37,0*0,00303*1,15</t>
  </si>
  <si>
    <t>x6521</t>
  </si>
  <si>
    <t>Nutné vyspravení stávajících exteriérových betonových schodišť a ramp</t>
  </si>
  <si>
    <t>soubor</t>
  </si>
  <si>
    <t>148</t>
  </si>
  <si>
    <t>Poznámka k položce:_x000d_
Poznámka k položce: Lokální reprofilace betonových povrchů venkovních schodišť a ramp, jednotlivě pliochy do 0,25m2. Předpokládaný rozsah 30 ks.</t>
  </si>
  <si>
    <t>91</t>
  </si>
  <si>
    <t xml:space="preserve">Ostatní </t>
  </si>
  <si>
    <t>x30</t>
  </si>
  <si>
    <t>D+M zvonkového tabla G19</t>
  </si>
  <si>
    <t>150</t>
  </si>
  <si>
    <t>77</t>
  </si>
  <si>
    <t>x4522</t>
  </si>
  <si>
    <t>D+M výstražných a bezpečnostních značek a tabulek všech technických zařízení v objektu</t>
  </si>
  <si>
    <t>152</t>
  </si>
  <si>
    <t>Poznámka k položce:_x000d_
Poznámka k položce: Předpokládaný rozsah 50 ks značek nebo tabulek.</t>
  </si>
  <si>
    <t>x786</t>
  </si>
  <si>
    <t>D+M vyplňovacího těsnícího provazce do dilatačních spar</t>
  </si>
  <si>
    <t>154</t>
  </si>
  <si>
    <t>97,0*2</t>
  </si>
  <si>
    <t>9,5*2</t>
  </si>
  <si>
    <t>79</t>
  </si>
  <si>
    <t>x90</t>
  </si>
  <si>
    <t>D+M nástěnného venkovního svítidla G07</t>
  </si>
  <si>
    <t>156</t>
  </si>
  <si>
    <t>x91</t>
  </si>
  <si>
    <t>D+M nástěnné desky G08</t>
  </si>
  <si>
    <t>158</t>
  </si>
  <si>
    <t>81</t>
  </si>
  <si>
    <t>x92</t>
  </si>
  <si>
    <t>D+M osvětlené zasklené tabule G09</t>
  </si>
  <si>
    <t>160</t>
  </si>
  <si>
    <t>x93</t>
  </si>
  <si>
    <t>D+M nástěnného venkovního svítidla G10</t>
  </si>
  <si>
    <t>162</t>
  </si>
  <si>
    <t>83</t>
  </si>
  <si>
    <t>x89</t>
  </si>
  <si>
    <t>D+M certifikovaného záchytného systému</t>
  </si>
  <si>
    <t>164</t>
  </si>
  <si>
    <t>Lešení a stavební výtahy</t>
  </si>
  <si>
    <t>941221112</t>
  </si>
  <si>
    <t>Montáž lešení řadového rámového těžkého zatížení do 300 kg/m2 š od 0,9 do 1,2 m v přes 10 do 25 m</t>
  </si>
  <si>
    <t>166</t>
  </si>
  <si>
    <t>pohled západní</t>
  </si>
  <si>
    <t>931,0</t>
  </si>
  <si>
    <t>320,0</t>
  </si>
  <si>
    <t>pohled východní</t>
  </si>
  <si>
    <t>793,0</t>
  </si>
  <si>
    <t>480,0</t>
  </si>
  <si>
    <t>pohled jižní</t>
  </si>
  <si>
    <t>536,0+185,0</t>
  </si>
  <si>
    <t>830,0</t>
  </si>
  <si>
    <t>pohled severní</t>
  </si>
  <si>
    <t>1000,0</t>
  </si>
  <si>
    <t>180,0+374,0</t>
  </si>
  <si>
    <t>85</t>
  </si>
  <si>
    <t>941221211</t>
  </si>
  <si>
    <t>Příplatek k lešení řadovému rámovému těžkému do 300 kg/m2 š od 0,9 1,2 m v do 10 m za každý den použití</t>
  </si>
  <si>
    <t>168</t>
  </si>
  <si>
    <t>předpokládaná lhůta výstavby dle technické zprávy 5 měsíců</t>
  </si>
  <si>
    <t>5629,0*31*5</t>
  </si>
  <si>
    <t>941221812</t>
  </si>
  <si>
    <t>Demontáž lešení řadového rámového těžkého zatížení do 300 kg/m2 š od 0,9 do 1,2 m v přes 10 do 25 m</t>
  </si>
  <si>
    <t>170</t>
  </si>
  <si>
    <t>87</t>
  </si>
  <si>
    <t>949101111</t>
  </si>
  <si>
    <t>Lešení pomocné pro objekty pozemních staveb s lešeňovou podlahou v do 1,9 m zatížení do 150 kg/m2</t>
  </si>
  <si>
    <t>172</t>
  </si>
  <si>
    <t>512 "1NP</t>
  </si>
  <si>
    <t>394 "2NP</t>
  </si>
  <si>
    <t>86 "3NP</t>
  </si>
  <si>
    <t>949101112</t>
  </si>
  <si>
    <t>Lešení pomocné pro objekty pozemních staveb s lešeňovou podlahou v přes 1,9 do 3,5 m zatížení do 150 kg/m2</t>
  </si>
  <si>
    <t>174</t>
  </si>
  <si>
    <t>54 "okna telocvicna</t>
  </si>
  <si>
    <t>89</t>
  </si>
  <si>
    <t>944511111</t>
  </si>
  <si>
    <t>Montáž ochranné sítě z textilie z umělých vláken</t>
  </si>
  <si>
    <t>176</t>
  </si>
  <si>
    <t>944511211</t>
  </si>
  <si>
    <t>Příplatek k ochranné síti za každý den použití</t>
  </si>
  <si>
    <t>178</t>
  </si>
  <si>
    <t>944511811</t>
  </si>
  <si>
    <t>Demontáž ochranné sítě z textilie z umělých vláken</t>
  </si>
  <si>
    <t>180</t>
  </si>
  <si>
    <t>x4652</t>
  </si>
  <si>
    <t>Zajištění přistupu do budovy pod lešením</t>
  </si>
  <si>
    <t>182</t>
  </si>
  <si>
    <t>Poznámka k položce:_x000d_
Poznámka k položce: Zabezpečení vstupu do objektu záchytnou stříškou pro ochranu vstupujících osob proti pádu předmětů.</t>
  </si>
  <si>
    <t>Bourání konstrukcí</t>
  </si>
  <si>
    <t>93</t>
  </si>
  <si>
    <t>741371900</t>
  </si>
  <si>
    <t>Demontáž svítidla exteriérového s integrovaným zdrojem LED přisazeného nástěnného bez zachování funkčnosti</t>
  </si>
  <si>
    <t>184</t>
  </si>
  <si>
    <t>919735114</t>
  </si>
  <si>
    <t>Řezání stávajícího živičného krytu hl přes 150 do 200 mm</t>
  </si>
  <si>
    <t>186</t>
  </si>
  <si>
    <t>část zpěvněné plochy u bloku C</t>
  </si>
  <si>
    <t>5,0+0,7+0,7</t>
  </si>
  <si>
    <t>95</t>
  </si>
  <si>
    <t>962032231</t>
  </si>
  <si>
    <t>Bourání zdiva z cihel pálených nebo vápenopískových na MV nebo MVC přes 1 m3</t>
  </si>
  <si>
    <t>188</t>
  </si>
  <si>
    <t>vybourání mezistřešní atiky</t>
  </si>
  <si>
    <t>9,75*0,15*1,0</t>
  </si>
  <si>
    <t>11,2*0,15*1,0</t>
  </si>
  <si>
    <t>962052211</t>
  </si>
  <si>
    <t>Bourání zdiva nadzákladového ze ŽB přes 1 m3</t>
  </si>
  <si>
    <t>190</t>
  </si>
  <si>
    <t>9,75*0,25*1,0</t>
  </si>
  <si>
    <t>11,2*0,25*1,0</t>
  </si>
  <si>
    <t>97</t>
  </si>
  <si>
    <t>965042141</t>
  </si>
  <si>
    <t>Bourání podkladů pod dlažby nebo mazanin betonových nebo z litého asfaltu tl do 100 mm pl přes 4 m2</t>
  </si>
  <si>
    <t>192</t>
  </si>
  <si>
    <t>10,0*(42,2+30,3)*0,065</t>
  </si>
  <si>
    <t>36,5*(10,0)*0,065</t>
  </si>
  <si>
    <t>18,5*(30,3)*0,04</t>
  </si>
  <si>
    <t>-1,65*1,4*21*0,04</t>
  </si>
  <si>
    <t>13,2*(30,3)*0,065</t>
  </si>
  <si>
    <t>(42,2)*(18,3)*0,065</t>
  </si>
  <si>
    <t>-(1,65*1,4*7)*0,065</t>
  </si>
  <si>
    <t>12,5*55,0*0,06</t>
  </si>
  <si>
    <t>965049111</t>
  </si>
  <si>
    <t>Příplatek k bourání betonových mazanin za bourání mazanin se svařovanou sítí tl do 100 mm</t>
  </si>
  <si>
    <t>194</t>
  </si>
  <si>
    <t>10,0*(42,2+30,3)*0,04</t>
  </si>
  <si>
    <t>36,5*(10,0)*0,04</t>
  </si>
  <si>
    <t>18,5*(30,3)*0,01</t>
  </si>
  <si>
    <t>-1,65*1,4*21*0,01</t>
  </si>
  <si>
    <t>13,2*(30,3)*0,04</t>
  </si>
  <si>
    <t>(42,2)*(18,3)*0,04</t>
  </si>
  <si>
    <t>-(1,65*1,4*7)*0,04</t>
  </si>
  <si>
    <t>12,5*55,0*0,04</t>
  </si>
  <si>
    <t>99</t>
  </si>
  <si>
    <t>978015321</t>
  </si>
  <si>
    <t>Otlučení (osekání) vnější vápenné nebo vápenocementové omítky stupně členitosti 1 a 2 v rozsahu do 10 %</t>
  </si>
  <si>
    <t>196</t>
  </si>
  <si>
    <t>966072123</t>
  </si>
  <si>
    <t>Demontáž opláštění stěn ocelových kcí z tvarovaných ocelových plechů budov v přes 12 do 24 m</t>
  </si>
  <si>
    <t>198</t>
  </si>
  <si>
    <t>pohled jižní- vnitřní</t>
  </si>
  <si>
    <t>498,0+155,0</t>
  </si>
  <si>
    <t>pohled jižní- vnější</t>
  </si>
  <si>
    <t>165,0+609,0</t>
  </si>
  <si>
    <t>pohled východní- vnitřní</t>
  </si>
  <si>
    <t>469,0</t>
  </si>
  <si>
    <t>pohled východní- vnější</t>
  </si>
  <si>
    <t>660,0</t>
  </si>
  <si>
    <t>pohled severní- vnitřní</t>
  </si>
  <si>
    <t>156,0+347,0</t>
  </si>
  <si>
    <t>pohled severní- vnější</t>
  </si>
  <si>
    <t>255,0+489,0+163,0</t>
  </si>
  <si>
    <t>pohled západní- vnitřní</t>
  </si>
  <si>
    <t>230,0</t>
  </si>
  <si>
    <t>pohled západní- vnější</t>
  </si>
  <si>
    <t>104,0+683,0</t>
  </si>
  <si>
    <t>pohled u vstupu</t>
  </si>
  <si>
    <t>4,6*10,0</t>
  </si>
  <si>
    <t>boky vstupu</t>
  </si>
  <si>
    <t>0,8*4,3</t>
  </si>
  <si>
    <t>-otvory</t>
  </si>
  <si>
    <t>O01</t>
  </si>
  <si>
    <t>O02</t>
  </si>
  <si>
    <t>O03</t>
  </si>
  <si>
    <t>O04</t>
  </si>
  <si>
    <t>O05</t>
  </si>
  <si>
    <t>O06</t>
  </si>
  <si>
    <t>O07</t>
  </si>
  <si>
    <t>O08</t>
  </si>
  <si>
    <t>O09</t>
  </si>
  <si>
    <t>O10</t>
  </si>
  <si>
    <t>O11</t>
  </si>
  <si>
    <t>O12</t>
  </si>
  <si>
    <t>O13</t>
  </si>
  <si>
    <t>O15</t>
  </si>
  <si>
    <t>O16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</si>
  <si>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</si>
  <si>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</si>
  <si>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</si>
  <si>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</si>
  <si>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</si>
  <si>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</si>
  <si>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</si>
  <si>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</si>
  <si>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</si>
  <si>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</si>
  <si>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</si>
  <si>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</si>
  <si>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</si>
  <si>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101</t>
  </si>
  <si>
    <t>968072354</t>
  </si>
  <si>
    <t>Vybourání kovových rámů oken zdvojených včetně křídel pl do 1 m2</t>
  </si>
  <si>
    <t>200</t>
  </si>
  <si>
    <t>968072355</t>
  </si>
  <si>
    <t>Vybourání kovových rámů oken zdvojených včetně křídel pl do 2 m2</t>
  </si>
  <si>
    <t>202</t>
  </si>
  <si>
    <t>103</t>
  </si>
  <si>
    <t>968072356</t>
  </si>
  <si>
    <t>Vybourání kovových rámů oken zdvojených včetně křídel pl do 4 m2</t>
  </si>
  <si>
    <t>204</t>
  </si>
  <si>
    <t>968072357</t>
  </si>
  <si>
    <t>Vybourání kovových rámů oken zdvojených včetně křídel pl přes 4 m2</t>
  </si>
  <si>
    <t>206</t>
  </si>
  <si>
    <t>105</t>
  </si>
  <si>
    <t>968072456</t>
  </si>
  <si>
    <t>Vybourání kovových dveřních zárubní pl přes 2 m2</t>
  </si>
  <si>
    <t>208</t>
  </si>
  <si>
    <t>x2</t>
  </si>
  <si>
    <t>Demontáž střešních prvků a zbroušení nátěru vč. následné zpětné montáže a antikorozního nátěru případně nového oplechování</t>
  </si>
  <si>
    <t>210</t>
  </si>
  <si>
    <t>ozn. G</t>
  </si>
  <si>
    <t>ozn. K</t>
  </si>
  <si>
    <t>bez označení</t>
  </si>
  <si>
    <t>107</t>
  </si>
  <si>
    <t>713190813</t>
  </si>
  <si>
    <t>Odstranění tepelné izolace škvárového lože tl přes 100 do 150 mm</t>
  </si>
  <si>
    <t>212</t>
  </si>
  <si>
    <t>předpokládaná průměrná tl. 0,15m</t>
  </si>
  <si>
    <t>11,0*(42,2+0,6+0,6+30,3+0,6+0,6)</t>
  </si>
  <si>
    <t>37,5*(10,0+0,6+0,6)</t>
  </si>
  <si>
    <t>18,5*(30,3+0,6+0,6)</t>
  </si>
  <si>
    <t>-1,65*1,4*21</t>
  </si>
  <si>
    <t>14,3*(30,3+0,6+0,6)</t>
  </si>
  <si>
    <t>(42,2+0,6+0,6)*(18,3+0,6+0,6)</t>
  </si>
  <si>
    <t>-(1,65*1,4*7)</t>
  </si>
  <si>
    <t>x7852</t>
  </si>
  <si>
    <t>Odstranění nápisu školy do suti</t>
  </si>
  <si>
    <t>214</t>
  </si>
  <si>
    <t>109</t>
  </si>
  <si>
    <t>x7865</t>
  </si>
  <si>
    <t>Odstranění předzahrádky restaurace</t>
  </si>
  <si>
    <t>216</t>
  </si>
  <si>
    <t>Poznámka k položce:_x000d_
Poznámka k položce: Odstranění ocelového roštu letní zahrádky v rozsahu dle PD - předpoklad 57 m2. Viz C.4 Zastavovací situace</t>
  </si>
  <si>
    <t>997</t>
  </si>
  <si>
    <t>Přesun sutě</t>
  </si>
  <si>
    <t>997013211</t>
  </si>
  <si>
    <t>Vnitrostaveništní doprava suti a vybouraných hmot pro budovy v do 6 m ručně</t>
  </si>
  <si>
    <t>218</t>
  </si>
  <si>
    <t>111</t>
  </si>
  <si>
    <t>997013214</t>
  </si>
  <si>
    <t>Vnitrostaveništní doprava suti a vybouraných hmot pro budovy v přes 12 do 15 m ručně</t>
  </si>
  <si>
    <t>220</t>
  </si>
  <si>
    <t>vnitrostaveništní doprava pro ostatní odpad (okna, dveře, fasáda atd.)</t>
  </si>
  <si>
    <t>295,82</t>
  </si>
  <si>
    <t>997013219</t>
  </si>
  <si>
    <t>Příplatek k vnitrostaveništní dopravě suti a vybouraných hmot za zvětšenou dopravu suti ZKD 10 m</t>
  </si>
  <si>
    <t>222</t>
  </si>
  <si>
    <t>1178,193*5 "Přepočtené koeficientem množství</t>
  </si>
  <si>
    <t>113</t>
  </si>
  <si>
    <t>997013311</t>
  </si>
  <si>
    <t>Montáž a demontáž shozu suti v do 10 m</t>
  </si>
  <si>
    <t>224</t>
  </si>
  <si>
    <t>předpoklad využití pro vybourání betonové vrstvy na střeše a škvárového podsypu</t>
  </si>
  <si>
    <t xml:space="preserve">předpoklad pro každý blok </t>
  </si>
  <si>
    <t>8,35</t>
  </si>
  <si>
    <t xml:space="preserve">blok B </t>
  </si>
  <si>
    <t>997013312</t>
  </si>
  <si>
    <t>Montáž a demontáž shozu suti v přes 10 do 20 m</t>
  </si>
  <si>
    <t>226</t>
  </si>
  <si>
    <t>12,0</t>
  </si>
  <si>
    <t>115</t>
  </si>
  <si>
    <t>997013321</t>
  </si>
  <si>
    <t>Příplatek k shozu suti v do 10 m za první a ZKD den použití</t>
  </si>
  <si>
    <t>228</t>
  </si>
  <si>
    <t>předpoklad 2 měsíce</t>
  </si>
  <si>
    <t>25,05*31*2</t>
  </si>
  <si>
    <t>997013322</t>
  </si>
  <si>
    <t>Příplatek k shozu suti v přes 10 do 20 m za první a ZKD den použití</t>
  </si>
  <si>
    <t>230</t>
  </si>
  <si>
    <t>24,0*31*2</t>
  </si>
  <si>
    <t>117</t>
  </si>
  <si>
    <t>997013501</t>
  </si>
  <si>
    <t>Odvoz suti a vybouraných hmot na skládku nebo meziskládku do 1 km se složením</t>
  </si>
  <si>
    <t>232</t>
  </si>
  <si>
    <t>997013509</t>
  </si>
  <si>
    <t>Příplatek k odvozu suti a vybouraných hmot na skládku ZKD 1 km přes 1 km</t>
  </si>
  <si>
    <t>234</t>
  </si>
  <si>
    <t>1178,193*15 "Přepočtené koeficientem množství</t>
  </si>
  <si>
    <t>119</t>
  </si>
  <si>
    <t>997013871</t>
  </si>
  <si>
    <t>Poplatek za uložení stavebního odpadu na recyklační skládce (skládkovné) směsného stavebního a demoličního kód odpadu 17 09 04</t>
  </si>
  <si>
    <t>236</t>
  </si>
  <si>
    <t>998</t>
  </si>
  <si>
    <t>Přesun hmot</t>
  </si>
  <si>
    <t>998011003</t>
  </si>
  <si>
    <t>Přesun hmot pro budovy zděné v přes 12 do 24 m</t>
  </si>
  <si>
    <t>238</t>
  </si>
  <si>
    <t>PSV</t>
  </si>
  <si>
    <t>Práce a dodávky PSV</t>
  </si>
  <si>
    <t>711</t>
  </si>
  <si>
    <t>Izolace proti vodě, vlhkosti a plynům</t>
  </si>
  <si>
    <t>121</t>
  </si>
  <si>
    <t>711112001</t>
  </si>
  <si>
    <t>Provedení izolace proti zemní vlhkosti svislé za studena nátěrem penetračním</t>
  </si>
  <si>
    <t>240</t>
  </si>
  <si>
    <t>11163150</t>
  </si>
  <si>
    <t>lak penetrační asfaltový</t>
  </si>
  <si>
    <t>242</t>
  </si>
  <si>
    <t>Poznámka k položce:_x000d_
Poznámka k položce: Spotřeba 0,3-0,4kg/m2</t>
  </si>
  <si>
    <t>557,154*0,00035 "Přepočtené koeficientem množství</t>
  </si>
  <si>
    <t>123</t>
  </si>
  <si>
    <t>711142559</t>
  </si>
  <si>
    <t>Provedení izolace proti zemní vlhkosti pásy přitavením svislé NAIP</t>
  </si>
  <si>
    <t>244</t>
  </si>
  <si>
    <t>62853004</t>
  </si>
  <si>
    <t>pás asfaltový natavitelný modifikovaný SBS s vložkou ze skleněné tkaniny a spalitelnou PE fólií nebo jemnozrnným minerálním posypem na horním povrchu tl 4,0mm</t>
  </si>
  <si>
    <t>246</t>
  </si>
  <si>
    <t>557,154*1,2 "Přepočtené koeficientem množství</t>
  </si>
  <si>
    <t>125</t>
  </si>
  <si>
    <t>711161212</t>
  </si>
  <si>
    <t>Izolace proti zemní vlhkosti nopovou fólií svislá, výška nopu 8,0 mm, tl do 0,6 mm</t>
  </si>
  <si>
    <t>248</t>
  </si>
  <si>
    <t>(4,3+73,69+11,06+20,3+42,4)*1,0</t>
  </si>
  <si>
    <t>-(1,9+1,9+1,9+1,9+1,9+1,9+2,0+5,0+2,0)*1,0</t>
  </si>
  <si>
    <t>(36,4+36,4+1,7+1,7)*1,0</t>
  </si>
  <si>
    <t>-(9,6+2,0+2,0)*1,0</t>
  </si>
  <si>
    <t>(20,4+32,66+31,46+13,34)*1,0</t>
  </si>
  <si>
    <t>-(2,3+1,5+10,6+4,2+6,1)*1,0</t>
  </si>
  <si>
    <t>(42,9+42,4+6,8)*1,0</t>
  </si>
  <si>
    <t>-(4,8+1,9)*1,0</t>
  </si>
  <si>
    <t>(13,43+55,185+13,27+36,2)*1,0</t>
  </si>
  <si>
    <t>-(2,0+2,3+2,0)*1,0</t>
  </si>
  <si>
    <t>711161383</t>
  </si>
  <si>
    <t>Izolace proti zemní vlhkosti nopovou fólií ukončení horní lištou</t>
  </si>
  <si>
    <t>250</t>
  </si>
  <si>
    <t>558,5 "K03</t>
  </si>
  <si>
    <t>127</t>
  </si>
  <si>
    <t>919726122</t>
  </si>
  <si>
    <t>Geotextilie pro ochranu, separaci a filtraci netkaná měrná hm přes 200 do 300 g/m2</t>
  </si>
  <si>
    <t>252</t>
  </si>
  <si>
    <t>viz. nopová folie</t>
  </si>
  <si>
    <t>464,295</t>
  </si>
  <si>
    <t>998711103</t>
  </si>
  <si>
    <t>Přesun hmot tonážní pro izolace proti vodě, vlhkosti a plynům v objektech v přes 12 do 60 m</t>
  </si>
  <si>
    <t>254</t>
  </si>
  <si>
    <t>712</t>
  </si>
  <si>
    <t>Povlakové krytiny</t>
  </si>
  <si>
    <t>129</t>
  </si>
  <si>
    <t>712340831</t>
  </si>
  <si>
    <t>Odstranění povlakové krytiny střech do 10° z pásů NAIP přitavených v plné ploše jednovrstvé</t>
  </si>
  <si>
    <t>256</t>
  </si>
  <si>
    <t>skladba S04 - parozábrana</t>
  </si>
  <si>
    <t>12,5*55,0</t>
  </si>
  <si>
    <t>712300845</t>
  </si>
  <si>
    <t>Demontáž ventilační hlavice na ploché střeše sklonu do 10°</t>
  </si>
  <si>
    <t>258</t>
  </si>
  <si>
    <t>61+3</t>
  </si>
  <si>
    <t>dle výpisu nového prvku celkem 157</t>
  </si>
  <si>
    <t>131</t>
  </si>
  <si>
    <t>712311101</t>
  </si>
  <si>
    <t>Provedení povlakové krytiny střech do 10° za studena lakem penetračním nebo asfaltovým</t>
  </si>
  <si>
    <t>260</t>
  </si>
  <si>
    <t>300,0</t>
  </si>
  <si>
    <t>420,0</t>
  </si>
  <si>
    <t>svisle a na atiku</t>
  </si>
  <si>
    <t>80,5*(0,85+0,3)</t>
  </si>
  <si>
    <t>104,5*(0,85+0,3)</t>
  </si>
  <si>
    <t>366,5</t>
  </si>
  <si>
    <t>93,0*(0,95+0,15)</t>
  </si>
  <si>
    <t>399,0</t>
  </si>
  <si>
    <t>540,0</t>
  </si>
  <si>
    <t>87,0*(0,95+0,25)</t>
  </si>
  <si>
    <t>96,5*(0,5+0,3)</t>
  </si>
  <si>
    <t>svisle na světlíky</t>
  </si>
  <si>
    <t>(1,65+1,4+1,65+1,4)*21*(0,3+0,2+0,3+0,2)</t>
  </si>
  <si>
    <t>780,0</t>
  </si>
  <si>
    <t>-1,65*1,4*7</t>
  </si>
  <si>
    <t>122,0*(0,95+0,25)</t>
  </si>
  <si>
    <t>(1,65+1,4+1,65+1,4)*7*(0,3+0,2+0,3+0,2)</t>
  </si>
  <si>
    <t>skladba S02</t>
  </si>
  <si>
    <t>12,8*54,5</t>
  </si>
  <si>
    <t>134,5*1,2</t>
  </si>
  <si>
    <t>37,0</t>
  </si>
  <si>
    <t>svisle</t>
  </si>
  <si>
    <t>27,0*0,7</t>
  </si>
  <si>
    <t>262</t>
  </si>
  <si>
    <t>4469,57*0,0003 "Přepočtené koeficientem množství</t>
  </si>
  <si>
    <t>133</t>
  </si>
  <si>
    <t>712341559</t>
  </si>
  <si>
    <t>Provedení povlakové krytiny střech do 10° pásy NAIP přitavením v plné ploše</t>
  </si>
  <si>
    <t>264</t>
  </si>
  <si>
    <t>viz. penetrační emulze</t>
  </si>
  <si>
    <t>4469,57</t>
  </si>
  <si>
    <t>266</t>
  </si>
  <si>
    <t>4469,57*1,15 "Přepočtené koeficientem množství</t>
  </si>
  <si>
    <t>135</t>
  </si>
  <si>
    <t>712331111</t>
  </si>
  <si>
    <t>Provedení povlakové krytiny střech do 10° podkladní vrstvy pásy na sucho samolepící</t>
  </si>
  <si>
    <t>268</t>
  </si>
  <si>
    <t>skladba S1</t>
  </si>
  <si>
    <t>294,0</t>
  </si>
  <si>
    <t>412,0</t>
  </si>
  <si>
    <t>95,0*(0,55+0,7)</t>
  </si>
  <si>
    <t>10,0*(0,55+0,3)</t>
  </si>
  <si>
    <t>71,0*(0,55+0,7)</t>
  </si>
  <si>
    <t>356,0</t>
  </si>
  <si>
    <t>(36,2+36,2)*(0,55+0,7)</t>
  </si>
  <si>
    <t>10,0*(0,55+0,35)</t>
  </si>
  <si>
    <t>392,0</t>
  </si>
  <si>
    <t>536,0</t>
  </si>
  <si>
    <t>74,0*(0,55+0,5)</t>
  </si>
  <si>
    <t>7,2*(0,55+0,7)</t>
  </si>
  <si>
    <t>66,4*(0,2+0,7)</t>
  </si>
  <si>
    <t>31,0*(0,2)</t>
  </si>
  <si>
    <t>vytažení na světlíky</t>
  </si>
  <si>
    <t>(1,65+1,4+1,65+1,4)*21*0,3</t>
  </si>
  <si>
    <t>764,0</t>
  </si>
  <si>
    <t>121,5*(0,55+0,7)</t>
  </si>
  <si>
    <t>(1,65+1,4+1,65+1,4)*7*0,3</t>
  </si>
  <si>
    <t>vytažení svisle a na atiky</t>
  </si>
  <si>
    <t>27,0*0,4</t>
  </si>
  <si>
    <t>12,6*54,5</t>
  </si>
  <si>
    <t>135,0*(0,75+0,6)</t>
  </si>
  <si>
    <t>62866281</t>
  </si>
  <si>
    <t>pás asfaltový samolepicí modifikovaný SBS s vložkou ze skleněné tkaniny se spalitelnou fólií nebo jemnozrnným minerálním posypem nebo textilií na horním povrchu tl 3,0mm</t>
  </si>
  <si>
    <t>270</t>
  </si>
  <si>
    <t>4294,845*1,15 "Přepočtené koeficientem množství</t>
  </si>
  <si>
    <t>137</t>
  </si>
  <si>
    <t>272</t>
  </si>
  <si>
    <t>viz. samolepící pás</t>
  </si>
  <si>
    <t>4294,845</t>
  </si>
  <si>
    <t>62853008</t>
  </si>
  <si>
    <t>pás asfaltový natavitelný modifikovaný SBS s vložkou ze skleněné tkaniny s retardéry hoření, BROOF(t3) a hrubozrnným břidličným posypem na horním povrchu tl 4,2mm</t>
  </si>
  <si>
    <t>274</t>
  </si>
  <si>
    <t>139</t>
  </si>
  <si>
    <t>x5</t>
  </si>
  <si>
    <t>Odstranění separační fólie střech do 10° jednovrstvé</t>
  </si>
  <si>
    <t>276</t>
  </si>
  <si>
    <t>skladba S04</t>
  </si>
  <si>
    <t>x78</t>
  </si>
  <si>
    <t>D+M větracího komínku ploché střechy G13</t>
  </si>
  <si>
    <t>278</t>
  </si>
  <si>
    <t>141</t>
  </si>
  <si>
    <t>998712113</t>
  </si>
  <si>
    <t>Přesun hmot tonážní pro krytiny povlakové s omezením mechanizace v objektech v přes 12 do 24 m</t>
  </si>
  <si>
    <t>280</t>
  </si>
  <si>
    <t>713</t>
  </si>
  <si>
    <t>Izolace tepelné</t>
  </si>
  <si>
    <t>713111121</t>
  </si>
  <si>
    <t>Montáž izolace tepelné spodem stropů s uchycením drátem rohoží, pásů, dílců, desek</t>
  </si>
  <si>
    <t>282</t>
  </si>
  <si>
    <t>143</t>
  </si>
  <si>
    <t>63142042</t>
  </si>
  <si>
    <t>deska tepelně izolační minerální kontaktních fasád podélné vlákno λ=0,037-0,038 tl 90mm</t>
  </si>
  <si>
    <t>284</t>
  </si>
  <si>
    <t>10*1,02 "Přepočtené koeficientem množství</t>
  </si>
  <si>
    <t>713130811</t>
  </si>
  <si>
    <t>Odstranění tepelné izolace stěn volně kladené z vláknitých materiálů tl do 100 mm</t>
  </si>
  <si>
    <t>286</t>
  </si>
  <si>
    <t>viz. demontáž opláštění</t>
  </si>
  <si>
    <t>3278,811</t>
  </si>
  <si>
    <t>145</t>
  </si>
  <si>
    <t>713131141</t>
  </si>
  <si>
    <t>Montáž izolace tepelné stěn lepením celoplošně rohoží, pásů, dílců, desek</t>
  </si>
  <si>
    <t>288</t>
  </si>
  <si>
    <t>zateplení mezistřešní atiky</t>
  </si>
  <si>
    <t>(9,9+9,9)*0,8</t>
  </si>
  <si>
    <t>(11,2+11,2)*0,8</t>
  </si>
  <si>
    <t>63151502</t>
  </si>
  <si>
    <t>deska tepelně izolační minerální plochých střech vrchní vrstva 70kPa λ=0,038-0,039 tl 100mm</t>
  </si>
  <si>
    <t>290</t>
  </si>
  <si>
    <t>51,68*1,02 "Přepočtené koeficientem množství</t>
  </si>
  <si>
    <t>147</t>
  </si>
  <si>
    <t>292</t>
  </si>
  <si>
    <t>zateplení vodorovné plochy mezistřešní atiky</t>
  </si>
  <si>
    <t>(9,9)*(0,2+0,15)</t>
  </si>
  <si>
    <t>(11,2)*(0,2+0,15)</t>
  </si>
  <si>
    <t>63151623</t>
  </si>
  <si>
    <t>deska tepelně izolační minerální plochých střech vrchní vrstva 70kPa λ=0,038-0,039 tl 200mm</t>
  </si>
  <si>
    <t>294</t>
  </si>
  <si>
    <t>11,305*1,02 "Přepočtené koeficientem množství</t>
  </si>
  <si>
    <t>149</t>
  </si>
  <si>
    <t>296</t>
  </si>
  <si>
    <t>horní hrana atiky</t>
  </si>
  <si>
    <t>tl.200mm</t>
  </si>
  <si>
    <t>(10,6+73,0+10,6+43,0+19,3)*0,3</t>
  </si>
  <si>
    <t>(36,3+36,3)*0,3</t>
  </si>
  <si>
    <t>(20,0+31,4+31,0+32,0+30,2)*0,3</t>
  </si>
  <si>
    <t>(43,2+43,2+18,1+18,1)*0,3</t>
  </si>
  <si>
    <t>tl.50mm</t>
  </si>
  <si>
    <t>(13,4+54,5+13,4+54,5)*0,2</t>
  </si>
  <si>
    <t>bok atiky</t>
  </si>
  <si>
    <t>tl.100mm</t>
  </si>
  <si>
    <t>166,0*0,8</t>
  </si>
  <si>
    <t>(18,1+18,1)*0,8</t>
  </si>
  <si>
    <t>77,0*0,8</t>
  </si>
  <si>
    <t>96,0*0,4</t>
  </si>
  <si>
    <t>121,0*0,4</t>
  </si>
  <si>
    <t>134,5*1,1</t>
  </si>
  <si>
    <t>zateplení základů</t>
  </si>
  <si>
    <t>(4,3+73,69+11,06+20,3+42,4)*0,9</t>
  </si>
  <si>
    <t>-(1,9+1,9+1,9+1,9+1,9+1,9+2,0+5,0+2,0)*0,9</t>
  </si>
  <si>
    <t>(36,4+36,4+1,7+1,7)*0,9</t>
  </si>
  <si>
    <t>-(9,6+2,0+2,0)*0,9</t>
  </si>
  <si>
    <t>(20,4+32,66+31,46+13,34)*0,9</t>
  </si>
  <si>
    <t>-(2,3+1,5+10,6+4,2+6,1)*0,9</t>
  </si>
  <si>
    <t>(42,9+42,4+6,8)*0,9</t>
  </si>
  <si>
    <t>-(4,8+1,9)*0,9</t>
  </si>
  <si>
    <t>(13,43+55,185+13,27+36,2)*0,9</t>
  </si>
  <si>
    <t>-(2,0+2,3+2,0)*0,9</t>
  </si>
  <si>
    <t>28376404</t>
  </si>
  <si>
    <t>deska XPS hrana rovná a strukturovaný povrch λ=0,033</t>
  </si>
  <si>
    <t>298</t>
  </si>
  <si>
    <t>(10,6+73,0+10,6+43,0+19,3)*0,3*0,2</t>
  </si>
  <si>
    <t>(36,3+36,3)*0,3*0,2</t>
  </si>
  <si>
    <t>(20,0+31,4+31,0+32,0+30,2)*0,3*0,2</t>
  </si>
  <si>
    <t>(43,2+43,2+18,1+18,1)*0,3*0,2</t>
  </si>
  <si>
    <t>(13,4+54,5+13,4+54,5)*0,2*0,05</t>
  </si>
  <si>
    <t>166,0*0,8*0,1</t>
  </si>
  <si>
    <t>(18,1+18,1)*0,8*0,1</t>
  </si>
  <si>
    <t>77,0*0,8*0,1</t>
  </si>
  <si>
    <t>96,0*0,4*0,1</t>
  </si>
  <si>
    <t>121,0*0,4*0,1</t>
  </si>
  <si>
    <t>134,5*1,1*0,1</t>
  </si>
  <si>
    <t>(4,3+73,69+11,06+20,3+42,4)*0,9*0,12</t>
  </si>
  <si>
    <t>-(1,9+1,9+1,9+1,9+1,9+1,9+2,0+5,0+2,0)*0,9*0,12</t>
  </si>
  <si>
    <t>(36,4+36,4+1,7+1,7)*0,9*0,12</t>
  </si>
  <si>
    <t>-(9,6+2,0+2,0)*0,9*0,12</t>
  </si>
  <si>
    <t>(20,4+32,66+31,46+13,34)*0,9*0,12</t>
  </si>
  <si>
    <t>-(2,3+1,5+10,6+4,2+6,1)*0,9*0,12</t>
  </si>
  <si>
    <t>(42,9+42,4+6,8)*0,9*0,12</t>
  </si>
  <si>
    <t>-(4,8+1,9)*0,9*0,12</t>
  </si>
  <si>
    <t>(13,43+55,185+13,27+36,2)*0,9*0,12</t>
  </si>
  <si>
    <t>-(2,0+2,3+2,0)*0,9*0,12</t>
  </si>
  <si>
    <t>127,091*1,02 "Přepočtené koeficientem množství</t>
  </si>
  <si>
    <t>151</t>
  </si>
  <si>
    <t>713131151</t>
  </si>
  <si>
    <t>Montáž izolace tepelné stěn volně vloženými rohožemi, pásy, dílci, deskami 1 vrstva</t>
  </si>
  <si>
    <t>300</t>
  </si>
  <si>
    <t xml:space="preserve">prostor mezi atikami viz. DET </t>
  </si>
  <si>
    <t>9,9*1,3</t>
  </si>
  <si>
    <t>11,2*1,3</t>
  </si>
  <si>
    <t>63142021</t>
  </si>
  <si>
    <t>deska tepelně izolační minerální kontaktních fasád podélné vlákno λ=0,035-0,036 tl 50mm</t>
  </si>
  <si>
    <t>302</t>
  </si>
  <si>
    <t>41,99*1,05 "Přepočtené koeficientem množství</t>
  </si>
  <si>
    <t>153</t>
  </si>
  <si>
    <t>304</t>
  </si>
  <si>
    <t>sokl v roštu</t>
  </si>
  <si>
    <t>(73,3+10,8+18,7+42,0)*0,2</t>
  </si>
  <si>
    <t>(36,0+36,0)*0,2</t>
  </si>
  <si>
    <t>(18,6+32,4+31,2+12,6)*0,2</t>
  </si>
  <si>
    <t>(41,95+41,95)*0,2</t>
  </si>
  <si>
    <t>(12,7+55,2+13,0+36,0)*0,2</t>
  </si>
  <si>
    <t>306</t>
  </si>
  <si>
    <t>(73,3+10,8+18,7+42,0)*0,2*0,08</t>
  </si>
  <si>
    <t>(36,0+36,0)*0,2*0,08</t>
  </si>
  <si>
    <t>(18,6+32,4+31,2+12,6)*0,2*0,08</t>
  </si>
  <si>
    <t>(41,95+41,95)*0,2*0,08</t>
  </si>
  <si>
    <t>(12,7+55,2+13,0+36,0)*0,2*0,08</t>
  </si>
  <si>
    <t>8,198*1,02 "Přepočtené koeficientem množství</t>
  </si>
  <si>
    <t>155</t>
  </si>
  <si>
    <t>308</t>
  </si>
  <si>
    <t>do fasádního roštu</t>
  </si>
  <si>
    <t>(73,3+10,8+18,7+42,0)*(8,7-0,2)</t>
  </si>
  <si>
    <t>(36,0+36,0)*(8,7-0,2)</t>
  </si>
  <si>
    <t>(18,6+32,4+31,2+12,6)*(8,7-0,2)</t>
  </si>
  <si>
    <t>(41,95+41,95)*(12,4-0,2)</t>
  </si>
  <si>
    <t>(12,7+55,2+13,0+36,0)*(12,4-0,2)</t>
  </si>
  <si>
    <t>(6,65)*3,5</t>
  </si>
  <si>
    <t>vstup atika</t>
  </si>
  <si>
    <t>63142024</t>
  </si>
  <si>
    <t>deska tepelně izolační minerální kontaktních fasád podélné vlákno λ=0,035-0,036 tl 80mm</t>
  </si>
  <si>
    <t>310</t>
  </si>
  <si>
    <t>3425,226*1,02 "Přepočtené koeficientem množství</t>
  </si>
  <si>
    <t>157</t>
  </si>
  <si>
    <t>713140861</t>
  </si>
  <si>
    <t>Odstranění tepelné izolace střech nadstřešní lepené z polystyrenu suchého tl do 100 mm</t>
  </si>
  <si>
    <t>312</t>
  </si>
  <si>
    <t>713141151</t>
  </si>
  <si>
    <t>Montáž izolace tepelné střech plochých kladené volně 1 vrstva rohoží, pásů, dílců, desek</t>
  </si>
  <si>
    <t>314</t>
  </si>
  <si>
    <t>159</t>
  </si>
  <si>
    <t>28375906</t>
  </si>
  <si>
    <t>deska EPS 200 pro konstrukce s velmi vysokým zatížením λ=0,034</t>
  </si>
  <si>
    <t>316</t>
  </si>
  <si>
    <t>294,0*0,26</t>
  </si>
  <si>
    <t>412,0*0,26</t>
  </si>
  <si>
    <t>356,0*0,26</t>
  </si>
  <si>
    <t>392,0*0,26</t>
  </si>
  <si>
    <t>536,0*0,26</t>
  </si>
  <si>
    <t>-1,65*1,4*21*0,26</t>
  </si>
  <si>
    <t>764,0*0,26</t>
  </si>
  <si>
    <t>-1,65*1,4*7*0,26</t>
  </si>
  <si>
    <t>37,0*0,26</t>
  </si>
  <si>
    <t>12,6*54,5*0,3</t>
  </si>
  <si>
    <t>914,853*1,02 "Přepočtené koeficientem množství</t>
  </si>
  <si>
    <t>713141211</t>
  </si>
  <si>
    <t>Montáž izolace tepelné střech plochých volně položené atikový klín</t>
  </si>
  <si>
    <t>318</t>
  </si>
  <si>
    <t>u atiky u parozábrany</t>
  </si>
  <si>
    <t>80,5</t>
  </si>
  <si>
    <t>104,5</t>
  </si>
  <si>
    <t>93,0</t>
  </si>
  <si>
    <t>87,0</t>
  </si>
  <si>
    <t>96,5</t>
  </si>
  <si>
    <t>122,0</t>
  </si>
  <si>
    <t>134,5</t>
  </si>
  <si>
    <t>u atiky a světlíků u vrchního pásu</t>
  </si>
  <si>
    <t>95,0</t>
  </si>
  <si>
    <t>71,0</t>
  </si>
  <si>
    <t>(36,2+36,2)</t>
  </si>
  <si>
    <t>74,0</t>
  </si>
  <si>
    <t>66,4</t>
  </si>
  <si>
    <t>31,0</t>
  </si>
  <si>
    <t>(1,65+1,4+1,65+1,4)*21</t>
  </si>
  <si>
    <t>121,5</t>
  </si>
  <si>
    <t>(1,65+1,4+1,65+1,4)*7</t>
  </si>
  <si>
    <t>135,0</t>
  </si>
  <si>
    <t>161</t>
  </si>
  <si>
    <t>63152005</t>
  </si>
  <si>
    <t>klín atikový přechodný minerální plochých střech tl 50x50mm</t>
  </si>
  <si>
    <t>320</t>
  </si>
  <si>
    <t>1602,3*1,02 "Přepočtené koeficientem množství</t>
  </si>
  <si>
    <t>713291222</t>
  </si>
  <si>
    <t>Montáž izolace tepelné parotěsné zábrany stěn a sloupů fólií</t>
  </si>
  <si>
    <t>322</t>
  </si>
  <si>
    <t>viz. montáž izolace do fasádního roštu</t>
  </si>
  <si>
    <t>3413,02+102,48</t>
  </si>
  <si>
    <t>163</t>
  </si>
  <si>
    <t>28329028</t>
  </si>
  <si>
    <t>fólie PE vyztužená Al vrstvou pro parotěsnou vrstvu 150g/m2 s integrovanou lepící páskou</t>
  </si>
  <si>
    <t>324</t>
  </si>
  <si>
    <t>3537,96*1,1 "Přepočtené koeficientem množství</t>
  </si>
  <si>
    <t>713141253</t>
  </si>
  <si>
    <t>Přikotvení tepelné izolace šrouby do betonu pro izolaci tl přes 200 do 240 mm</t>
  </si>
  <si>
    <t>326</t>
  </si>
  <si>
    <t>viz. tepelná izolace</t>
  </si>
  <si>
    <t>3413,02</t>
  </si>
  <si>
    <t>165</t>
  </si>
  <si>
    <t>998713103</t>
  </si>
  <si>
    <t>Přesun hmot tonážní pro izolace tepelné v objektech v přes 12 do 24 m</t>
  </si>
  <si>
    <t>328</t>
  </si>
  <si>
    <t>721</t>
  </si>
  <si>
    <t>Zdravotechnika - vnitřní kanalizace</t>
  </si>
  <si>
    <t>721210824</t>
  </si>
  <si>
    <t>Demontáž vpustí střešních DN 150</t>
  </si>
  <si>
    <t>330</t>
  </si>
  <si>
    <t>viz. nové vpusti</t>
  </si>
  <si>
    <t>2+15+7</t>
  </si>
  <si>
    <t>167</t>
  </si>
  <si>
    <t>x79</t>
  </si>
  <si>
    <t>D+M svislé střešní vpusti vyhřívané G14</t>
  </si>
  <si>
    <t>332</t>
  </si>
  <si>
    <t>x80</t>
  </si>
  <si>
    <t>D+M svislé střešní vpusti vyhřívané G15</t>
  </si>
  <si>
    <t>334</t>
  </si>
  <si>
    <t>169</t>
  </si>
  <si>
    <t>x81</t>
  </si>
  <si>
    <t>D+M vodorovné střešní vpusti vyhřívané G16</t>
  </si>
  <si>
    <t>336</t>
  </si>
  <si>
    <t>998721203</t>
  </si>
  <si>
    <t>Přesun hmot procentní pro vnitřní kanalizaci v objektech v přes 12 do 24 m</t>
  </si>
  <si>
    <t>%</t>
  </si>
  <si>
    <t>338</t>
  </si>
  <si>
    <t>740</t>
  </si>
  <si>
    <t>Elektromontáže - J1</t>
  </si>
  <si>
    <t>171</t>
  </si>
  <si>
    <t>K058</t>
  </si>
  <si>
    <t>Jímací tyč upevněná v tříramenném stojanu - výška 2500mm Al/FeZn</t>
  </si>
  <si>
    <t>ks</t>
  </si>
  <si>
    <t>340</t>
  </si>
  <si>
    <t>K059</t>
  </si>
  <si>
    <t>betonový podstavec 8,5 kg s klínem</t>
  </si>
  <si>
    <t>342</t>
  </si>
  <si>
    <t>173</t>
  </si>
  <si>
    <t>K060</t>
  </si>
  <si>
    <t xml:space="preserve">Podložka  pod betonový podstavec</t>
  </si>
  <si>
    <t>344</t>
  </si>
  <si>
    <t>Podložka pod betonový podstavec</t>
  </si>
  <si>
    <t>741</t>
  </si>
  <si>
    <t>Elektromontáže - J2</t>
  </si>
  <si>
    <t>K061</t>
  </si>
  <si>
    <t>Jímací tyč o průměru 16mm se zůžením na 10mm - 2000mm AlMgSi</t>
  </si>
  <si>
    <t>346</t>
  </si>
  <si>
    <t>175</t>
  </si>
  <si>
    <t>K062</t>
  </si>
  <si>
    <t>Betonový blok 17kg s klínem</t>
  </si>
  <si>
    <t>348</t>
  </si>
  <si>
    <t>K063</t>
  </si>
  <si>
    <t>350</t>
  </si>
  <si>
    <t>742</t>
  </si>
  <si>
    <t xml:space="preserve">Elektromontáže - J3 </t>
  </si>
  <si>
    <t>177</t>
  </si>
  <si>
    <t>K064</t>
  </si>
  <si>
    <t>Jímací tyč o průměru 16mm se zůžením na 10mm - 2500mm AlMgSi</t>
  </si>
  <si>
    <t>352</t>
  </si>
  <si>
    <t>354</t>
  </si>
  <si>
    <t>179</t>
  </si>
  <si>
    <t>356</t>
  </si>
  <si>
    <t>K065</t>
  </si>
  <si>
    <t>Izolační tyč pr16mm délka 3m - zkraceno dle potřeby (cca 1,2m)</t>
  </si>
  <si>
    <t>358</t>
  </si>
  <si>
    <t>181</t>
  </si>
  <si>
    <t>K066</t>
  </si>
  <si>
    <t>Nástavec na izolační tyč pro uchycení na jímací tyč pr16mm</t>
  </si>
  <si>
    <t>kpl</t>
  </si>
  <si>
    <t>360</t>
  </si>
  <si>
    <t>K067</t>
  </si>
  <si>
    <t>Nástavec pro uchycení izolační tyče pomocí upínacího pásku</t>
  </si>
  <si>
    <t>362</t>
  </si>
  <si>
    <t>183</t>
  </si>
  <si>
    <t>K068</t>
  </si>
  <si>
    <t>Upínací pásek -délka dle obvodu konstrukce (cca 3m)</t>
  </si>
  <si>
    <t>364</t>
  </si>
  <si>
    <t>743</t>
  </si>
  <si>
    <t>Elektromontáže - J4</t>
  </si>
  <si>
    <t>K069</t>
  </si>
  <si>
    <t>Jímací tyč upevněná v tříramenném stojanu - výška 3000mm Al/FeZn</t>
  </si>
  <si>
    <t>366</t>
  </si>
  <si>
    <t>185</t>
  </si>
  <si>
    <t>K070</t>
  </si>
  <si>
    <t>betonový podstavec 17 kg s klínem</t>
  </si>
  <si>
    <t>368</t>
  </si>
  <si>
    <t>370</t>
  </si>
  <si>
    <t>744</t>
  </si>
  <si>
    <t>Elektromontáže - jímač na anténě</t>
  </si>
  <si>
    <t>187</t>
  </si>
  <si>
    <t>K071</t>
  </si>
  <si>
    <t>Vodič s vysokonapěťovou izolací - délka dle typu antény</t>
  </si>
  <si>
    <t>372</t>
  </si>
  <si>
    <t>K072</t>
  </si>
  <si>
    <t>Podpěra vodiče s vysokonapěťovou izolací do ploché střechy</t>
  </si>
  <si>
    <t>374</t>
  </si>
  <si>
    <t>189</t>
  </si>
  <si>
    <t>K073</t>
  </si>
  <si>
    <t>Podpůrná trbka pro vodič s vysokonaťovou izolací s jímacím hrotem - délka a upevňovací systém dle typu chráněné antény</t>
  </si>
  <si>
    <t>376</t>
  </si>
  <si>
    <t>K074</t>
  </si>
  <si>
    <t>Distanční izolovaná podpěra se svorkou</t>
  </si>
  <si>
    <t>378</t>
  </si>
  <si>
    <t>191</t>
  </si>
  <si>
    <t>K075</t>
  </si>
  <si>
    <t>Distanční vzpěra s koncovkou pro vyrovnání potenciálu</t>
  </si>
  <si>
    <t>380</t>
  </si>
  <si>
    <t>K076</t>
  </si>
  <si>
    <t>Podpěra vedení vodiče s vysokonapěťovou izolací s upínacím páskem</t>
  </si>
  <si>
    <t>382</t>
  </si>
  <si>
    <t>745</t>
  </si>
  <si>
    <t>Elektromontáže</t>
  </si>
  <si>
    <t>193</t>
  </si>
  <si>
    <t>K077</t>
  </si>
  <si>
    <t>Podpěra vedení AlMgSi 8mm na ploché střechy</t>
  </si>
  <si>
    <t>384</t>
  </si>
  <si>
    <t>K078</t>
  </si>
  <si>
    <t>Svorka pro připojení vodiče AlMgSi 8mm na oplechování</t>
  </si>
  <si>
    <t>386</t>
  </si>
  <si>
    <t>195</t>
  </si>
  <si>
    <t>K079</t>
  </si>
  <si>
    <t>Svorka spojovací</t>
  </si>
  <si>
    <t>388</t>
  </si>
  <si>
    <t>K080</t>
  </si>
  <si>
    <t>Zkušební svorka</t>
  </si>
  <si>
    <t>390</t>
  </si>
  <si>
    <t>197</t>
  </si>
  <si>
    <t>K081</t>
  </si>
  <si>
    <t>Svorka pro připojení na kovové konstrukce</t>
  </si>
  <si>
    <t>392</t>
  </si>
  <si>
    <t>K082</t>
  </si>
  <si>
    <t>Výstražná tabulka - minimální odstup 3m při bouřce</t>
  </si>
  <si>
    <t>394</t>
  </si>
  <si>
    <t>199</t>
  </si>
  <si>
    <t>K083</t>
  </si>
  <si>
    <t>Zaváděcí tyč- průměr 16mm délky 2000mm</t>
  </si>
  <si>
    <t>396</t>
  </si>
  <si>
    <t>K084</t>
  </si>
  <si>
    <t>Podpěra zaváděcí tyče 16mm s podložkou</t>
  </si>
  <si>
    <t>398</t>
  </si>
  <si>
    <t>201</t>
  </si>
  <si>
    <t>K085</t>
  </si>
  <si>
    <t>Podpěra vedení 8mm s podložkou</t>
  </si>
  <si>
    <t>400</t>
  </si>
  <si>
    <t>K086</t>
  </si>
  <si>
    <t>Hmoždinky do desek z tvrzené pěnové hmoty</t>
  </si>
  <si>
    <t>402</t>
  </si>
  <si>
    <t>203</t>
  </si>
  <si>
    <t>K087</t>
  </si>
  <si>
    <t>Jímací hrot se svorkou MV 10x1000mm</t>
  </si>
  <si>
    <t>404</t>
  </si>
  <si>
    <t>K088</t>
  </si>
  <si>
    <t>Zemnič FeZn 30x4 s vrstvou pozinkování ?70mikronů</t>
  </si>
  <si>
    <t>406</t>
  </si>
  <si>
    <t>205</t>
  </si>
  <si>
    <t>K089</t>
  </si>
  <si>
    <t>Křížová svorka pro spojování/napojování páskového zemniče FeZn 30x4</t>
  </si>
  <si>
    <t>408</t>
  </si>
  <si>
    <t>K090</t>
  </si>
  <si>
    <t>Křížová svorka pro spojení zaváděcí tyče a páskového zemniče feZn 30x4</t>
  </si>
  <si>
    <t>410</t>
  </si>
  <si>
    <t>207</t>
  </si>
  <si>
    <t>K091</t>
  </si>
  <si>
    <t>Křížová svorka pro spojení vodiče CUI (Cu) a páskového zemniče feZn 30x4</t>
  </si>
  <si>
    <t>412</t>
  </si>
  <si>
    <t>K092</t>
  </si>
  <si>
    <t>Vodič AlMgSi 8mm</t>
  </si>
  <si>
    <t>414</t>
  </si>
  <si>
    <t>209</t>
  </si>
  <si>
    <t>K093</t>
  </si>
  <si>
    <t>Asfaltový nátěr</t>
  </si>
  <si>
    <t>416</t>
  </si>
  <si>
    <t>K094</t>
  </si>
  <si>
    <t>Vodič CUI průměr 20mm délky 3500mm</t>
  </si>
  <si>
    <t>418</t>
  </si>
  <si>
    <t>211</t>
  </si>
  <si>
    <t>K095</t>
  </si>
  <si>
    <t>Podpěra vedení CUI</t>
  </si>
  <si>
    <t>420</t>
  </si>
  <si>
    <t>K096</t>
  </si>
  <si>
    <t>Propojovací pásek pro napojení oplechování nad vstupem</t>
  </si>
  <si>
    <t>422</t>
  </si>
  <si>
    <t>213</t>
  </si>
  <si>
    <t>K097</t>
  </si>
  <si>
    <t>vodiž CYA16 (zž)</t>
  </si>
  <si>
    <t>424</t>
  </si>
  <si>
    <t>K098</t>
  </si>
  <si>
    <t>vodiž CYA6 (zž)</t>
  </si>
  <si>
    <t>426</t>
  </si>
  <si>
    <t>215</t>
  </si>
  <si>
    <t>K099</t>
  </si>
  <si>
    <t>CYKY-J3x1,5</t>
  </si>
  <si>
    <t>428</t>
  </si>
  <si>
    <t>K100</t>
  </si>
  <si>
    <t>CYKY-J3x2,5</t>
  </si>
  <si>
    <t>430</t>
  </si>
  <si>
    <t>217</t>
  </si>
  <si>
    <t>K101</t>
  </si>
  <si>
    <t>Trubka ohebná 25mm vhodná do betonu</t>
  </si>
  <si>
    <t>432</t>
  </si>
  <si>
    <t>K102</t>
  </si>
  <si>
    <t>Venkovní rozvaděč pro přepěťovou ochranu a bod rozdělení</t>
  </si>
  <si>
    <t>434</t>
  </si>
  <si>
    <t>219</t>
  </si>
  <si>
    <t>K103</t>
  </si>
  <si>
    <t>Termostat pro vyhřívané střešní vpusti - dle vybrané technologie</t>
  </si>
  <si>
    <t>436</t>
  </si>
  <si>
    <t>K104</t>
  </si>
  <si>
    <t>Ostatní jistící prvky a kabeláž (SENZOR TEPLOTY) - dle vybrané technologie termostatu</t>
  </si>
  <si>
    <t>438</t>
  </si>
  <si>
    <t>221</t>
  </si>
  <si>
    <t>K105</t>
  </si>
  <si>
    <t>Přepěťová ochrana typu T2 - (zapojení pro vyhřívané vpusti)</t>
  </si>
  <si>
    <t>440</t>
  </si>
  <si>
    <t>K106</t>
  </si>
  <si>
    <t>Přepěťové ochrany pro datové spoje - na stavající vedení do budovy -typ dle kabeláže</t>
  </si>
  <si>
    <t>442</t>
  </si>
  <si>
    <t xml:space="preserve">Poznámka k položce:_x000d_
Poznámka k položce: počet a typ přepěťové ochrany bude upřesněn při realizaci po rozkrytí a prohlídce všech tras a vyhodnocení jejich budoucího využití a funkčnosti.  Předpokládaný rozsah: počet: 10 ks referenční výrobek Saltek Přepěťová ochrana pro Ethernet 10 Gbit/s (Cat.6A) s PoE A, B, 2 kA (10/350 µs) Obj. kód DL-10G-RJ45-PoE-AB</t>
  </si>
  <si>
    <t>223</t>
  </si>
  <si>
    <t>K107</t>
  </si>
  <si>
    <t>Přepěťové ochrany pro telekomunikační spoje - na stávající vedení do budovy</t>
  </si>
  <si>
    <t>444</t>
  </si>
  <si>
    <t xml:space="preserve">Poznámka k položce:_x000d_
Poznámka k položce: počet a typ přepěťové ochrany bude upřesněn při realizaci po rozkrytí a prohlídce všech tras a vyhodnocení jejich budoucího využití a funkčnosti.  Předpokládaný rozsah: počet: 10 ks referenční výrobek Saltek BDG-230-V/1-FR</t>
  </si>
  <si>
    <t>K108</t>
  </si>
  <si>
    <t>Svodič bleskových proudů + svodič přepětí T1 + T2. Na všechny vstupy z napájecí sítě</t>
  </si>
  <si>
    <t>446</t>
  </si>
  <si>
    <t xml:space="preserve">Poznámka k položce:_x000d_
Poznámka k položce: Svodič přepětí T3 není navržen; bude případně doplněn dle požadavků investora.  Počet a typ přepěťové ochrany bude upřesněn při realizaci po rozkrytí a prohlídce všech tras a vyhodnocení jejich budoucího využití a funkčnosti.  Předpokládaný rozsah: počet: 1 ks (hlavní rozvaděč) referenční výrobek - kombinovaný svodič přepětí pro třídu T1+T2 (I+II, B+C), TN-C (ref.  DEHNventil M pro třípólové TN-C systémy 951300)  počet: 10 ks (podružné rozvaděče) referenční výrobek - svodič přepětí pro třídu T2 (II,C), TN-S  (ref. DEHNGuard)</t>
  </si>
  <si>
    <t>225</t>
  </si>
  <si>
    <t>x8765</t>
  </si>
  <si>
    <t>Demontáž stávajícího hromosvodu</t>
  </si>
  <si>
    <t>Kč</t>
  </si>
  <si>
    <t>448</t>
  </si>
  <si>
    <t>x888</t>
  </si>
  <si>
    <t>Revize hromosvodu</t>
  </si>
  <si>
    <t>450</t>
  </si>
  <si>
    <t>762</t>
  </si>
  <si>
    <t>Konstrukce tesařské</t>
  </si>
  <si>
    <t>227</t>
  </si>
  <si>
    <t>762361311</t>
  </si>
  <si>
    <t>Konstrukční a vyrovnávací vrstva pod klempířské prvky (atiky) z desek dřevoštěpkových tl 18 mm</t>
  </si>
  <si>
    <t>452</t>
  </si>
  <si>
    <t>K04</t>
  </si>
  <si>
    <t>0,61*135</t>
  </si>
  <si>
    <t>K05</t>
  </si>
  <si>
    <t>0,72*15</t>
  </si>
  <si>
    <t>K06</t>
  </si>
  <si>
    <t>0,54*16,5</t>
  </si>
  <si>
    <t>K07</t>
  </si>
  <si>
    <t>0,71*403</t>
  </si>
  <si>
    <t>K08</t>
  </si>
  <si>
    <t>0,71*20</t>
  </si>
  <si>
    <t>K09</t>
  </si>
  <si>
    <t>0,69*30,5</t>
  </si>
  <si>
    <t>K10, 14</t>
  </si>
  <si>
    <t>0,42*(20,5+7,5)</t>
  </si>
  <si>
    <t>K11, 12, 13</t>
  </si>
  <si>
    <t>0,72*(11+11+11)</t>
  </si>
  <si>
    <t>K15</t>
  </si>
  <si>
    <t>K17</t>
  </si>
  <si>
    <t>0,18*18,5</t>
  </si>
  <si>
    <t>762395000</t>
  </si>
  <si>
    <t>Spojovací prostředky krovů, bednění, laťování, nadstřešních konstrukcí</t>
  </si>
  <si>
    <t>454</t>
  </si>
  <si>
    <t>482,285*0,018</t>
  </si>
  <si>
    <t>229</t>
  </si>
  <si>
    <t>762420012</t>
  </si>
  <si>
    <t>Obložení stropu z cementotřískových desek tl 14 mm na sraz šroubovaných</t>
  </si>
  <si>
    <t>456</t>
  </si>
  <si>
    <t>762430013</t>
  </si>
  <si>
    <t>Obložení stěn z cementotřískových desek tl 14 mm na sraz šroubovaných</t>
  </si>
  <si>
    <t>458</t>
  </si>
  <si>
    <t>viz. parotěsná folie</t>
  </si>
  <si>
    <t>3515,5</t>
  </si>
  <si>
    <t>231</t>
  </si>
  <si>
    <t>762495000</t>
  </si>
  <si>
    <t>Spojovací prostředky pro montáž olištování, obložení stropů, střešních podhledů a stěn</t>
  </si>
  <si>
    <t>460</t>
  </si>
  <si>
    <t>22,48+3527,96</t>
  </si>
  <si>
    <t>998762103</t>
  </si>
  <si>
    <t>Přesun hmot tonážní pro kce tesařské v objektech v přes 12 do 24 m</t>
  </si>
  <si>
    <t>462</t>
  </si>
  <si>
    <t>764</t>
  </si>
  <si>
    <t>Konstrukce klempířské</t>
  </si>
  <si>
    <t>233</t>
  </si>
  <si>
    <t>764001821</t>
  </si>
  <si>
    <t>Demontáž krytiny ze svitků nebo tabulí do suti</t>
  </si>
  <si>
    <t>464</t>
  </si>
  <si>
    <t>viz. nové oplechování sloupů</t>
  </si>
  <si>
    <t>20,0</t>
  </si>
  <si>
    <t>764002841</t>
  </si>
  <si>
    <t>Demontáž oplechování horních ploch zdí a nadezdívek do suti</t>
  </si>
  <si>
    <t>466</t>
  </si>
  <si>
    <t>viz nové oplechování</t>
  </si>
  <si>
    <t>135,0+15,0+16,5+403,0+20,0+30,5+20,5+11,0+11,0+11,0+7,5+18,5</t>
  </si>
  <si>
    <t>235</t>
  </si>
  <si>
    <t>764002851</t>
  </si>
  <si>
    <t>Demontáž oplechování parapetů do suti</t>
  </si>
  <si>
    <t>468</t>
  </si>
  <si>
    <t>viz. nové parapety</t>
  </si>
  <si>
    <t>750,0</t>
  </si>
  <si>
    <t>764011424</t>
  </si>
  <si>
    <t>Podkladní plech z PZ plechu pro hřebeny, nároží, úžlabí nebo okapové hrany tl 1,0 mm rš 330 mm</t>
  </si>
  <si>
    <t>470</t>
  </si>
  <si>
    <t>135*2</t>
  </si>
  <si>
    <t>15*2</t>
  </si>
  <si>
    <t>16,5*2</t>
  </si>
  <si>
    <t>403*2</t>
  </si>
  <si>
    <t>20*2</t>
  </si>
  <si>
    <t>30,5*2</t>
  </si>
  <si>
    <t>K10,14</t>
  </si>
  <si>
    <t>20,5+7,5</t>
  </si>
  <si>
    <t>K11,12,13</t>
  </si>
  <si>
    <t>(11*3)*2</t>
  </si>
  <si>
    <t>237</t>
  </si>
  <si>
    <t>764042419</t>
  </si>
  <si>
    <t>Strukturovaná oddělovací rohož s integrovanou pojistnou hydroizolací jakékoliv rš</t>
  </si>
  <si>
    <t>472</t>
  </si>
  <si>
    <t>764246444</t>
  </si>
  <si>
    <t>Oplechování parapetů rovných celoplošně lepené z TiZn předzvětralého plechu rš 330 mm</t>
  </si>
  <si>
    <t>474</t>
  </si>
  <si>
    <t>K01</t>
  </si>
  <si>
    <t>310,85+354,5+84,65</t>
  </si>
  <si>
    <t>239</t>
  </si>
  <si>
    <t>764244411</t>
  </si>
  <si>
    <t>Oplechování horních ploch a nadezdívek bez rohů z TiZn předzvětralého plechu kotvené rš přes 800 mm</t>
  </si>
  <si>
    <t>476</t>
  </si>
  <si>
    <t>135*0,95</t>
  </si>
  <si>
    <t>15*1,3</t>
  </si>
  <si>
    <t>16,5*0,88</t>
  </si>
  <si>
    <t>403*1,05</t>
  </si>
  <si>
    <t>20*0,88</t>
  </si>
  <si>
    <t>30,5*1,05</t>
  </si>
  <si>
    <t>(11*3)*1,3</t>
  </si>
  <si>
    <t>764244408</t>
  </si>
  <si>
    <t>Oplechování horních ploch a nadezdívek bez rohů z TiZn předzvětralého plechu kotvené rš 750 mm</t>
  </si>
  <si>
    <t>478</t>
  </si>
  <si>
    <t>K10</t>
  </si>
  <si>
    <t>20,5</t>
  </si>
  <si>
    <t>K14</t>
  </si>
  <si>
    <t>7,5</t>
  </si>
  <si>
    <t>241</t>
  </si>
  <si>
    <t>764141301</t>
  </si>
  <si>
    <t>Krytina střechy rovné drážkováním ze svitků z TiZn lesklého plechu rš 500 mm sklonu do 30°</t>
  </si>
  <si>
    <t>480</t>
  </si>
  <si>
    <t>D+M oplechování části nosných sloupů vystupujících nad střechu K15</t>
  </si>
  <si>
    <t>764244406</t>
  </si>
  <si>
    <t>Oplechování horních ploch a nadezdívek bez rohů z TiZn předzvětralého plechu kotvené rš 500 mm</t>
  </si>
  <si>
    <t>482</t>
  </si>
  <si>
    <t>18,5</t>
  </si>
  <si>
    <t>243</t>
  </si>
  <si>
    <t>998764103</t>
  </si>
  <si>
    <t>Přesun hmot tonážní pro konstrukce klempířské v objektech v přes 12 do 24 m</t>
  </si>
  <si>
    <t>484</t>
  </si>
  <si>
    <t>765</t>
  </si>
  <si>
    <t>Krytina skládaná</t>
  </si>
  <si>
    <t>765192001</t>
  </si>
  <si>
    <t>Nouzové (provizorní) zakrytí střechy plachtou</t>
  </si>
  <si>
    <t>486</t>
  </si>
  <si>
    <t>10,0*(42,2+30,3)</t>
  </si>
  <si>
    <t>36,5*(10,0)</t>
  </si>
  <si>
    <t>18,5*(30,3)</t>
  </si>
  <si>
    <t>13,2*(30,3)</t>
  </si>
  <si>
    <t>(42,2)*(18,3)</t>
  </si>
  <si>
    <t>245</t>
  </si>
  <si>
    <t>998765103</t>
  </si>
  <si>
    <t>Přesun hmot tonážní pro krytiny skládané v objektech v přes 12 do 24 m</t>
  </si>
  <si>
    <t>488</t>
  </si>
  <si>
    <t>766</t>
  </si>
  <si>
    <t>Konstrukce truhlářské</t>
  </si>
  <si>
    <t>766622122</t>
  </si>
  <si>
    <t>Montáž plastových oken plochy přes 1 m2 pevných v do 2,5 m s rámem do celostěnových panelů</t>
  </si>
  <si>
    <t>490</t>
  </si>
  <si>
    <t>0,94*2,5*2 "O07</t>
  </si>
  <si>
    <t>247</t>
  </si>
  <si>
    <t>61140046</t>
  </si>
  <si>
    <t>okno plastové s fixním zasklením trojsklo přes plochu 1m2 v 1,5-2,5m</t>
  </si>
  <si>
    <t>492</t>
  </si>
  <si>
    <t>RMAT0001</t>
  </si>
  <si>
    <t>příplatek za provedení rámu v polodekoru - interier bílá/exteriér barva (šedá RAL7016)</t>
  </si>
  <si>
    <t>494</t>
  </si>
  <si>
    <t>249</t>
  </si>
  <si>
    <t>766622123</t>
  </si>
  <si>
    <t>Montáž plastových oken plochy přes 1 m2 pevných v přes 2,5 m s rámem do celostěnových panelů</t>
  </si>
  <si>
    <t>496</t>
  </si>
  <si>
    <t>1,17*3,95*13 "O11</t>
  </si>
  <si>
    <t>61140048</t>
  </si>
  <si>
    <t>okno plastové s fixním zasklením trojsklo přes plochu 1m2 přes v 2,5m</t>
  </si>
  <si>
    <t>498</t>
  </si>
  <si>
    <t>251</t>
  </si>
  <si>
    <t>500</t>
  </si>
  <si>
    <t>766622135</t>
  </si>
  <si>
    <t>Montáž plastových oken plochy přes 1 m2 otevíravých v do 1,5 m s rámem do celostěnových panelů</t>
  </si>
  <si>
    <t>502</t>
  </si>
  <si>
    <t>1,17*0,95*26 "O08</t>
  </si>
  <si>
    <t>1,17*0,95*2 "O09</t>
  </si>
  <si>
    <t>253</t>
  </si>
  <si>
    <t>RMAT0006</t>
  </si>
  <si>
    <t>příplatek - zasklení okna s integrovanou větrací mřížkou</t>
  </si>
  <si>
    <t>504</t>
  </si>
  <si>
    <t>2 "O09</t>
  </si>
  <si>
    <t>61140052</t>
  </si>
  <si>
    <t>okno plastové otevíravé/sklopné trojsklo přes plochu 1m2 do v 1,5m</t>
  </si>
  <si>
    <t>506</t>
  </si>
  <si>
    <t>255</t>
  </si>
  <si>
    <t>508</t>
  </si>
  <si>
    <t>766622136</t>
  </si>
  <si>
    <t>Montáž plastových oken plochy přes 1 m2 otevíravých v do 2,5 m s rámem do celostěnových panelů</t>
  </si>
  <si>
    <t>510</t>
  </si>
  <si>
    <t>1,17*2,35*321 "O01</t>
  </si>
  <si>
    <t>1,17*2,35*8 "O02</t>
  </si>
  <si>
    <t>1,17*2,35*2 "O03</t>
  </si>
  <si>
    <t>1,17*1,95*109 "O04</t>
  </si>
  <si>
    <t>1,17*2,35*(1+1) "O12,13</t>
  </si>
  <si>
    <t>2,4*1,95 "O15</t>
  </si>
  <si>
    <t>1,17*2,35*86 "O16</t>
  </si>
  <si>
    <t>257</t>
  </si>
  <si>
    <t>RMAT0009</t>
  </si>
  <si>
    <t>příplatek za kování v bezpečnostním standardu WK2</t>
  </si>
  <si>
    <t>512</t>
  </si>
  <si>
    <t>514</t>
  </si>
  <si>
    <t>2 "O03</t>
  </si>
  <si>
    <t>1 "O13</t>
  </si>
  <si>
    <t>259</t>
  </si>
  <si>
    <t>RMAT0007</t>
  </si>
  <si>
    <t>příplatek - zasklení okna sklem s dekorem kůra</t>
  </si>
  <si>
    <t>516</t>
  </si>
  <si>
    <t>1,17*2,35*1 "O12</t>
  </si>
  <si>
    <t>61140054</t>
  </si>
  <si>
    <t>okno plastové otevíravé/sklopné trojsklo přes plochu 1m2 v 1,5-2,5m</t>
  </si>
  <si>
    <t>518</t>
  </si>
  <si>
    <t>261</t>
  </si>
  <si>
    <t>520</t>
  </si>
  <si>
    <t>RMAT0008</t>
  </si>
  <si>
    <t>příplatek za provedení rámu v polodekoru - interier bílá/exteriér barva (žlutá RAL1004)</t>
  </si>
  <si>
    <t>522</t>
  </si>
  <si>
    <t>263</t>
  </si>
  <si>
    <t>766622137</t>
  </si>
  <si>
    <t>Montáž plastových oken plochy přes 1 m2 otevíravých v přes 2,5 m s rámem do celostěnových panelů</t>
  </si>
  <si>
    <t>524</t>
  </si>
  <si>
    <t>1,17*3,95*16 "O10</t>
  </si>
  <si>
    <t>61140056</t>
  </si>
  <si>
    <t>okno plastové otevíravé/sklopné trojsklo přes plochu 1m2 přes v 2,5m</t>
  </si>
  <si>
    <t>526</t>
  </si>
  <si>
    <t>265</t>
  </si>
  <si>
    <t>528</t>
  </si>
  <si>
    <t>766622217</t>
  </si>
  <si>
    <t>Montáž plastových oken plochy do 1 m2 otevíravých s rámem do celostěnových panelů</t>
  </si>
  <si>
    <t>530</t>
  </si>
  <si>
    <t>8 "O05</t>
  </si>
  <si>
    <t>6 "O06</t>
  </si>
  <si>
    <t>267</t>
  </si>
  <si>
    <t>61140050</t>
  </si>
  <si>
    <t>okno plastové otevíravé/sklopné trojsklo do plochy 1m2</t>
  </si>
  <si>
    <t>532</t>
  </si>
  <si>
    <t>0,54*1*8</t>
  </si>
  <si>
    <t>534</t>
  </si>
  <si>
    <t>269</t>
  </si>
  <si>
    <t>766629413</t>
  </si>
  <si>
    <t>Příplatek k montáži oken za izolaci pro rovné ostění fólie připojovací spára do 35 mm</t>
  </si>
  <si>
    <t>536</t>
  </si>
  <si>
    <t>(1,17+2,35)*2*(321+8+2+1+1+86)</t>
  </si>
  <si>
    <t>(1,17+1,95)*2*109</t>
  </si>
  <si>
    <t>(0,54+1)*2*8+(1,2+0,8)*2*6+(1,17+0,95)*2*28</t>
  </si>
  <si>
    <t>(0,94+2,5)*2*2</t>
  </si>
  <si>
    <t>(1,17+3,95)*2*(16+13)</t>
  </si>
  <si>
    <t>(2,4+1,95)*2*1</t>
  </si>
  <si>
    <t>766691811</t>
  </si>
  <si>
    <t>Demontáž parapetních desek dřevěných nebo plastových šířky do 300 mm</t>
  </si>
  <si>
    <t>538</t>
  </si>
  <si>
    <t>1,17*(321+8+2+109+26+2+16+13+1+1+86)</t>
  </si>
  <si>
    <t>0,54*8</t>
  </si>
  <si>
    <t>1,2*6</t>
  </si>
  <si>
    <t>0,94*2</t>
  </si>
  <si>
    <t>2,4*1</t>
  </si>
  <si>
    <t>271</t>
  </si>
  <si>
    <t>766694126</t>
  </si>
  <si>
    <t>Montáž parapetních desek dřevěných nebo plastových š přes 30 cm</t>
  </si>
  <si>
    <t>540</t>
  </si>
  <si>
    <t>T01</t>
  </si>
  <si>
    <t>896,85</t>
  </si>
  <si>
    <t>60794107</t>
  </si>
  <si>
    <t>parapet dřevotřískový vnitřní povrch laminátový š 500mm</t>
  </si>
  <si>
    <t>542</t>
  </si>
  <si>
    <t>Poznámka k položce:_x000d_
Poznámka k položce: Parapet MDF dle PD, tl. 30 mm, povrch RAL 8007 lakovaný, obloukové kusy z jednoho dílu</t>
  </si>
  <si>
    <t>273</t>
  </si>
  <si>
    <t>998766103</t>
  </si>
  <si>
    <t>Přesun hmot tonážní pro kce truhlářské v objektech v přes 12 do 24 m</t>
  </si>
  <si>
    <t>544</t>
  </si>
  <si>
    <t>767</t>
  </si>
  <si>
    <t>Konstrukce zámečnické</t>
  </si>
  <si>
    <t>767311830</t>
  </si>
  <si>
    <t>Demontáž světlíků bodových se skleněnou výplní</t>
  </si>
  <si>
    <t>546</t>
  </si>
  <si>
    <t>O14</t>
  </si>
  <si>
    <t>1,65*1,4*28</t>
  </si>
  <si>
    <t>275</t>
  </si>
  <si>
    <t>767316313</t>
  </si>
  <si>
    <t>Montáž střešního bodového světlíku přes 2 do 2,5 m2</t>
  </si>
  <si>
    <t>548</t>
  </si>
  <si>
    <t>RMAT0002</t>
  </si>
  <si>
    <t>světlík bodový, třívrstvá kopule, manžeta v. 150 mm 1,65x1,40m</t>
  </si>
  <si>
    <t>550</t>
  </si>
  <si>
    <t>277</t>
  </si>
  <si>
    <t>767531121</t>
  </si>
  <si>
    <t>Osazení zapuštěného rámu z L profilů k čisticím rohožím</t>
  </si>
  <si>
    <t>552</t>
  </si>
  <si>
    <t>(0,9+0,5)*2*(4+4) "G11, G12</t>
  </si>
  <si>
    <t>69752160</t>
  </si>
  <si>
    <t>rám pro zapuštění profil L-30/30 25/25 20/30 15/30-Al</t>
  </si>
  <si>
    <t>554</t>
  </si>
  <si>
    <t>22,4*1,1 "Přepočtené koeficientem množství</t>
  </si>
  <si>
    <t>279</t>
  </si>
  <si>
    <t>767531211</t>
  </si>
  <si>
    <t>Montáž vstupních kovových nebo plastových rohoží čisticích zón plochy do 0,5 m2</t>
  </si>
  <si>
    <t>556</t>
  </si>
  <si>
    <t>4 "G11</t>
  </si>
  <si>
    <t>4 "G12</t>
  </si>
  <si>
    <t>69752035</t>
  </si>
  <si>
    <t>rohož vstupní samonosná kovová - škrabák v 20mm</t>
  </si>
  <si>
    <t>558</t>
  </si>
  <si>
    <t>1,8*1,1 "Přepočtené koeficientem množství</t>
  </si>
  <si>
    <t>281</t>
  </si>
  <si>
    <t>69752100</t>
  </si>
  <si>
    <t>rohož textilní provedení 100% PP, zatavený do měkčeného PVC</t>
  </si>
  <si>
    <t>560</t>
  </si>
  <si>
    <t>767531811</t>
  </si>
  <si>
    <t>Demontáž vstupních kovových nebo plastových čisticích rohoží</t>
  </si>
  <si>
    <t>562</t>
  </si>
  <si>
    <t>0,5*1,8*4</t>
  </si>
  <si>
    <t>283</t>
  </si>
  <si>
    <t>767531821</t>
  </si>
  <si>
    <t>Demontáž rámů k čisticím rohožím</t>
  </si>
  <si>
    <t>564</t>
  </si>
  <si>
    <t>(0,5+1,8)*2*4</t>
  </si>
  <si>
    <t>767640112</t>
  </si>
  <si>
    <t>Montáž dveří ocelových nebo hliníkových vchodových jednokřídlových s nadsvětlíkem</t>
  </si>
  <si>
    <t>566</t>
  </si>
  <si>
    <t>285</t>
  </si>
  <si>
    <t>55341338</t>
  </si>
  <si>
    <t>dveře jednokřídlé Al prosklené s nadsvětlíkem max rozměru otvoru 3,3m2 bezpečnostní třídy RC2</t>
  </si>
  <si>
    <t>568</t>
  </si>
  <si>
    <t>Poznámka k položce:_x000d_
Poznámka k položce: rám/zárubeň, kování a zámek v ceně</t>
  </si>
  <si>
    <t>1,14*2,5</t>
  </si>
  <si>
    <t>767640114</t>
  </si>
  <si>
    <t>Montáž dveří ocelových nebo hliníkových vchodových jednokřídlových s pevným bočním dílem a nadsvětlíkem</t>
  </si>
  <si>
    <t>570</t>
  </si>
  <si>
    <t>287</t>
  </si>
  <si>
    <t>572</t>
  </si>
  <si>
    <t>3*1,2*2,5</t>
  </si>
  <si>
    <t>1*1,14*2,75</t>
  </si>
  <si>
    <t>2*1,2*3,15</t>
  </si>
  <si>
    <t>767640224</t>
  </si>
  <si>
    <t>Montáž dveří ocelových nebo hliníkových vchodových dvoukřídlových s pevným bočním dílem a nadsvětlíkem</t>
  </si>
  <si>
    <t>574</t>
  </si>
  <si>
    <t>289</t>
  </si>
  <si>
    <t>55341335</t>
  </si>
  <si>
    <t>dveře dvoukřídlé Al prosklené max rozměru otvoru 4,84m2 bezpečnostní třídy RC2</t>
  </si>
  <si>
    <t>576</t>
  </si>
  <si>
    <t>10*2,34*3,15</t>
  </si>
  <si>
    <t>1*2,34*2,75</t>
  </si>
  <si>
    <t>2*2,34*3,5</t>
  </si>
  <si>
    <t>2*2,34*3,15</t>
  </si>
  <si>
    <t>767642114</t>
  </si>
  <si>
    <t>Montáž automatických dveří lineárních v do 3,0 m š přes 1,8 do 3,5 m</t>
  </si>
  <si>
    <t>578</t>
  </si>
  <si>
    <t>291</t>
  </si>
  <si>
    <t>RMAT0003</t>
  </si>
  <si>
    <t>dveře automatické vnějsí posuvné lineární, rám Al profily 38 mm zasklení ditherm, izolační, 2křídlé 1200x2000 mm s bočními díly a nadsvětlíkem, celkový rozměr 2500x3000 mm</t>
  </si>
  <si>
    <t>580</t>
  </si>
  <si>
    <t>767652210</t>
  </si>
  <si>
    <t>Montáž vrat garážových otvíravých do ocelové konstrukce pl do 6 m2</t>
  </si>
  <si>
    <t>582</t>
  </si>
  <si>
    <t>293</t>
  </si>
  <si>
    <t>RMAT0004</t>
  </si>
  <si>
    <t>vrata garážová otočná zateplená U=1,5W/(m2K), 2křídlá rozměr do 2,5x2,4 m</t>
  </si>
  <si>
    <t>584</t>
  </si>
  <si>
    <t>1*2,35*2,4</t>
  </si>
  <si>
    <t>2*2,5*2,4</t>
  </si>
  <si>
    <t>767832122</t>
  </si>
  <si>
    <t>Montáž venkovních požárních žebříků do betonu bez suchovodu</t>
  </si>
  <si>
    <t>586</t>
  </si>
  <si>
    <t>10,4 "Z01</t>
  </si>
  <si>
    <t>14 "Z02</t>
  </si>
  <si>
    <t>4,5 "Z03</t>
  </si>
  <si>
    <t>295</t>
  </si>
  <si>
    <t>44983046</t>
  </si>
  <si>
    <t>žebřík venkovní s přímým výstupem a ochranným košem bez suchovodu z pozinkované oceli celkem do dl 6m</t>
  </si>
  <si>
    <t>588</t>
  </si>
  <si>
    <t>44983058</t>
  </si>
  <si>
    <t>žebřík venkovní s nepřímým výstupem a ochranným košem bez suchovodu z pozinkované oceli celkem dl 11-14,5m</t>
  </si>
  <si>
    <t>590</t>
  </si>
  <si>
    <t>297</t>
  </si>
  <si>
    <t>767832801</t>
  </si>
  <si>
    <t>Demontáž venkovních požárních žebříků se ochranným košem</t>
  </si>
  <si>
    <t>592</t>
  </si>
  <si>
    <t>10,4+14+4,5</t>
  </si>
  <si>
    <t>767834111</t>
  </si>
  <si>
    <t>Příplatek k ceně za montáž ochranného koše připevněného šroubováním</t>
  </si>
  <si>
    <t>594</t>
  </si>
  <si>
    <t>299</t>
  </si>
  <si>
    <t>x1</t>
  </si>
  <si>
    <t>Demontáž stínících lamelových markýz do suti</t>
  </si>
  <si>
    <t>596</t>
  </si>
  <si>
    <t>42,1*3</t>
  </si>
  <si>
    <t>18,3*2</t>
  </si>
  <si>
    <t>pohled jižní vnější</t>
  </si>
  <si>
    <t>73,1*2</t>
  </si>
  <si>
    <t>x11</t>
  </si>
  <si>
    <t>Demontáž markýzy nad vstupem do suti</t>
  </si>
  <si>
    <t>598</t>
  </si>
  <si>
    <t>301</t>
  </si>
  <si>
    <t>K036</t>
  </si>
  <si>
    <t>D+M větrací mřížky hranaté s rámem Z04 1200x450mm</t>
  </si>
  <si>
    <t>600</t>
  </si>
  <si>
    <t>K037</t>
  </si>
  <si>
    <t>D+M větrací mřížky hranaté s rámem Z05 1200x450mm</t>
  </si>
  <si>
    <t>602</t>
  </si>
  <si>
    <t>303</t>
  </si>
  <si>
    <t>K038</t>
  </si>
  <si>
    <t>D+M větrací mřížky hranaté s rámem Z06 1200x450mm</t>
  </si>
  <si>
    <t>604</t>
  </si>
  <si>
    <t>K039</t>
  </si>
  <si>
    <t>D+M větrací mřížky hranaté s rámem Z07 600x600mm+200x200mm</t>
  </si>
  <si>
    <t>606</t>
  </si>
  <si>
    <t>305</t>
  </si>
  <si>
    <t>K040</t>
  </si>
  <si>
    <t>D+M větrací mřížky hranaté s rámem Z08 2500x500mm</t>
  </si>
  <si>
    <t>608</t>
  </si>
  <si>
    <t>K041</t>
  </si>
  <si>
    <t>D+M větrací mřížky hranaté s rámem Z09 1150x1300mm</t>
  </si>
  <si>
    <t>610</t>
  </si>
  <si>
    <t>307</t>
  </si>
  <si>
    <t>K042</t>
  </si>
  <si>
    <t>D+M větrací mřížky hranaté s rámem Z10 200x200mm</t>
  </si>
  <si>
    <t>612</t>
  </si>
  <si>
    <t>K043</t>
  </si>
  <si>
    <t>D+M ocelové markýzy zastřešené Z11</t>
  </si>
  <si>
    <t>614</t>
  </si>
  <si>
    <t>309</t>
  </si>
  <si>
    <t>K044</t>
  </si>
  <si>
    <t>D+M ocelové markýzy zastřešené Z12</t>
  </si>
  <si>
    <t>616</t>
  </si>
  <si>
    <t>x4212</t>
  </si>
  <si>
    <t>Demontáž ostatní zámečnických prvků (mříží, schránek, tabulí...) vč. následné zpětné montáže</t>
  </si>
  <si>
    <t>618</t>
  </si>
  <si>
    <t>311</t>
  </si>
  <si>
    <t>767810811</t>
  </si>
  <si>
    <t>Demontáž mřížek větracích ocelových čtyřhranných nebo kruhových</t>
  </si>
  <si>
    <t>620</t>
  </si>
  <si>
    <t>viz. nové mřížky</t>
  </si>
  <si>
    <t>8+2+2+1+1+1+1</t>
  </si>
  <si>
    <t>x546</t>
  </si>
  <si>
    <t>D+M nosné konstrukce z profilů JEKL 40x40x2</t>
  </si>
  <si>
    <t>622</t>
  </si>
  <si>
    <t>zastřešení vstupu</t>
  </si>
  <si>
    <t>313</t>
  </si>
  <si>
    <t>x7211</t>
  </si>
  <si>
    <t>D+M roznášecí vrstvy pro osazení prvků na střeše</t>
  </si>
  <si>
    <t>624</t>
  </si>
  <si>
    <t>15*4</t>
  </si>
  <si>
    <t>x7674</t>
  </si>
  <si>
    <t>Úprava nosného roštu fasádního obkladu - demontáž vodorovného prvku, zpětná montáž na nové pozici a doplnění profilů dle potřeby; včetně pomocného a spojovacího materiálu</t>
  </si>
  <si>
    <t>626</t>
  </si>
  <si>
    <t>35 "příprava pro instalaci rekuperačních jednotek</t>
  </si>
  <si>
    <t>315</t>
  </si>
  <si>
    <t>998767203</t>
  </si>
  <si>
    <t>Přesun hmot procentní pro zámečnické konstrukce v objektech v přes 12 do 24 m</t>
  </si>
  <si>
    <t>628</t>
  </si>
  <si>
    <t>771</t>
  </si>
  <si>
    <t>Podlahy z dlaždic</t>
  </si>
  <si>
    <t>771573913</t>
  </si>
  <si>
    <t>Výměna dlaždice keramické lepené velikosti přes 9 do 12 ks/m2</t>
  </si>
  <si>
    <t>630</t>
  </si>
  <si>
    <t>doplnění dlažby u vstupních dveří</t>
  </si>
  <si>
    <t>2,34*0,5*(10+1+2+1+2)*12</t>
  </si>
  <si>
    <t>1,2*0,5*(3+2)*12</t>
  </si>
  <si>
    <t>1,14*0,5*(1+1)*12</t>
  </si>
  <si>
    <t>2,5*0,5*2*12</t>
  </si>
  <si>
    <t>317</t>
  </si>
  <si>
    <t>59761127</t>
  </si>
  <si>
    <t>dlažba keramická slinutá mrazuvzdorná R10/B povrch hladký/matný tl do 10mm přes 9 do 12ks/m2</t>
  </si>
  <si>
    <t>632</t>
  </si>
  <si>
    <t>25,3610938106534*1,02 "Přepočtené koeficientem množství</t>
  </si>
  <si>
    <t>771574906</t>
  </si>
  <si>
    <t>Oprava spárování podlah z dlaždic keramických přes 9 do 15 ks/m2</t>
  </si>
  <si>
    <t>634</t>
  </si>
  <si>
    <t>2,34*0,5*(10+1+2+1+2)</t>
  </si>
  <si>
    <t>1,2*0,5*(3+2)</t>
  </si>
  <si>
    <t>1,14*0,5*(1+1)</t>
  </si>
  <si>
    <t>2,5*0,5*2</t>
  </si>
  <si>
    <t>319</t>
  </si>
  <si>
    <t>771577911</t>
  </si>
  <si>
    <t>Příplatek k opravě spárování podlah z dlaždic keramických za plochu do 5 m2</t>
  </si>
  <si>
    <t>636</t>
  </si>
  <si>
    <t>998771104</t>
  </si>
  <si>
    <t>Přesun hmot tonážní pro podlahy z dlaždic v objektech v přes 24 do 36 m</t>
  </si>
  <si>
    <t>638</t>
  </si>
  <si>
    <t>783</t>
  </si>
  <si>
    <t>Dokončovací práce - nátěry</t>
  </si>
  <si>
    <t>321</t>
  </si>
  <si>
    <t>783301303</t>
  </si>
  <si>
    <t>Bezoplachové odrezivění zámečnických konstrukcí</t>
  </si>
  <si>
    <t>640</t>
  </si>
  <si>
    <t>783306807</t>
  </si>
  <si>
    <t>Odstranění nátěru ze zámečnických konstrukcí odstraňovačem nátěrů</t>
  </si>
  <si>
    <t>642</t>
  </si>
  <si>
    <t>ocelové schodiště - odhad</t>
  </si>
  <si>
    <t>ocelové sloupy u vstupu</t>
  </si>
  <si>
    <t>2,88</t>
  </si>
  <si>
    <t>stávající zábradlí - odhad</t>
  </si>
  <si>
    <t>323</t>
  </si>
  <si>
    <t>783314203</t>
  </si>
  <si>
    <t>Základní antikorozní jednonásobný syntetický samozákladující nátěr zámečnických konstrukcí</t>
  </si>
  <si>
    <t>644</t>
  </si>
  <si>
    <t>783315103</t>
  </si>
  <si>
    <t>Mezinátěr jednonásobný syntetický samozákladující zámečnických konstrukcí</t>
  </si>
  <si>
    <t>646</t>
  </si>
  <si>
    <t>325</t>
  </si>
  <si>
    <t>783317105</t>
  </si>
  <si>
    <t>Krycí jednonásobný syntetický samozákladující nátěr zámečnických konstrukcí</t>
  </si>
  <si>
    <t>648</t>
  </si>
  <si>
    <t>784</t>
  </si>
  <si>
    <t>Dokončovací práce - malby a tapety</t>
  </si>
  <si>
    <t>784181101</t>
  </si>
  <si>
    <t>Základní akrylátová jednonásobná bezbarvá penetrace podkladu v místnostech v do 3,80 m</t>
  </si>
  <si>
    <t>650</t>
  </si>
  <si>
    <t>začištění po výměně oken (předpoklad pruh 0,5m)</t>
  </si>
  <si>
    <t>2299,9*0,5</t>
  </si>
  <si>
    <t>327</t>
  </si>
  <si>
    <t>784221101</t>
  </si>
  <si>
    <t>Dvojnásobné bílé malby ze směsí za sucha dobře otěruvzdorných v místnostech do 3,80 m</t>
  </si>
  <si>
    <t>652</t>
  </si>
  <si>
    <t>786</t>
  </si>
  <si>
    <t>Dokončovací práce - čalounické úpravy</t>
  </si>
  <si>
    <t>786626121</t>
  </si>
  <si>
    <t>Montáž lamelové žaluzie vnitřní nebo do oken dvojitých kovových</t>
  </si>
  <si>
    <t>654</t>
  </si>
  <si>
    <t>329</t>
  </si>
  <si>
    <t>55346200</t>
  </si>
  <si>
    <t>žaluzie horizontální interiérové</t>
  </si>
  <si>
    <t>656</t>
  </si>
  <si>
    <t>998786103</t>
  </si>
  <si>
    <t>Přesun hmot tonážní pro stínění a čalounické úpravy v objektech v přes 12 do 24 m</t>
  </si>
  <si>
    <t>658</t>
  </si>
  <si>
    <t>787</t>
  </si>
  <si>
    <t>Dokončovací práce - zasklívání</t>
  </si>
  <si>
    <t>331</t>
  </si>
  <si>
    <t>787100802</t>
  </si>
  <si>
    <t>Vysklívání stěn, příček, balkónového zábradlí, výtahových šachet pl přes 1 do 3 m2 skla plochého</t>
  </si>
  <si>
    <t>660</t>
  </si>
  <si>
    <t>Poznámka k položce:_x000d_
Poznámka k položce: Předpokládá se vysklení celé tabule v místě budoucího prostupu VZT. Pokud nebude demontáž tabule proveditelné, bude do stávajícího skla vyříznut otvor min. 600x1000 mm.</t>
  </si>
  <si>
    <t>2,5*1,25*35 "příprava pro osazení rekuperačních jednotek</t>
  </si>
  <si>
    <t>787911111</t>
  </si>
  <si>
    <t>Montáž bezpečnostní fólie na sklo</t>
  </si>
  <si>
    <t>662</t>
  </si>
  <si>
    <t>4,7+60,08+31,122+1403,656+73,944+10,08 "okna jednostranně</t>
  </si>
  <si>
    <t>1,17*2,35*2 "O03 oboustranně</t>
  </si>
  <si>
    <t>333</t>
  </si>
  <si>
    <t>63479019</t>
  </si>
  <si>
    <t>fólie na sklo ochranné a bezpečnostní čirá 82%</t>
  </si>
  <si>
    <t>664</t>
  </si>
  <si>
    <t>1589,081*1,03 "Přepočtené koeficientem množství</t>
  </si>
  <si>
    <t>998787103</t>
  </si>
  <si>
    <t>Přesun hmot tonážní pro zasklívání v objektech v přes 12 do 24 m</t>
  </si>
  <si>
    <t>666</t>
  </si>
  <si>
    <t>VRN</t>
  </si>
  <si>
    <t>Vedlejší rozpočtové náklady</t>
  </si>
  <si>
    <t>335</t>
  </si>
  <si>
    <t>030001000</t>
  </si>
  <si>
    <t>Zařízení staveniště</t>
  </si>
  <si>
    <t>668</t>
  </si>
  <si>
    <t>Poznámka k položce:_x000d_
Poznámka k položce: Referenční procentní sazba pro tuto položku je uvažována 1,2%.</t>
  </si>
  <si>
    <t>045303000</t>
  </si>
  <si>
    <t>Koordinační činnost</t>
  </si>
  <si>
    <t>670</t>
  </si>
  <si>
    <t>Poznámka k položce:_x000d_
Poznámka k položce: Referenční procentní sazba pro tuto položku je uvažována 0,1%.</t>
  </si>
  <si>
    <t>337</t>
  </si>
  <si>
    <t>065002000</t>
  </si>
  <si>
    <t>Mimostaveništní doprava materiálů, výrobků a strojů</t>
  </si>
  <si>
    <t>672</t>
  </si>
  <si>
    <t>Poznámka k položce:_x000d_
Poznámka k položce: Referenční procentní sazba pro tuto položku je uvažována 1,0%.</t>
  </si>
  <si>
    <t>VRN001</t>
  </si>
  <si>
    <t>Provedení výtažných zkoušek, ověření soudržnosti podkladu a přídžnosti lepící hmoty</t>
  </si>
  <si>
    <t>sada</t>
  </si>
  <si>
    <t>674</t>
  </si>
  <si>
    <t>339</t>
  </si>
  <si>
    <t>VRN002</t>
  </si>
  <si>
    <t>Vypracování kotevního návrhu fasády, střešního pláště</t>
  </si>
  <si>
    <t>676</t>
  </si>
  <si>
    <t>VRN003</t>
  </si>
  <si>
    <t>Revize a zkoušky</t>
  </si>
  <si>
    <t>678</t>
  </si>
  <si>
    <t>341</t>
  </si>
  <si>
    <t>VRN004</t>
  </si>
  <si>
    <t>Ochrana zeleně, konstrukcí kolem objektu, zabudovaných ponechaných konstrukcí a dopravních tras</t>
  </si>
  <si>
    <t>680</t>
  </si>
  <si>
    <t>Poznámka k položce:_x000d_
Poznámka k položce: Referenční procentní sazba pro tuto položku je uvažována 0,5%.</t>
  </si>
  <si>
    <t>VRN005</t>
  </si>
  <si>
    <t>Vypracování výrobní dokumentace, navržení technologických postupů</t>
  </si>
  <si>
    <t>682</t>
  </si>
  <si>
    <t>343</t>
  </si>
  <si>
    <t>VRN006</t>
  </si>
  <si>
    <t>Fotodokumentace průběhu stavby</t>
  </si>
  <si>
    <t>684</t>
  </si>
  <si>
    <t>VRN007</t>
  </si>
  <si>
    <t>Opatření BOZP</t>
  </si>
  <si>
    <t>686</t>
  </si>
  <si>
    <t>345</t>
  </si>
  <si>
    <t>VRZ008</t>
  </si>
  <si>
    <t>Ztížené podmínky provádění stavby</t>
  </si>
  <si>
    <t>688</t>
  </si>
  <si>
    <t>Poznámka k položce:_x000d_
Poznámka k položce: Referenční procentní sazba pro tuto položku je uvažována 2,0%.</t>
  </si>
  <si>
    <t>VRN009</t>
  </si>
  <si>
    <t>Provedení sond skladeb obvodového pláště včetně zapravení do původního stavu</t>
  </si>
  <si>
    <t>690</t>
  </si>
  <si>
    <t>SO-02 - Likvidace azbestu</t>
  </si>
  <si>
    <t>PSV - PSV</t>
  </si>
  <si>
    <t xml:space="preserve">    D1 - Odstranění materiálů s obsahem azbestu</t>
  </si>
  <si>
    <t xml:space="preserve">    D2 - Kontrolní měření</t>
  </si>
  <si>
    <t xml:space="preserve">    D3 - Technologické postupy a plány</t>
  </si>
  <si>
    <t>D1</t>
  </si>
  <si>
    <t>Odstranění materiálů s obsahem azbestu</t>
  </si>
  <si>
    <t>RA001</t>
  </si>
  <si>
    <t>Vybudování lokálního Kontrolovaného pásma vč. Dekontaminační personální komory</t>
  </si>
  <si>
    <t>Poznámka k položce:_x000d_
Poznámka k položce: v položce je lokální "stanové " KP o velikosti cca 4 x 4m, které bude v rámci sanačních prací posouváno po ploše střešního pláště</t>
  </si>
  <si>
    <t>RA002</t>
  </si>
  <si>
    <t>Osazení a provoz odsávacích zařízení s HEPA filtry H13</t>
  </si>
  <si>
    <t>Poznámka k položce:_x000d_
Poznámka k položce: v položce je uvažován výkon odsávacích zařízení pro jedn posun, včetně výměny filtrů</t>
  </si>
  <si>
    <t>RA003</t>
  </si>
  <si>
    <t>Demontáž skladby střešního pláště resp. souvrství asfaltových pásů s obsahem azbestu na podkladních vrstvách</t>
  </si>
  <si>
    <t>RA004</t>
  </si>
  <si>
    <t>Demontáž AC materiálů z VZT na střeše</t>
  </si>
  <si>
    <t>RA007</t>
  </si>
  <si>
    <t>Manipulace, stabilizace, balení azbestových materiálů v rámci stavby</t>
  </si>
  <si>
    <t>RA008</t>
  </si>
  <si>
    <t>Odvoz a likvidace odpadu 170605 na skládce</t>
  </si>
  <si>
    <t>RA009</t>
  </si>
  <si>
    <t>Osobní ochranné pomůcky pro práci s azbestem</t>
  </si>
  <si>
    <t>D2</t>
  </si>
  <si>
    <t>Kontrolní měření</t>
  </si>
  <si>
    <t>RA104</t>
  </si>
  <si>
    <t>Měření - monitoring prostředí po ukončení sanace v posuvném KP</t>
  </si>
  <si>
    <t>Poznámka k položce:_x000d_
Poznámka k položce: max. jedno kontrolní měření po ukončení sanace v posuvném KP na vybrané úrovni střechy, resp. křídla</t>
  </si>
  <si>
    <t>RA105</t>
  </si>
  <si>
    <t>Měření - namátková měření</t>
  </si>
  <si>
    <t>Poznámka k položce:_x000d_
Poznámka k položce: předpokládaný počet měření měření jsou prováděna podle požadavků HS nebo jejich potřeba vyplyne ze situace (na transportní trase, u výtahů, v místech shromaždiště NO atd.)</t>
  </si>
  <si>
    <t>RA106</t>
  </si>
  <si>
    <t>Fotodokumentace ochranných pásem</t>
  </si>
  <si>
    <t>D3</t>
  </si>
  <si>
    <t>Technologické postupy a plány</t>
  </si>
  <si>
    <t>RA201</t>
  </si>
  <si>
    <t>Zpracování plánu sanace azbestu a jeho předložení TDI a supervizorovi ke schválení</t>
  </si>
  <si>
    <t>komplet</t>
  </si>
  <si>
    <t>SO-03 - Demolice garáže</t>
  </si>
  <si>
    <t xml:space="preserve">    9 - Ostatní konstrukce a práce, bourání</t>
  </si>
  <si>
    <t xml:space="preserve">    997 - Doprava suti a vybouraných hmot</t>
  </si>
  <si>
    <t>174111101</t>
  </si>
  <si>
    <t>Zásyp jam, šachet rýh nebo kolem objektů sypaninou se zhutněním ručně</t>
  </si>
  <si>
    <t>(6,8*2+2,5*2)*0,5*1,2 "pasy; předpoklad použití zeminy z výkopů v rámci realizace SEN</t>
  </si>
  <si>
    <t>181311103</t>
  </si>
  <si>
    <t>Rozprostření ornice tl vrstvy do 200 mm v rovině nebo ve svahu do 1:5 ručně</t>
  </si>
  <si>
    <t>6,8*3,5</t>
  </si>
  <si>
    <t>10371500</t>
  </si>
  <si>
    <t>substrát pro trávníky VL</t>
  </si>
  <si>
    <t>23,8*0,15 "Přepočtené koeficientem množství</t>
  </si>
  <si>
    <t>181411131</t>
  </si>
  <si>
    <t>Založení parkového trávníku výsevem pl do 1000 m2 v rovině a ve svahu do 1:5</t>
  </si>
  <si>
    <t>00572410</t>
  </si>
  <si>
    <t>osivo směs travní parková</t>
  </si>
  <si>
    <t>kg</t>
  </si>
  <si>
    <t>25*0,02 "Přepočtené koeficientem množství</t>
  </si>
  <si>
    <t>181912111</t>
  </si>
  <si>
    <t>Úprava pláně v hornině třídy těžitelnosti I skupiny 3 bez zhutnění ručně</t>
  </si>
  <si>
    <t>183403114</t>
  </si>
  <si>
    <t>Obdělání půdy kultivátorováním v rovině a svahu do 1:5</t>
  </si>
  <si>
    <t>183403152</t>
  </si>
  <si>
    <t>Obdělání půdy vláčením v rovině a svahu do 1:5</t>
  </si>
  <si>
    <t>183403153</t>
  </si>
  <si>
    <t>Obdělání půdy hrabáním v rovině a svahu do 1:5</t>
  </si>
  <si>
    <t>184813521</t>
  </si>
  <si>
    <t>Chemické odplevelení po založení kultury postřikem na široko v rovině a svahu do 1:5 ručně</t>
  </si>
  <si>
    <t>185802113</t>
  </si>
  <si>
    <t>Hnojení půdy umělým hnojivem na široko v rovině a svahu do 1:5</t>
  </si>
  <si>
    <t>25*0,00003 "30g/m2</t>
  </si>
  <si>
    <t>25191155</t>
  </si>
  <si>
    <t>hnojivo průmyslové</t>
  </si>
  <si>
    <t>185803111</t>
  </si>
  <si>
    <t>Ošetření trávníku shrabáním v rovině a svahu do 1:5</t>
  </si>
  <si>
    <t>Ostatní konstrukce a práce, bourání</t>
  </si>
  <si>
    <t>961044111</t>
  </si>
  <si>
    <t>Bourání základů z betonu prostého</t>
  </si>
  <si>
    <t>(6,8*2+2,5*2)*0,5*1,2 "pasy</t>
  </si>
  <si>
    <t>961055111</t>
  </si>
  <si>
    <t>Bourání základů ze ŽB</t>
  </si>
  <si>
    <t>6,8*3,5*0,1 "deska</t>
  </si>
  <si>
    <t>981011314</t>
  </si>
  <si>
    <t>Demolice budov zděných na MVC podíl konstrukcí přes 20 do 25 % postupným rozebíráním</t>
  </si>
  <si>
    <t>3,5*6,8*2,4 "garáž nad terénem</t>
  </si>
  <si>
    <t>Doprava suti a vybouraných hmot</t>
  </si>
  <si>
    <t>997006012</t>
  </si>
  <si>
    <t>Ruční třídění stavebního odpadu</t>
  </si>
  <si>
    <t>997013151</t>
  </si>
  <si>
    <t>Vnitrostaveništní doprava suti a vybouraných hmot pro budovy v do 6 m s omezením mechanizace</t>
  </si>
  <si>
    <t>53,736*14 "Přepočtené koeficientem množství</t>
  </si>
  <si>
    <t>998231411</t>
  </si>
  <si>
    <t>Ruční přesun hmot pro sadovnické a krajinářské úpravy do 100 m</t>
  </si>
  <si>
    <t>24-017-II - Rekuperační větrání objektu Svídnická 506-1</t>
  </si>
  <si>
    <t>SO-01 - TPS - vzduchotech...</t>
  </si>
  <si>
    <t xml:space="preserve">    733 - Ústřední vytápění - rozvodné potrubí</t>
  </si>
  <si>
    <t xml:space="preserve">    735 - Ústřední vytápění - otopná tělesa</t>
  </si>
  <si>
    <t xml:space="preserve">    751 - Vzduchotechnika</t>
  </si>
  <si>
    <t>997013217</t>
  </si>
  <si>
    <t>Vnitrostaveništní doprava suti a vybouraných hmot pro budovy v přes 21 do 24 m ručně</t>
  </si>
  <si>
    <t>3,165*20 "Přepočtené koeficientem množství</t>
  </si>
  <si>
    <t>997013631</t>
  </si>
  <si>
    <t>Poplatek za uložení na skládce (skládkovné) stavebního odpadu směsného kód odpadu 17 09 04</t>
  </si>
  <si>
    <t>997221611</t>
  </si>
  <si>
    <t>Nakládání suti na dopravní prostředky pro vodorovnou dopravu</t>
  </si>
  <si>
    <t>733</t>
  </si>
  <si>
    <t>Ústřední vytápění - rozvodné potrubí</t>
  </si>
  <si>
    <t>7331115051</t>
  </si>
  <si>
    <t>Potrubí ocelové závitové černé bezešvé spojované lisováním DN dle stávajícího potrubí</t>
  </si>
  <si>
    <t>733190217</t>
  </si>
  <si>
    <t>Zkouška těsnosti potrubí ocelové hladké D do 51x2,6</t>
  </si>
  <si>
    <t>7331919261</t>
  </si>
  <si>
    <t>Opravy rozvodů potrubí z trubek ocelových závitových normálních i zesílených navaření nového potrubí na stávající DN dle stávajícího potrubí</t>
  </si>
  <si>
    <t>998733113</t>
  </si>
  <si>
    <t>Přesun hmot tonážní pro rozvody potrubí s omezením mechanizace v objektech v přes 12 do 24 m</t>
  </si>
  <si>
    <t>735</t>
  </si>
  <si>
    <t>Ústřední vytápění - otopná tělesa</t>
  </si>
  <si>
    <t>735110912</t>
  </si>
  <si>
    <t>Rozpojení tělesa otopného teplovodního</t>
  </si>
  <si>
    <t>735110914</t>
  </si>
  <si>
    <t>Stažení otopného tělesa</t>
  </si>
  <si>
    <t>735111810</t>
  </si>
  <si>
    <t>Demontáž otopného tělesa litinového článkového</t>
  </si>
  <si>
    <t>735120911</t>
  </si>
  <si>
    <t>Svár spoje mezi články otopných těles ocelových článkových</t>
  </si>
  <si>
    <t>735120913</t>
  </si>
  <si>
    <t>Svár po obvodu článku do 10 cm dl otopných těles ocelových</t>
  </si>
  <si>
    <t>735191902</t>
  </si>
  <si>
    <t>Vyzkoušení otopných těles litinových po opravě tlakem</t>
  </si>
  <si>
    <t>735191905</t>
  </si>
  <si>
    <t>Odvzdušnění otopných těles</t>
  </si>
  <si>
    <t>7351919101</t>
  </si>
  <si>
    <t>Napuštění vody do systému po opravě</t>
  </si>
  <si>
    <t>735494811</t>
  </si>
  <si>
    <t>Vypuštění vody z otopných těles</t>
  </si>
  <si>
    <t>998735113</t>
  </si>
  <si>
    <t>Přesun hmot tonážní pro otopná tělesa s omezením mechanizace v objektech v přes 12 do 24 m</t>
  </si>
  <si>
    <t>751</t>
  </si>
  <si>
    <t>Vzduchotechnika</t>
  </si>
  <si>
    <t>751398048</t>
  </si>
  <si>
    <t>Montáž protidešťové žaluzie nebo žaluziové klapky na kruhové potrubí D přes 900 mm</t>
  </si>
  <si>
    <t>Poznámka k položce:_x000d_
Poznámka k položce: fasádní mřížky dle PD (detail CETRIS)</t>
  </si>
  <si>
    <t>429740181</t>
  </si>
  <si>
    <t>set integrovaná fasádní výústka, přívod+odvod horizonzální, včetně dvou průchodů fasádou D280, bílý lak</t>
  </si>
  <si>
    <t>751510043</t>
  </si>
  <si>
    <t>Vzduchotechnické potrubí z pozinkovaného plechu kruhové spirálně vinutá trouba bez příruby D přes 200 do 300 mm</t>
  </si>
  <si>
    <t>7515100431</t>
  </si>
  <si>
    <t>Izolace tepelná potrubí z umělého kaučuku, tl. 19mm, lepená na potrubí a tvarovky, lepené spoje</t>
  </si>
  <si>
    <t>751537053</t>
  </si>
  <si>
    <t>Montáž potrubí ohebného kruhového neizolovaného z vrstvy PVC s polyamidovou nebo polyethylenovou tkaninou a Al laminátem D přes 200 do 300 mm</t>
  </si>
  <si>
    <t>42981775</t>
  </si>
  <si>
    <t>hadice ohebná z PVC a PE tkaniny vyztužená spirálou, délka 10m D 315mm</t>
  </si>
  <si>
    <t>751611164</t>
  </si>
  <si>
    <t>Montáž lokální vzduchotechnické jednotky s rekuperací tepla stojaté s výměnou vzduchu přes 500 do 1000 m3/h</t>
  </si>
  <si>
    <t>429441841</t>
  </si>
  <si>
    <t>jednotka VZT stojatá lokální s rekuperací tepla (93%) s integrovaným dohřevem 0,8-1,5 kW s čidlem CO2 a ovládací jednotkou do 850m3/hod; Opláštění - lamino, dezén buk. Specifikace viz poznámka</t>
  </si>
  <si>
    <t>Poznámka k položce:_x000d_
Poznámka k položce: jednotka VZT stojatá lokální s rekuperací tepla (93%) s integrovaným dohřevem 0,8-1,5 kW s čidlem CO2 a ovládací jednotkou do 850m3/hod; součástí EC ventilátory, protiproudý výměník tepla, výsuvný filtr přiváděného a odváděného vzduchu, by-pass přiváděného vzduchu, samotahové uzavírací klapky na sání a výfuku vzduchu do exteriéru, integrované tlumiče hluku a modul regulace, bezodtoková vana kondenzátu vyhřívaná elektrickým článkem s automatickým spínáním, stropní nastavitelné žaluzie tryskového přívodu vzduchu, filtr odsávaného vzduchu a integrované čidlo CO2. Opláštění - lamino, dezén buk</t>
  </si>
  <si>
    <t>7516911111</t>
  </si>
  <si>
    <t>Zprovoznění zařízení VZT, měření vzduchových výkonů, protokolární zkouška-za 1 VZT zařízení</t>
  </si>
  <si>
    <t>7516911112</t>
  </si>
  <si>
    <t>Připojení zařízení VZT k dálkovému dohledu, zkouška komunikace a ovládání-za 1 VZT zařízení</t>
  </si>
  <si>
    <t>998751112</t>
  </si>
  <si>
    <t>Přesun hmot tonážní pro vzduchotechniku s omezením mechanizace v objektech v přes 12 do 24 m</t>
  </si>
  <si>
    <t>783604550</t>
  </si>
  <si>
    <t>Provedení základního jednonásobného nátěru potrubí DN do 50 mm</t>
  </si>
  <si>
    <t>24623010</t>
  </si>
  <si>
    <t>hmota nátěrová epoxidová základní na kovy</t>
  </si>
  <si>
    <t>105*0,018 "Přepočtené koeficientem množství</t>
  </si>
  <si>
    <t>783607750</t>
  </si>
  <si>
    <t>Provedení krycího dvojnásobného nátěru potrubí DN do 50 mm</t>
  </si>
  <si>
    <t>24623055</t>
  </si>
  <si>
    <t>hmota nátěrová epoxidová vrchní (email) odstín bílý</t>
  </si>
  <si>
    <t>105*0,054 "Přepočtené koeficientem množství</t>
  </si>
  <si>
    <t>SO-02 - Stavební úpravy</t>
  </si>
  <si>
    <t xml:space="preserve">    11 - Přípravné a přidružené práce</t>
  </si>
  <si>
    <t xml:space="preserve">    6 - Úpravy povrchů, podlahy a osazování výplní</t>
  </si>
  <si>
    <t>HZS - Hodinové zúčtovací sazby</t>
  </si>
  <si>
    <t>Přípravné a přidružené práce</t>
  </si>
  <si>
    <t>01001R01</t>
  </si>
  <si>
    <t>Vyklizení a vyčištění prostoru</t>
  </si>
  <si>
    <t>01001R02</t>
  </si>
  <si>
    <t>Vypískání inženýrských sítí, jejich vytyčení, ochrana, příp. odpojení</t>
  </si>
  <si>
    <t>01001R03</t>
  </si>
  <si>
    <t>Provedení ochranných opatření, ochrana zabudovaných konstrukcí, dopravních tras</t>
  </si>
  <si>
    <t>01001R04</t>
  </si>
  <si>
    <t>Předložení požadovaných vzorků materiálů a katalogových listů ostatních dodávaných prvků</t>
  </si>
  <si>
    <t>01001R05</t>
  </si>
  <si>
    <t>Stěhování nábytku v rámci učeben</t>
  </si>
  <si>
    <t>hod</t>
  </si>
  <si>
    <t>35*6</t>
  </si>
  <si>
    <t>01001R06</t>
  </si>
  <si>
    <t>Dodávka a montáž požárních ucpávek - utěsnění fasádních prostupů VZT</t>
  </si>
  <si>
    <t>Úpravy povrchů, podlahy a osazování výplní</t>
  </si>
  <si>
    <t>622225132</t>
  </si>
  <si>
    <t>Oprava kontaktního zateplení stěn z desek z minerální vlny tl přes 120 do 160 mm pl přes 0,1 do 0,25 m2</t>
  </si>
  <si>
    <t>35*2 "oprava izolace po montáži parotěsných pásek</t>
  </si>
  <si>
    <t>622525104</t>
  </si>
  <si>
    <t>Tenkovrstvá omítka malých ploch přes 0,5 do 1 m2 na stěnách</t>
  </si>
  <si>
    <t xml:space="preserve">12+15+8 "exteriér, opravy po sdružených  prostupech</t>
  </si>
  <si>
    <t>945412112</t>
  </si>
  <si>
    <t>Teleskopická hydraulická montážní plošina výška zdvihu do 21 m</t>
  </si>
  <si>
    <t>den</t>
  </si>
  <si>
    <t>350 "předpoklad cca 10m2 / jednotku</t>
  </si>
  <si>
    <t>977151128</t>
  </si>
  <si>
    <t>Jádrové vrty diamantovými korunkami do stavebních materiálů D přes 250 do 300 mm</t>
  </si>
  <si>
    <t>(12+15+8)*2*0,29</t>
  </si>
  <si>
    <t>5,625*3 "Přepočtené koeficientem množství</t>
  </si>
  <si>
    <t>5,625*14 "Přepočtené koeficientem množství</t>
  </si>
  <si>
    <t>998018003</t>
  </si>
  <si>
    <t>Přesun hmot pro budovy ruční pro budovy v přes 12 do 24 m</t>
  </si>
  <si>
    <t>998018011</t>
  </si>
  <si>
    <t>Příplatek k ručnímu přesunu hmot pro budovy za zvětšený přesun ZKD 100 m</t>
  </si>
  <si>
    <t>713400921</t>
  </si>
  <si>
    <t>Příplatek k opravě izolací tepelných potrubí vyspravení foliemi za správkový kus</t>
  </si>
  <si>
    <t>oprava parotěsné folie fasády po prostupu potrubí</t>
  </si>
  <si>
    <t>35*2</t>
  </si>
  <si>
    <t>998713313</t>
  </si>
  <si>
    <t>Přesun hmot procentní pro izolace tepelné ruční v objektech v přes 12 do 24 m</t>
  </si>
  <si>
    <t>998713319</t>
  </si>
  <si>
    <t>Příplatek k ručnímu přesunu hmot procentnímu pro izolace tepelné za zvětšený přesun ZKD 50 m</t>
  </si>
  <si>
    <t>762521963</t>
  </si>
  <si>
    <t>Vyřezání části podlahy z desek tvrdých pl jednotlivě přes 1 do 4 m2</t>
  </si>
  <si>
    <t>demontáž zvýšené podlahy v posluchárnách</t>
  </si>
  <si>
    <t>1,95+1 "031</t>
  </si>
  <si>
    <t>1,95+1,25 "108</t>
  </si>
  <si>
    <t>1,95+1 "110</t>
  </si>
  <si>
    <t>1,95+1 "208</t>
  </si>
  <si>
    <t>762526811</t>
  </si>
  <si>
    <t>Demontáž podlah z dřevotřísky, překližky, sololitu tloušťky do 20 mm bez polštářů</t>
  </si>
  <si>
    <t>1,95*1 "031</t>
  </si>
  <si>
    <t>1,95*1,25 "108</t>
  </si>
  <si>
    <t>1,95*1 "110</t>
  </si>
  <si>
    <t>1,95*1 "208</t>
  </si>
  <si>
    <t>766411811</t>
  </si>
  <si>
    <t>Demontáž truhlářského obložení stěn z panelů plochy do 1,5 m2</t>
  </si>
  <si>
    <t>2,5*0,9*35 "demontáž obkladu pod okny</t>
  </si>
  <si>
    <t>766414243</t>
  </si>
  <si>
    <t>Montáž obložení stěn pl do 5 m2 panely z aglomerovaných desek přes 1,50 m2</t>
  </si>
  <si>
    <t>2,5*0,9*35 "zpětná montáž obkladu pod okny</t>
  </si>
  <si>
    <t>62432054</t>
  </si>
  <si>
    <t>deska kompaktní laminátová jádro černé tl 8mm</t>
  </si>
  <si>
    <t>Poznámka k položce:_x000d_
Poznámka k položce: Vzhled dle původního obkladu. Případně lze využít původní obkladu, bude-li po demontáži shledán vyhovujícím.</t>
  </si>
  <si>
    <t>78,75*1,1 "Přepočtené koeficientem množství</t>
  </si>
  <si>
    <t>76682R01</t>
  </si>
  <si>
    <t>D+M zákrytu potrubí - typický tvar L, výška 880 mm, šířka 1,2-1,6 m, hloubka 0,50-1,13 m. Nosný rošt z profilů UW/CW, zákryt nábytkové lamino desky tl. 18 mm</t>
  </si>
  <si>
    <t>998766313</t>
  </si>
  <si>
    <t>Přesun hmot procentní pro kce truhlářské ruční v objektech v přes 12 do 24 m</t>
  </si>
  <si>
    <t>998766319</t>
  </si>
  <si>
    <t>Příplatek k ručnímu přesunu hmot procentnímu pro kce truhlářské za zvětšený přesun ZKD 50 m</t>
  </si>
  <si>
    <t>767163111</t>
  </si>
  <si>
    <t>Montáž přímého kovového zábradlí do ocelové konstrukce v rovině v interiéru</t>
  </si>
  <si>
    <t>nové zábradlí v posluchárnách</t>
  </si>
  <si>
    <t>55342284</t>
  </si>
  <si>
    <t>zábradlí s hranatým sloupkem a hranatými pruty s horním kotvením</t>
  </si>
  <si>
    <t>767995115</t>
  </si>
  <si>
    <t>Montáž atypických zámečnických konstrukcí hmotnosti přes 50 do 100 kg</t>
  </si>
  <si>
    <t>Nová podpůrná konstrukce zvýšené podlahy</t>
  </si>
  <si>
    <t>65*4</t>
  </si>
  <si>
    <t>podpůrná konstrukce okraje zvýšené podlahy z jeklů 50x50x2 včetně pomocného a kotevního materiálu</t>
  </si>
  <si>
    <t>998767123</t>
  </si>
  <si>
    <t>Přesun hmot tonážní pro zámečnické konstrukce ruční v objektech v přes 12 do 24 m</t>
  </si>
  <si>
    <t>998767129</t>
  </si>
  <si>
    <t>Příplatek k ručnímu přesunu hmot tonážnímu pro zámečnické konstrukce za zvětšený přesun ZKD 50 m</t>
  </si>
  <si>
    <t>HZS</t>
  </si>
  <si>
    <t>Hodinové zúčtovací sazby</t>
  </si>
  <si>
    <t>HZS2121</t>
  </si>
  <si>
    <t>Hodinová zúčtovací sazba truhlář</t>
  </si>
  <si>
    <t>262144</t>
  </si>
  <si>
    <t>100 "nepředvídatelné práce - úpravy dle doměru</t>
  </si>
  <si>
    <t>013254000</t>
  </si>
  <si>
    <t>Dokumentace skutečného provedení stavby</t>
  </si>
  <si>
    <t>044002000</t>
  </si>
  <si>
    <t>Revize, zkoušky a ostatní úkony potřebné pro kolaudaci</t>
  </si>
  <si>
    <t>045002000</t>
  </si>
  <si>
    <t>Kompletační a koordinační činnost</t>
  </si>
  <si>
    <t>Mimostaveništní doprava materiálů</t>
  </si>
  <si>
    <t>SO-03 - Elektroinstalace</t>
  </si>
  <si>
    <t>D1 - Rozvaděč R6</t>
  </si>
  <si>
    <t>D2 - Rozvaděč R11</t>
  </si>
  <si>
    <t>D3 - Rozvaděč R8</t>
  </si>
  <si>
    <t>D4 - Rozvaděč R7</t>
  </si>
  <si>
    <t>D5 - Rozvaděč R9</t>
  </si>
  <si>
    <t>D6 - Rozvaděč R3</t>
  </si>
  <si>
    <t>D7 - Rozvaděč R18</t>
  </si>
  <si>
    <t>D8 - Rozvaděč R10</t>
  </si>
  <si>
    <t>D9 - Úložný materiál,spínače, zásuvky, krabice, příslušenství - elektroinstalace NN + SK</t>
  </si>
  <si>
    <t>D10 - Kabely</t>
  </si>
  <si>
    <t>D11 - Revize</t>
  </si>
  <si>
    <t>D12 - VRN</t>
  </si>
  <si>
    <t>Rozvaděč R6</t>
  </si>
  <si>
    <t>1.1.1</t>
  </si>
  <si>
    <t>Zmapování stávajícího stavu rozvaděče</t>
  </si>
  <si>
    <t>1.1.2</t>
  </si>
  <si>
    <t>Úprava rozvaděče (úprava, masky, vydrátování na svorky, montáž nových prvků a vydrátování atp.)</t>
  </si>
  <si>
    <t>1.1.3</t>
  </si>
  <si>
    <t>Jističo-chránič 16/1N/B/003</t>
  </si>
  <si>
    <t>1.1.4</t>
  </si>
  <si>
    <t>Drobný instalační materiál (slaněné vodiče vyvazovací, dutinky, popisky, atp.)</t>
  </si>
  <si>
    <t>1.1.5</t>
  </si>
  <si>
    <t>Dokumentace skutečného provedení rozvaděče</t>
  </si>
  <si>
    <t>1.1.6</t>
  </si>
  <si>
    <t>Popis prvků rozvaděče</t>
  </si>
  <si>
    <t>1.1.7</t>
  </si>
  <si>
    <t>Další více nespecifikované příslušenství rozvaděčů</t>
  </si>
  <si>
    <t>Rozvaděč R11</t>
  </si>
  <si>
    <t>1.2.1</t>
  </si>
  <si>
    <t>1.2.2</t>
  </si>
  <si>
    <t>1.2.3</t>
  </si>
  <si>
    <t>1.2.4</t>
  </si>
  <si>
    <t>1.2.5</t>
  </si>
  <si>
    <t>1.2.6</t>
  </si>
  <si>
    <t>1.2.7</t>
  </si>
  <si>
    <t>Rozvaděč R8</t>
  </si>
  <si>
    <t>1.3.1</t>
  </si>
  <si>
    <t>1.3.2</t>
  </si>
  <si>
    <t>1.3.3</t>
  </si>
  <si>
    <t>1.3.4</t>
  </si>
  <si>
    <t>1.3.5</t>
  </si>
  <si>
    <t>1.3.6</t>
  </si>
  <si>
    <t>1.3.7</t>
  </si>
  <si>
    <t>D4</t>
  </si>
  <si>
    <t>Rozvaděč R7</t>
  </si>
  <si>
    <t>1.4.1</t>
  </si>
  <si>
    <t>1.4.2</t>
  </si>
  <si>
    <t>1.4.3</t>
  </si>
  <si>
    <t>1.4.4</t>
  </si>
  <si>
    <t>1.4.5</t>
  </si>
  <si>
    <t>1.4.6</t>
  </si>
  <si>
    <t>1.4.7</t>
  </si>
  <si>
    <t>D5</t>
  </si>
  <si>
    <t>Rozvaděč R9</t>
  </si>
  <si>
    <t>1.5.1</t>
  </si>
  <si>
    <t>1.5.2</t>
  </si>
  <si>
    <t>1.5.3</t>
  </si>
  <si>
    <t>1.5.4</t>
  </si>
  <si>
    <t>1.5.5</t>
  </si>
  <si>
    <t>1.5.6</t>
  </si>
  <si>
    <t>1.5.7</t>
  </si>
  <si>
    <t>D6</t>
  </si>
  <si>
    <t>Rozvaděč R3</t>
  </si>
  <si>
    <t>1.6.1</t>
  </si>
  <si>
    <t>1.6.2</t>
  </si>
  <si>
    <t>1.6.3</t>
  </si>
  <si>
    <t>1.6.4</t>
  </si>
  <si>
    <t>1.6.5</t>
  </si>
  <si>
    <t>1.6.6</t>
  </si>
  <si>
    <t>1.6.7</t>
  </si>
  <si>
    <t>D7</t>
  </si>
  <si>
    <t>Rozvaděč R18</t>
  </si>
  <si>
    <t>1.7.1</t>
  </si>
  <si>
    <t>1.7.2</t>
  </si>
  <si>
    <t>1.7.3</t>
  </si>
  <si>
    <t>1.7.4</t>
  </si>
  <si>
    <t>1.7.5</t>
  </si>
  <si>
    <t>1.7.6</t>
  </si>
  <si>
    <t>1.7.7</t>
  </si>
  <si>
    <t>D8</t>
  </si>
  <si>
    <t>Rozvaděč R10</t>
  </si>
  <si>
    <t>1.8.1</t>
  </si>
  <si>
    <t>1.8.2</t>
  </si>
  <si>
    <t>1.8.3</t>
  </si>
  <si>
    <t>1.8.4</t>
  </si>
  <si>
    <t>1.8.5</t>
  </si>
  <si>
    <t>1.8.6</t>
  </si>
  <si>
    <t>1.8.7</t>
  </si>
  <si>
    <t>D9</t>
  </si>
  <si>
    <t>Úložný materiál,spínače, zásuvky, krabice, příslušenství - elektroinstalace NN + SK</t>
  </si>
  <si>
    <t>2.1</t>
  </si>
  <si>
    <t>Průraz zdiva do 20cm</t>
  </si>
  <si>
    <t>2.2</t>
  </si>
  <si>
    <t>Průraz zdiva nad 20cm</t>
  </si>
  <si>
    <t>2.3</t>
  </si>
  <si>
    <t>Drážkování pro uložení kabelových tras (cementové, vápenocementové omítky) rýha do 3cm</t>
  </si>
  <si>
    <t>2.4</t>
  </si>
  <si>
    <t>Uložení kabelových tras do drážek vč. Sádrování</t>
  </si>
  <si>
    <t>2.6</t>
  </si>
  <si>
    <t>Odstrojení/odklopení podhledů a uložení kabelové trasy</t>
  </si>
  <si>
    <t>2.7</t>
  </si>
  <si>
    <t>Uvedení podhledů do původního stavu</t>
  </si>
  <si>
    <t>2.10</t>
  </si>
  <si>
    <t>Svorgovnice (např. Wago)</t>
  </si>
  <si>
    <t>2.11</t>
  </si>
  <si>
    <t>Přístroj zásuvka 230V/16A; IP20, vč. Masky, nástěnná montáž (barva určena projektem interiéru)</t>
  </si>
  <si>
    <t>2.12</t>
  </si>
  <si>
    <t>Elektroinstalační lišta ref. 20x20 LV (dle počtu vložených kabelů)</t>
  </si>
  <si>
    <t>Poznámka k položce:_x000d_
Poznámka k položce: bezhalogenové provedení</t>
  </si>
  <si>
    <t>2.13</t>
  </si>
  <si>
    <t>Montáž lišt</t>
  </si>
  <si>
    <t>2.14</t>
  </si>
  <si>
    <t>Instalační a kotvící materiál (svorky, příchytky, vyvazovací pásky, hutní materiál vč. Povrchové úpravy a další materiál)</t>
  </si>
  <si>
    <t>2.15</t>
  </si>
  <si>
    <t>Zmapování současného stavu elektroinstalace</t>
  </si>
  <si>
    <t>2.16</t>
  </si>
  <si>
    <t>Úprava současné elektroinstalace v závislosti na uvažovaných změnách (posuny prvků atp.)</t>
  </si>
  <si>
    <t>2.17</t>
  </si>
  <si>
    <t>Inženýrská činnost</t>
  </si>
  <si>
    <t>2.18</t>
  </si>
  <si>
    <t>Odvoz suti ze staveniště na skládku</t>
  </si>
  <si>
    <t>2.19</t>
  </si>
  <si>
    <t>Odvoz dalších hmot za staveniště</t>
  </si>
  <si>
    <t>2.20</t>
  </si>
  <si>
    <t>Ekologická likvidace elektroodpadu</t>
  </si>
  <si>
    <t>2.21</t>
  </si>
  <si>
    <t>Doprava materiálu na stavbu</t>
  </si>
  <si>
    <t>75</t>
  </si>
  <si>
    <t>2.22</t>
  </si>
  <si>
    <t>Vyhotovení dokumentace skutečného provedení</t>
  </si>
  <si>
    <t>2.23</t>
  </si>
  <si>
    <t>Drobný nespecifikovaný materiál</t>
  </si>
  <si>
    <t>Kabely</t>
  </si>
  <si>
    <t>3.1</t>
  </si>
  <si>
    <t>Kabel PRAFLaSafe 3 X 2,5mm2</t>
  </si>
  <si>
    <t>Revize</t>
  </si>
  <si>
    <t>4.1</t>
  </si>
  <si>
    <t>El. revize</t>
  </si>
  <si>
    <t>5.1</t>
  </si>
  <si>
    <t>Vedlejší rozpočtové náklady a režie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</si>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</sst>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27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28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29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29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27</v>
      </c>
      <c r="AL14" s="25"/>
      <c r="AM14" s="25"/>
      <c r="AN14" s="37" t="s">
        <v>29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30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27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31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32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27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31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34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35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36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37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38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39</v>
      </c>
      <c r="E29" s="50"/>
      <c r="F29" s="35" t="s">
        <v>40</v>
      </c>
      <c r="G29" s="50"/>
      <c r="H29" s="50"/>
      <c r="I29" s="50"/>
      <c r="J29" s="50"/>
      <c r="K29" s="50"/>
      <c r="L29" s="51">
        <v>0.21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41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42</v>
      </c>
      <c r="G31" s="50"/>
      <c r="H31" s="50"/>
      <c r="I31" s="50"/>
      <c r="J31" s="50"/>
      <c r="K31" s="50"/>
      <c r="L31" s="51">
        <v>0.21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43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44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48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24-017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ZŠ - Svidnická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16. 12. 2025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 xml:space="preserve"> 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30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49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28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32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50</v>
      </c>
      <c r="D52" s="90"/>
      <c r="E52" s="90"/>
      <c r="F52" s="90"/>
      <c r="G52" s="90"/>
      <c r="H52" s="91"/>
      <c r="I52" s="92" t="s">
        <v>51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52</v>
      </c>
      <c r="AH52" s="90"/>
      <c r="AI52" s="90"/>
      <c r="AJ52" s="90"/>
      <c r="AK52" s="90"/>
      <c r="AL52" s="90"/>
      <c r="AM52" s="90"/>
      <c r="AN52" s="92" t="s">
        <v>53</v>
      </c>
      <c r="AO52" s="90"/>
      <c r="AP52" s="90"/>
      <c r="AQ52" s="94" t="s">
        <v>54</v>
      </c>
      <c r="AR52" s="47"/>
      <c r="AS52" s="95" t="s">
        <v>55</v>
      </c>
      <c r="AT52" s="96" t="s">
        <v>56</v>
      </c>
      <c r="AU52" s="96" t="s">
        <v>57</v>
      </c>
      <c r="AV52" s="96" t="s">
        <v>58</v>
      </c>
      <c r="AW52" s="96" t="s">
        <v>59</v>
      </c>
      <c r="AX52" s="96" t="s">
        <v>60</v>
      </c>
      <c r="AY52" s="96" t="s">
        <v>61</v>
      </c>
      <c r="AZ52" s="96" t="s">
        <v>62</v>
      </c>
      <c r="BA52" s="96" t="s">
        <v>63</v>
      </c>
      <c r="BB52" s="96" t="s">
        <v>64</v>
      </c>
      <c r="BC52" s="96" t="s">
        <v>65</v>
      </c>
      <c r="BD52" s="97" t="s">
        <v>66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67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ROUND(AG55+AG59,2)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ROUND(AS55+AS59,2)</f>
        <v>0</v>
      </c>
      <c r="AT54" s="109">
        <f>ROUND(SUM(AV54:AW54),2)</f>
        <v>0</v>
      </c>
      <c r="AU54" s="110">
        <f>ROUND(AU55+AU59,5)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ROUND(AZ55+AZ59,2)</f>
        <v>0</v>
      </c>
      <c r="BA54" s="109">
        <f>ROUND(BA55+BA59,2)</f>
        <v>0</v>
      </c>
      <c r="BB54" s="109">
        <f>ROUND(BB55+BB59,2)</f>
        <v>0</v>
      </c>
      <c r="BC54" s="109">
        <f>ROUND(BC55+BC59,2)</f>
        <v>0</v>
      </c>
      <c r="BD54" s="111">
        <f>ROUND(BD55+BD59,2)</f>
        <v>0</v>
      </c>
      <c r="BE54" s="6"/>
      <c r="BS54" s="112" t="s">
        <v>68</v>
      </c>
      <c r="BT54" s="112" t="s">
        <v>69</v>
      </c>
      <c r="BU54" s="113" t="s">
        <v>70</v>
      </c>
      <c r="BV54" s="112" t="s">
        <v>71</v>
      </c>
      <c r="BW54" s="112" t="s">
        <v>5</v>
      </c>
      <c r="BX54" s="112" t="s">
        <v>72</v>
      </c>
      <c r="CL54" s="112" t="s">
        <v>19</v>
      </c>
    </row>
    <row r="55" s="7" customFormat="1" ht="24.75" customHeight="1">
      <c r="A55" s="7"/>
      <c r="B55" s="114"/>
      <c r="C55" s="115"/>
      <c r="D55" s="116" t="s">
        <v>71</v>
      </c>
      <c r="E55" s="116"/>
      <c r="F55" s="116"/>
      <c r="G55" s="116"/>
      <c r="H55" s="116"/>
      <c r="I55" s="117"/>
      <c r="J55" s="116" t="s">
        <v>73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ROUND(SUM(AG56:AG58),2)</f>
        <v>0</v>
      </c>
      <c r="AH55" s="117"/>
      <c r="AI55" s="117"/>
      <c r="AJ55" s="117"/>
      <c r="AK55" s="117"/>
      <c r="AL55" s="117"/>
      <c r="AM55" s="117"/>
      <c r="AN55" s="119">
        <f>SUM(AG55,AT55)</f>
        <v>0</v>
      </c>
      <c r="AO55" s="117"/>
      <c r="AP55" s="117"/>
      <c r="AQ55" s="120" t="s">
        <v>74</v>
      </c>
      <c r="AR55" s="121"/>
      <c r="AS55" s="122">
        <f>ROUND(SUM(AS56:AS58),2)</f>
        <v>0</v>
      </c>
      <c r="AT55" s="123">
        <f>ROUND(SUM(AV55:AW55),2)</f>
        <v>0</v>
      </c>
      <c r="AU55" s="124">
        <f>ROUND(SUM(AU56:AU58),5)</f>
        <v>0</v>
      </c>
      <c r="AV55" s="123">
        <f>ROUND(AZ55*L29,2)</f>
        <v>0</v>
      </c>
      <c r="AW55" s="123">
        <f>ROUND(BA55*L30,2)</f>
        <v>0</v>
      </c>
      <c r="AX55" s="123">
        <f>ROUND(BB55*L29,2)</f>
        <v>0</v>
      </c>
      <c r="AY55" s="123">
        <f>ROUND(BC55*L30,2)</f>
        <v>0</v>
      </c>
      <c r="AZ55" s="123">
        <f>ROUND(SUM(AZ56:AZ58),2)</f>
        <v>0</v>
      </c>
      <c r="BA55" s="123">
        <f>ROUND(SUM(BA56:BA58),2)</f>
        <v>0</v>
      </c>
      <c r="BB55" s="123">
        <f>ROUND(SUM(BB56:BB58),2)</f>
        <v>0</v>
      </c>
      <c r="BC55" s="123">
        <f>ROUND(SUM(BC56:BC58),2)</f>
        <v>0</v>
      </c>
      <c r="BD55" s="125">
        <f>ROUND(SUM(BD56:BD58),2)</f>
        <v>0</v>
      </c>
      <c r="BE55" s="7"/>
      <c r="BS55" s="126" t="s">
        <v>68</v>
      </c>
      <c r="BT55" s="126" t="s">
        <v>75</v>
      </c>
      <c r="BU55" s="126" t="s">
        <v>70</v>
      </c>
      <c r="BV55" s="126" t="s">
        <v>71</v>
      </c>
      <c r="BW55" s="126" t="s">
        <v>76</v>
      </c>
      <c r="BX55" s="126" t="s">
        <v>5</v>
      </c>
      <c r="CL55" s="126" t="s">
        <v>19</v>
      </c>
      <c r="CM55" s="126" t="s">
        <v>77</v>
      </c>
    </row>
    <row r="56" s="4" customFormat="1" ht="16.5" customHeight="1">
      <c r="A56" s="127" t="s">
        <v>78</v>
      </c>
      <c r="B56" s="66"/>
      <c r="C56" s="128"/>
      <c r="D56" s="128"/>
      <c r="E56" s="129" t="s">
        <v>79</v>
      </c>
      <c r="F56" s="129"/>
      <c r="G56" s="129"/>
      <c r="H56" s="129"/>
      <c r="I56" s="129"/>
      <c r="J56" s="128"/>
      <c r="K56" s="129" t="s">
        <v>80</v>
      </c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30">
        <f>'SO-01 - Stavební úpravy'!J32</f>
        <v>0</v>
      </c>
      <c r="AH56" s="128"/>
      <c r="AI56" s="128"/>
      <c r="AJ56" s="128"/>
      <c r="AK56" s="128"/>
      <c r="AL56" s="128"/>
      <c r="AM56" s="128"/>
      <c r="AN56" s="130">
        <f>SUM(AG56,AT56)</f>
        <v>0</v>
      </c>
      <c r="AO56" s="128"/>
      <c r="AP56" s="128"/>
      <c r="AQ56" s="131" t="s">
        <v>81</v>
      </c>
      <c r="AR56" s="68"/>
      <c r="AS56" s="132">
        <v>0</v>
      </c>
      <c r="AT56" s="133">
        <f>ROUND(SUM(AV56:AW56),2)</f>
        <v>0</v>
      </c>
      <c r="AU56" s="134">
        <f>'SO-01 - Stavební úpravy'!P119</f>
        <v>0</v>
      </c>
      <c r="AV56" s="133">
        <f>'SO-01 - Stavební úpravy'!J35</f>
        <v>0</v>
      </c>
      <c r="AW56" s="133">
        <f>'SO-01 - Stavební úpravy'!J36</f>
        <v>0</v>
      </c>
      <c r="AX56" s="133">
        <f>'SO-01 - Stavební úpravy'!J37</f>
        <v>0</v>
      </c>
      <c r="AY56" s="133">
        <f>'SO-01 - Stavební úpravy'!J38</f>
        <v>0</v>
      </c>
      <c r="AZ56" s="133">
        <f>'SO-01 - Stavební úpravy'!F35</f>
        <v>0</v>
      </c>
      <c r="BA56" s="133">
        <f>'SO-01 - Stavební úpravy'!F36</f>
        <v>0</v>
      </c>
      <c r="BB56" s="133">
        <f>'SO-01 - Stavební úpravy'!F37</f>
        <v>0</v>
      </c>
      <c r="BC56" s="133">
        <f>'SO-01 - Stavební úpravy'!F38</f>
        <v>0</v>
      </c>
      <c r="BD56" s="135">
        <f>'SO-01 - Stavební úpravy'!F39</f>
        <v>0</v>
      </c>
      <c r="BE56" s="4"/>
      <c r="BT56" s="136" t="s">
        <v>77</v>
      </c>
      <c r="BV56" s="136" t="s">
        <v>71</v>
      </c>
      <c r="BW56" s="136" t="s">
        <v>82</v>
      </c>
      <c r="BX56" s="136" t="s">
        <v>76</v>
      </c>
      <c r="CL56" s="136" t="s">
        <v>19</v>
      </c>
    </row>
    <row r="57" s="4" customFormat="1" ht="16.5" customHeight="1">
      <c r="A57" s="127" t="s">
        <v>78</v>
      </c>
      <c r="B57" s="66"/>
      <c r="C57" s="128"/>
      <c r="D57" s="128"/>
      <c r="E57" s="129" t="s">
        <v>83</v>
      </c>
      <c r="F57" s="129"/>
      <c r="G57" s="129"/>
      <c r="H57" s="129"/>
      <c r="I57" s="129"/>
      <c r="J57" s="128"/>
      <c r="K57" s="129" t="s">
        <v>84</v>
      </c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30">
        <f>'SO-02 - Likvidace azbestu'!J32</f>
        <v>0</v>
      </c>
      <c r="AH57" s="128"/>
      <c r="AI57" s="128"/>
      <c r="AJ57" s="128"/>
      <c r="AK57" s="128"/>
      <c r="AL57" s="128"/>
      <c r="AM57" s="128"/>
      <c r="AN57" s="130">
        <f>SUM(AG57,AT57)</f>
        <v>0</v>
      </c>
      <c r="AO57" s="128"/>
      <c r="AP57" s="128"/>
      <c r="AQ57" s="131" t="s">
        <v>81</v>
      </c>
      <c r="AR57" s="68"/>
      <c r="AS57" s="132">
        <v>0</v>
      </c>
      <c r="AT57" s="133">
        <f>ROUND(SUM(AV57:AW57),2)</f>
        <v>0</v>
      </c>
      <c r="AU57" s="134">
        <f>'SO-02 - Likvidace azbestu'!P89</f>
        <v>0</v>
      </c>
      <c r="AV57" s="133">
        <f>'SO-02 - Likvidace azbestu'!J35</f>
        <v>0</v>
      </c>
      <c r="AW57" s="133">
        <f>'SO-02 - Likvidace azbestu'!J36</f>
        <v>0</v>
      </c>
      <c r="AX57" s="133">
        <f>'SO-02 - Likvidace azbestu'!J37</f>
        <v>0</v>
      </c>
      <c r="AY57" s="133">
        <f>'SO-02 - Likvidace azbestu'!J38</f>
        <v>0</v>
      </c>
      <c r="AZ57" s="133">
        <f>'SO-02 - Likvidace azbestu'!F35</f>
        <v>0</v>
      </c>
      <c r="BA57" s="133">
        <f>'SO-02 - Likvidace azbestu'!F36</f>
        <v>0</v>
      </c>
      <c r="BB57" s="133">
        <f>'SO-02 - Likvidace azbestu'!F37</f>
        <v>0</v>
      </c>
      <c r="BC57" s="133">
        <f>'SO-02 - Likvidace azbestu'!F38</f>
        <v>0</v>
      </c>
      <c r="BD57" s="135">
        <f>'SO-02 - Likvidace azbestu'!F39</f>
        <v>0</v>
      </c>
      <c r="BE57" s="4"/>
      <c r="BT57" s="136" t="s">
        <v>77</v>
      </c>
      <c r="BV57" s="136" t="s">
        <v>71</v>
      </c>
      <c r="BW57" s="136" t="s">
        <v>85</v>
      </c>
      <c r="BX57" s="136" t="s">
        <v>76</v>
      </c>
      <c r="CL57" s="136" t="s">
        <v>19</v>
      </c>
    </row>
    <row r="58" s="4" customFormat="1" ht="16.5" customHeight="1">
      <c r="A58" s="127" t="s">
        <v>78</v>
      </c>
      <c r="B58" s="66"/>
      <c r="C58" s="128"/>
      <c r="D58" s="128"/>
      <c r="E58" s="129" t="s">
        <v>86</v>
      </c>
      <c r="F58" s="129"/>
      <c r="G58" s="129"/>
      <c r="H58" s="129"/>
      <c r="I58" s="129"/>
      <c r="J58" s="128"/>
      <c r="K58" s="129" t="s">
        <v>87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'SO-03 - Demolice garáže'!J32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81</v>
      </c>
      <c r="AR58" s="68"/>
      <c r="AS58" s="132">
        <v>0</v>
      </c>
      <c r="AT58" s="133">
        <f>ROUND(SUM(AV58:AW58),2)</f>
        <v>0</v>
      </c>
      <c r="AU58" s="134">
        <f>'SO-03 - Demolice garáže'!P90</f>
        <v>0</v>
      </c>
      <c r="AV58" s="133">
        <f>'SO-03 - Demolice garáže'!J35</f>
        <v>0</v>
      </c>
      <c r="AW58" s="133">
        <f>'SO-03 - Demolice garáže'!J36</f>
        <v>0</v>
      </c>
      <c r="AX58" s="133">
        <f>'SO-03 - Demolice garáže'!J37</f>
        <v>0</v>
      </c>
      <c r="AY58" s="133">
        <f>'SO-03 - Demolice garáže'!J38</f>
        <v>0</v>
      </c>
      <c r="AZ58" s="133">
        <f>'SO-03 - Demolice garáže'!F35</f>
        <v>0</v>
      </c>
      <c r="BA58" s="133">
        <f>'SO-03 - Demolice garáže'!F36</f>
        <v>0</v>
      </c>
      <c r="BB58" s="133">
        <f>'SO-03 - Demolice garáže'!F37</f>
        <v>0</v>
      </c>
      <c r="BC58" s="133">
        <f>'SO-03 - Demolice garáže'!F38</f>
        <v>0</v>
      </c>
      <c r="BD58" s="135">
        <f>'SO-03 - Demolice garáže'!F39</f>
        <v>0</v>
      </c>
      <c r="BE58" s="4"/>
      <c r="BT58" s="136" t="s">
        <v>77</v>
      </c>
      <c r="BV58" s="136" t="s">
        <v>71</v>
      </c>
      <c r="BW58" s="136" t="s">
        <v>88</v>
      </c>
      <c r="BX58" s="136" t="s">
        <v>76</v>
      </c>
      <c r="CL58" s="136" t="s">
        <v>19</v>
      </c>
    </row>
    <row r="59" s="7" customFormat="1" ht="24.75" customHeight="1">
      <c r="A59" s="7"/>
      <c r="B59" s="114"/>
      <c r="C59" s="115"/>
      <c r="D59" s="116" t="s">
        <v>89</v>
      </c>
      <c r="E59" s="116"/>
      <c r="F59" s="116"/>
      <c r="G59" s="116"/>
      <c r="H59" s="116"/>
      <c r="I59" s="117"/>
      <c r="J59" s="116" t="s">
        <v>90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ROUND(SUM(AG60:AG62),2)</f>
        <v>0</v>
      </c>
      <c r="AH59" s="117"/>
      <c r="AI59" s="117"/>
      <c r="AJ59" s="117"/>
      <c r="AK59" s="117"/>
      <c r="AL59" s="117"/>
      <c r="AM59" s="117"/>
      <c r="AN59" s="119">
        <f>SUM(AG59,AT59)</f>
        <v>0</v>
      </c>
      <c r="AO59" s="117"/>
      <c r="AP59" s="117"/>
      <c r="AQ59" s="120" t="s">
        <v>74</v>
      </c>
      <c r="AR59" s="121"/>
      <c r="AS59" s="122">
        <f>ROUND(SUM(AS60:AS62),2)</f>
        <v>0</v>
      </c>
      <c r="AT59" s="123">
        <f>ROUND(SUM(AV59:AW59),2)</f>
        <v>0</v>
      </c>
      <c r="AU59" s="124">
        <f>ROUND(SUM(AU60:AU62),5)</f>
        <v>0</v>
      </c>
      <c r="AV59" s="123">
        <f>ROUND(AZ59*L29,2)</f>
        <v>0</v>
      </c>
      <c r="AW59" s="123">
        <f>ROUND(BA59*L30,2)</f>
        <v>0</v>
      </c>
      <c r="AX59" s="123">
        <f>ROUND(BB59*L29,2)</f>
        <v>0</v>
      </c>
      <c r="AY59" s="123">
        <f>ROUND(BC59*L30,2)</f>
        <v>0</v>
      </c>
      <c r="AZ59" s="123">
        <f>ROUND(SUM(AZ60:AZ62),2)</f>
        <v>0</v>
      </c>
      <c r="BA59" s="123">
        <f>ROUND(SUM(BA60:BA62),2)</f>
        <v>0</v>
      </c>
      <c r="BB59" s="123">
        <f>ROUND(SUM(BB60:BB62),2)</f>
        <v>0</v>
      </c>
      <c r="BC59" s="123">
        <f>ROUND(SUM(BC60:BC62),2)</f>
        <v>0</v>
      </c>
      <c r="BD59" s="125">
        <f>ROUND(SUM(BD60:BD62),2)</f>
        <v>0</v>
      </c>
      <c r="BE59" s="7"/>
      <c r="BS59" s="126" t="s">
        <v>68</v>
      </c>
      <c r="BT59" s="126" t="s">
        <v>75</v>
      </c>
      <c r="BU59" s="126" t="s">
        <v>70</v>
      </c>
      <c r="BV59" s="126" t="s">
        <v>71</v>
      </c>
      <c r="BW59" s="126" t="s">
        <v>91</v>
      </c>
      <c r="BX59" s="126" t="s">
        <v>5</v>
      </c>
      <c r="CL59" s="126" t="s">
        <v>19</v>
      </c>
      <c r="CM59" s="126" t="s">
        <v>77</v>
      </c>
    </row>
    <row r="60" s="4" customFormat="1" ht="16.5" customHeight="1">
      <c r="A60" s="127" t="s">
        <v>78</v>
      </c>
      <c r="B60" s="66"/>
      <c r="C60" s="128"/>
      <c r="D60" s="128"/>
      <c r="E60" s="129" t="s">
        <v>79</v>
      </c>
      <c r="F60" s="129"/>
      <c r="G60" s="129"/>
      <c r="H60" s="129"/>
      <c r="I60" s="129"/>
      <c r="J60" s="128"/>
      <c r="K60" s="129" t="s">
        <v>92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'SO-01 - TPS - vzduchotech...'!J32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81</v>
      </c>
      <c r="AR60" s="68"/>
      <c r="AS60" s="132">
        <v>0</v>
      </c>
      <c r="AT60" s="133">
        <f>ROUND(SUM(AV60:AW60),2)</f>
        <v>0</v>
      </c>
      <c r="AU60" s="134">
        <f>'SO-01 - TPS - vzduchotech...'!P92</f>
        <v>0</v>
      </c>
      <c r="AV60" s="133">
        <f>'SO-01 - TPS - vzduchotech...'!J35</f>
        <v>0</v>
      </c>
      <c r="AW60" s="133">
        <f>'SO-01 - TPS - vzduchotech...'!J36</f>
        <v>0</v>
      </c>
      <c r="AX60" s="133">
        <f>'SO-01 - TPS - vzduchotech...'!J37</f>
        <v>0</v>
      </c>
      <c r="AY60" s="133">
        <f>'SO-01 - TPS - vzduchotech...'!J38</f>
        <v>0</v>
      </c>
      <c r="AZ60" s="133">
        <f>'SO-01 - TPS - vzduchotech...'!F35</f>
        <v>0</v>
      </c>
      <c r="BA60" s="133">
        <f>'SO-01 - TPS - vzduchotech...'!F36</f>
        <v>0</v>
      </c>
      <c r="BB60" s="133">
        <f>'SO-01 - TPS - vzduchotech...'!F37</f>
        <v>0</v>
      </c>
      <c r="BC60" s="133">
        <f>'SO-01 - TPS - vzduchotech...'!F38</f>
        <v>0</v>
      </c>
      <c r="BD60" s="135">
        <f>'SO-01 - TPS - vzduchotech...'!F39</f>
        <v>0</v>
      </c>
      <c r="BE60" s="4"/>
      <c r="BT60" s="136" t="s">
        <v>77</v>
      </c>
      <c r="BV60" s="136" t="s">
        <v>71</v>
      </c>
      <c r="BW60" s="136" t="s">
        <v>93</v>
      </c>
      <c r="BX60" s="136" t="s">
        <v>91</v>
      </c>
      <c r="CL60" s="136" t="s">
        <v>19</v>
      </c>
    </row>
    <row r="61" s="4" customFormat="1" ht="16.5" customHeight="1">
      <c r="A61" s="127" t="s">
        <v>78</v>
      </c>
      <c r="B61" s="66"/>
      <c r="C61" s="128"/>
      <c r="D61" s="128"/>
      <c r="E61" s="129" t="s">
        <v>83</v>
      </c>
      <c r="F61" s="129"/>
      <c r="G61" s="129"/>
      <c r="H61" s="129"/>
      <c r="I61" s="129"/>
      <c r="J61" s="128"/>
      <c r="K61" s="129" t="s">
        <v>80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'SO-02 - Stavební úpravy'!J32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81</v>
      </c>
      <c r="AR61" s="68"/>
      <c r="AS61" s="132">
        <v>0</v>
      </c>
      <c r="AT61" s="133">
        <f>ROUND(SUM(AV61:AW61),2)</f>
        <v>0</v>
      </c>
      <c r="AU61" s="134">
        <f>'SO-02 - Stavební úpravy'!P98</f>
        <v>0</v>
      </c>
      <c r="AV61" s="133">
        <f>'SO-02 - Stavební úpravy'!J35</f>
        <v>0</v>
      </c>
      <c r="AW61" s="133">
        <f>'SO-02 - Stavební úpravy'!J36</f>
        <v>0</v>
      </c>
      <c r="AX61" s="133">
        <f>'SO-02 - Stavební úpravy'!J37</f>
        <v>0</v>
      </c>
      <c r="AY61" s="133">
        <f>'SO-02 - Stavební úpravy'!J38</f>
        <v>0</v>
      </c>
      <c r="AZ61" s="133">
        <f>'SO-02 - Stavební úpravy'!F35</f>
        <v>0</v>
      </c>
      <c r="BA61" s="133">
        <f>'SO-02 - Stavební úpravy'!F36</f>
        <v>0</v>
      </c>
      <c r="BB61" s="133">
        <f>'SO-02 - Stavební úpravy'!F37</f>
        <v>0</v>
      </c>
      <c r="BC61" s="133">
        <f>'SO-02 - Stavební úpravy'!F38</f>
        <v>0</v>
      </c>
      <c r="BD61" s="135">
        <f>'SO-02 - Stavební úpravy'!F39</f>
        <v>0</v>
      </c>
      <c r="BE61" s="4"/>
      <c r="BT61" s="136" t="s">
        <v>77</v>
      </c>
      <c r="BV61" s="136" t="s">
        <v>71</v>
      </c>
      <c r="BW61" s="136" t="s">
        <v>94</v>
      </c>
      <c r="BX61" s="136" t="s">
        <v>91</v>
      </c>
      <c r="CL61" s="136" t="s">
        <v>19</v>
      </c>
    </row>
    <row r="62" s="4" customFormat="1" ht="16.5" customHeight="1">
      <c r="A62" s="127" t="s">
        <v>78</v>
      </c>
      <c r="B62" s="66"/>
      <c r="C62" s="128"/>
      <c r="D62" s="128"/>
      <c r="E62" s="129" t="s">
        <v>86</v>
      </c>
      <c r="F62" s="129"/>
      <c r="G62" s="129"/>
      <c r="H62" s="129"/>
      <c r="I62" s="129"/>
      <c r="J62" s="128"/>
      <c r="K62" s="129" t="s">
        <v>95</v>
      </c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30">
        <f>'SO-03 - Elektroinstalace'!J32</f>
        <v>0</v>
      </c>
      <c r="AH62" s="128"/>
      <c r="AI62" s="128"/>
      <c r="AJ62" s="128"/>
      <c r="AK62" s="128"/>
      <c r="AL62" s="128"/>
      <c r="AM62" s="128"/>
      <c r="AN62" s="130">
        <f>SUM(AG62,AT62)</f>
        <v>0</v>
      </c>
      <c r="AO62" s="128"/>
      <c r="AP62" s="128"/>
      <c r="AQ62" s="131" t="s">
        <v>81</v>
      </c>
      <c r="AR62" s="68"/>
      <c r="AS62" s="137">
        <v>0</v>
      </c>
      <c r="AT62" s="138">
        <f>ROUND(SUM(AV62:AW62),2)</f>
        <v>0</v>
      </c>
      <c r="AU62" s="139">
        <f>'SO-03 - Elektroinstalace'!P97</f>
        <v>0</v>
      </c>
      <c r="AV62" s="138">
        <f>'SO-03 - Elektroinstalace'!J35</f>
        <v>0</v>
      </c>
      <c r="AW62" s="138">
        <f>'SO-03 - Elektroinstalace'!J36</f>
        <v>0</v>
      </c>
      <c r="AX62" s="138">
        <f>'SO-03 - Elektroinstalace'!J37</f>
        <v>0</v>
      </c>
      <c r="AY62" s="138">
        <f>'SO-03 - Elektroinstalace'!J38</f>
        <v>0</v>
      </c>
      <c r="AZ62" s="138">
        <f>'SO-03 - Elektroinstalace'!F35</f>
        <v>0</v>
      </c>
      <c r="BA62" s="138">
        <f>'SO-03 - Elektroinstalace'!F36</f>
        <v>0</v>
      </c>
      <c r="BB62" s="138">
        <f>'SO-03 - Elektroinstalace'!F37</f>
        <v>0</v>
      </c>
      <c r="BC62" s="138">
        <f>'SO-03 - Elektroinstalace'!F38</f>
        <v>0</v>
      </c>
      <c r="BD62" s="140">
        <f>'SO-03 - Elektroinstalace'!F39</f>
        <v>0</v>
      </c>
      <c r="BE62" s="4"/>
      <c r="BT62" s="136" t="s">
        <v>77</v>
      </c>
      <c r="BV62" s="136" t="s">
        <v>71</v>
      </c>
      <c r="BW62" s="136" t="s">
        <v>96</v>
      </c>
      <c r="BX62" s="136" t="s">
        <v>91</v>
      </c>
      <c r="CL62" s="136" t="s">
        <v>19</v>
      </c>
    </row>
    <row r="63" s="2" customFormat="1" ht="30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</sheetData>
  <sheetProtection sheet="1" formatColumns="0" formatRows="0" objects="1" scenarios="1" spinCount="100000" saltValue="T+OX+qzSLl1ZY6UsejzSbV5u1Jbh8iQipIwkDKsEK2FOIUHZxe4k+lOERfdsRMt4EIP/XSzuubizVaq7Bqc+fw==" hashValue="aInjDPfu1LlfrYwjc/nXDf2R8/XXuh3j/Yi8gp7sdvZ2dZmnP5ot6Mo0kres4w8qPrBDTGNBohq7meVbjESqrw==" algorithmName="SHA-512" password="CC35"/>
  <mergeCells count="70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SO-01 - Stavební úpravy'!C2" display="/"/>
    <hyperlink ref="A57" location="'SO-02 - Likvidace azbestu'!C2" display="/"/>
    <hyperlink ref="A58" location="'SO-03 - Demolice garáže'!C2" display="/"/>
    <hyperlink ref="A60" location="'SO-01 - TPS - vzduchotech...'!C2" display="/"/>
    <hyperlink ref="A61" location="'SO-02 - Stavební úpravy'!C2" display="/"/>
    <hyperlink ref="A62" location="'SO-03 - Elektroinstalac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82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-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99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101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ROUND(J119,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ROUND((SUM(BE119:BE2762)),  2)</f>
        <v>0</v>
      </c>
      <c r="G35" s="41"/>
      <c r="H35" s="41"/>
      <c r="I35" s="160">
        <v>0.21</v>
      </c>
      <c r="J35" s="159">
        <f>ROUND(((SUM(BE119:BE2762))*I35),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ROUND((SUM(BF119:BF2762)),  2)</f>
        <v>0</v>
      </c>
      <c r="G36" s="41"/>
      <c r="H36" s="41"/>
      <c r="I36" s="160">
        <v>0.12</v>
      </c>
      <c r="J36" s="159">
        <f>ROUND(((SUM(BF119:BF2762))*I36),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ROUND((SUM(BG119:BG2762)),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ROUND((SUM(BH119:BH2762)),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ROUND((SUM(BI119:BI2762)),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-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99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SO-01 - Stavební úpravy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J119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106</v>
      </c>
      <c r="E64" s="180"/>
      <c r="F64" s="180"/>
      <c r="G64" s="180"/>
      <c r="H64" s="180"/>
      <c r="I64" s="180"/>
      <c r="J64" s="181">
        <f>J120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107</v>
      </c>
      <c r="E65" s="185"/>
      <c r="F65" s="185"/>
      <c r="G65" s="185"/>
      <c r="H65" s="185"/>
      <c r="I65" s="185"/>
      <c r="J65" s="186">
        <f>J121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108</v>
      </c>
      <c r="E66" s="185"/>
      <c r="F66" s="185"/>
      <c r="G66" s="185"/>
      <c r="H66" s="185"/>
      <c r="I66" s="185"/>
      <c r="J66" s="186">
        <f>J252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109</v>
      </c>
      <c r="E67" s="185"/>
      <c r="F67" s="185"/>
      <c r="G67" s="185"/>
      <c r="H67" s="185"/>
      <c r="I67" s="185"/>
      <c r="J67" s="186">
        <f>J384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110</v>
      </c>
      <c r="E68" s="185"/>
      <c r="F68" s="185"/>
      <c r="G68" s="185"/>
      <c r="H68" s="185"/>
      <c r="I68" s="185"/>
      <c r="J68" s="186">
        <f>J435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111</v>
      </c>
      <c r="E69" s="185"/>
      <c r="F69" s="185"/>
      <c r="G69" s="185"/>
      <c r="H69" s="185"/>
      <c r="I69" s="185"/>
      <c r="J69" s="186">
        <f>J494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112</v>
      </c>
      <c r="E70" s="185"/>
      <c r="F70" s="185"/>
      <c r="G70" s="185"/>
      <c r="H70" s="185"/>
      <c r="I70" s="185"/>
      <c r="J70" s="186">
        <f>J998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113</v>
      </c>
      <c r="E71" s="185"/>
      <c r="F71" s="185"/>
      <c r="G71" s="185"/>
      <c r="H71" s="185"/>
      <c r="I71" s="185"/>
      <c r="J71" s="186">
        <f>J1048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114</v>
      </c>
      <c r="E72" s="185"/>
      <c r="F72" s="185"/>
      <c r="G72" s="185"/>
      <c r="H72" s="185"/>
      <c r="I72" s="185"/>
      <c r="J72" s="186">
        <f>J1071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115</v>
      </c>
      <c r="E73" s="185"/>
      <c r="F73" s="185"/>
      <c r="G73" s="185"/>
      <c r="H73" s="185"/>
      <c r="I73" s="185"/>
      <c r="J73" s="186">
        <f>J1121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116</v>
      </c>
      <c r="E74" s="185"/>
      <c r="F74" s="185"/>
      <c r="G74" s="185"/>
      <c r="H74" s="185"/>
      <c r="I74" s="185"/>
      <c r="J74" s="186">
        <f>J1370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117</v>
      </c>
      <c r="E75" s="185"/>
      <c r="F75" s="185"/>
      <c r="G75" s="185"/>
      <c r="H75" s="185"/>
      <c r="I75" s="185"/>
      <c r="J75" s="186">
        <f>J1419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9" customFormat="1" ht="24.96" customHeight="1">
      <c r="A76" s="9"/>
      <c r="B76" s="177"/>
      <c r="C76" s="178"/>
      <c r="D76" s="179" t="s">
        <v>118</v>
      </c>
      <c r="E76" s="180"/>
      <c r="F76" s="180"/>
      <c r="G76" s="180"/>
      <c r="H76" s="180"/>
      <c r="I76" s="180"/>
      <c r="J76" s="181">
        <f>J1422</f>
        <v>0</v>
      </c>
      <c r="K76" s="178"/>
      <c r="L76" s="18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10" customFormat="1" ht="19.92" customHeight="1">
      <c r="A77" s="10"/>
      <c r="B77" s="183"/>
      <c r="C77" s="128"/>
      <c r="D77" s="184" t="s">
        <v>119</v>
      </c>
      <c r="E77" s="185"/>
      <c r="F77" s="185"/>
      <c r="G77" s="185"/>
      <c r="H77" s="185"/>
      <c r="I77" s="185"/>
      <c r="J77" s="186">
        <f>J1423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3"/>
      <c r="C78" s="128"/>
      <c r="D78" s="184" t="s">
        <v>120</v>
      </c>
      <c r="E78" s="185"/>
      <c r="F78" s="185"/>
      <c r="G78" s="185"/>
      <c r="H78" s="185"/>
      <c r="I78" s="185"/>
      <c r="J78" s="186">
        <f>J1513</f>
        <v>0</v>
      </c>
      <c r="K78" s="128"/>
      <c r="L78" s="18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3"/>
      <c r="C79" s="128"/>
      <c r="D79" s="184" t="s">
        <v>121</v>
      </c>
      <c r="E79" s="185"/>
      <c r="F79" s="185"/>
      <c r="G79" s="185"/>
      <c r="H79" s="185"/>
      <c r="I79" s="185"/>
      <c r="J79" s="186">
        <f>J1674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3"/>
      <c r="C80" s="128"/>
      <c r="D80" s="184" t="s">
        <v>122</v>
      </c>
      <c r="E80" s="185"/>
      <c r="F80" s="185"/>
      <c r="G80" s="185"/>
      <c r="H80" s="185"/>
      <c r="I80" s="185"/>
      <c r="J80" s="186">
        <f>J2037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123</v>
      </c>
      <c r="E81" s="185"/>
      <c r="F81" s="185"/>
      <c r="G81" s="185"/>
      <c r="H81" s="185"/>
      <c r="I81" s="185"/>
      <c r="J81" s="186">
        <f>J2051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3"/>
      <c r="C82" s="128"/>
      <c r="D82" s="184" t="s">
        <v>124</v>
      </c>
      <c r="E82" s="185"/>
      <c r="F82" s="185"/>
      <c r="G82" s="185"/>
      <c r="H82" s="185"/>
      <c r="I82" s="185"/>
      <c r="J82" s="186">
        <f>J2058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3"/>
      <c r="C83" s="128"/>
      <c r="D83" s="184" t="s">
        <v>125</v>
      </c>
      <c r="E83" s="185"/>
      <c r="F83" s="185"/>
      <c r="G83" s="185"/>
      <c r="H83" s="185"/>
      <c r="I83" s="185"/>
      <c r="J83" s="186">
        <f>J2065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3"/>
      <c r="C84" s="128"/>
      <c r="D84" s="184" t="s">
        <v>126</v>
      </c>
      <c r="E84" s="185"/>
      <c r="F84" s="185"/>
      <c r="G84" s="185"/>
      <c r="H84" s="185"/>
      <c r="I84" s="185"/>
      <c r="J84" s="186">
        <f>J2080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3"/>
      <c r="C85" s="128"/>
      <c r="D85" s="184" t="s">
        <v>127</v>
      </c>
      <c r="E85" s="185"/>
      <c r="F85" s="185"/>
      <c r="G85" s="185"/>
      <c r="H85" s="185"/>
      <c r="I85" s="185"/>
      <c r="J85" s="186">
        <f>J2087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3"/>
      <c r="C86" s="128"/>
      <c r="D86" s="184" t="s">
        <v>128</v>
      </c>
      <c r="E86" s="185"/>
      <c r="F86" s="185"/>
      <c r="G86" s="185"/>
      <c r="H86" s="185"/>
      <c r="I86" s="185"/>
      <c r="J86" s="186">
        <f>J2100</f>
        <v>0</v>
      </c>
      <c r="K86" s="128"/>
      <c r="L86" s="18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3"/>
      <c r="C87" s="128"/>
      <c r="D87" s="184" t="s">
        <v>129</v>
      </c>
      <c r="E87" s="185"/>
      <c r="F87" s="185"/>
      <c r="G87" s="185"/>
      <c r="H87" s="185"/>
      <c r="I87" s="185"/>
      <c r="J87" s="186">
        <f>J2172</f>
        <v>0</v>
      </c>
      <c r="K87" s="128"/>
      <c r="L87" s="18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83"/>
      <c r="C88" s="128"/>
      <c r="D88" s="184" t="s">
        <v>130</v>
      </c>
      <c r="E88" s="185"/>
      <c r="F88" s="185"/>
      <c r="G88" s="185"/>
      <c r="H88" s="185"/>
      <c r="I88" s="185"/>
      <c r="J88" s="186">
        <f>J2221</f>
        <v>0</v>
      </c>
      <c r="K88" s="128"/>
      <c r="L88" s="18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83"/>
      <c r="C89" s="128"/>
      <c r="D89" s="184" t="s">
        <v>131</v>
      </c>
      <c r="E89" s="185"/>
      <c r="F89" s="185"/>
      <c r="G89" s="185"/>
      <c r="H89" s="185"/>
      <c r="I89" s="185"/>
      <c r="J89" s="186">
        <f>J2320</f>
        <v>0</v>
      </c>
      <c r="K89" s="128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83"/>
      <c r="C90" s="128"/>
      <c r="D90" s="184" t="s">
        <v>132</v>
      </c>
      <c r="E90" s="185"/>
      <c r="F90" s="185"/>
      <c r="G90" s="185"/>
      <c r="H90" s="185"/>
      <c r="I90" s="185"/>
      <c r="J90" s="186">
        <f>J2337</f>
        <v>0</v>
      </c>
      <c r="K90" s="128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83"/>
      <c r="C91" s="128"/>
      <c r="D91" s="184" t="s">
        <v>133</v>
      </c>
      <c r="E91" s="185"/>
      <c r="F91" s="185"/>
      <c r="G91" s="185"/>
      <c r="H91" s="185"/>
      <c r="I91" s="185"/>
      <c r="J91" s="186">
        <f>J2453</f>
        <v>0</v>
      </c>
      <c r="K91" s="128"/>
      <c r="L91" s="187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3"/>
      <c r="C92" s="128"/>
      <c r="D92" s="184" t="s">
        <v>134</v>
      </c>
      <c r="E92" s="185"/>
      <c r="F92" s="185"/>
      <c r="G92" s="185"/>
      <c r="H92" s="185"/>
      <c r="I92" s="185"/>
      <c r="J92" s="186">
        <f>J2641</f>
        <v>0</v>
      </c>
      <c r="K92" s="128"/>
      <c r="L92" s="18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83"/>
      <c r="C93" s="128"/>
      <c r="D93" s="184" t="s">
        <v>135</v>
      </c>
      <c r="E93" s="185"/>
      <c r="F93" s="185"/>
      <c r="G93" s="185"/>
      <c r="H93" s="185"/>
      <c r="I93" s="185"/>
      <c r="J93" s="186">
        <f>J2666</f>
        <v>0</v>
      </c>
      <c r="K93" s="128"/>
      <c r="L93" s="187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9.92" customHeight="1">
      <c r="A94" s="10"/>
      <c r="B94" s="183"/>
      <c r="C94" s="128"/>
      <c r="D94" s="184" t="s">
        <v>136</v>
      </c>
      <c r="E94" s="185"/>
      <c r="F94" s="185"/>
      <c r="G94" s="185"/>
      <c r="H94" s="185"/>
      <c r="I94" s="185"/>
      <c r="J94" s="186">
        <f>J2684</f>
        <v>0</v>
      </c>
      <c r="K94" s="128"/>
      <c r="L94" s="18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9.92" customHeight="1">
      <c r="A95" s="10"/>
      <c r="B95" s="183"/>
      <c r="C95" s="128"/>
      <c r="D95" s="184" t="s">
        <v>137</v>
      </c>
      <c r="E95" s="185"/>
      <c r="F95" s="185"/>
      <c r="G95" s="185"/>
      <c r="H95" s="185"/>
      <c r="I95" s="185"/>
      <c r="J95" s="186">
        <f>J2694</f>
        <v>0</v>
      </c>
      <c r="K95" s="128"/>
      <c r="L95" s="187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19.92" customHeight="1">
      <c r="A96" s="10"/>
      <c r="B96" s="183"/>
      <c r="C96" s="128"/>
      <c r="D96" s="184" t="s">
        <v>138</v>
      </c>
      <c r="E96" s="185"/>
      <c r="F96" s="185"/>
      <c r="G96" s="185"/>
      <c r="H96" s="185"/>
      <c r="I96" s="185"/>
      <c r="J96" s="186">
        <f>J2716</f>
        <v>0</v>
      </c>
      <c r="K96" s="128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9" customFormat="1" ht="24.96" customHeight="1">
      <c r="A97" s="9"/>
      <c r="B97" s="177"/>
      <c r="C97" s="178"/>
      <c r="D97" s="179" t="s">
        <v>139</v>
      </c>
      <c r="E97" s="180"/>
      <c r="F97" s="180"/>
      <c r="G97" s="180"/>
      <c r="H97" s="180"/>
      <c r="I97" s="180"/>
      <c r="J97" s="181">
        <f>J2733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4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6.96" customHeight="1">
      <c r="A99" s="41"/>
      <c r="B99" s="62"/>
      <c r="C99" s="63"/>
      <c r="D99" s="63"/>
      <c r="E99" s="63"/>
      <c r="F99" s="63"/>
      <c r="G99" s="63"/>
      <c r="H99" s="63"/>
      <c r="I99" s="63"/>
      <c r="J99" s="63"/>
      <c r="K99" s="63"/>
      <c r="L99" s="14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3" s="2" customFormat="1" ht="6.96" customHeight="1">
      <c r="A103" s="41"/>
      <c r="B103" s="64"/>
      <c r="C103" s="65"/>
      <c r="D103" s="65"/>
      <c r="E103" s="65"/>
      <c r="F103" s="65"/>
      <c r="G103" s="65"/>
      <c r="H103" s="65"/>
      <c r="I103" s="65"/>
      <c r="J103" s="65"/>
      <c r="K103" s="65"/>
      <c r="L103" s="14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24.96" customHeight="1">
      <c r="A104" s="41"/>
      <c r="B104" s="42"/>
      <c r="C104" s="26" t="s">
        <v>140</v>
      </c>
      <c r="D104" s="43"/>
      <c r="E104" s="43"/>
      <c r="F104" s="43"/>
      <c r="G104" s="43"/>
      <c r="H104" s="43"/>
      <c r="I104" s="43"/>
      <c r="J104" s="43"/>
      <c r="K104" s="43"/>
      <c r="L104" s="14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6.96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14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12" customHeight="1">
      <c r="A106" s="41"/>
      <c r="B106" s="42"/>
      <c r="C106" s="35" t="s">
        <v>16</v>
      </c>
      <c r="D106" s="43"/>
      <c r="E106" s="43"/>
      <c r="F106" s="43"/>
      <c r="G106" s="43"/>
      <c r="H106" s="43"/>
      <c r="I106" s="43"/>
      <c r="J106" s="43"/>
      <c r="K106" s="43"/>
      <c r="L106" s="14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6.5" customHeight="1">
      <c r="A107" s="41"/>
      <c r="B107" s="42"/>
      <c r="C107" s="43"/>
      <c r="D107" s="43"/>
      <c r="E107" s="172" t="str">
        <f>E7</f>
        <v>ZŠ - Svidnická</v>
      </c>
      <c r="F107" s="35"/>
      <c r="G107" s="35"/>
      <c r="H107" s="35"/>
      <c r="I107" s="43"/>
      <c r="J107" s="43"/>
      <c r="K107" s="43"/>
      <c r="L107" s="14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1" customFormat="1" ht="12" customHeight="1">
      <c r="B108" s="24"/>
      <c r="C108" s="35" t="s">
        <v>98</v>
      </c>
      <c r="D108" s="25"/>
      <c r="E108" s="25"/>
      <c r="F108" s="25"/>
      <c r="G108" s="25"/>
      <c r="H108" s="25"/>
      <c r="I108" s="25"/>
      <c r="J108" s="25"/>
      <c r="K108" s="25"/>
      <c r="L108" s="23"/>
    </row>
    <row r="109" s="2" customFormat="1" ht="16.5" customHeight="1">
      <c r="A109" s="41"/>
      <c r="B109" s="42"/>
      <c r="C109" s="43"/>
      <c r="D109" s="43"/>
      <c r="E109" s="172" t="s">
        <v>99</v>
      </c>
      <c r="F109" s="43"/>
      <c r="G109" s="43"/>
      <c r="H109" s="43"/>
      <c r="I109" s="43"/>
      <c r="J109" s="43"/>
      <c r="K109" s="43"/>
      <c r="L109" s="147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12" customHeight="1">
      <c r="A110" s="41"/>
      <c r="B110" s="42"/>
      <c r="C110" s="35" t="s">
        <v>100</v>
      </c>
      <c r="D110" s="43"/>
      <c r="E110" s="43"/>
      <c r="F110" s="43"/>
      <c r="G110" s="43"/>
      <c r="H110" s="43"/>
      <c r="I110" s="43"/>
      <c r="J110" s="43"/>
      <c r="K110" s="43"/>
      <c r="L110" s="147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16.5" customHeight="1">
      <c r="A111" s="41"/>
      <c r="B111" s="42"/>
      <c r="C111" s="43"/>
      <c r="D111" s="43"/>
      <c r="E111" s="72" t="str">
        <f>E11</f>
        <v>SO-01 - Stavební úpravy</v>
      </c>
      <c r="F111" s="43"/>
      <c r="G111" s="43"/>
      <c r="H111" s="43"/>
      <c r="I111" s="43"/>
      <c r="J111" s="43"/>
      <c r="K111" s="43"/>
      <c r="L111" s="147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2" customFormat="1" ht="6.96" customHeight="1">
      <c r="A112" s="41"/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147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="2" customFormat="1" ht="12" customHeight="1">
      <c r="A113" s="41"/>
      <c r="B113" s="42"/>
      <c r="C113" s="35" t="s">
        <v>21</v>
      </c>
      <c r="D113" s="43"/>
      <c r="E113" s="43"/>
      <c r="F113" s="30" t="str">
        <f>F14</f>
        <v xml:space="preserve"> </v>
      </c>
      <c r="G113" s="43"/>
      <c r="H113" s="43"/>
      <c r="I113" s="35" t="s">
        <v>23</v>
      </c>
      <c r="J113" s="75" t="str">
        <f>IF(J14="","",J14)</f>
        <v>16. 12. 2025</v>
      </c>
      <c r="K113" s="43"/>
      <c r="L113" s="147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="2" customFormat="1" ht="6.96" customHeight="1">
      <c r="A114" s="4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47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15.15" customHeight="1">
      <c r="A115" s="41"/>
      <c r="B115" s="42"/>
      <c r="C115" s="35" t="s">
        <v>25</v>
      </c>
      <c r="D115" s="43"/>
      <c r="E115" s="43"/>
      <c r="F115" s="30" t="str">
        <f>E17</f>
        <v xml:space="preserve"> </v>
      </c>
      <c r="G115" s="43"/>
      <c r="H115" s="43"/>
      <c r="I115" s="35" t="s">
        <v>30</v>
      </c>
      <c r="J115" s="39" t="str">
        <f>E23</f>
        <v xml:space="preserve"> </v>
      </c>
      <c r="K115" s="43"/>
      <c r="L115" s="147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="2" customFormat="1" ht="15.15" customHeight="1">
      <c r="A116" s="41"/>
      <c r="B116" s="42"/>
      <c r="C116" s="35" t="s">
        <v>28</v>
      </c>
      <c r="D116" s="43"/>
      <c r="E116" s="43"/>
      <c r="F116" s="30" t="str">
        <f>IF(E20="","",E20)</f>
        <v>Vyplň údaj</v>
      </c>
      <c r="G116" s="43"/>
      <c r="H116" s="43"/>
      <c r="I116" s="35" t="s">
        <v>32</v>
      </c>
      <c r="J116" s="39" t="str">
        <f>E26</f>
        <v xml:space="preserve"> </v>
      </c>
      <c r="K116" s="43"/>
      <c r="L116" s="147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="2" customFormat="1" ht="10.32" customHeight="1">
      <c r="A117" s="41"/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147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="11" customFormat="1" ht="29.28" customHeight="1">
      <c r="A118" s="188"/>
      <c r="B118" s="189"/>
      <c r="C118" s="190" t="s">
        <v>141</v>
      </c>
      <c r="D118" s="191" t="s">
        <v>54</v>
      </c>
      <c r="E118" s="191" t="s">
        <v>50</v>
      </c>
      <c r="F118" s="191" t="s">
        <v>51</v>
      </c>
      <c r="G118" s="191" t="s">
        <v>142</v>
      </c>
      <c r="H118" s="191" t="s">
        <v>143</v>
      </c>
      <c r="I118" s="191" t="s">
        <v>144</v>
      </c>
      <c r="J118" s="191" t="s">
        <v>104</v>
      </c>
      <c r="K118" s="192" t="s">
        <v>145</v>
      </c>
      <c r="L118" s="193"/>
      <c r="M118" s="95" t="s">
        <v>19</v>
      </c>
      <c r="N118" s="96" t="s">
        <v>39</v>
      </c>
      <c r="O118" s="96" t="s">
        <v>146</v>
      </c>
      <c r="P118" s="96" t="s">
        <v>147</v>
      </c>
      <c r="Q118" s="96" t="s">
        <v>148</v>
      </c>
      <c r="R118" s="96" t="s">
        <v>149</v>
      </c>
      <c r="S118" s="96" t="s">
        <v>150</v>
      </c>
      <c r="T118" s="97" t="s">
        <v>151</v>
      </c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</row>
    <row r="119" s="2" customFormat="1" ht="22.8" customHeight="1">
      <c r="A119" s="41"/>
      <c r="B119" s="42"/>
      <c r="C119" s="102" t="s">
        <v>152</v>
      </c>
      <c r="D119" s="43"/>
      <c r="E119" s="43"/>
      <c r="F119" s="43"/>
      <c r="G119" s="43"/>
      <c r="H119" s="43"/>
      <c r="I119" s="43"/>
      <c r="J119" s="194">
        <f>BK119</f>
        <v>0</v>
      </c>
      <c r="K119" s="43"/>
      <c r="L119" s="47"/>
      <c r="M119" s="98"/>
      <c r="N119" s="195"/>
      <c r="O119" s="99"/>
      <c r="P119" s="196">
        <f>P120+P1422+P2733</f>
        <v>0</v>
      </c>
      <c r="Q119" s="99"/>
      <c r="R119" s="196">
        <f>R120+R1422+R2733</f>
        <v>0</v>
      </c>
      <c r="S119" s="99"/>
      <c r="T119" s="197">
        <f>T120+T1422+T2733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68</v>
      </c>
      <c r="AU119" s="20" t="s">
        <v>105</v>
      </c>
      <c r="BK119" s="198">
        <f>BK120+BK1422+BK2733</f>
        <v>0</v>
      </c>
    </row>
    <row r="120" s="12" customFormat="1" ht="25.92" customHeight="1">
      <c r="A120" s="12"/>
      <c r="B120" s="199"/>
      <c r="C120" s="200"/>
      <c r="D120" s="201" t="s">
        <v>68</v>
      </c>
      <c r="E120" s="202" t="s">
        <v>153</v>
      </c>
      <c r="F120" s="202" t="s">
        <v>154</v>
      </c>
      <c r="G120" s="200"/>
      <c r="H120" s="200"/>
      <c r="I120" s="203"/>
      <c r="J120" s="204">
        <f>BK120</f>
        <v>0</v>
      </c>
      <c r="K120" s="200"/>
      <c r="L120" s="205"/>
      <c r="M120" s="206"/>
      <c r="N120" s="207"/>
      <c r="O120" s="207"/>
      <c r="P120" s="208">
        <f>P121+P252+P384+P435+P494+P998+P1048+P1071+P1121+P1370+P1419</f>
        <v>0</v>
      </c>
      <c r="Q120" s="207"/>
      <c r="R120" s="208">
        <f>R121+R252+R384+R435+R494+R998+R1048+R1071+R1121+R1370+R1419</f>
        <v>0</v>
      </c>
      <c r="S120" s="207"/>
      <c r="T120" s="209">
        <f>T121+T252+T384+T435+T494+T998+T1048+T1071+T1121+T1370+T1419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0" t="s">
        <v>75</v>
      </c>
      <c r="AT120" s="211" t="s">
        <v>68</v>
      </c>
      <c r="AU120" s="211" t="s">
        <v>69</v>
      </c>
      <c r="AY120" s="210" t="s">
        <v>155</v>
      </c>
      <c r="BK120" s="212">
        <f>BK121+BK252+BK384+BK435+BK494+BK998+BK1048+BK1071+BK1121+BK1370+BK1419</f>
        <v>0</v>
      </c>
    </row>
    <row r="121" s="12" customFormat="1" ht="22.8" customHeight="1">
      <c r="A121" s="12"/>
      <c r="B121" s="199"/>
      <c r="C121" s="200"/>
      <c r="D121" s="201" t="s">
        <v>68</v>
      </c>
      <c r="E121" s="213" t="s">
        <v>75</v>
      </c>
      <c r="F121" s="213" t="s">
        <v>156</v>
      </c>
      <c r="G121" s="200"/>
      <c r="H121" s="200"/>
      <c r="I121" s="203"/>
      <c r="J121" s="214">
        <f>BK121</f>
        <v>0</v>
      </c>
      <c r="K121" s="200"/>
      <c r="L121" s="205"/>
      <c r="M121" s="206"/>
      <c r="N121" s="207"/>
      <c r="O121" s="207"/>
      <c r="P121" s="208">
        <f>SUM(P122:P251)</f>
        <v>0</v>
      </c>
      <c r="Q121" s="207"/>
      <c r="R121" s="208">
        <f>SUM(R122:R251)</f>
        <v>0</v>
      </c>
      <c r="S121" s="207"/>
      <c r="T121" s="209">
        <f>SUM(T122:T251)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75</v>
      </c>
      <c r="AT121" s="211" t="s">
        <v>68</v>
      </c>
      <c r="AU121" s="211" t="s">
        <v>75</v>
      </c>
      <c r="AY121" s="210" t="s">
        <v>155</v>
      </c>
      <c r="BK121" s="212">
        <f>SUM(BK122:BK251)</f>
        <v>0</v>
      </c>
    </row>
    <row r="122" s="2" customFormat="1" ht="16.5" customHeight="1">
      <c r="A122" s="41"/>
      <c r="B122" s="42"/>
      <c r="C122" s="215" t="s">
        <v>75</v>
      </c>
      <c r="D122" s="215" t="s">
        <v>157</v>
      </c>
      <c r="E122" s="216" t="s">
        <v>158</v>
      </c>
      <c r="F122" s="217" t="s">
        <v>159</v>
      </c>
      <c r="G122" s="218" t="s">
        <v>160</v>
      </c>
      <c r="H122" s="219">
        <v>7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161</v>
      </c>
      <c r="AT122" s="226" t="s">
        <v>157</v>
      </c>
      <c r="AU122" s="226" t="s">
        <v>77</v>
      </c>
      <c r="AY122" s="20" t="s">
        <v>155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75</v>
      </c>
      <c r="BK122" s="227">
        <f>ROUND(I122*H122,2)</f>
        <v>0</v>
      </c>
      <c r="BL122" s="20" t="s">
        <v>161</v>
      </c>
      <c r="BM122" s="226" t="s">
        <v>77</v>
      </c>
    </row>
    <row r="123" s="2" customFormat="1">
      <c r="A123" s="41"/>
      <c r="B123" s="42"/>
      <c r="C123" s="43"/>
      <c r="D123" s="228" t="s">
        <v>162</v>
      </c>
      <c r="E123" s="43"/>
      <c r="F123" s="229" t="s">
        <v>159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162</v>
      </c>
      <c r="AU123" s="20" t="s">
        <v>77</v>
      </c>
    </row>
    <row r="124" s="2" customFormat="1" ht="16.5" customHeight="1">
      <c r="A124" s="41"/>
      <c r="B124" s="42"/>
      <c r="C124" s="215" t="s">
        <v>77</v>
      </c>
      <c r="D124" s="215" t="s">
        <v>157</v>
      </c>
      <c r="E124" s="216" t="s">
        <v>163</v>
      </c>
      <c r="F124" s="217" t="s">
        <v>164</v>
      </c>
      <c r="G124" s="218" t="s">
        <v>160</v>
      </c>
      <c r="H124" s="219">
        <v>7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161</v>
      </c>
      <c r="AT124" s="226" t="s">
        <v>157</v>
      </c>
      <c r="AU124" s="226" t="s">
        <v>77</v>
      </c>
      <c r="AY124" s="20" t="s">
        <v>155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75</v>
      </c>
      <c r="BK124" s="227">
        <f>ROUND(I124*H124,2)</f>
        <v>0</v>
      </c>
      <c r="BL124" s="20" t="s">
        <v>161</v>
      </c>
      <c r="BM124" s="226" t="s">
        <v>161</v>
      </c>
    </row>
    <row r="125" s="2" customFormat="1">
      <c r="A125" s="41"/>
      <c r="B125" s="42"/>
      <c r="C125" s="43"/>
      <c r="D125" s="228" t="s">
        <v>162</v>
      </c>
      <c r="E125" s="43"/>
      <c r="F125" s="229" t="s">
        <v>164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162</v>
      </c>
      <c r="AU125" s="20" t="s">
        <v>77</v>
      </c>
    </row>
    <row r="126" s="2" customFormat="1" ht="16.5" customHeight="1">
      <c r="A126" s="41"/>
      <c r="B126" s="42"/>
      <c r="C126" s="215" t="s">
        <v>165</v>
      </c>
      <c r="D126" s="215" t="s">
        <v>157</v>
      </c>
      <c r="E126" s="216" t="s">
        <v>166</v>
      </c>
      <c r="F126" s="217" t="s">
        <v>167</v>
      </c>
      <c r="G126" s="218" t="s">
        <v>168</v>
      </c>
      <c r="H126" s="219">
        <v>329.41699999999996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161</v>
      </c>
      <c r="AT126" s="226" t="s">
        <v>157</v>
      </c>
      <c r="AU126" s="226" t="s">
        <v>77</v>
      </c>
      <c r="AY126" s="20" t="s">
        <v>155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75</v>
      </c>
      <c r="BK126" s="227">
        <f>ROUND(I126*H126,2)</f>
        <v>0</v>
      </c>
      <c r="BL126" s="20" t="s">
        <v>161</v>
      </c>
      <c r="BM126" s="226" t="s">
        <v>169</v>
      </c>
    </row>
    <row r="127" s="2" customFormat="1">
      <c r="A127" s="41"/>
      <c r="B127" s="42"/>
      <c r="C127" s="43"/>
      <c r="D127" s="228" t="s">
        <v>162</v>
      </c>
      <c r="E127" s="43"/>
      <c r="F127" s="229" t="s">
        <v>167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162</v>
      </c>
      <c r="AU127" s="20" t="s">
        <v>77</v>
      </c>
    </row>
    <row r="128" s="13" customFormat="1">
      <c r="A128" s="13"/>
      <c r="B128" s="233"/>
      <c r="C128" s="234"/>
      <c r="D128" s="228" t="s">
        <v>170</v>
      </c>
      <c r="E128" s="235" t="s">
        <v>19</v>
      </c>
      <c r="F128" s="236" t="s">
        <v>171</v>
      </c>
      <c r="G128" s="234"/>
      <c r="H128" s="235" t="s">
        <v>19</v>
      </c>
      <c r="I128" s="237"/>
      <c r="J128" s="234"/>
      <c r="K128" s="234"/>
      <c r="L128" s="238"/>
      <c r="M128" s="239"/>
      <c r="N128" s="240"/>
      <c r="O128" s="240"/>
      <c r="P128" s="240"/>
      <c r="Q128" s="240"/>
      <c r="R128" s="240"/>
      <c r="S128" s="240"/>
      <c r="T128" s="24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2" t="s">
        <v>170</v>
      </c>
      <c r="AU128" s="242" t="s">
        <v>77</v>
      </c>
      <c r="AV128" s="13" t="s">
        <v>75</v>
      </c>
      <c r="AW128" s="13" t="s">
        <v>31</v>
      </c>
      <c r="AX128" s="13" t="s">
        <v>69</v>
      </c>
      <c r="AY128" s="242" t="s">
        <v>155</v>
      </c>
    </row>
    <row r="129" s="14" customFormat="1">
      <c r="A129" s="14"/>
      <c r="B129" s="243"/>
      <c r="C129" s="244"/>
      <c r="D129" s="228" t="s">
        <v>170</v>
      </c>
      <c r="E129" s="245" t="s">
        <v>19</v>
      </c>
      <c r="F129" s="246" t="s">
        <v>172</v>
      </c>
      <c r="G129" s="244"/>
      <c r="H129" s="247">
        <v>106.225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170</v>
      </c>
      <c r="AU129" s="253" t="s">
        <v>77</v>
      </c>
      <c r="AV129" s="14" t="s">
        <v>77</v>
      </c>
      <c r="AW129" s="14" t="s">
        <v>31</v>
      </c>
      <c r="AX129" s="14" t="s">
        <v>69</v>
      </c>
      <c r="AY129" s="253" t="s">
        <v>155</v>
      </c>
    </row>
    <row r="130" s="13" customFormat="1">
      <c r="A130" s="13"/>
      <c r="B130" s="233"/>
      <c r="C130" s="234"/>
      <c r="D130" s="228" t="s">
        <v>170</v>
      </c>
      <c r="E130" s="235" t="s">
        <v>19</v>
      </c>
      <c r="F130" s="236" t="s">
        <v>173</v>
      </c>
      <c r="G130" s="234"/>
      <c r="H130" s="235" t="s">
        <v>19</v>
      </c>
      <c r="I130" s="237"/>
      <c r="J130" s="234"/>
      <c r="K130" s="234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170</v>
      </c>
      <c r="AU130" s="242" t="s">
        <v>77</v>
      </c>
      <c r="AV130" s="13" t="s">
        <v>75</v>
      </c>
      <c r="AW130" s="13" t="s">
        <v>31</v>
      </c>
      <c r="AX130" s="13" t="s">
        <v>69</v>
      </c>
      <c r="AY130" s="242" t="s">
        <v>155</v>
      </c>
    </row>
    <row r="131" s="14" customFormat="1">
      <c r="A131" s="14"/>
      <c r="B131" s="243"/>
      <c r="C131" s="244"/>
      <c r="D131" s="228" t="s">
        <v>170</v>
      </c>
      <c r="E131" s="245" t="s">
        <v>19</v>
      </c>
      <c r="F131" s="246" t="s">
        <v>174</v>
      </c>
      <c r="G131" s="244"/>
      <c r="H131" s="247">
        <v>1.47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3" t="s">
        <v>170</v>
      </c>
      <c r="AU131" s="253" t="s">
        <v>77</v>
      </c>
      <c r="AV131" s="14" t="s">
        <v>77</v>
      </c>
      <c r="AW131" s="14" t="s">
        <v>31</v>
      </c>
      <c r="AX131" s="14" t="s">
        <v>69</v>
      </c>
      <c r="AY131" s="253" t="s">
        <v>155</v>
      </c>
    </row>
    <row r="132" s="13" customFormat="1">
      <c r="A132" s="13"/>
      <c r="B132" s="233"/>
      <c r="C132" s="234"/>
      <c r="D132" s="228" t="s">
        <v>170</v>
      </c>
      <c r="E132" s="235" t="s">
        <v>19</v>
      </c>
      <c r="F132" s="236" t="s">
        <v>175</v>
      </c>
      <c r="G132" s="234"/>
      <c r="H132" s="235" t="s">
        <v>19</v>
      </c>
      <c r="I132" s="237"/>
      <c r="J132" s="234"/>
      <c r="K132" s="234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170</v>
      </c>
      <c r="AU132" s="242" t="s">
        <v>77</v>
      </c>
      <c r="AV132" s="13" t="s">
        <v>75</v>
      </c>
      <c r="AW132" s="13" t="s">
        <v>31</v>
      </c>
      <c r="AX132" s="13" t="s">
        <v>69</v>
      </c>
      <c r="AY132" s="242" t="s">
        <v>155</v>
      </c>
    </row>
    <row r="133" s="14" customFormat="1">
      <c r="A133" s="14"/>
      <c r="B133" s="243"/>
      <c r="C133" s="244"/>
      <c r="D133" s="228" t="s">
        <v>170</v>
      </c>
      <c r="E133" s="245" t="s">
        <v>19</v>
      </c>
      <c r="F133" s="246" t="s">
        <v>176</v>
      </c>
      <c r="G133" s="244"/>
      <c r="H133" s="247">
        <v>-14.28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170</v>
      </c>
      <c r="AU133" s="253" t="s">
        <v>77</v>
      </c>
      <c r="AV133" s="14" t="s">
        <v>77</v>
      </c>
      <c r="AW133" s="14" t="s">
        <v>31</v>
      </c>
      <c r="AX133" s="14" t="s">
        <v>69</v>
      </c>
      <c r="AY133" s="253" t="s">
        <v>155</v>
      </c>
    </row>
    <row r="134" s="13" customFormat="1">
      <c r="A134" s="13"/>
      <c r="B134" s="233"/>
      <c r="C134" s="234"/>
      <c r="D134" s="228" t="s">
        <v>170</v>
      </c>
      <c r="E134" s="235" t="s">
        <v>19</v>
      </c>
      <c r="F134" s="236" t="s">
        <v>177</v>
      </c>
      <c r="G134" s="234"/>
      <c r="H134" s="235" t="s">
        <v>19</v>
      </c>
      <c r="I134" s="237"/>
      <c r="J134" s="234"/>
      <c r="K134" s="234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170</v>
      </c>
      <c r="AU134" s="242" t="s">
        <v>77</v>
      </c>
      <c r="AV134" s="13" t="s">
        <v>75</v>
      </c>
      <c r="AW134" s="13" t="s">
        <v>31</v>
      </c>
      <c r="AX134" s="13" t="s">
        <v>69</v>
      </c>
      <c r="AY134" s="242" t="s">
        <v>155</v>
      </c>
    </row>
    <row r="135" s="14" customFormat="1">
      <c r="A135" s="14"/>
      <c r="B135" s="243"/>
      <c r="C135" s="244"/>
      <c r="D135" s="228" t="s">
        <v>170</v>
      </c>
      <c r="E135" s="245" t="s">
        <v>19</v>
      </c>
      <c r="F135" s="246" t="s">
        <v>178</v>
      </c>
      <c r="G135" s="244"/>
      <c r="H135" s="247">
        <v>53.34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3" t="s">
        <v>170</v>
      </c>
      <c r="AU135" s="253" t="s">
        <v>77</v>
      </c>
      <c r="AV135" s="14" t="s">
        <v>77</v>
      </c>
      <c r="AW135" s="14" t="s">
        <v>31</v>
      </c>
      <c r="AX135" s="14" t="s">
        <v>69</v>
      </c>
      <c r="AY135" s="253" t="s">
        <v>155</v>
      </c>
    </row>
    <row r="136" s="13" customFormat="1">
      <c r="A136" s="13"/>
      <c r="B136" s="233"/>
      <c r="C136" s="234"/>
      <c r="D136" s="228" t="s">
        <v>170</v>
      </c>
      <c r="E136" s="235" t="s">
        <v>19</v>
      </c>
      <c r="F136" s="236" t="s">
        <v>175</v>
      </c>
      <c r="G136" s="234"/>
      <c r="H136" s="235" t="s">
        <v>19</v>
      </c>
      <c r="I136" s="237"/>
      <c r="J136" s="234"/>
      <c r="K136" s="234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170</v>
      </c>
      <c r="AU136" s="242" t="s">
        <v>77</v>
      </c>
      <c r="AV136" s="13" t="s">
        <v>75</v>
      </c>
      <c r="AW136" s="13" t="s">
        <v>31</v>
      </c>
      <c r="AX136" s="13" t="s">
        <v>69</v>
      </c>
      <c r="AY136" s="242" t="s">
        <v>155</v>
      </c>
    </row>
    <row r="137" s="14" customFormat="1">
      <c r="A137" s="14"/>
      <c r="B137" s="243"/>
      <c r="C137" s="244"/>
      <c r="D137" s="228" t="s">
        <v>170</v>
      </c>
      <c r="E137" s="245" t="s">
        <v>19</v>
      </c>
      <c r="F137" s="246" t="s">
        <v>179</v>
      </c>
      <c r="G137" s="244"/>
      <c r="H137" s="247">
        <v>-9.52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3" t="s">
        <v>170</v>
      </c>
      <c r="AU137" s="253" t="s">
        <v>77</v>
      </c>
      <c r="AV137" s="14" t="s">
        <v>77</v>
      </c>
      <c r="AW137" s="14" t="s">
        <v>31</v>
      </c>
      <c r="AX137" s="14" t="s">
        <v>69</v>
      </c>
      <c r="AY137" s="253" t="s">
        <v>155</v>
      </c>
    </row>
    <row r="138" s="13" customFormat="1">
      <c r="A138" s="13"/>
      <c r="B138" s="233"/>
      <c r="C138" s="234"/>
      <c r="D138" s="228" t="s">
        <v>170</v>
      </c>
      <c r="E138" s="235" t="s">
        <v>19</v>
      </c>
      <c r="F138" s="236" t="s">
        <v>180</v>
      </c>
      <c r="G138" s="234"/>
      <c r="H138" s="235" t="s">
        <v>19</v>
      </c>
      <c r="I138" s="237"/>
      <c r="J138" s="234"/>
      <c r="K138" s="234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170</v>
      </c>
      <c r="AU138" s="242" t="s">
        <v>77</v>
      </c>
      <c r="AV138" s="13" t="s">
        <v>75</v>
      </c>
      <c r="AW138" s="13" t="s">
        <v>31</v>
      </c>
      <c r="AX138" s="13" t="s">
        <v>69</v>
      </c>
      <c r="AY138" s="242" t="s">
        <v>155</v>
      </c>
    </row>
    <row r="139" s="14" customFormat="1">
      <c r="A139" s="14"/>
      <c r="B139" s="243"/>
      <c r="C139" s="244"/>
      <c r="D139" s="228" t="s">
        <v>170</v>
      </c>
      <c r="E139" s="245" t="s">
        <v>19</v>
      </c>
      <c r="F139" s="246" t="s">
        <v>181</v>
      </c>
      <c r="G139" s="244"/>
      <c r="H139" s="247">
        <v>68.501999999999992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3" t="s">
        <v>170</v>
      </c>
      <c r="AU139" s="253" t="s">
        <v>77</v>
      </c>
      <c r="AV139" s="14" t="s">
        <v>77</v>
      </c>
      <c r="AW139" s="14" t="s">
        <v>31</v>
      </c>
      <c r="AX139" s="14" t="s">
        <v>69</v>
      </c>
      <c r="AY139" s="253" t="s">
        <v>155</v>
      </c>
    </row>
    <row r="140" s="13" customFormat="1">
      <c r="A140" s="13"/>
      <c r="B140" s="233"/>
      <c r="C140" s="234"/>
      <c r="D140" s="228" t="s">
        <v>170</v>
      </c>
      <c r="E140" s="235" t="s">
        <v>19</v>
      </c>
      <c r="F140" s="236" t="s">
        <v>175</v>
      </c>
      <c r="G140" s="234"/>
      <c r="H140" s="235" t="s">
        <v>19</v>
      </c>
      <c r="I140" s="237"/>
      <c r="J140" s="234"/>
      <c r="K140" s="234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170</v>
      </c>
      <c r="AU140" s="242" t="s">
        <v>77</v>
      </c>
      <c r="AV140" s="13" t="s">
        <v>75</v>
      </c>
      <c r="AW140" s="13" t="s">
        <v>31</v>
      </c>
      <c r="AX140" s="13" t="s">
        <v>69</v>
      </c>
      <c r="AY140" s="242" t="s">
        <v>155</v>
      </c>
    </row>
    <row r="141" s="14" customFormat="1">
      <c r="A141" s="14"/>
      <c r="B141" s="243"/>
      <c r="C141" s="244"/>
      <c r="D141" s="228" t="s">
        <v>170</v>
      </c>
      <c r="E141" s="245" t="s">
        <v>19</v>
      </c>
      <c r="F141" s="246" t="s">
        <v>182</v>
      </c>
      <c r="G141" s="244"/>
      <c r="H141" s="247">
        <v>-17.29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3" t="s">
        <v>170</v>
      </c>
      <c r="AU141" s="253" t="s">
        <v>77</v>
      </c>
      <c r="AV141" s="14" t="s">
        <v>77</v>
      </c>
      <c r="AW141" s="14" t="s">
        <v>31</v>
      </c>
      <c r="AX141" s="14" t="s">
        <v>69</v>
      </c>
      <c r="AY141" s="253" t="s">
        <v>155</v>
      </c>
    </row>
    <row r="142" s="13" customFormat="1">
      <c r="A142" s="13"/>
      <c r="B142" s="233"/>
      <c r="C142" s="234"/>
      <c r="D142" s="228" t="s">
        <v>170</v>
      </c>
      <c r="E142" s="235" t="s">
        <v>19</v>
      </c>
      <c r="F142" s="236" t="s">
        <v>173</v>
      </c>
      <c r="G142" s="234"/>
      <c r="H142" s="235" t="s">
        <v>19</v>
      </c>
      <c r="I142" s="237"/>
      <c r="J142" s="234"/>
      <c r="K142" s="234"/>
      <c r="L142" s="238"/>
      <c r="M142" s="239"/>
      <c r="N142" s="240"/>
      <c r="O142" s="240"/>
      <c r="P142" s="240"/>
      <c r="Q142" s="240"/>
      <c r="R142" s="240"/>
      <c r="S142" s="240"/>
      <c r="T142" s="24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2" t="s">
        <v>170</v>
      </c>
      <c r="AU142" s="242" t="s">
        <v>77</v>
      </c>
      <c r="AV142" s="13" t="s">
        <v>75</v>
      </c>
      <c r="AW142" s="13" t="s">
        <v>31</v>
      </c>
      <c r="AX142" s="13" t="s">
        <v>69</v>
      </c>
      <c r="AY142" s="242" t="s">
        <v>155</v>
      </c>
    </row>
    <row r="143" s="14" customFormat="1">
      <c r="A143" s="14"/>
      <c r="B143" s="243"/>
      <c r="C143" s="244"/>
      <c r="D143" s="228" t="s">
        <v>170</v>
      </c>
      <c r="E143" s="245" t="s">
        <v>19</v>
      </c>
      <c r="F143" s="246" t="s">
        <v>174</v>
      </c>
      <c r="G143" s="244"/>
      <c r="H143" s="247">
        <v>1.47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3" t="s">
        <v>170</v>
      </c>
      <c r="AU143" s="253" t="s">
        <v>77</v>
      </c>
      <c r="AV143" s="14" t="s">
        <v>77</v>
      </c>
      <c r="AW143" s="14" t="s">
        <v>31</v>
      </c>
      <c r="AX143" s="14" t="s">
        <v>69</v>
      </c>
      <c r="AY143" s="253" t="s">
        <v>155</v>
      </c>
    </row>
    <row r="144" s="13" customFormat="1">
      <c r="A144" s="13"/>
      <c r="B144" s="233"/>
      <c r="C144" s="234"/>
      <c r="D144" s="228" t="s">
        <v>170</v>
      </c>
      <c r="E144" s="235" t="s">
        <v>19</v>
      </c>
      <c r="F144" s="236" t="s">
        <v>183</v>
      </c>
      <c r="G144" s="234"/>
      <c r="H144" s="235" t="s">
        <v>19</v>
      </c>
      <c r="I144" s="237"/>
      <c r="J144" s="234"/>
      <c r="K144" s="234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170</v>
      </c>
      <c r="AU144" s="242" t="s">
        <v>77</v>
      </c>
      <c r="AV144" s="13" t="s">
        <v>75</v>
      </c>
      <c r="AW144" s="13" t="s">
        <v>31</v>
      </c>
      <c r="AX144" s="13" t="s">
        <v>69</v>
      </c>
      <c r="AY144" s="242" t="s">
        <v>155</v>
      </c>
    </row>
    <row r="145" s="14" customFormat="1">
      <c r="A145" s="14"/>
      <c r="B145" s="243"/>
      <c r="C145" s="244"/>
      <c r="D145" s="228" t="s">
        <v>170</v>
      </c>
      <c r="E145" s="245" t="s">
        <v>19</v>
      </c>
      <c r="F145" s="246" t="s">
        <v>184</v>
      </c>
      <c r="G145" s="244"/>
      <c r="H145" s="247">
        <v>64.47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3" t="s">
        <v>170</v>
      </c>
      <c r="AU145" s="253" t="s">
        <v>77</v>
      </c>
      <c r="AV145" s="14" t="s">
        <v>77</v>
      </c>
      <c r="AW145" s="14" t="s">
        <v>31</v>
      </c>
      <c r="AX145" s="14" t="s">
        <v>69</v>
      </c>
      <c r="AY145" s="253" t="s">
        <v>155</v>
      </c>
    </row>
    <row r="146" s="13" customFormat="1">
      <c r="A146" s="13"/>
      <c r="B146" s="233"/>
      <c r="C146" s="234"/>
      <c r="D146" s="228" t="s">
        <v>170</v>
      </c>
      <c r="E146" s="235" t="s">
        <v>19</v>
      </c>
      <c r="F146" s="236" t="s">
        <v>175</v>
      </c>
      <c r="G146" s="234"/>
      <c r="H146" s="235" t="s">
        <v>19</v>
      </c>
      <c r="I146" s="237"/>
      <c r="J146" s="234"/>
      <c r="K146" s="234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170</v>
      </c>
      <c r="AU146" s="242" t="s">
        <v>77</v>
      </c>
      <c r="AV146" s="13" t="s">
        <v>75</v>
      </c>
      <c r="AW146" s="13" t="s">
        <v>31</v>
      </c>
      <c r="AX146" s="13" t="s">
        <v>69</v>
      </c>
      <c r="AY146" s="242" t="s">
        <v>155</v>
      </c>
    </row>
    <row r="147" s="14" customFormat="1">
      <c r="A147" s="14"/>
      <c r="B147" s="243"/>
      <c r="C147" s="244"/>
      <c r="D147" s="228" t="s">
        <v>170</v>
      </c>
      <c r="E147" s="245" t="s">
        <v>19</v>
      </c>
      <c r="F147" s="246" t="s">
        <v>185</v>
      </c>
      <c r="G147" s="244"/>
      <c r="H147" s="247">
        <v>-4.69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3" t="s">
        <v>170</v>
      </c>
      <c r="AU147" s="253" t="s">
        <v>77</v>
      </c>
      <c r="AV147" s="14" t="s">
        <v>77</v>
      </c>
      <c r="AW147" s="14" t="s">
        <v>31</v>
      </c>
      <c r="AX147" s="14" t="s">
        <v>69</v>
      </c>
      <c r="AY147" s="253" t="s">
        <v>155</v>
      </c>
    </row>
    <row r="148" s="13" customFormat="1">
      <c r="A148" s="13"/>
      <c r="B148" s="233"/>
      <c r="C148" s="234"/>
      <c r="D148" s="228" t="s">
        <v>170</v>
      </c>
      <c r="E148" s="235" t="s">
        <v>19</v>
      </c>
      <c r="F148" s="236" t="s">
        <v>173</v>
      </c>
      <c r="G148" s="234"/>
      <c r="H148" s="235" t="s">
        <v>19</v>
      </c>
      <c r="I148" s="237"/>
      <c r="J148" s="234"/>
      <c r="K148" s="234"/>
      <c r="L148" s="238"/>
      <c r="M148" s="239"/>
      <c r="N148" s="240"/>
      <c r="O148" s="240"/>
      <c r="P148" s="240"/>
      <c r="Q148" s="240"/>
      <c r="R148" s="240"/>
      <c r="S148" s="240"/>
      <c r="T148" s="24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2" t="s">
        <v>170</v>
      </c>
      <c r="AU148" s="242" t="s">
        <v>77</v>
      </c>
      <c r="AV148" s="13" t="s">
        <v>75</v>
      </c>
      <c r="AW148" s="13" t="s">
        <v>31</v>
      </c>
      <c r="AX148" s="13" t="s">
        <v>69</v>
      </c>
      <c r="AY148" s="242" t="s">
        <v>155</v>
      </c>
    </row>
    <row r="149" s="14" customFormat="1">
      <c r="A149" s="14"/>
      <c r="B149" s="243"/>
      <c r="C149" s="244"/>
      <c r="D149" s="228" t="s">
        <v>170</v>
      </c>
      <c r="E149" s="245" t="s">
        <v>19</v>
      </c>
      <c r="F149" s="246" t="s">
        <v>186</v>
      </c>
      <c r="G149" s="244"/>
      <c r="H149" s="247">
        <v>0.49</v>
      </c>
      <c r="I149" s="248"/>
      <c r="J149" s="244"/>
      <c r="K149" s="244"/>
      <c r="L149" s="249"/>
      <c r="M149" s="250"/>
      <c r="N149" s="251"/>
      <c r="O149" s="251"/>
      <c r="P149" s="251"/>
      <c r="Q149" s="251"/>
      <c r="R149" s="251"/>
      <c r="S149" s="251"/>
      <c r="T149" s="25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3" t="s">
        <v>170</v>
      </c>
      <c r="AU149" s="253" t="s">
        <v>77</v>
      </c>
      <c r="AV149" s="14" t="s">
        <v>77</v>
      </c>
      <c r="AW149" s="14" t="s">
        <v>31</v>
      </c>
      <c r="AX149" s="14" t="s">
        <v>69</v>
      </c>
      <c r="AY149" s="253" t="s">
        <v>155</v>
      </c>
    </row>
    <row r="150" s="13" customFormat="1">
      <c r="A150" s="13"/>
      <c r="B150" s="233"/>
      <c r="C150" s="234"/>
      <c r="D150" s="228" t="s">
        <v>170</v>
      </c>
      <c r="E150" s="235" t="s">
        <v>19</v>
      </c>
      <c r="F150" s="236" t="s">
        <v>187</v>
      </c>
      <c r="G150" s="234"/>
      <c r="H150" s="235" t="s">
        <v>19</v>
      </c>
      <c r="I150" s="237"/>
      <c r="J150" s="234"/>
      <c r="K150" s="234"/>
      <c r="L150" s="238"/>
      <c r="M150" s="239"/>
      <c r="N150" s="240"/>
      <c r="O150" s="240"/>
      <c r="P150" s="240"/>
      <c r="Q150" s="240"/>
      <c r="R150" s="240"/>
      <c r="S150" s="240"/>
      <c r="T150" s="24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2" t="s">
        <v>170</v>
      </c>
      <c r="AU150" s="242" t="s">
        <v>77</v>
      </c>
      <c r="AV150" s="13" t="s">
        <v>75</v>
      </c>
      <c r="AW150" s="13" t="s">
        <v>31</v>
      </c>
      <c r="AX150" s="13" t="s">
        <v>69</v>
      </c>
      <c r="AY150" s="242" t="s">
        <v>155</v>
      </c>
    </row>
    <row r="151" s="14" customFormat="1">
      <c r="A151" s="14"/>
      <c r="B151" s="243"/>
      <c r="C151" s="244"/>
      <c r="D151" s="228" t="s">
        <v>170</v>
      </c>
      <c r="E151" s="245" t="s">
        <v>19</v>
      </c>
      <c r="F151" s="246" t="s">
        <v>188</v>
      </c>
      <c r="G151" s="244"/>
      <c r="H151" s="247">
        <v>82.66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170</v>
      </c>
      <c r="AU151" s="253" t="s">
        <v>77</v>
      </c>
      <c r="AV151" s="14" t="s">
        <v>77</v>
      </c>
      <c r="AW151" s="14" t="s">
        <v>31</v>
      </c>
      <c r="AX151" s="14" t="s">
        <v>69</v>
      </c>
      <c r="AY151" s="253" t="s">
        <v>155</v>
      </c>
    </row>
    <row r="152" s="13" customFormat="1">
      <c r="A152" s="13"/>
      <c r="B152" s="233"/>
      <c r="C152" s="234"/>
      <c r="D152" s="228" t="s">
        <v>170</v>
      </c>
      <c r="E152" s="235" t="s">
        <v>19</v>
      </c>
      <c r="F152" s="236" t="s">
        <v>175</v>
      </c>
      <c r="G152" s="234"/>
      <c r="H152" s="235" t="s">
        <v>19</v>
      </c>
      <c r="I152" s="237"/>
      <c r="J152" s="234"/>
      <c r="K152" s="234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170</v>
      </c>
      <c r="AU152" s="242" t="s">
        <v>77</v>
      </c>
      <c r="AV152" s="13" t="s">
        <v>75</v>
      </c>
      <c r="AW152" s="13" t="s">
        <v>31</v>
      </c>
      <c r="AX152" s="13" t="s">
        <v>69</v>
      </c>
      <c r="AY152" s="242" t="s">
        <v>155</v>
      </c>
    </row>
    <row r="153" s="14" customFormat="1">
      <c r="A153" s="14"/>
      <c r="B153" s="243"/>
      <c r="C153" s="244"/>
      <c r="D153" s="228" t="s">
        <v>170</v>
      </c>
      <c r="E153" s="245" t="s">
        <v>19</v>
      </c>
      <c r="F153" s="246" t="s">
        <v>189</v>
      </c>
      <c r="G153" s="244"/>
      <c r="H153" s="247">
        <v>-4.41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3" t="s">
        <v>170</v>
      </c>
      <c r="AU153" s="253" t="s">
        <v>77</v>
      </c>
      <c r="AV153" s="14" t="s">
        <v>77</v>
      </c>
      <c r="AW153" s="14" t="s">
        <v>31</v>
      </c>
      <c r="AX153" s="14" t="s">
        <v>69</v>
      </c>
      <c r="AY153" s="253" t="s">
        <v>155</v>
      </c>
    </row>
    <row r="154" s="13" customFormat="1">
      <c r="A154" s="13"/>
      <c r="B154" s="233"/>
      <c r="C154" s="234"/>
      <c r="D154" s="228" t="s">
        <v>170</v>
      </c>
      <c r="E154" s="235" t="s">
        <v>19</v>
      </c>
      <c r="F154" s="236" t="s">
        <v>190</v>
      </c>
      <c r="G154" s="234"/>
      <c r="H154" s="235" t="s">
        <v>19</v>
      </c>
      <c r="I154" s="237"/>
      <c r="J154" s="234"/>
      <c r="K154" s="234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170</v>
      </c>
      <c r="AU154" s="242" t="s">
        <v>77</v>
      </c>
      <c r="AV154" s="13" t="s">
        <v>75</v>
      </c>
      <c r="AW154" s="13" t="s">
        <v>31</v>
      </c>
      <c r="AX154" s="13" t="s">
        <v>69</v>
      </c>
      <c r="AY154" s="242" t="s">
        <v>155</v>
      </c>
    </row>
    <row r="155" s="14" customFormat="1">
      <c r="A155" s="14"/>
      <c r="B155" s="243"/>
      <c r="C155" s="244"/>
      <c r="D155" s="228" t="s">
        <v>170</v>
      </c>
      <c r="E155" s="245" t="s">
        <v>19</v>
      </c>
      <c r="F155" s="246" t="s">
        <v>191</v>
      </c>
      <c r="G155" s="244"/>
      <c r="H155" s="247">
        <v>0.98</v>
      </c>
      <c r="I155" s="248"/>
      <c r="J155" s="244"/>
      <c r="K155" s="244"/>
      <c r="L155" s="249"/>
      <c r="M155" s="250"/>
      <c r="N155" s="251"/>
      <c r="O155" s="251"/>
      <c r="P155" s="251"/>
      <c r="Q155" s="251"/>
      <c r="R155" s="251"/>
      <c r="S155" s="251"/>
      <c r="T155" s="25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3" t="s">
        <v>170</v>
      </c>
      <c r="AU155" s="253" t="s">
        <v>77</v>
      </c>
      <c r="AV155" s="14" t="s">
        <v>77</v>
      </c>
      <c r="AW155" s="14" t="s">
        <v>31</v>
      </c>
      <c r="AX155" s="14" t="s">
        <v>69</v>
      </c>
      <c r="AY155" s="253" t="s">
        <v>155</v>
      </c>
    </row>
    <row r="156" s="15" customFormat="1">
      <c r="A156" s="15"/>
      <c r="B156" s="254"/>
      <c r="C156" s="255"/>
      <c r="D156" s="228" t="s">
        <v>170</v>
      </c>
      <c r="E156" s="256" t="s">
        <v>19</v>
      </c>
      <c r="F156" s="257" t="s">
        <v>192</v>
      </c>
      <c r="G156" s="255"/>
      <c r="H156" s="258">
        <v>329.41699999999996</v>
      </c>
      <c r="I156" s="259"/>
      <c r="J156" s="255"/>
      <c r="K156" s="255"/>
      <c r="L156" s="260"/>
      <c r="M156" s="261"/>
      <c r="N156" s="262"/>
      <c r="O156" s="262"/>
      <c r="P156" s="262"/>
      <c r="Q156" s="262"/>
      <c r="R156" s="262"/>
      <c r="S156" s="262"/>
      <c r="T156" s="263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4" t="s">
        <v>170</v>
      </c>
      <c r="AU156" s="264" t="s">
        <v>77</v>
      </c>
      <c r="AV156" s="15" t="s">
        <v>161</v>
      </c>
      <c r="AW156" s="15" t="s">
        <v>31</v>
      </c>
      <c r="AX156" s="15" t="s">
        <v>75</v>
      </c>
      <c r="AY156" s="264" t="s">
        <v>155</v>
      </c>
    </row>
    <row r="157" s="2" customFormat="1" ht="16.5" customHeight="1">
      <c r="A157" s="41"/>
      <c r="B157" s="42"/>
      <c r="C157" s="215" t="s">
        <v>161</v>
      </c>
      <c r="D157" s="215" t="s">
        <v>157</v>
      </c>
      <c r="E157" s="216" t="s">
        <v>193</v>
      </c>
      <c r="F157" s="217" t="s">
        <v>194</v>
      </c>
      <c r="G157" s="218" t="s">
        <v>168</v>
      </c>
      <c r="H157" s="219">
        <v>3.5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40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161</v>
      </c>
      <c r="AT157" s="226" t="s">
        <v>157</v>
      </c>
      <c r="AU157" s="226" t="s">
        <v>77</v>
      </c>
      <c r="AY157" s="20" t="s">
        <v>155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75</v>
      </c>
      <c r="BK157" s="227">
        <f>ROUND(I157*H157,2)</f>
        <v>0</v>
      </c>
      <c r="BL157" s="20" t="s">
        <v>161</v>
      </c>
      <c r="BM157" s="226" t="s">
        <v>195</v>
      </c>
    </row>
    <row r="158" s="2" customFormat="1">
      <c r="A158" s="41"/>
      <c r="B158" s="42"/>
      <c r="C158" s="43"/>
      <c r="D158" s="228" t="s">
        <v>162</v>
      </c>
      <c r="E158" s="43"/>
      <c r="F158" s="229" t="s">
        <v>194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162</v>
      </c>
      <c r="AU158" s="20" t="s">
        <v>77</v>
      </c>
    </row>
    <row r="159" s="13" customFormat="1">
      <c r="A159" s="13"/>
      <c r="B159" s="233"/>
      <c r="C159" s="234"/>
      <c r="D159" s="228" t="s">
        <v>170</v>
      </c>
      <c r="E159" s="235" t="s">
        <v>19</v>
      </c>
      <c r="F159" s="236" t="s">
        <v>196</v>
      </c>
      <c r="G159" s="234"/>
      <c r="H159" s="235" t="s">
        <v>19</v>
      </c>
      <c r="I159" s="237"/>
      <c r="J159" s="234"/>
      <c r="K159" s="234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170</v>
      </c>
      <c r="AU159" s="242" t="s">
        <v>77</v>
      </c>
      <c r="AV159" s="13" t="s">
        <v>75</v>
      </c>
      <c r="AW159" s="13" t="s">
        <v>31</v>
      </c>
      <c r="AX159" s="13" t="s">
        <v>69</v>
      </c>
      <c r="AY159" s="242" t="s">
        <v>155</v>
      </c>
    </row>
    <row r="160" s="14" customFormat="1">
      <c r="A160" s="14"/>
      <c r="B160" s="243"/>
      <c r="C160" s="244"/>
      <c r="D160" s="228" t="s">
        <v>170</v>
      </c>
      <c r="E160" s="245" t="s">
        <v>19</v>
      </c>
      <c r="F160" s="246" t="s">
        <v>197</v>
      </c>
      <c r="G160" s="244"/>
      <c r="H160" s="247">
        <v>3.5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170</v>
      </c>
      <c r="AU160" s="253" t="s">
        <v>77</v>
      </c>
      <c r="AV160" s="14" t="s">
        <v>77</v>
      </c>
      <c r="AW160" s="14" t="s">
        <v>31</v>
      </c>
      <c r="AX160" s="14" t="s">
        <v>69</v>
      </c>
      <c r="AY160" s="253" t="s">
        <v>155</v>
      </c>
    </row>
    <row r="161" s="15" customFormat="1">
      <c r="A161" s="15"/>
      <c r="B161" s="254"/>
      <c r="C161" s="255"/>
      <c r="D161" s="228" t="s">
        <v>170</v>
      </c>
      <c r="E161" s="256" t="s">
        <v>19</v>
      </c>
      <c r="F161" s="257" t="s">
        <v>192</v>
      </c>
      <c r="G161" s="255"/>
      <c r="H161" s="258">
        <v>3.5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170</v>
      </c>
      <c r="AU161" s="264" t="s">
        <v>77</v>
      </c>
      <c r="AV161" s="15" t="s">
        <v>161</v>
      </c>
      <c r="AW161" s="15" t="s">
        <v>31</v>
      </c>
      <c r="AX161" s="15" t="s">
        <v>75</v>
      </c>
      <c r="AY161" s="264" t="s">
        <v>155</v>
      </c>
    </row>
    <row r="162" s="2" customFormat="1" ht="21.75" customHeight="1">
      <c r="A162" s="41"/>
      <c r="B162" s="42"/>
      <c r="C162" s="215" t="s">
        <v>198</v>
      </c>
      <c r="D162" s="215" t="s">
        <v>157</v>
      </c>
      <c r="E162" s="216" t="s">
        <v>199</v>
      </c>
      <c r="F162" s="217" t="s">
        <v>200</v>
      </c>
      <c r="G162" s="218" t="s">
        <v>201</v>
      </c>
      <c r="H162" s="219">
        <v>329.73200000000004</v>
      </c>
      <c r="I162" s="220"/>
      <c r="J162" s="221">
        <f>ROUND(I162*H162,2)</f>
        <v>0</v>
      </c>
      <c r="K162" s="217" t="s">
        <v>19</v>
      </c>
      <c r="L162" s="47"/>
      <c r="M162" s="222" t="s">
        <v>19</v>
      </c>
      <c r="N162" s="223" t="s">
        <v>40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161</v>
      </c>
      <c r="AT162" s="226" t="s">
        <v>157</v>
      </c>
      <c r="AU162" s="226" t="s">
        <v>77</v>
      </c>
      <c r="AY162" s="20" t="s">
        <v>155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75</v>
      </c>
      <c r="BK162" s="227">
        <f>ROUND(I162*H162,2)</f>
        <v>0</v>
      </c>
      <c r="BL162" s="20" t="s">
        <v>161</v>
      </c>
      <c r="BM162" s="226" t="s">
        <v>202</v>
      </c>
    </row>
    <row r="163" s="2" customFormat="1">
      <c r="A163" s="41"/>
      <c r="B163" s="42"/>
      <c r="C163" s="43"/>
      <c r="D163" s="228" t="s">
        <v>162</v>
      </c>
      <c r="E163" s="43"/>
      <c r="F163" s="229" t="s">
        <v>200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162</v>
      </c>
      <c r="AU163" s="20" t="s">
        <v>77</v>
      </c>
    </row>
    <row r="164" s="13" customFormat="1">
      <c r="A164" s="13"/>
      <c r="B164" s="233"/>
      <c r="C164" s="234"/>
      <c r="D164" s="228" t="s">
        <v>170</v>
      </c>
      <c r="E164" s="235" t="s">
        <v>19</v>
      </c>
      <c r="F164" s="236" t="s">
        <v>203</v>
      </c>
      <c r="G164" s="234"/>
      <c r="H164" s="235" t="s">
        <v>19</v>
      </c>
      <c r="I164" s="237"/>
      <c r="J164" s="234"/>
      <c r="K164" s="234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170</v>
      </c>
      <c r="AU164" s="242" t="s">
        <v>77</v>
      </c>
      <c r="AV164" s="13" t="s">
        <v>75</v>
      </c>
      <c r="AW164" s="13" t="s">
        <v>31</v>
      </c>
      <c r="AX164" s="13" t="s">
        <v>69</v>
      </c>
      <c r="AY164" s="242" t="s">
        <v>155</v>
      </c>
    </row>
    <row r="165" s="13" customFormat="1">
      <c r="A165" s="13"/>
      <c r="B165" s="233"/>
      <c r="C165" s="234"/>
      <c r="D165" s="228" t="s">
        <v>170</v>
      </c>
      <c r="E165" s="235" t="s">
        <v>19</v>
      </c>
      <c r="F165" s="236" t="s">
        <v>171</v>
      </c>
      <c r="G165" s="234"/>
      <c r="H165" s="235" t="s">
        <v>19</v>
      </c>
      <c r="I165" s="237"/>
      <c r="J165" s="234"/>
      <c r="K165" s="234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170</v>
      </c>
      <c r="AU165" s="242" t="s">
        <v>77</v>
      </c>
      <c r="AV165" s="13" t="s">
        <v>75</v>
      </c>
      <c r="AW165" s="13" t="s">
        <v>31</v>
      </c>
      <c r="AX165" s="13" t="s">
        <v>69</v>
      </c>
      <c r="AY165" s="242" t="s">
        <v>155</v>
      </c>
    </row>
    <row r="166" s="14" customFormat="1">
      <c r="A166" s="14"/>
      <c r="B166" s="243"/>
      <c r="C166" s="244"/>
      <c r="D166" s="228" t="s">
        <v>170</v>
      </c>
      <c r="E166" s="245" t="s">
        <v>19</v>
      </c>
      <c r="F166" s="246" t="s">
        <v>172</v>
      </c>
      <c r="G166" s="244"/>
      <c r="H166" s="247">
        <v>106.225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170</v>
      </c>
      <c r="AU166" s="253" t="s">
        <v>77</v>
      </c>
      <c r="AV166" s="14" t="s">
        <v>77</v>
      </c>
      <c r="AW166" s="14" t="s">
        <v>31</v>
      </c>
      <c r="AX166" s="14" t="s">
        <v>69</v>
      </c>
      <c r="AY166" s="253" t="s">
        <v>155</v>
      </c>
    </row>
    <row r="167" s="13" customFormat="1">
      <c r="A167" s="13"/>
      <c r="B167" s="233"/>
      <c r="C167" s="234"/>
      <c r="D167" s="228" t="s">
        <v>170</v>
      </c>
      <c r="E167" s="235" t="s">
        <v>19</v>
      </c>
      <c r="F167" s="236" t="s">
        <v>173</v>
      </c>
      <c r="G167" s="234"/>
      <c r="H167" s="235" t="s">
        <v>19</v>
      </c>
      <c r="I167" s="237"/>
      <c r="J167" s="234"/>
      <c r="K167" s="234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170</v>
      </c>
      <c r="AU167" s="242" t="s">
        <v>77</v>
      </c>
      <c r="AV167" s="13" t="s">
        <v>75</v>
      </c>
      <c r="AW167" s="13" t="s">
        <v>31</v>
      </c>
      <c r="AX167" s="13" t="s">
        <v>69</v>
      </c>
      <c r="AY167" s="242" t="s">
        <v>155</v>
      </c>
    </row>
    <row r="168" s="14" customFormat="1">
      <c r="A168" s="14"/>
      <c r="B168" s="243"/>
      <c r="C168" s="244"/>
      <c r="D168" s="228" t="s">
        <v>170</v>
      </c>
      <c r="E168" s="245" t="s">
        <v>19</v>
      </c>
      <c r="F168" s="246" t="s">
        <v>204</v>
      </c>
      <c r="G168" s="244"/>
      <c r="H168" s="247">
        <v>1.575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170</v>
      </c>
      <c r="AU168" s="253" t="s">
        <v>77</v>
      </c>
      <c r="AV168" s="14" t="s">
        <v>77</v>
      </c>
      <c r="AW168" s="14" t="s">
        <v>31</v>
      </c>
      <c r="AX168" s="14" t="s">
        <v>69</v>
      </c>
      <c r="AY168" s="253" t="s">
        <v>155</v>
      </c>
    </row>
    <row r="169" s="13" customFormat="1">
      <c r="A169" s="13"/>
      <c r="B169" s="233"/>
      <c r="C169" s="234"/>
      <c r="D169" s="228" t="s">
        <v>170</v>
      </c>
      <c r="E169" s="235" t="s">
        <v>19</v>
      </c>
      <c r="F169" s="236" t="s">
        <v>175</v>
      </c>
      <c r="G169" s="234"/>
      <c r="H169" s="235" t="s">
        <v>19</v>
      </c>
      <c r="I169" s="237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170</v>
      </c>
      <c r="AU169" s="242" t="s">
        <v>77</v>
      </c>
      <c r="AV169" s="13" t="s">
        <v>75</v>
      </c>
      <c r="AW169" s="13" t="s">
        <v>31</v>
      </c>
      <c r="AX169" s="13" t="s">
        <v>69</v>
      </c>
      <c r="AY169" s="242" t="s">
        <v>155</v>
      </c>
    </row>
    <row r="170" s="14" customFormat="1">
      <c r="A170" s="14"/>
      <c r="B170" s="243"/>
      <c r="C170" s="244"/>
      <c r="D170" s="228" t="s">
        <v>170</v>
      </c>
      <c r="E170" s="245" t="s">
        <v>19</v>
      </c>
      <c r="F170" s="246" t="s">
        <v>176</v>
      </c>
      <c r="G170" s="244"/>
      <c r="H170" s="247">
        <v>-14.28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170</v>
      </c>
      <c r="AU170" s="253" t="s">
        <v>77</v>
      </c>
      <c r="AV170" s="14" t="s">
        <v>77</v>
      </c>
      <c r="AW170" s="14" t="s">
        <v>31</v>
      </c>
      <c r="AX170" s="14" t="s">
        <v>69</v>
      </c>
      <c r="AY170" s="253" t="s">
        <v>155</v>
      </c>
    </row>
    <row r="171" s="13" customFormat="1">
      <c r="A171" s="13"/>
      <c r="B171" s="233"/>
      <c r="C171" s="234"/>
      <c r="D171" s="228" t="s">
        <v>170</v>
      </c>
      <c r="E171" s="235" t="s">
        <v>19</v>
      </c>
      <c r="F171" s="236" t="s">
        <v>177</v>
      </c>
      <c r="G171" s="234"/>
      <c r="H171" s="235" t="s">
        <v>19</v>
      </c>
      <c r="I171" s="237"/>
      <c r="J171" s="234"/>
      <c r="K171" s="234"/>
      <c r="L171" s="238"/>
      <c r="M171" s="239"/>
      <c r="N171" s="240"/>
      <c r="O171" s="240"/>
      <c r="P171" s="240"/>
      <c r="Q171" s="240"/>
      <c r="R171" s="240"/>
      <c r="S171" s="240"/>
      <c r="T171" s="24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2" t="s">
        <v>170</v>
      </c>
      <c r="AU171" s="242" t="s">
        <v>77</v>
      </c>
      <c r="AV171" s="13" t="s">
        <v>75</v>
      </c>
      <c r="AW171" s="13" t="s">
        <v>31</v>
      </c>
      <c r="AX171" s="13" t="s">
        <v>69</v>
      </c>
      <c r="AY171" s="242" t="s">
        <v>155</v>
      </c>
    </row>
    <row r="172" s="14" customFormat="1">
      <c r="A172" s="14"/>
      <c r="B172" s="243"/>
      <c r="C172" s="244"/>
      <c r="D172" s="228" t="s">
        <v>170</v>
      </c>
      <c r="E172" s="245" t="s">
        <v>19</v>
      </c>
      <c r="F172" s="246" t="s">
        <v>178</v>
      </c>
      <c r="G172" s="244"/>
      <c r="H172" s="247">
        <v>53.34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170</v>
      </c>
      <c r="AU172" s="253" t="s">
        <v>77</v>
      </c>
      <c r="AV172" s="14" t="s">
        <v>77</v>
      </c>
      <c r="AW172" s="14" t="s">
        <v>31</v>
      </c>
      <c r="AX172" s="14" t="s">
        <v>69</v>
      </c>
      <c r="AY172" s="253" t="s">
        <v>155</v>
      </c>
    </row>
    <row r="173" s="13" customFormat="1">
      <c r="A173" s="13"/>
      <c r="B173" s="233"/>
      <c r="C173" s="234"/>
      <c r="D173" s="228" t="s">
        <v>170</v>
      </c>
      <c r="E173" s="235" t="s">
        <v>19</v>
      </c>
      <c r="F173" s="236" t="s">
        <v>175</v>
      </c>
      <c r="G173" s="234"/>
      <c r="H173" s="235" t="s">
        <v>19</v>
      </c>
      <c r="I173" s="237"/>
      <c r="J173" s="234"/>
      <c r="K173" s="234"/>
      <c r="L173" s="238"/>
      <c r="M173" s="239"/>
      <c r="N173" s="240"/>
      <c r="O173" s="240"/>
      <c r="P173" s="240"/>
      <c r="Q173" s="240"/>
      <c r="R173" s="240"/>
      <c r="S173" s="240"/>
      <c r="T173" s="24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2" t="s">
        <v>170</v>
      </c>
      <c r="AU173" s="242" t="s">
        <v>77</v>
      </c>
      <c r="AV173" s="13" t="s">
        <v>75</v>
      </c>
      <c r="AW173" s="13" t="s">
        <v>31</v>
      </c>
      <c r="AX173" s="13" t="s">
        <v>69</v>
      </c>
      <c r="AY173" s="242" t="s">
        <v>155</v>
      </c>
    </row>
    <row r="174" s="14" customFormat="1">
      <c r="A174" s="14"/>
      <c r="B174" s="243"/>
      <c r="C174" s="244"/>
      <c r="D174" s="228" t="s">
        <v>170</v>
      </c>
      <c r="E174" s="245" t="s">
        <v>19</v>
      </c>
      <c r="F174" s="246" t="s">
        <v>179</v>
      </c>
      <c r="G174" s="244"/>
      <c r="H174" s="247">
        <v>-9.52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170</v>
      </c>
      <c r="AU174" s="253" t="s">
        <v>77</v>
      </c>
      <c r="AV174" s="14" t="s">
        <v>77</v>
      </c>
      <c r="AW174" s="14" t="s">
        <v>31</v>
      </c>
      <c r="AX174" s="14" t="s">
        <v>69</v>
      </c>
      <c r="AY174" s="253" t="s">
        <v>155</v>
      </c>
    </row>
    <row r="175" s="13" customFormat="1">
      <c r="A175" s="13"/>
      <c r="B175" s="233"/>
      <c r="C175" s="234"/>
      <c r="D175" s="228" t="s">
        <v>170</v>
      </c>
      <c r="E175" s="235" t="s">
        <v>19</v>
      </c>
      <c r="F175" s="236" t="s">
        <v>180</v>
      </c>
      <c r="G175" s="234"/>
      <c r="H175" s="235" t="s">
        <v>19</v>
      </c>
      <c r="I175" s="237"/>
      <c r="J175" s="234"/>
      <c r="K175" s="234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170</v>
      </c>
      <c r="AU175" s="242" t="s">
        <v>77</v>
      </c>
      <c r="AV175" s="13" t="s">
        <v>75</v>
      </c>
      <c r="AW175" s="13" t="s">
        <v>31</v>
      </c>
      <c r="AX175" s="13" t="s">
        <v>69</v>
      </c>
      <c r="AY175" s="242" t="s">
        <v>155</v>
      </c>
    </row>
    <row r="176" s="14" customFormat="1">
      <c r="A176" s="14"/>
      <c r="B176" s="243"/>
      <c r="C176" s="244"/>
      <c r="D176" s="228" t="s">
        <v>170</v>
      </c>
      <c r="E176" s="245" t="s">
        <v>19</v>
      </c>
      <c r="F176" s="246" t="s">
        <v>181</v>
      </c>
      <c r="G176" s="244"/>
      <c r="H176" s="247">
        <v>68.501999999999992</v>
      </c>
      <c r="I176" s="248"/>
      <c r="J176" s="244"/>
      <c r="K176" s="244"/>
      <c r="L176" s="249"/>
      <c r="M176" s="250"/>
      <c r="N176" s="251"/>
      <c r="O176" s="251"/>
      <c r="P176" s="251"/>
      <c r="Q176" s="251"/>
      <c r="R176" s="251"/>
      <c r="S176" s="251"/>
      <c r="T176" s="25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3" t="s">
        <v>170</v>
      </c>
      <c r="AU176" s="253" t="s">
        <v>77</v>
      </c>
      <c r="AV176" s="14" t="s">
        <v>77</v>
      </c>
      <c r="AW176" s="14" t="s">
        <v>31</v>
      </c>
      <c r="AX176" s="14" t="s">
        <v>69</v>
      </c>
      <c r="AY176" s="253" t="s">
        <v>155</v>
      </c>
    </row>
    <row r="177" s="13" customFormat="1">
      <c r="A177" s="13"/>
      <c r="B177" s="233"/>
      <c r="C177" s="234"/>
      <c r="D177" s="228" t="s">
        <v>170</v>
      </c>
      <c r="E177" s="235" t="s">
        <v>19</v>
      </c>
      <c r="F177" s="236" t="s">
        <v>175</v>
      </c>
      <c r="G177" s="234"/>
      <c r="H177" s="235" t="s">
        <v>19</v>
      </c>
      <c r="I177" s="237"/>
      <c r="J177" s="234"/>
      <c r="K177" s="234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170</v>
      </c>
      <c r="AU177" s="242" t="s">
        <v>77</v>
      </c>
      <c r="AV177" s="13" t="s">
        <v>75</v>
      </c>
      <c r="AW177" s="13" t="s">
        <v>31</v>
      </c>
      <c r="AX177" s="13" t="s">
        <v>69</v>
      </c>
      <c r="AY177" s="242" t="s">
        <v>155</v>
      </c>
    </row>
    <row r="178" s="14" customFormat="1">
      <c r="A178" s="14"/>
      <c r="B178" s="243"/>
      <c r="C178" s="244"/>
      <c r="D178" s="228" t="s">
        <v>170</v>
      </c>
      <c r="E178" s="245" t="s">
        <v>19</v>
      </c>
      <c r="F178" s="246" t="s">
        <v>182</v>
      </c>
      <c r="G178" s="244"/>
      <c r="H178" s="247">
        <v>-17.29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170</v>
      </c>
      <c r="AU178" s="253" t="s">
        <v>77</v>
      </c>
      <c r="AV178" s="14" t="s">
        <v>77</v>
      </c>
      <c r="AW178" s="14" t="s">
        <v>31</v>
      </c>
      <c r="AX178" s="14" t="s">
        <v>69</v>
      </c>
      <c r="AY178" s="253" t="s">
        <v>155</v>
      </c>
    </row>
    <row r="179" s="13" customFormat="1">
      <c r="A179" s="13"/>
      <c r="B179" s="233"/>
      <c r="C179" s="234"/>
      <c r="D179" s="228" t="s">
        <v>170</v>
      </c>
      <c r="E179" s="235" t="s">
        <v>19</v>
      </c>
      <c r="F179" s="236" t="s">
        <v>173</v>
      </c>
      <c r="G179" s="234"/>
      <c r="H179" s="235" t="s">
        <v>19</v>
      </c>
      <c r="I179" s="237"/>
      <c r="J179" s="234"/>
      <c r="K179" s="234"/>
      <c r="L179" s="238"/>
      <c r="M179" s="239"/>
      <c r="N179" s="240"/>
      <c r="O179" s="240"/>
      <c r="P179" s="240"/>
      <c r="Q179" s="240"/>
      <c r="R179" s="240"/>
      <c r="S179" s="240"/>
      <c r="T179" s="24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2" t="s">
        <v>170</v>
      </c>
      <c r="AU179" s="242" t="s">
        <v>77</v>
      </c>
      <c r="AV179" s="13" t="s">
        <v>75</v>
      </c>
      <c r="AW179" s="13" t="s">
        <v>31</v>
      </c>
      <c r="AX179" s="13" t="s">
        <v>69</v>
      </c>
      <c r="AY179" s="242" t="s">
        <v>155</v>
      </c>
    </row>
    <row r="180" s="14" customFormat="1">
      <c r="A180" s="14"/>
      <c r="B180" s="243"/>
      <c r="C180" s="244"/>
      <c r="D180" s="228" t="s">
        <v>170</v>
      </c>
      <c r="E180" s="245" t="s">
        <v>19</v>
      </c>
      <c r="F180" s="246" t="s">
        <v>204</v>
      </c>
      <c r="G180" s="244"/>
      <c r="H180" s="247">
        <v>1.575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170</v>
      </c>
      <c r="AU180" s="253" t="s">
        <v>77</v>
      </c>
      <c r="AV180" s="14" t="s">
        <v>77</v>
      </c>
      <c r="AW180" s="14" t="s">
        <v>31</v>
      </c>
      <c r="AX180" s="14" t="s">
        <v>69</v>
      </c>
      <c r="AY180" s="253" t="s">
        <v>155</v>
      </c>
    </row>
    <row r="181" s="13" customFormat="1">
      <c r="A181" s="13"/>
      <c r="B181" s="233"/>
      <c r="C181" s="234"/>
      <c r="D181" s="228" t="s">
        <v>170</v>
      </c>
      <c r="E181" s="235" t="s">
        <v>19</v>
      </c>
      <c r="F181" s="236" t="s">
        <v>183</v>
      </c>
      <c r="G181" s="234"/>
      <c r="H181" s="235" t="s">
        <v>19</v>
      </c>
      <c r="I181" s="237"/>
      <c r="J181" s="234"/>
      <c r="K181" s="234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170</v>
      </c>
      <c r="AU181" s="242" t="s">
        <v>77</v>
      </c>
      <c r="AV181" s="13" t="s">
        <v>75</v>
      </c>
      <c r="AW181" s="13" t="s">
        <v>31</v>
      </c>
      <c r="AX181" s="13" t="s">
        <v>69</v>
      </c>
      <c r="AY181" s="242" t="s">
        <v>155</v>
      </c>
    </row>
    <row r="182" s="14" customFormat="1">
      <c r="A182" s="14"/>
      <c r="B182" s="243"/>
      <c r="C182" s="244"/>
      <c r="D182" s="228" t="s">
        <v>170</v>
      </c>
      <c r="E182" s="245" t="s">
        <v>19</v>
      </c>
      <c r="F182" s="246" t="s">
        <v>184</v>
      </c>
      <c r="G182" s="244"/>
      <c r="H182" s="247">
        <v>64.47</v>
      </c>
      <c r="I182" s="248"/>
      <c r="J182" s="244"/>
      <c r="K182" s="244"/>
      <c r="L182" s="249"/>
      <c r="M182" s="250"/>
      <c r="N182" s="251"/>
      <c r="O182" s="251"/>
      <c r="P182" s="251"/>
      <c r="Q182" s="251"/>
      <c r="R182" s="251"/>
      <c r="S182" s="251"/>
      <c r="T182" s="25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3" t="s">
        <v>170</v>
      </c>
      <c r="AU182" s="253" t="s">
        <v>77</v>
      </c>
      <c r="AV182" s="14" t="s">
        <v>77</v>
      </c>
      <c r="AW182" s="14" t="s">
        <v>31</v>
      </c>
      <c r="AX182" s="14" t="s">
        <v>69</v>
      </c>
      <c r="AY182" s="253" t="s">
        <v>155</v>
      </c>
    </row>
    <row r="183" s="13" customFormat="1">
      <c r="A183" s="13"/>
      <c r="B183" s="233"/>
      <c r="C183" s="234"/>
      <c r="D183" s="228" t="s">
        <v>170</v>
      </c>
      <c r="E183" s="235" t="s">
        <v>19</v>
      </c>
      <c r="F183" s="236" t="s">
        <v>175</v>
      </c>
      <c r="G183" s="234"/>
      <c r="H183" s="235" t="s">
        <v>19</v>
      </c>
      <c r="I183" s="237"/>
      <c r="J183" s="234"/>
      <c r="K183" s="234"/>
      <c r="L183" s="238"/>
      <c r="M183" s="239"/>
      <c r="N183" s="240"/>
      <c r="O183" s="240"/>
      <c r="P183" s="240"/>
      <c r="Q183" s="240"/>
      <c r="R183" s="240"/>
      <c r="S183" s="240"/>
      <c r="T183" s="24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2" t="s">
        <v>170</v>
      </c>
      <c r="AU183" s="242" t="s">
        <v>77</v>
      </c>
      <c r="AV183" s="13" t="s">
        <v>75</v>
      </c>
      <c r="AW183" s="13" t="s">
        <v>31</v>
      </c>
      <c r="AX183" s="13" t="s">
        <v>69</v>
      </c>
      <c r="AY183" s="242" t="s">
        <v>155</v>
      </c>
    </row>
    <row r="184" s="14" customFormat="1">
      <c r="A184" s="14"/>
      <c r="B184" s="243"/>
      <c r="C184" s="244"/>
      <c r="D184" s="228" t="s">
        <v>170</v>
      </c>
      <c r="E184" s="245" t="s">
        <v>19</v>
      </c>
      <c r="F184" s="246" t="s">
        <v>185</v>
      </c>
      <c r="G184" s="244"/>
      <c r="H184" s="247">
        <v>-4.69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3" t="s">
        <v>170</v>
      </c>
      <c r="AU184" s="253" t="s">
        <v>77</v>
      </c>
      <c r="AV184" s="14" t="s">
        <v>77</v>
      </c>
      <c r="AW184" s="14" t="s">
        <v>31</v>
      </c>
      <c r="AX184" s="14" t="s">
        <v>69</v>
      </c>
      <c r="AY184" s="253" t="s">
        <v>155</v>
      </c>
    </row>
    <row r="185" s="13" customFormat="1">
      <c r="A185" s="13"/>
      <c r="B185" s="233"/>
      <c r="C185" s="234"/>
      <c r="D185" s="228" t="s">
        <v>170</v>
      </c>
      <c r="E185" s="235" t="s">
        <v>19</v>
      </c>
      <c r="F185" s="236" t="s">
        <v>173</v>
      </c>
      <c r="G185" s="234"/>
      <c r="H185" s="235" t="s">
        <v>19</v>
      </c>
      <c r="I185" s="237"/>
      <c r="J185" s="234"/>
      <c r="K185" s="234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170</v>
      </c>
      <c r="AU185" s="242" t="s">
        <v>77</v>
      </c>
      <c r="AV185" s="13" t="s">
        <v>75</v>
      </c>
      <c r="AW185" s="13" t="s">
        <v>31</v>
      </c>
      <c r="AX185" s="13" t="s">
        <v>69</v>
      </c>
      <c r="AY185" s="242" t="s">
        <v>155</v>
      </c>
    </row>
    <row r="186" s="14" customFormat="1">
      <c r="A186" s="14"/>
      <c r="B186" s="243"/>
      <c r="C186" s="244"/>
      <c r="D186" s="228" t="s">
        <v>170</v>
      </c>
      <c r="E186" s="245" t="s">
        <v>19</v>
      </c>
      <c r="F186" s="246" t="s">
        <v>205</v>
      </c>
      <c r="G186" s="244"/>
      <c r="H186" s="247">
        <v>0.525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170</v>
      </c>
      <c r="AU186" s="253" t="s">
        <v>77</v>
      </c>
      <c r="AV186" s="14" t="s">
        <v>77</v>
      </c>
      <c r="AW186" s="14" t="s">
        <v>31</v>
      </c>
      <c r="AX186" s="14" t="s">
        <v>69</v>
      </c>
      <c r="AY186" s="253" t="s">
        <v>155</v>
      </c>
    </row>
    <row r="187" s="13" customFormat="1">
      <c r="A187" s="13"/>
      <c r="B187" s="233"/>
      <c r="C187" s="234"/>
      <c r="D187" s="228" t="s">
        <v>170</v>
      </c>
      <c r="E187" s="235" t="s">
        <v>19</v>
      </c>
      <c r="F187" s="236" t="s">
        <v>187</v>
      </c>
      <c r="G187" s="234"/>
      <c r="H187" s="235" t="s">
        <v>19</v>
      </c>
      <c r="I187" s="237"/>
      <c r="J187" s="234"/>
      <c r="K187" s="234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170</v>
      </c>
      <c r="AU187" s="242" t="s">
        <v>77</v>
      </c>
      <c r="AV187" s="13" t="s">
        <v>75</v>
      </c>
      <c r="AW187" s="13" t="s">
        <v>31</v>
      </c>
      <c r="AX187" s="13" t="s">
        <v>69</v>
      </c>
      <c r="AY187" s="242" t="s">
        <v>155</v>
      </c>
    </row>
    <row r="188" s="14" customFormat="1">
      <c r="A188" s="14"/>
      <c r="B188" s="243"/>
      <c r="C188" s="244"/>
      <c r="D188" s="228" t="s">
        <v>170</v>
      </c>
      <c r="E188" s="245" t="s">
        <v>19</v>
      </c>
      <c r="F188" s="246" t="s">
        <v>188</v>
      </c>
      <c r="G188" s="244"/>
      <c r="H188" s="247">
        <v>82.66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3" t="s">
        <v>170</v>
      </c>
      <c r="AU188" s="253" t="s">
        <v>77</v>
      </c>
      <c r="AV188" s="14" t="s">
        <v>77</v>
      </c>
      <c r="AW188" s="14" t="s">
        <v>31</v>
      </c>
      <c r="AX188" s="14" t="s">
        <v>69</v>
      </c>
      <c r="AY188" s="253" t="s">
        <v>155</v>
      </c>
    </row>
    <row r="189" s="13" customFormat="1">
      <c r="A189" s="13"/>
      <c r="B189" s="233"/>
      <c r="C189" s="234"/>
      <c r="D189" s="228" t="s">
        <v>170</v>
      </c>
      <c r="E189" s="235" t="s">
        <v>19</v>
      </c>
      <c r="F189" s="236" t="s">
        <v>175</v>
      </c>
      <c r="G189" s="234"/>
      <c r="H189" s="235" t="s">
        <v>19</v>
      </c>
      <c r="I189" s="237"/>
      <c r="J189" s="234"/>
      <c r="K189" s="234"/>
      <c r="L189" s="238"/>
      <c r="M189" s="239"/>
      <c r="N189" s="240"/>
      <c r="O189" s="240"/>
      <c r="P189" s="240"/>
      <c r="Q189" s="240"/>
      <c r="R189" s="240"/>
      <c r="S189" s="240"/>
      <c r="T189" s="24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2" t="s">
        <v>170</v>
      </c>
      <c r="AU189" s="242" t="s">
        <v>77</v>
      </c>
      <c r="AV189" s="13" t="s">
        <v>75</v>
      </c>
      <c r="AW189" s="13" t="s">
        <v>31</v>
      </c>
      <c r="AX189" s="13" t="s">
        <v>69</v>
      </c>
      <c r="AY189" s="242" t="s">
        <v>155</v>
      </c>
    </row>
    <row r="190" s="14" customFormat="1">
      <c r="A190" s="14"/>
      <c r="B190" s="243"/>
      <c r="C190" s="244"/>
      <c r="D190" s="228" t="s">
        <v>170</v>
      </c>
      <c r="E190" s="245" t="s">
        <v>19</v>
      </c>
      <c r="F190" s="246" t="s">
        <v>189</v>
      </c>
      <c r="G190" s="244"/>
      <c r="H190" s="247">
        <v>-4.41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170</v>
      </c>
      <c r="AU190" s="253" t="s">
        <v>77</v>
      </c>
      <c r="AV190" s="14" t="s">
        <v>77</v>
      </c>
      <c r="AW190" s="14" t="s">
        <v>31</v>
      </c>
      <c r="AX190" s="14" t="s">
        <v>69</v>
      </c>
      <c r="AY190" s="253" t="s">
        <v>155</v>
      </c>
    </row>
    <row r="191" s="13" customFormat="1">
      <c r="A191" s="13"/>
      <c r="B191" s="233"/>
      <c r="C191" s="234"/>
      <c r="D191" s="228" t="s">
        <v>170</v>
      </c>
      <c r="E191" s="235" t="s">
        <v>19</v>
      </c>
      <c r="F191" s="236" t="s">
        <v>190</v>
      </c>
      <c r="G191" s="234"/>
      <c r="H191" s="235" t="s">
        <v>19</v>
      </c>
      <c r="I191" s="237"/>
      <c r="J191" s="234"/>
      <c r="K191" s="234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170</v>
      </c>
      <c r="AU191" s="242" t="s">
        <v>77</v>
      </c>
      <c r="AV191" s="13" t="s">
        <v>75</v>
      </c>
      <c r="AW191" s="13" t="s">
        <v>31</v>
      </c>
      <c r="AX191" s="13" t="s">
        <v>69</v>
      </c>
      <c r="AY191" s="242" t="s">
        <v>155</v>
      </c>
    </row>
    <row r="192" s="14" customFormat="1">
      <c r="A192" s="14"/>
      <c r="B192" s="243"/>
      <c r="C192" s="244"/>
      <c r="D192" s="228" t="s">
        <v>170</v>
      </c>
      <c r="E192" s="245" t="s">
        <v>19</v>
      </c>
      <c r="F192" s="246" t="s">
        <v>206</v>
      </c>
      <c r="G192" s="244"/>
      <c r="H192" s="247">
        <v>1.05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3" t="s">
        <v>170</v>
      </c>
      <c r="AU192" s="253" t="s">
        <v>77</v>
      </c>
      <c r="AV192" s="14" t="s">
        <v>77</v>
      </c>
      <c r="AW192" s="14" t="s">
        <v>31</v>
      </c>
      <c r="AX192" s="14" t="s">
        <v>69</v>
      </c>
      <c r="AY192" s="253" t="s">
        <v>155</v>
      </c>
    </row>
    <row r="193" s="15" customFormat="1">
      <c r="A193" s="15"/>
      <c r="B193" s="254"/>
      <c r="C193" s="255"/>
      <c r="D193" s="228" t="s">
        <v>170</v>
      </c>
      <c r="E193" s="256" t="s">
        <v>19</v>
      </c>
      <c r="F193" s="257" t="s">
        <v>192</v>
      </c>
      <c r="G193" s="255"/>
      <c r="H193" s="258">
        <v>329.73199999999996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4" t="s">
        <v>170</v>
      </c>
      <c r="AU193" s="264" t="s">
        <v>77</v>
      </c>
      <c r="AV193" s="15" t="s">
        <v>161</v>
      </c>
      <c r="AW193" s="15" t="s">
        <v>31</v>
      </c>
      <c r="AX193" s="15" t="s">
        <v>75</v>
      </c>
      <c r="AY193" s="264" t="s">
        <v>155</v>
      </c>
    </row>
    <row r="194" s="2" customFormat="1" ht="21.75" customHeight="1">
      <c r="A194" s="41"/>
      <c r="B194" s="42"/>
      <c r="C194" s="215" t="s">
        <v>169</v>
      </c>
      <c r="D194" s="215" t="s">
        <v>157</v>
      </c>
      <c r="E194" s="216" t="s">
        <v>207</v>
      </c>
      <c r="F194" s="217" t="s">
        <v>208</v>
      </c>
      <c r="G194" s="218" t="s">
        <v>201</v>
      </c>
      <c r="H194" s="219">
        <v>659.46400000000008</v>
      </c>
      <c r="I194" s="220"/>
      <c r="J194" s="221">
        <f>ROUND(I194*H194,2)</f>
        <v>0</v>
      </c>
      <c r="K194" s="217" t="s">
        <v>19</v>
      </c>
      <c r="L194" s="47"/>
      <c r="M194" s="222" t="s">
        <v>19</v>
      </c>
      <c r="N194" s="223" t="s">
        <v>40</v>
      </c>
      <c r="O194" s="87"/>
      <c r="P194" s="224">
        <f>O194*H194</f>
        <v>0</v>
      </c>
      <c r="Q194" s="224">
        <v>0</v>
      </c>
      <c r="R194" s="224">
        <f>Q194*H194</f>
        <v>0</v>
      </c>
      <c r="S194" s="224">
        <v>0</v>
      </c>
      <c r="T194" s="225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26" t="s">
        <v>161</v>
      </c>
      <c r="AT194" s="226" t="s">
        <v>157</v>
      </c>
      <c r="AU194" s="226" t="s">
        <v>77</v>
      </c>
      <c r="AY194" s="20" t="s">
        <v>155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20" t="s">
        <v>75</v>
      </c>
      <c r="BK194" s="227">
        <f>ROUND(I194*H194,2)</f>
        <v>0</v>
      </c>
      <c r="BL194" s="20" t="s">
        <v>161</v>
      </c>
      <c r="BM194" s="226" t="s">
        <v>8</v>
      </c>
    </row>
    <row r="195" s="2" customFormat="1">
      <c r="A195" s="41"/>
      <c r="B195" s="42"/>
      <c r="C195" s="43"/>
      <c r="D195" s="228" t="s">
        <v>162</v>
      </c>
      <c r="E195" s="43"/>
      <c r="F195" s="229" t="s">
        <v>208</v>
      </c>
      <c r="G195" s="43"/>
      <c r="H195" s="43"/>
      <c r="I195" s="230"/>
      <c r="J195" s="43"/>
      <c r="K195" s="43"/>
      <c r="L195" s="47"/>
      <c r="M195" s="231"/>
      <c r="N195" s="232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162</v>
      </c>
      <c r="AU195" s="20" t="s">
        <v>77</v>
      </c>
    </row>
    <row r="196" s="13" customFormat="1">
      <c r="A196" s="13"/>
      <c r="B196" s="233"/>
      <c r="C196" s="234"/>
      <c r="D196" s="228" t="s">
        <v>170</v>
      </c>
      <c r="E196" s="235" t="s">
        <v>19</v>
      </c>
      <c r="F196" s="236" t="s">
        <v>209</v>
      </c>
      <c r="G196" s="234"/>
      <c r="H196" s="235" t="s">
        <v>19</v>
      </c>
      <c r="I196" s="237"/>
      <c r="J196" s="234"/>
      <c r="K196" s="234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170</v>
      </c>
      <c r="AU196" s="242" t="s">
        <v>77</v>
      </c>
      <c r="AV196" s="13" t="s">
        <v>75</v>
      </c>
      <c r="AW196" s="13" t="s">
        <v>31</v>
      </c>
      <c r="AX196" s="13" t="s">
        <v>69</v>
      </c>
      <c r="AY196" s="242" t="s">
        <v>155</v>
      </c>
    </row>
    <row r="197" s="14" customFormat="1">
      <c r="A197" s="14"/>
      <c r="B197" s="243"/>
      <c r="C197" s="244"/>
      <c r="D197" s="228" t="s">
        <v>170</v>
      </c>
      <c r="E197" s="245" t="s">
        <v>19</v>
      </c>
      <c r="F197" s="246" t="s">
        <v>210</v>
      </c>
      <c r="G197" s="244"/>
      <c r="H197" s="247">
        <v>329.73200000000004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3" t="s">
        <v>170</v>
      </c>
      <c r="AU197" s="253" t="s">
        <v>77</v>
      </c>
      <c r="AV197" s="14" t="s">
        <v>77</v>
      </c>
      <c r="AW197" s="14" t="s">
        <v>31</v>
      </c>
      <c r="AX197" s="14" t="s">
        <v>69</v>
      </c>
      <c r="AY197" s="253" t="s">
        <v>155</v>
      </c>
    </row>
    <row r="198" s="13" customFormat="1">
      <c r="A198" s="13"/>
      <c r="B198" s="233"/>
      <c r="C198" s="234"/>
      <c r="D198" s="228" t="s">
        <v>170</v>
      </c>
      <c r="E198" s="235" t="s">
        <v>19</v>
      </c>
      <c r="F198" s="236" t="s">
        <v>211</v>
      </c>
      <c r="G198" s="234"/>
      <c r="H198" s="235" t="s">
        <v>19</v>
      </c>
      <c r="I198" s="237"/>
      <c r="J198" s="234"/>
      <c r="K198" s="234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170</v>
      </c>
      <c r="AU198" s="242" t="s">
        <v>77</v>
      </c>
      <c r="AV198" s="13" t="s">
        <v>75</v>
      </c>
      <c r="AW198" s="13" t="s">
        <v>31</v>
      </c>
      <c r="AX198" s="13" t="s">
        <v>69</v>
      </c>
      <c r="AY198" s="242" t="s">
        <v>155</v>
      </c>
    </row>
    <row r="199" s="14" customFormat="1">
      <c r="A199" s="14"/>
      <c r="B199" s="243"/>
      <c r="C199" s="244"/>
      <c r="D199" s="228" t="s">
        <v>170</v>
      </c>
      <c r="E199" s="245" t="s">
        <v>19</v>
      </c>
      <c r="F199" s="246" t="s">
        <v>210</v>
      </c>
      <c r="G199" s="244"/>
      <c r="H199" s="247">
        <v>329.73200000000004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170</v>
      </c>
      <c r="AU199" s="253" t="s">
        <v>77</v>
      </c>
      <c r="AV199" s="14" t="s">
        <v>77</v>
      </c>
      <c r="AW199" s="14" t="s">
        <v>31</v>
      </c>
      <c r="AX199" s="14" t="s">
        <v>69</v>
      </c>
      <c r="AY199" s="253" t="s">
        <v>155</v>
      </c>
    </row>
    <row r="200" s="15" customFormat="1">
      <c r="A200" s="15"/>
      <c r="B200" s="254"/>
      <c r="C200" s="255"/>
      <c r="D200" s="228" t="s">
        <v>170</v>
      </c>
      <c r="E200" s="256" t="s">
        <v>19</v>
      </c>
      <c r="F200" s="257" t="s">
        <v>192</v>
      </c>
      <c r="G200" s="255"/>
      <c r="H200" s="258">
        <v>659.46400000000008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4" t="s">
        <v>170</v>
      </c>
      <c r="AU200" s="264" t="s">
        <v>77</v>
      </c>
      <c r="AV200" s="15" t="s">
        <v>161</v>
      </c>
      <c r="AW200" s="15" t="s">
        <v>31</v>
      </c>
      <c r="AX200" s="15" t="s">
        <v>75</v>
      </c>
      <c r="AY200" s="264" t="s">
        <v>155</v>
      </c>
    </row>
    <row r="201" s="2" customFormat="1" ht="21.75" customHeight="1">
      <c r="A201" s="41"/>
      <c r="B201" s="42"/>
      <c r="C201" s="215" t="s">
        <v>212</v>
      </c>
      <c r="D201" s="215" t="s">
        <v>157</v>
      </c>
      <c r="E201" s="216" t="s">
        <v>213</v>
      </c>
      <c r="F201" s="217" t="s">
        <v>214</v>
      </c>
      <c r="G201" s="218" t="s">
        <v>201</v>
      </c>
      <c r="H201" s="219">
        <v>141.314</v>
      </c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40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161</v>
      </c>
      <c r="AT201" s="226" t="s">
        <v>157</v>
      </c>
      <c r="AU201" s="226" t="s">
        <v>77</v>
      </c>
      <c r="AY201" s="20" t="s">
        <v>155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75</v>
      </c>
      <c r="BK201" s="227">
        <f>ROUND(I201*H201,2)</f>
        <v>0</v>
      </c>
      <c r="BL201" s="20" t="s">
        <v>161</v>
      </c>
      <c r="BM201" s="226" t="s">
        <v>215</v>
      </c>
    </row>
    <row r="202" s="2" customFormat="1">
      <c r="A202" s="41"/>
      <c r="B202" s="42"/>
      <c r="C202" s="43"/>
      <c r="D202" s="228" t="s">
        <v>162</v>
      </c>
      <c r="E202" s="43"/>
      <c r="F202" s="229" t="s">
        <v>214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162</v>
      </c>
      <c r="AU202" s="20" t="s">
        <v>77</v>
      </c>
    </row>
    <row r="203" s="13" customFormat="1">
      <c r="A203" s="13"/>
      <c r="B203" s="233"/>
      <c r="C203" s="234"/>
      <c r="D203" s="228" t="s">
        <v>170</v>
      </c>
      <c r="E203" s="235" t="s">
        <v>19</v>
      </c>
      <c r="F203" s="236" t="s">
        <v>216</v>
      </c>
      <c r="G203" s="234"/>
      <c r="H203" s="235" t="s">
        <v>19</v>
      </c>
      <c r="I203" s="237"/>
      <c r="J203" s="234"/>
      <c r="K203" s="234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170</v>
      </c>
      <c r="AU203" s="242" t="s">
        <v>77</v>
      </c>
      <c r="AV203" s="13" t="s">
        <v>75</v>
      </c>
      <c r="AW203" s="13" t="s">
        <v>31</v>
      </c>
      <c r="AX203" s="13" t="s">
        <v>69</v>
      </c>
      <c r="AY203" s="242" t="s">
        <v>155</v>
      </c>
    </row>
    <row r="204" s="14" customFormat="1">
      <c r="A204" s="14"/>
      <c r="B204" s="243"/>
      <c r="C204" s="244"/>
      <c r="D204" s="228" t="s">
        <v>170</v>
      </c>
      <c r="E204" s="245" t="s">
        <v>19</v>
      </c>
      <c r="F204" s="246" t="s">
        <v>217</v>
      </c>
      <c r="G204" s="244"/>
      <c r="H204" s="247">
        <v>141.314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3" t="s">
        <v>170</v>
      </c>
      <c r="AU204" s="253" t="s">
        <v>77</v>
      </c>
      <c r="AV204" s="14" t="s">
        <v>77</v>
      </c>
      <c r="AW204" s="14" t="s">
        <v>31</v>
      </c>
      <c r="AX204" s="14" t="s">
        <v>69</v>
      </c>
      <c r="AY204" s="253" t="s">
        <v>155</v>
      </c>
    </row>
    <row r="205" s="15" customFormat="1">
      <c r="A205" s="15"/>
      <c r="B205" s="254"/>
      <c r="C205" s="255"/>
      <c r="D205" s="228" t="s">
        <v>170</v>
      </c>
      <c r="E205" s="256" t="s">
        <v>19</v>
      </c>
      <c r="F205" s="257" t="s">
        <v>192</v>
      </c>
      <c r="G205" s="255"/>
      <c r="H205" s="258">
        <v>141.314</v>
      </c>
      <c r="I205" s="259"/>
      <c r="J205" s="255"/>
      <c r="K205" s="255"/>
      <c r="L205" s="260"/>
      <c r="M205" s="261"/>
      <c r="N205" s="262"/>
      <c r="O205" s="262"/>
      <c r="P205" s="262"/>
      <c r="Q205" s="262"/>
      <c r="R205" s="262"/>
      <c r="S205" s="262"/>
      <c r="T205" s="263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4" t="s">
        <v>170</v>
      </c>
      <c r="AU205" s="264" t="s">
        <v>77</v>
      </c>
      <c r="AV205" s="15" t="s">
        <v>161</v>
      </c>
      <c r="AW205" s="15" t="s">
        <v>31</v>
      </c>
      <c r="AX205" s="15" t="s">
        <v>75</v>
      </c>
      <c r="AY205" s="264" t="s">
        <v>155</v>
      </c>
    </row>
    <row r="206" s="2" customFormat="1" ht="24.15" customHeight="1">
      <c r="A206" s="41"/>
      <c r="B206" s="42"/>
      <c r="C206" s="215" t="s">
        <v>195</v>
      </c>
      <c r="D206" s="215" t="s">
        <v>157</v>
      </c>
      <c r="E206" s="216" t="s">
        <v>218</v>
      </c>
      <c r="F206" s="217" t="s">
        <v>219</v>
      </c>
      <c r="G206" s="218" t="s">
        <v>201</v>
      </c>
      <c r="H206" s="219">
        <v>706.57000000000008</v>
      </c>
      <c r="I206" s="220"/>
      <c r="J206" s="221">
        <f>ROUND(I206*H206,2)</f>
        <v>0</v>
      </c>
      <c r="K206" s="217" t="s">
        <v>19</v>
      </c>
      <c r="L206" s="47"/>
      <c r="M206" s="222" t="s">
        <v>19</v>
      </c>
      <c r="N206" s="223" t="s">
        <v>40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161</v>
      </c>
      <c r="AT206" s="226" t="s">
        <v>157</v>
      </c>
      <c r="AU206" s="226" t="s">
        <v>77</v>
      </c>
      <c r="AY206" s="20" t="s">
        <v>155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75</v>
      </c>
      <c r="BK206" s="227">
        <f>ROUND(I206*H206,2)</f>
        <v>0</v>
      </c>
      <c r="BL206" s="20" t="s">
        <v>161</v>
      </c>
      <c r="BM206" s="226" t="s">
        <v>220</v>
      </c>
    </row>
    <row r="207" s="2" customFormat="1">
      <c r="A207" s="41"/>
      <c r="B207" s="42"/>
      <c r="C207" s="43"/>
      <c r="D207" s="228" t="s">
        <v>162</v>
      </c>
      <c r="E207" s="43"/>
      <c r="F207" s="229" t="s">
        <v>219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162</v>
      </c>
      <c r="AU207" s="20" t="s">
        <v>77</v>
      </c>
    </row>
    <row r="208" s="2" customFormat="1" ht="16.5" customHeight="1">
      <c r="A208" s="41"/>
      <c r="B208" s="42"/>
      <c r="C208" s="215" t="s">
        <v>221</v>
      </c>
      <c r="D208" s="215" t="s">
        <v>157</v>
      </c>
      <c r="E208" s="216" t="s">
        <v>222</v>
      </c>
      <c r="F208" s="217" t="s">
        <v>223</v>
      </c>
      <c r="G208" s="218" t="s">
        <v>201</v>
      </c>
      <c r="H208" s="219">
        <v>329.73200000000004</v>
      </c>
      <c r="I208" s="220"/>
      <c r="J208" s="221">
        <f>ROUND(I208*H208,2)</f>
        <v>0</v>
      </c>
      <c r="K208" s="217" t="s">
        <v>19</v>
      </c>
      <c r="L208" s="47"/>
      <c r="M208" s="222" t="s">
        <v>19</v>
      </c>
      <c r="N208" s="223" t="s">
        <v>40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161</v>
      </c>
      <c r="AT208" s="226" t="s">
        <v>157</v>
      </c>
      <c r="AU208" s="226" t="s">
        <v>77</v>
      </c>
      <c r="AY208" s="20" t="s">
        <v>155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75</v>
      </c>
      <c r="BK208" s="227">
        <f>ROUND(I208*H208,2)</f>
        <v>0</v>
      </c>
      <c r="BL208" s="20" t="s">
        <v>161</v>
      </c>
      <c r="BM208" s="226" t="s">
        <v>224</v>
      </c>
    </row>
    <row r="209" s="2" customFormat="1">
      <c r="A209" s="41"/>
      <c r="B209" s="42"/>
      <c r="C209" s="43"/>
      <c r="D209" s="228" t="s">
        <v>162</v>
      </c>
      <c r="E209" s="43"/>
      <c r="F209" s="229" t="s">
        <v>223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162</v>
      </c>
      <c r="AU209" s="20" t="s">
        <v>77</v>
      </c>
    </row>
    <row r="210" s="13" customFormat="1">
      <c r="A210" s="13"/>
      <c r="B210" s="233"/>
      <c r="C210" s="234"/>
      <c r="D210" s="228" t="s">
        <v>170</v>
      </c>
      <c r="E210" s="235" t="s">
        <v>19</v>
      </c>
      <c r="F210" s="236" t="s">
        <v>225</v>
      </c>
      <c r="G210" s="234"/>
      <c r="H210" s="235" t="s">
        <v>19</v>
      </c>
      <c r="I210" s="237"/>
      <c r="J210" s="234"/>
      <c r="K210" s="234"/>
      <c r="L210" s="238"/>
      <c r="M210" s="239"/>
      <c r="N210" s="240"/>
      <c r="O210" s="240"/>
      <c r="P210" s="240"/>
      <c r="Q210" s="240"/>
      <c r="R210" s="240"/>
      <c r="S210" s="240"/>
      <c r="T210" s="24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2" t="s">
        <v>170</v>
      </c>
      <c r="AU210" s="242" t="s">
        <v>77</v>
      </c>
      <c r="AV210" s="13" t="s">
        <v>75</v>
      </c>
      <c r="AW210" s="13" t="s">
        <v>31</v>
      </c>
      <c r="AX210" s="13" t="s">
        <v>69</v>
      </c>
      <c r="AY210" s="242" t="s">
        <v>155</v>
      </c>
    </row>
    <row r="211" s="14" customFormat="1">
      <c r="A211" s="14"/>
      <c r="B211" s="243"/>
      <c r="C211" s="244"/>
      <c r="D211" s="228" t="s">
        <v>170</v>
      </c>
      <c r="E211" s="245" t="s">
        <v>19</v>
      </c>
      <c r="F211" s="246" t="s">
        <v>210</v>
      </c>
      <c r="G211" s="244"/>
      <c r="H211" s="247">
        <v>329.73200000000004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3" t="s">
        <v>170</v>
      </c>
      <c r="AU211" s="253" t="s">
        <v>77</v>
      </c>
      <c r="AV211" s="14" t="s">
        <v>77</v>
      </c>
      <c r="AW211" s="14" t="s">
        <v>31</v>
      </c>
      <c r="AX211" s="14" t="s">
        <v>69</v>
      </c>
      <c r="AY211" s="253" t="s">
        <v>155</v>
      </c>
    </row>
    <row r="212" s="15" customFormat="1">
      <c r="A212" s="15"/>
      <c r="B212" s="254"/>
      <c r="C212" s="255"/>
      <c r="D212" s="228" t="s">
        <v>170</v>
      </c>
      <c r="E212" s="256" t="s">
        <v>19</v>
      </c>
      <c r="F212" s="257" t="s">
        <v>192</v>
      </c>
      <c r="G212" s="255"/>
      <c r="H212" s="258">
        <v>329.73200000000004</v>
      </c>
      <c r="I212" s="259"/>
      <c r="J212" s="255"/>
      <c r="K212" s="255"/>
      <c r="L212" s="260"/>
      <c r="M212" s="261"/>
      <c r="N212" s="262"/>
      <c r="O212" s="262"/>
      <c r="P212" s="262"/>
      <c r="Q212" s="262"/>
      <c r="R212" s="262"/>
      <c r="S212" s="262"/>
      <c r="T212" s="263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4" t="s">
        <v>170</v>
      </c>
      <c r="AU212" s="264" t="s">
        <v>77</v>
      </c>
      <c r="AV212" s="15" t="s">
        <v>161</v>
      </c>
      <c r="AW212" s="15" t="s">
        <v>31</v>
      </c>
      <c r="AX212" s="15" t="s">
        <v>75</v>
      </c>
      <c r="AY212" s="264" t="s">
        <v>155</v>
      </c>
    </row>
    <row r="213" s="2" customFormat="1" ht="16.5" customHeight="1">
      <c r="A213" s="41"/>
      <c r="B213" s="42"/>
      <c r="C213" s="215" t="s">
        <v>202</v>
      </c>
      <c r="D213" s="215" t="s">
        <v>157</v>
      </c>
      <c r="E213" s="216" t="s">
        <v>226</v>
      </c>
      <c r="F213" s="217" t="s">
        <v>227</v>
      </c>
      <c r="G213" s="218" t="s">
        <v>201</v>
      </c>
      <c r="H213" s="219">
        <v>141.314</v>
      </c>
      <c r="I213" s="220"/>
      <c r="J213" s="221">
        <f>ROUND(I213*H213,2)</f>
        <v>0</v>
      </c>
      <c r="K213" s="217" t="s">
        <v>19</v>
      </c>
      <c r="L213" s="47"/>
      <c r="M213" s="222" t="s">
        <v>19</v>
      </c>
      <c r="N213" s="223" t="s">
        <v>40</v>
      </c>
      <c r="O213" s="87"/>
      <c r="P213" s="224">
        <f>O213*H213</f>
        <v>0</v>
      </c>
      <c r="Q213" s="224">
        <v>0</v>
      </c>
      <c r="R213" s="224">
        <f>Q213*H213</f>
        <v>0</v>
      </c>
      <c r="S213" s="224">
        <v>0</v>
      </c>
      <c r="T213" s="225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26" t="s">
        <v>161</v>
      </c>
      <c r="AT213" s="226" t="s">
        <v>157</v>
      </c>
      <c r="AU213" s="226" t="s">
        <v>77</v>
      </c>
      <c r="AY213" s="20" t="s">
        <v>155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20" t="s">
        <v>75</v>
      </c>
      <c r="BK213" s="227">
        <f>ROUND(I213*H213,2)</f>
        <v>0</v>
      </c>
      <c r="BL213" s="20" t="s">
        <v>161</v>
      </c>
      <c r="BM213" s="226" t="s">
        <v>228</v>
      </c>
    </row>
    <row r="214" s="2" customFormat="1">
      <c r="A214" s="41"/>
      <c r="B214" s="42"/>
      <c r="C214" s="43"/>
      <c r="D214" s="228" t="s">
        <v>162</v>
      </c>
      <c r="E214" s="43"/>
      <c r="F214" s="229" t="s">
        <v>227</v>
      </c>
      <c r="G214" s="43"/>
      <c r="H214" s="43"/>
      <c r="I214" s="230"/>
      <c r="J214" s="43"/>
      <c r="K214" s="43"/>
      <c r="L214" s="47"/>
      <c r="M214" s="231"/>
      <c r="N214" s="232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162</v>
      </c>
      <c r="AU214" s="20" t="s">
        <v>77</v>
      </c>
    </row>
    <row r="215" s="2" customFormat="1" ht="16.5" customHeight="1">
      <c r="A215" s="41"/>
      <c r="B215" s="42"/>
      <c r="C215" s="215" t="s">
        <v>229</v>
      </c>
      <c r="D215" s="215" t="s">
        <v>157</v>
      </c>
      <c r="E215" s="216" t="s">
        <v>230</v>
      </c>
      <c r="F215" s="217" t="s">
        <v>231</v>
      </c>
      <c r="G215" s="218" t="s">
        <v>232</v>
      </c>
      <c r="H215" s="219">
        <v>282.628</v>
      </c>
      <c r="I215" s="220"/>
      <c r="J215" s="221">
        <f>ROUND(I215*H215,2)</f>
        <v>0</v>
      </c>
      <c r="K215" s="217" t="s">
        <v>19</v>
      </c>
      <c r="L215" s="47"/>
      <c r="M215" s="222" t="s">
        <v>19</v>
      </c>
      <c r="N215" s="223" t="s">
        <v>40</v>
      </c>
      <c r="O215" s="87"/>
      <c r="P215" s="224">
        <f>O215*H215</f>
        <v>0</v>
      </c>
      <c r="Q215" s="224">
        <v>0</v>
      </c>
      <c r="R215" s="224">
        <f>Q215*H215</f>
        <v>0</v>
      </c>
      <c r="S215" s="224">
        <v>0</v>
      </c>
      <c r="T215" s="225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26" t="s">
        <v>161</v>
      </c>
      <c r="AT215" s="226" t="s">
        <v>157</v>
      </c>
      <c r="AU215" s="226" t="s">
        <v>77</v>
      </c>
      <c r="AY215" s="20" t="s">
        <v>155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20" t="s">
        <v>75</v>
      </c>
      <c r="BK215" s="227">
        <f>ROUND(I215*H215,2)</f>
        <v>0</v>
      </c>
      <c r="BL215" s="20" t="s">
        <v>161</v>
      </c>
      <c r="BM215" s="226" t="s">
        <v>233</v>
      </c>
    </row>
    <row r="216" s="2" customFormat="1">
      <c r="A216" s="41"/>
      <c r="B216" s="42"/>
      <c r="C216" s="43"/>
      <c r="D216" s="228" t="s">
        <v>162</v>
      </c>
      <c r="E216" s="43"/>
      <c r="F216" s="229" t="s">
        <v>231</v>
      </c>
      <c r="G216" s="43"/>
      <c r="H216" s="43"/>
      <c r="I216" s="230"/>
      <c r="J216" s="43"/>
      <c r="K216" s="43"/>
      <c r="L216" s="47"/>
      <c r="M216" s="231"/>
      <c r="N216" s="232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162</v>
      </c>
      <c r="AU216" s="20" t="s">
        <v>77</v>
      </c>
    </row>
    <row r="217" s="13" customFormat="1">
      <c r="A217" s="13"/>
      <c r="B217" s="233"/>
      <c r="C217" s="234"/>
      <c r="D217" s="228" t="s">
        <v>170</v>
      </c>
      <c r="E217" s="235" t="s">
        <v>19</v>
      </c>
      <c r="F217" s="236" t="s">
        <v>234</v>
      </c>
      <c r="G217" s="234"/>
      <c r="H217" s="235" t="s">
        <v>19</v>
      </c>
      <c r="I217" s="237"/>
      <c r="J217" s="234"/>
      <c r="K217" s="234"/>
      <c r="L217" s="238"/>
      <c r="M217" s="239"/>
      <c r="N217" s="240"/>
      <c r="O217" s="240"/>
      <c r="P217" s="240"/>
      <c r="Q217" s="240"/>
      <c r="R217" s="240"/>
      <c r="S217" s="240"/>
      <c r="T217" s="24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2" t="s">
        <v>170</v>
      </c>
      <c r="AU217" s="242" t="s">
        <v>77</v>
      </c>
      <c r="AV217" s="13" t="s">
        <v>75</v>
      </c>
      <c r="AW217" s="13" t="s">
        <v>31</v>
      </c>
      <c r="AX217" s="13" t="s">
        <v>69</v>
      </c>
      <c r="AY217" s="242" t="s">
        <v>155</v>
      </c>
    </row>
    <row r="218" s="14" customFormat="1">
      <c r="A218" s="14"/>
      <c r="B218" s="243"/>
      <c r="C218" s="244"/>
      <c r="D218" s="228" t="s">
        <v>170</v>
      </c>
      <c r="E218" s="245" t="s">
        <v>19</v>
      </c>
      <c r="F218" s="246" t="s">
        <v>235</v>
      </c>
      <c r="G218" s="244"/>
      <c r="H218" s="247">
        <v>282.628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3" t="s">
        <v>170</v>
      </c>
      <c r="AU218" s="253" t="s">
        <v>77</v>
      </c>
      <c r="AV218" s="14" t="s">
        <v>77</v>
      </c>
      <c r="AW218" s="14" t="s">
        <v>31</v>
      </c>
      <c r="AX218" s="14" t="s">
        <v>69</v>
      </c>
      <c r="AY218" s="253" t="s">
        <v>155</v>
      </c>
    </row>
    <row r="219" s="15" customFormat="1">
      <c r="A219" s="15"/>
      <c r="B219" s="254"/>
      <c r="C219" s="255"/>
      <c r="D219" s="228" t="s">
        <v>170</v>
      </c>
      <c r="E219" s="256" t="s">
        <v>19</v>
      </c>
      <c r="F219" s="257" t="s">
        <v>192</v>
      </c>
      <c r="G219" s="255"/>
      <c r="H219" s="258">
        <v>282.628</v>
      </c>
      <c r="I219" s="259"/>
      <c r="J219" s="255"/>
      <c r="K219" s="255"/>
      <c r="L219" s="260"/>
      <c r="M219" s="261"/>
      <c r="N219" s="262"/>
      <c r="O219" s="262"/>
      <c r="P219" s="262"/>
      <c r="Q219" s="262"/>
      <c r="R219" s="262"/>
      <c r="S219" s="262"/>
      <c r="T219" s="263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4" t="s">
        <v>170</v>
      </c>
      <c r="AU219" s="264" t="s">
        <v>77</v>
      </c>
      <c r="AV219" s="15" t="s">
        <v>161</v>
      </c>
      <c r="AW219" s="15" t="s">
        <v>31</v>
      </c>
      <c r="AX219" s="15" t="s">
        <v>75</v>
      </c>
      <c r="AY219" s="264" t="s">
        <v>155</v>
      </c>
    </row>
    <row r="220" s="2" customFormat="1" ht="16.5" customHeight="1">
      <c r="A220" s="41"/>
      <c r="B220" s="42"/>
      <c r="C220" s="215" t="s">
        <v>8</v>
      </c>
      <c r="D220" s="215" t="s">
        <v>157</v>
      </c>
      <c r="E220" s="216" t="s">
        <v>236</v>
      </c>
      <c r="F220" s="217" t="s">
        <v>237</v>
      </c>
      <c r="G220" s="218" t="s">
        <v>201</v>
      </c>
      <c r="H220" s="219">
        <v>188.418</v>
      </c>
      <c r="I220" s="220"/>
      <c r="J220" s="221">
        <f>ROUND(I220*H220,2)</f>
        <v>0</v>
      </c>
      <c r="K220" s="217" t="s">
        <v>19</v>
      </c>
      <c r="L220" s="47"/>
      <c r="M220" s="222" t="s">
        <v>19</v>
      </c>
      <c r="N220" s="223" t="s">
        <v>40</v>
      </c>
      <c r="O220" s="87"/>
      <c r="P220" s="224">
        <f>O220*H220</f>
        <v>0</v>
      </c>
      <c r="Q220" s="224">
        <v>0</v>
      </c>
      <c r="R220" s="224">
        <f>Q220*H220</f>
        <v>0</v>
      </c>
      <c r="S220" s="224">
        <v>0</v>
      </c>
      <c r="T220" s="225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26" t="s">
        <v>161</v>
      </c>
      <c r="AT220" s="226" t="s">
        <v>157</v>
      </c>
      <c r="AU220" s="226" t="s">
        <v>77</v>
      </c>
      <c r="AY220" s="20" t="s">
        <v>155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0" t="s">
        <v>75</v>
      </c>
      <c r="BK220" s="227">
        <f>ROUND(I220*H220,2)</f>
        <v>0</v>
      </c>
      <c r="BL220" s="20" t="s">
        <v>161</v>
      </c>
      <c r="BM220" s="226" t="s">
        <v>238</v>
      </c>
    </row>
    <row r="221" s="2" customFormat="1">
      <c r="A221" s="41"/>
      <c r="B221" s="42"/>
      <c r="C221" s="43"/>
      <c r="D221" s="228" t="s">
        <v>162</v>
      </c>
      <c r="E221" s="43"/>
      <c r="F221" s="229" t="s">
        <v>237</v>
      </c>
      <c r="G221" s="43"/>
      <c r="H221" s="43"/>
      <c r="I221" s="230"/>
      <c r="J221" s="43"/>
      <c r="K221" s="43"/>
      <c r="L221" s="47"/>
      <c r="M221" s="231"/>
      <c r="N221" s="232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162</v>
      </c>
      <c r="AU221" s="20" t="s">
        <v>77</v>
      </c>
    </row>
    <row r="222" s="13" customFormat="1">
      <c r="A222" s="13"/>
      <c r="B222" s="233"/>
      <c r="C222" s="234"/>
      <c r="D222" s="228" t="s">
        <v>170</v>
      </c>
      <c r="E222" s="235" t="s">
        <v>19</v>
      </c>
      <c r="F222" s="236" t="s">
        <v>239</v>
      </c>
      <c r="G222" s="234"/>
      <c r="H222" s="235" t="s">
        <v>19</v>
      </c>
      <c r="I222" s="237"/>
      <c r="J222" s="234"/>
      <c r="K222" s="234"/>
      <c r="L222" s="238"/>
      <c r="M222" s="239"/>
      <c r="N222" s="240"/>
      <c r="O222" s="240"/>
      <c r="P222" s="240"/>
      <c r="Q222" s="240"/>
      <c r="R222" s="240"/>
      <c r="S222" s="240"/>
      <c r="T222" s="24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2" t="s">
        <v>170</v>
      </c>
      <c r="AU222" s="242" t="s">
        <v>77</v>
      </c>
      <c r="AV222" s="13" t="s">
        <v>75</v>
      </c>
      <c r="AW222" s="13" t="s">
        <v>31</v>
      </c>
      <c r="AX222" s="13" t="s">
        <v>69</v>
      </c>
      <c r="AY222" s="242" t="s">
        <v>155</v>
      </c>
    </row>
    <row r="223" s="13" customFormat="1">
      <c r="A223" s="13"/>
      <c r="B223" s="233"/>
      <c r="C223" s="234"/>
      <c r="D223" s="228" t="s">
        <v>170</v>
      </c>
      <c r="E223" s="235" t="s">
        <v>19</v>
      </c>
      <c r="F223" s="236" t="s">
        <v>171</v>
      </c>
      <c r="G223" s="234"/>
      <c r="H223" s="235" t="s">
        <v>19</v>
      </c>
      <c r="I223" s="237"/>
      <c r="J223" s="234"/>
      <c r="K223" s="234"/>
      <c r="L223" s="238"/>
      <c r="M223" s="239"/>
      <c r="N223" s="240"/>
      <c r="O223" s="240"/>
      <c r="P223" s="240"/>
      <c r="Q223" s="240"/>
      <c r="R223" s="240"/>
      <c r="S223" s="240"/>
      <c r="T223" s="24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2" t="s">
        <v>170</v>
      </c>
      <c r="AU223" s="242" t="s">
        <v>77</v>
      </c>
      <c r="AV223" s="13" t="s">
        <v>75</v>
      </c>
      <c r="AW223" s="13" t="s">
        <v>31</v>
      </c>
      <c r="AX223" s="13" t="s">
        <v>69</v>
      </c>
      <c r="AY223" s="242" t="s">
        <v>155</v>
      </c>
    </row>
    <row r="224" s="14" customFormat="1">
      <c r="A224" s="14"/>
      <c r="B224" s="243"/>
      <c r="C224" s="244"/>
      <c r="D224" s="228" t="s">
        <v>170</v>
      </c>
      <c r="E224" s="245" t="s">
        <v>19</v>
      </c>
      <c r="F224" s="246" t="s">
        <v>240</v>
      </c>
      <c r="G224" s="244"/>
      <c r="H224" s="247">
        <v>60.7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3" t="s">
        <v>170</v>
      </c>
      <c r="AU224" s="253" t="s">
        <v>77</v>
      </c>
      <c r="AV224" s="14" t="s">
        <v>77</v>
      </c>
      <c r="AW224" s="14" t="s">
        <v>31</v>
      </c>
      <c r="AX224" s="14" t="s">
        <v>69</v>
      </c>
      <c r="AY224" s="253" t="s">
        <v>155</v>
      </c>
    </row>
    <row r="225" s="13" customFormat="1">
      <c r="A225" s="13"/>
      <c r="B225" s="233"/>
      <c r="C225" s="234"/>
      <c r="D225" s="228" t="s">
        <v>170</v>
      </c>
      <c r="E225" s="235" t="s">
        <v>19</v>
      </c>
      <c r="F225" s="236" t="s">
        <v>173</v>
      </c>
      <c r="G225" s="234"/>
      <c r="H225" s="235" t="s">
        <v>19</v>
      </c>
      <c r="I225" s="237"/>
      <c r="J225" s="234"/>
      <c r="K225" s="234"/>
      <c r="L225" s="238"/>
      <c r="M225" s="239"/>
      <c r="N225" s="240"/>
      <c r="O225" s="240"/>
      <c r="P225" s="240"/>
      <c r="Q225" s="240"/>
      <c r="R225" s="240"/>
      <c r="S225" s="240"/>
      <c r="T225" s="24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2" t="s">
        <v>170</v>
      </c>
      <c r="AU225" s="242" t="s">
        <v>77</v>
      </c>
      <c r="AV225" s="13" t="s">
        <v>75</v>
      </c>
      <c r="AW225" s="13" t="s">
        <v>31</v>
      </c>
      <c r="AX225" s="13" t="s">
        <v>69</v>
      </c>
      <c r="AY225" s="242" t="s">
        <v>155</v>
      </c>
    </row>
    <row r="226" s="14" customFormat="1">
      <c r="A226" s="14"/>
      <c r="B226" s="243"/>
      <c r="C226" s="244"/>
      <c r="D226" s="228" t="s">
        <v>170</v>
      </c>
      <c r="E226" s="245" t="s">
        <v>19</v>
      </c>
      <c r="F226" s="246" t="s">
        <v>241</v>
      </c>
      <c r="G226" s="244"/>
      <c r="H226" s="247">
        <v>0.9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3" t="s">
        <v>170</v>
      </c>
      <c r="AU226" s="253" t="s">
        <v>77</v>
      </c>
      <c r="AV226" s="14" t="s">
        <v>77</v>
      </c>
      <c r="AW226" s="14" t="s">
        <v>31</v>
      </c>
      <c r="AX226" s="14" t="s">
        <v>69</v>
      </c>
      <c r="AY226" s="253" t="s">
        <v>155</v>
      </c>
    </row>
    <row r="227" s="13" customFormat="1">
      <c r="A227" s="13"/>
      <c r="B227" s="233"/>
      <c r="C227" s="234"/>
      <c r="D227" s="228" t="s">
        <v>170</v>
      </c>
      <c r="E227" s="235" t="s">
        <v>19</v>
      </c>
      <c r="F227" s="236" t="s">
        <v>175</v>
      </c>
      <c r="G227" s="234"/>
      <c r="H227" s="235" t="s">
        <v>19</v>
      </c>
      <c r="I227" s="237"/>
      <c r="J227" s="234"/>
      <c r="K227" s="234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170</v>
      </c>
      <c r="AU227" s="242" t="s">
        <v>77</v>
      </c>
      <c r="AV227" s="13" t="s">
        <v>75</v>
      </c>
      <c r="AW227" s="13" t="s">
        <v>31</v>
      </c>
      <c r="AX227" s="13" t="s">
        <v>69</v>
      </c>
      <c r="AY227" s="242" t="s">
        <v>155</v>
      </c>
    </row>
    <row r="228" s="14" customFormat="1">
      <c r="A228" s="14"/>
      <c r="B228" s="243"/>
      <c r="C228" s="244"/>
      <c r="D228" s="228" t="s">
        <v>170</v>
      </c>
      <c r="E228" s="245" t="s">
        <v>19</v>
      </c>
      <c r="F228" s="246" t="s">
        <v>242</v>
      </c>
      <c r="G228" s="244"/>
      <c r="H228" s="247">
        <v>-8.16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170</v>
      </c>
      <c r="AU228" s="253" t="s">
        <v>77</v>
      </c>
      <c r="AV228" s="14" t="s">
        <v>77</v>
      </c>
      <c r="AW228" s="14" t="s">
        <v>31</v>
      </c>
      <c r="AX228" s="14" t="s">
        <v>69</v>
      </c>
      <c r="AY228" s="253" t="s">
        <v>155</v>
      </c>
    </row>
    <row r="229" s="13" customFormat="1">
      <c r="A229" s="13"/>
      <c r="B229" s="233"/>
      <c r="C229" s="234"/>
      <c r="D229" s="228" t="s">
        <v>170</v>
      </c>
      <c r="E229" s="235" t="s">
        <v>19</v>
      </c>
      <c r="F229" s="236" t="s">
        <v>177</v>
      </c>
      <c r="G229" s="234"/>
      <c r="H229" s="235" t="s">
        <v>19</v>
      </c>
      <c r="I229" s="237"/>
      <c r="J229" s="234"/>
      <c r="K229" s="234"/>
      <c r="L229" s="238"/>
      <c r="M229" s="239"/>
      <c r="N229" s="240"/>
      <c r="O229" s="240"/>
      <c r="P229" s="240"/>
      <c r="Q229" s="240"/>
      <c r="R229" s="240"/>
      <c r="S229" s="240"/>
      <c r="T229" s="24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2" t="s">
        <v>170</v>
      </c>
      <c r="AU229" s="242" t="s">
        <v>77</v>
      </c>
      <c r="AV229" s="13" t="s">
        <v>75</v>
      </c>
      <c r="AW229" s="13" t="s">
        <v>31</v>
      </c>
      <c r="AX229" s="13" t="s">
        <v>69</v>
      </c>
      <c r="AY229" s="242" t="s">
        <v>155</v>
      </c>
    </row>
    <row r="230" s="14" customFormat="1">
      <c r="A230" s="14"/>
      <c r="B230" s="243"/>
      <c r="C230" s="244"/>
      <c r="D230" s="228" t="s">
        <v>170</v>
      </c>
      <c r="E230" s="245" t="s">
        <v>19</v>
      </c>
      <c r="F230" s="246" t="s">
        <v>243</v>
      </c>
      <c r="G230" s="244"/>
      <c r="H230" s="247">
        <v>30.48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170</v>
      </c>
      <c r="AU230" s="253" t="s">
        <v>77</v>
      </c>
      <c r="AV230" s="14" t="s">
        <v>77</v>
      </c>
      <c r="AW230" s="14" t="s">
        <v>31</v>
      </c>
      <c r="AX230" s="14" t="s">
        <v>69</v>
      </c>
      <c r="AY230" s="253" t="s">
        <v>155</v>
      </c>
    </row>
    <row r="231" s="13" customFormat="1">
      <c r="A231" s="13"/>
      <c r="B231" s="233"/>
      <c r="C231" s="234"/>
      <c r="D231" s="228" t="s">
        <v>170</v>
      </c>
      <c r="E231" s="235" t="s">
        <v>19</v>
      </c>
      <c r="F231" s="236" t="s">
        <v>175</v>
      </c>
      <c r="G231" s="234"/>
      <c r="H231" s="235" t="s">
        <v>19</v>
      </c>
      <c r="I231" s="237"/>
      <c r="J231" s="234"/>
      <c r="K231" s="234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170</v>
      </c>
      <c r="AU231" s="242" t="s">
        <v>77</v>
      </c>
      <c r="AV231" s="13" t="s">
        <v>75</v>
      </c>
      <c r="AW231" s="13" t="s">
        <v>31</v>
      </c>
      <c r="AX231" s="13" t="s">
        <v>69</v>
      </c>
      <c r="AY231" s="242" t="s">
        <v>155</v>
      </c>
    </row>
    <row r="232" s="14" customFormat="1">
      <c r="A232" s="14"/>
      <c r="B232" s="243"/>
      <c r="C232" s="244"/>
      <c r="D232" s="228" t="s">
        <v>170</v>
      </c>
      <c r="E232" s="245" t="s">
        <v>19</v>
      </c>
      <c r="F232" s="246" t="s">
        <v>244</v>
      </c>
      <c r="G232" s="244"/>
      <c r="H232" s="247">
        <v>-5.44</v>
      </c>
      <c r="I232" s="248"/>
      <c r="J232" s="244"/>
      <c r="K232" s="244"/>
      <c r="L232" s="249"/>
      <c r="M232" s="250"/>
      <c r="N232" s="251"/>
      <c r="O232" s="251"/>
      <c r="P232" s="251"/>
      <c r="Q232" s="251"/>
      <c r="R232" s="251"/>
      <c r="S232" s="251"/>
      <c r="T232" s="25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3" t="s">
        <v>170</v>
      </c>
      <c r="AU232" s="253" t="s">
        <v>77</v>
      </c>
      <c r="AV232" s="14" t="s">
        <v>77</v>
      </c>
      <c r="AW232" s="14" t="s">
        <v>31</v>
      </c>
      <c r="AX232" s="14" t="s">
        <v>69</v>
      </c>
      <c r="AY232" s="253" t="s">
        <v>155</v>
      </c>
    </row>
    <row r="233" s="13" customFormat="1">
      <c r="A233" s="13"/>
      <c r="B233" s="233"/>
      <c r="C233" s="234"/>
      <c r="D233" s="228" t="s">
        <v>170</v>
      </c>
      <c r="E233" s="235" t="s">
        <v>19</v>
      </c>
      <c r="F233" s="236" t="s">
        <v>180</v>
      </c>
      <c r="G233" s="234"/>
      <c r="H233" s="235" t="s">
        <v>19</v>
      </c>
      <c r="I233" s="237"/>
      <c r="J233" s="234"/>
      <c r="K233" s="234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170</v>
      </c>
      <c r="AU233" s="242" t="s">
        <v>77</v>
      </c>
      <c r="AV233" s="13" t="s">
        <v>75</v>
      </c>
      <c r="AW233" s="13" t="s">
        <v>31</v>
      </c>
      <c r="AX233" s="13" t="s">
        <v>69</v>
      </c>
      <c r="AY233" s="242" t="s">
        <v>155</v>
      </c>
    </row>
    <row r="234" s="14" customFormat="1">
      <c r="A234" s="14"/>
      <c r="B234" s="243"/>
      <c r="C234" s="244"/>
      <c r="D234" s="228" t="s">
        <v>170</v>
      </c>
      <c r="E234" s="245" t="s">
        <v>19</v>
      </c>
      <c r="F234" s="246" t="s">
        <v>245</v>
      </c>
      <c r="G234" s="244"/>
      <c r="H234" s="247">
        <v>39.144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170</v>
      </c>
      <c r="AU234" s="253" t="s">
        <v>77</v>
      </c>
      <c r="AV234" s="14" t="s">
        <v>77</v>
      </c>
      <c r="AW234" s="14" t="s">
        <v>31</v>
      </c>
      <c r="AX234" s="14" t="s">
        <v>69</v>
      </c>
      <c r="AY234" s="253" t="s">
        <v>155</v>
      </c>
    </row>
    <row r="235" s="13" customFormat="1">
      <c r="A235" s="13"/>
      <c r="B235" s="233"/>
      <c r="C235" s="234"/>
      <c r="D235" s="228" t="s">
        <v>170</v>
      </c>
      <c r="E235" s="235" t="s">
        <v>19</v>
      </c>
      <c r="F235" s="236" t="s">
        <v>175</v>
      </c>
      <c r="G235" s="234"/>
      <c r="H235" s="235" t="s">
        <v>19</v>
      </c>
      <c r="I235" s="237"/>
      <c r="J235" s="234"/>
      <c r="K235" s="234"/>
      <c r="L235" s="238"/>
      <c r="M235" s="239"/>
      <c r="N235" s="240"/>
      <c r="O235" s="240"/>
      <c r="P235" s="240"/>
      <c r="Q235" s="240"/>
      <c r="R235" s="240"/>
      <c r="S235" s="240"/>
      <c r="T235" s="24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2" t="s">
        <v>170</v>
      </c>
      <c r="AU235" s="242" t="s">
        <v>77</v>
      </c>
      <c r="AV235" s="13" t="s">
        <v>75</v>
      </c>
      <c r="AW235" s="13" t="s">
        <v>31</v>
      </c>
      <c r="AX235" s="13" t="s">
        <v>69</v>
      </c>
      <c r="AY235" s="242" t="s">
        <v>155</v>
      </c>
    </row>
    <row r="236" s="14" customFormat="1">
      <c r="A236" s="14"/>
      <c r="B236" s="243"/>
      <c r="C236" s="244"/>
      <c r="D236" s="228" t="s">
        <v>170</v>
      </c>
      <c r="E236" s="245" t="s">
        <v>19</v>
      </c>
      <c r="F236" s="246" t="s">
        <v>246</v>
      </c>
      <c r="G236" s="244"/>
      <c r="H236" s="247">
        <v>-9.88</v>
      </c>
      <c r="I236" s="248"/>
      <c r="J236" s="244"/>
      <c r="K236" s="244"/>
      <c r="L236" s="249"/>
      <c r="M236" s="250"/>
      <c r="N236" s="251"/>
      <c r="O236" s="251"/>
      <c r="P236" s="251"/>
      <c r="Q236" s="251"/>
      <c r="R236" s="251"/>
      <c r="S236" s="251"/>
      <c r="T236" s="25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3" t="s">
        <v>170</v>
      </c>
      <c r="AU236" s="253" t="s">
        <v>77</v>
      </c>
      <c r="AV236" s="14" t="s">
        <v>77</v>
      </c>
      <c r="AW236" s="14" t="s">
        <v>31</v>
      </c>
      <c r="AX236" s="14" t="s">
        <v>69</v>
      </c>
      <c r="AY236" s="253" t="s">
        <v>155</v>
      </c>
    </row>
    <row r="237" s="13" customFormat="1">
      <c r="A237" s="13"/>
      <c r="B237" s="233"/>
      <c r="C237" s="234"/>
      <c r="D237" s="228" t="s">
        <v>170</v>
      </c>
      <c r="E237" s="235" t="s">
        <v>19</v>
      </c>
      <c r="F237" s="236" t="s">
        <v>173</v>
      </c>
      <c r="G237" s="234"/>
      <c r="H237" s="235" t="s">
        <v>19</v>
      </c>
      <c r="I237" s="237"/>
      <c r="J237" s="234"/>
      <c r="K237" s="234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170</v>
      </c>
      <c r="AU237" s="242" t="s">
        <v>77</v>
      </c>
      <c r="AV237" s="13" t="s">
        <v>75</v>
      </c>
      <c r="AW237" s="13" t="s">
        <v>31</v>
      </c>
      <c r="AX237" s="13" t="s">
        <v>69</v>
      </c>
      <c r="AY237" s="242" t="s">
        <v>155</v>
      </c>
    </row>
    <row r="238" s="14" customFormat="1">
      <c r="A238" s="14"/>
      <c r="B238" s="243"/>
      <c r="C238" s="244"/>
      <c r="D238" s="228" t="s">
        <v>170</v>
      </c>
      <c r="E238" s="245" t="s">
        <v>19</v>
      </c>
      <c r="F238" s="246" t="s">
        <v>241</v>
      </c>
      <c r="G238" s="244"/>
      <c r="H238" s="247">
        <v>0.9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170</v>
      </c>
      <c r="AU238" s="253" t="s">
        <v>77</v>
      </c>
      <c r="AV238" s="14" t="s">
        <v>77</v>
      </c>
      <c r="AW238" s="14" t="s">
        <v>31</v>
      </c>
      <c r="AX238" s="14" t="s">
        <v>69</v>
      </c>
      <c r="AY238" s="253" t="s">
        <v>155</v>
      </c>
    </row>
    <row r="239" s="13" customFormat="1">
      <c r="A239" s="13"/>
      <c r="B239" s="233"/>
      <c r="C239" s="234"/>
      <c r="D239" s="228" t="s">
        <v>170</v>
      </c>
      <c r="E239" s="235" t="s">
        <v>19</v>
      </c>
      <c r="F239" s="236" t="s">
        <v>183</v>
      </c>
      <c r="G239" s="234"/>
      <c r="H239" s="235" t="s">
        <v>19</v>
      </c>
      <c r="I239" s="237"/>
      <c r="J239" s="234"/>
      <c r="K239" s="234"/>
      <c r="L239" s="238"/>
      <c r="M239" s="239"/>
      <c r="N239" s="240"/>
      <c r="O239" s="240"/>
      <c r="P239" s="240"/>
      <c r="Q239" s="240"/>
      <c r="R239" s="240"/>
      <c r="S239" s="240"/>
      <c r="T239" s="24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2" t="s">
        <v>170</v>
      </c>
      <c r="AU239" s="242" t="s">
        <v>77</v>
      </c>
      <c r="AV239" s="13" t="s">
        <v>75</v>
      </c>
      <c r="AW239" s="13" t="s">
        <v>31</v>
      </c>
      <c r="AX239" s="13" t="s">
        <v>69</v>
      </c>
      <c r="AY239" s="242" t="s">
        <v>155</v>
      </c>
    </row>
    <row r="240" s="14" customFormat="1">
      <c r="A240" s="14"/>
      <c r="B240" s="243"/>
      <c r="C240" s="244"/>
      <c r="D240" s="228" t="s">
        <v>170</v>
      </c>
      <c r="E240" s="245" t="s">
        <v>19</v>
      </c>
      <c r="F240" s="246" t="s">
        <v>247</v>
      </c>
      <c r="G240" s="244"/>
      <c r="H240" s="247">
        <v>36.84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3" t="s">
        <v>170</v>
      </c>
      <c r="AU240" s="253" t="s">
        <v>77</v>
      </c>
      <c r="AV240" s="14" t="s">
        <v>77</v>
      </c>
      <c r="AW240" s="14" t="s">
        <v>31</v>
      </c>
      <c r="AX240" s="14" t="s">
        <v>69</v>
      </c>
      <c r="AY240" s="253" t="s">
        <v>155</v>
      </c>
    </row>
    <row r="241" s="13" customFormat="1">
      <c r="A241" s="13"/>
      <c r="B241" s="233"/>
      <c r="C241" s="234"/>
      <c r="D241" s="228" t="s">
        <v>170</v>
      </c>
      <c r="E241" s="235" t="s">
        <v>19</v>
      </c>
      <c r="F241" s="236" t="s">
        <v>175</v>
      </c>
      <c r="G241" s="234"/>
      <c r="H241" s="235" t="s">
        <v>19</v>
      </c>
      <c r="I241" s="237"/>
      <c r="J241" s="234"/>
      <c r="K241" s="234"/>
      <c r="L241" s="238"/>
      <c r="M241" s="239"/>
      <c r="N241" s="240"/>
      <c r="O241" s="240"/>
      <c r="P241" s="240"/>
      <c r="Q241" s="240"/>
      <c r="R241" s="240"/>
      <c r="S241" s="240"/>
      <c r="T241" s="24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2" t="s">
        <v>170</v>
      </c>
      <c r="AU241" s="242" t="s">
        <v>77</v>
      </c>
      <c r="AV241" s="13" t="s">
        <v>75</v>
      </c>
      <c r="AW241" s="13" t="s">
        <v>31</v>
      </c>
      <c r="AX241" s="13" t="s">
        <v>69</v>
      </c>
      <c r="AY241" s="242" t="s">
        <v>155</v>
      </c>
    </row>
    <row r="242" s="14" customFormat="1">
      <c r="A242" s="14"/>
      <c r="B242" s="243"/>
      <c r="C242" s="244"/>
      <c r="D242" s="228" t="s">
        <v>170</v>
      </c>
      <c r="E242" s="245" t="s">
        <v>19</v>
      </c>
      <c r="F242" s="246" t="s">
        <v>248</v>
      </c>
      <c r="G242" s="244"/>
      <c r="H242" s="247">
        <v>-2.68</v>
      </c>
      <c r="I242" s="248"/>
      <c r="J242" s="244"/>
      <c r="K242" s="244"/>
      <c r="L242" s="249"/>
      <c r="M242" s="250"/>
      <c r="N242" s="251"/>
      <c r="O242" s="251"/>
      <c r="P242" s="251"/>
      <c r="Q242" s="251"/>
      <c r="R242" s="251"/>
      <c r="S242" s="251"/>
      <c r="T242" s="25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3" t="s">
        <v>170</v>
      </c>
      <c r="AU242" s="253" t="s">
        <v>77</v>
      </c>
      <c r="AV242" s="14" t="s">
        <v>77</v>
      </c>
      <c r="AW242" s="14" t="s">
        <v>31</v>
      </c>
      <c r="AX242" s="14" t="s">
        <v>69</v>
      </c>
      <c r="AY242" s="253" t="s">
        <v>155</v>
      </c>
    </row>
    <row r="243" s="13" customFormat="1">
      <c r="A243" s="13"/>
      <c r="B243" s="233"/>
      <c r="C243" s="234"/>
      <c r="D243" s="228" t="s">
        <v>170</v>
      </c>
      <c r="E243" s="235" t="s">
        <v>19</v>
      </c>
      <c r="F243" s="236" t="s">
        <v>173</v>
      </c>
      <c r="G243" s="234"/>
      <c r="H243" s="235" t="s">
        <v>19</v>
      </c>
      <c r="I243" s="237"/>
      <c r="J243" s="234"/>
      <c r="K243" s="234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170</v>
      </c>
      <c r="AU243" s="242" t="s">
        <v>77</v>
      </c>
      <c r="AV243" s="13" t="s">
        <v>75</v>
      </c>
      <c r="AW243" s="13" t="s">
        <v>31</v>
      </c>
      <c r="AX243" s="13" t="s">
        <v>69</v>
      </c>
      <c r="AY243" s="242" t="s">
        <v>155</v>
      </c>
    </row>
    <row r="244" s="14" customFormat="1">
      <c r="A244" s="14"/>
      <c r="B244" s="243"/>
      <c r="C244" s="244"/>
      <c r="D244" s="228" t="s">
        <v>170</v>
      </c>
      <c r="E244" s="245" t="s">
        <v>19</v>
      </c>
      <c r="F244" s="246" t="s">
        <v>249</v>
      </c>
      <c r="G244" s="244"/>
      <c r="H244" s="247">
        <v>0.3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170</v>
      </c>
      <c r="AU244" s="253" t="s">
        <v>77</v>
      </c>
      <c r="AV244" s="14" t="s">
        <v>77</v>
      </c>
      <c r="AW244" s="14" t="s">
        <v>31</v>
      </c>
      <c r="AX244" s="14" t="s">
        <v>69</v>
      </c>
      <c r="AY244" s="253" t="s">
        <v>155</v>
      </c>
    </row>
    <row r="245" s="13" customFormat="1">
      <c r="A245" s="13"/>
      <c r="B245" s="233"/>
      <c r="C245" s="234"/>
      <c r="D245" s="228" t="s">
        <v>170</v>
      </c>
      <c r="E245" s="235" t="s">
        <v>19</v>
      </c>
      <c r="F245" s="236" t="s">
        <v>187</v>
      </c>
      <c r="G245" s="234"/>
      <c r="H245" s="235" t="s">
        <v>19</v>
      </c>
      <c r="I245" s="237"/>
      <c r="J245" s="234"/>
      <c r="K245" s="234"/>
      <c r="L245" s="238"/>
      <c r="M245" s="239"/>
      <c r="N245" s="240"/>
      <c r="O245" s="240"/>
      <c r="P245" s="240"/>
      <c r="Q245" s="240"/>
      <c r="R245" s="240"/>
      <c r="S245" s="240"/>
      <c r="T245" s="24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2" t="s">
        <v>170</v>
      </c>
      <c r="AU245" s="242" t="s">
        <v>77</v>
      </c>
      <c r="AV245" s="13" t="s">
        <v>75</v>
      </c>
      <c r="AW245" s="13" t="s">
        <v>31</v>
      </c>
      <c r="AX245" s="13" t="s">
        <v>69</v>
      </c>
      <c r="AY245" s="242" t="s">
        <v>155</v>
      </c>
    </row>
    <row r="246" s="14" customFormat="1">
      <c r="A246" s="14"/>
      <c r="B246" s="243"/>
      <c r="C246" s="244"/>
      <c r="D246" s="228" t="s">
        <v>170</v>
      </c>
      <c r="E246" s="245" t="s">
        <v>19</v>
      </c>
      <c r="F246" s="246" t="s">
        <v>250</v>
      </c>
      <c r="G246" s="244"/>
      <c r="H246" s="247">
        <v>47.234</v>
      </c>
      <c r="I246" s="248"/>
      <c r="J246" s="244"/>
      <c r="K246" s="244"/>
      <c r="L246" s="249"/>
      <c r="M246" s="250"/>
      <c r="N246" s="251"/>
      <c r="O246" s="251"/>
      <c r="P246" s="251"/>
      <c r="Q246" s="251"/>
      <c r="R246" s="251"/>
      <c r="S246" s="251"/>
      <c r="T246" s="25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3" t="s">
        <v>170</v>
      </c>
      <c r="AU246" s="253" t="s">
        <v>77</v>
      </c>
      <c r="AV246" s="14" t="s">
        <v>77</v>
      </c>
      <c r="AW246" s="14" t="s">
        <v>31</v>
      </c>
      <c r="AX246" s="14" t="s">
        <v>69</v>
      </c>
      <c r="AY246" s="253" t="s">
        <v>155</v>
      </c>
    </row>
    <row r="247" s="13" customFormat="1">
      <c r="A247" s="13"/>
      <c r="B247" s="233"/>
      <c r="C247" s="234"/>
      <c r="D247" s="228" t="s">
        <v>170</v>
      </c>
      <c r="E247" s="235" t="s">
        <v>19</v>
      </c>
      <c r="F247" s="236" t="s">
        <v>175</v>
      </c>
      <c r="G247" s="234"/>
      <c r="H247" s="235" t="s">
        <v>19</v>
      </c>
      <c r="I247" s="237"/>
      <c r="J247" s="234"/>
      <c r="K247" s="234"/>
      <c r="L247" s="238"/>
      <c r="M247" s="239"/>
      <c r="N247" s="240"/>
      <c r="O247" s="240"/>
      <c r="P247" s="240"/>
      <c r="Q247" s="240"/>
      <c r="R247" s="240"/>
      <c r="S247" s="240"/>
      <c r="T247" s="24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2" t="s">
        <v>170</v>
      </c>
      <c r="AU247" s="242" t="s">
        <v>77</v>
      </c>
      <c r="AV247" s="13" t="s">
        <v>75</v>
      </c>
      <c r="AW247" s="13" t="s">
        <v>31</v>
      </c>
      <c r="AX247" s="13" t="s">
        <v>69</v>
      </c>
      <c r="AY247" s="242" t="s">
        <v>155</v>
      </c>
    </row>
    <row r="248" s="14" customFormat="1">
      <c r="A248" s="14"/>
      <c r="B248" s="243"/>
      <c r="C248" s="244"/>
      <c r="D248" s="228" t="s">
        <v>170</v>
      </c>
      <c r="E248" s="245" t="s">
        <v>19</v>
      </c>
      <c r="F248" s="246" t="s">
        <v>251</v>
      </c>
      <c r="G248" s="244"/>
      <c r="H248" s="247">
        <v>-2.52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3" t="s">
        <v>170</v>
      </c>
      <c r="AU248" s="253" t="s">
        <v>77</v>
      </c>
      <c r="AV248" s="14" t="s">
        <v>77</v>
      </c>
      <c r="AW248" s="14" t="s">
        <v>31</v>
      </c>
      <c r="AX248" s="14" t="s">
        <v>69</v>
      </c>
      <c r="AY248" s="253" t="s">
        <v>155</v>
      </c>
    </row>
    <row r="249" s="13" customFormat="1">
      <c r="A249" s="13"/>
      <c r="B249" s="233"/>
      <c r="C249" s="234"/>
      <c r="D249" s="228" t="s">
        <v>170</v>
      </c>
      <c r="E249" s="235" t="s">
        <v>19</v>
      </c>
      <c r="F249" s="236" t="s">
        <v>190</v>
      </c>
      <c r="G249" s="234"/>
      <c r="H249" s="235" t="s">
        <v>19</v>
      </c>
      <c r="I249" s="237"/>
      <c r="J249" s="234"/>
      <c r="K249" s="234"/>
      <c r="L249" s="238"/>
      <c r="M249" s="239"/>
      <c r="N249" s="240"/>
      <c r="O249" s="240"/>
      <c r="P249" s="240"/>
      <c r="Q249" s="240"/>
      <c r="R249" s="240"/>
      <c r="S249" s="240"/>
      <c r="T249" s="24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2" t="s">
        <v>170</v>
      </c>
      <c r="AU249" s="242" t="s">
        <v>77</v>
      </c>
      <c r="AV249" s="13" t="s">
        <v>75</v>
      </c>
      <c r="AW249" s="13" t="s">
        <v>31</v>
      </c>
      <c r="AX249" s="13" t="s">
        <v>69</v>
      </c>
      <c r="AY249" s="242" t="s">
        <v>155</v>
      </c>
    </row>
    <row r="250" s="14" customFormat="1">
      <c r="A250" s="14"/>
      <c r="B250" s="243"/>
      <c r="C250" s="244"/>
      <c r="D250" s="228" t="s">
        <v>170</v>
      </c>
      <c r="E250" s="245" t="s">
        <v>19</v>
      </c>
      <c r="F250" s="246" t="s">
        <v>252</v>
      </c>
      <c r="G250" s="244"/>
      <c r="H250" s="247">
        <v>0.6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3" t="s">
        <v>170</v>
      </c>
      <c r="AU250" s="253" t="s">
        <v>77</v>
      </c>
      <c r="AV250" s="14" t="s">
        <v>77</v>
      </c>
      <c r="AW250" s="14" t="s">
        <v>31</v>
      </c>
      <c r="AX250" s="14" t="s">
        <v>69</v>
      </c>
      <c r="AY250" s="253" t="s">
        <v>155</v>
      </c>
    </row>
    <row r="251" s="15" customFormat="1">
      <c r="A251" s="15"/>
      <c r="B251" s="254"/>
      <c r="C251" s="255"/>
      <c r="D251" s="228" t="s">
        <v>170</v>
      </c>
      <c r="E251" s="256" t="s">
        <v>19</v>
      </c>
      <c r="F251" s="257" t="s">
        <v>192</v>
      </c>
      <c r="G251" s="255"/>
      <c r="H251" s="258">
        <v>188.418</v>
      </c>
      <c r="I251" s="259"/>
      <c r="J251" s="255"/>
      <c r="K251" s="255"/>
      <c r="L251" s="260"/>
      <c r="M251" s="261"/>
      <c r="N251" s="262"/>
      <c r="O251" s="262"/>
      <c r="P251" s="262"/>
      <c r="Q251" s="262"/>
      <c r="R251" s="262"/>
      <c r="S251" s="262"/>
      <c r="T251" s="263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4" t="s">
        <v>170</v>
      </c>
      <c r="AU251" s="264" t="s">
        <v>77</v>
      </c>
      <c r="AV251" s="15" t="s">
        <v>161</v>
      </c>
      <c r="AW251" s="15" t="s">
        <v>31</v>
      </c>
      <c r="AX251" s="15" t="s">
        <v>75</v>
      </c>
      <c r="AY251" s="264" t="s">
        <v>155</v>
      </c>
    </row>
    <row r="252" s="12" customFormat="1" ht="22.8" customHeight="1">
      <c r="A252" s="12"/>
      <c r="B252" s="199"/>
      <c r="C252" s="200"/>
      <c r="D252" s="201" t="s">
        <v>68</v>
      </c>
      <c r="E252" s="213" t="s">
        <v>165</v>
      </c>
      <c r="F252" s="213" t="s">
        <v>253</v>
      </c>
      <c r="G252" s="200"/>
      <c r="H252" s="200"/>
      <c r="I252" s="203"/>
      <c r="J252" s="214">
        <f>BK252</f>
        <v>0</v>
      </c>
      <c r="K252" s="200"/>
      <c r="L252" s="205"/>
      <c r="M252" s="206"/>
      <c r="N252" s="207"/>
      <c r="O252" s="207"/>
      <c r="P252" s="208">
        <f>SUM(P253:P383)</f>
        <v>0</v>
      </c>
      <c r="Q252" s="207"/>
      <c r="R252" s="208">
        <f>SUM(R253:R383)</f>
        <v>0</v>
      </c>
      <c r="S252" s="207"/>
      <c r="T252" s="209">
        <f>SUM(T253:T383)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0" t="s">
        <v>75</v>
      </c>
      <c r="AT252" s="211" t="s">
        <v>68</v>
      </c>
      <c r="AU252" s="211" t="s">
        <v>75</v>
      </c>
      <c r="AY252" s="210" t="s">
        <v>155</v>
      </c>
      <c r="BK252" s="212">
        <f>SUM(BK253:BK383)</f>
        <v>0</v>
      </c>
    </row>
    <row r="253" s="2" customFormat="1" ht="24.15" customHeight="1">
      <c r="A253" s="41"/>
      <c r="B253" s="42"/>
      <c r="C253" s="215" t="s">
        <v>254</v>
      </c>
      <c r="D253" s="215" t="s">
        <v>157</v>
      </c>
      <c r="E253" s="216" t="s">
        <v>255</v>
      </c>
      <c r="F253" s="217" t="s">
        <v>256</v>
      </c>
      <c r="G253" s="218" t="s">
        <v>168</v>
      </c>
      <c r="H253" s="219">
        <v>32.869999999999996</v>
      </c>
      <c r="I253" s="220"/>
      <c r="J253" s="221">
        <f>ROUND(I253*H253,2)</f>
        <v>0</v>
      </c>
      <c r="K253" s="217" t="s">
        <v>19</v>
      </c>
      <c r="L253" s="47"/>
      <c r="M253" s="222" t="s">
        <v>19</v>
      </c>
      <c r="N253" s="223" t="s">
        <v>40</v>
      </c>
      <c r="O253" s="87"/>
      <c r="P253" s="224">
        <f>O253*H253</f>
        <v>0</v>
      </c>
      <c r="Q253" s="224">
        <v>0</v>
      </c>
      <c r="R253" s="224">
        <f>Q253*H253</f>
        <v>0</v>
      </c>
      <c r="S253" s="224">
        <v>0</v>
      </c>
      <c r="T253" s="225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26" t="s">
        <v>161</v>
      </c>
      <c r="AT253" s="226" t="s">
        <v>157</v>
      </c>
      <c r="AU253" s="226" t="s">
        <v>77</v>
      </c>
      <c r="AY253" s="20" t="s">
        <v>155</v>
      </c>
      <c r="BE253" s="227">
        <f>IF(N253="základní",J253,0)</f>
        <v>0</v>
      </c>
      <c r="BF253" s="227">
        <f>IF(N253="snížená",J253,0)</f>
        <v>0</v>
      </c>
      <c r="BG253" s="227">
        <f>IF(N253="zákl. přenesená",J253,0)</f>
        <v>0</v>
      </c>
      <c r="BH253" s="227">
        <f>IF(N253="sníž. přenesená",J253,0)</f>
        <v>0</v>
      </c>
      <c r="BI253" s="227">
        <f>IF(N253="nulová",J253,0)</f>
        <v>0</v>
      </c>
      <c r="BJ253" s="20" t="s">
        <v>75</v>
      </c>
      <c r="BK253" s="227">
        <f>ROUND(I253*H253,2)</f>
        <v>0</v>
      </c>
      <c r="BL253" s="20" t="s">
        <v>161</v>
      </c>
      <c r="BM253" s="226" t="s">
        <v>257</v>
      </c>
    </row>
    <row r="254" s="2" customFormat="1">
      <c r="A254" s="41"/>
      <c r="B254" s="42"/>
      <c r="C254" s="43"/>
      <c r="D254" s="228" t="s">
        <v>162</v>
      </c>
      <c r="E254" s="43"/>
      <c r="F254" s="229" t="s">
        <v>256</v>
      </c>
      <c r="G254" s="43"/>
      <c r="H254" s="43"/>
      <c r="I254" s="230"/>
      <c r="J254" s="43"/>
      <c r="K254" s="43"/>
      <c r="L254" s="47"/>
      <c r="M254" s="231"/>
      <c r="N254" s="232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162</v>
      </c>
      <c r="AU254" s="20" t="s">
        <v>77</v>
      </c>
    </row>
    <row r="255" s="13" customFormat="1">
      <c r="A255" s="13"/>
      <c r="B255" s="233"/>
      <c r="C255" s="234"/>
      <c r="D255" s="228" t="s">
        <v>170</v>
      </c>
      <c r="E255" s="235" t="s">
        <v>19</v>
      </c>
      <c r="F255" s="236" t="s">
        <v>177</v>
      </c>
      <c r="G255" s="234"/>
      <c r="H255" s="235" t="s">
        <v>19</v>
      </c>
      <c r="I255" s="237"/>
      <c r="J255" s="234"/>
      <c r="K255" s="234"/>
      <c r="L255" s="238"/>
      <c r="M255" s="239"/>
      <c r="N255" s="240"/>
      <c r="O255" s="240"/>
      <c r="P255" s="240"/>
      <c r="Q255" s="240"/>
      <c r="R255" s="240"/>
      <c r="S255" s="240"/>
      <c r="T255" s="24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2" t="s">
        <v>170</v>
      </c>
      <c r="AU255" s="242" t="s">
        <v>77</v>
      </c>
      <c r="AV255" s="13" t="s">
        <v>75</v>
      </c>
      <c r="AW255" s="13" t="s">
        <v>31</v>
      </c>
      <c r="AX255" s="13" t="s">
        <v>69</v>
      </c>
      <c r="AY255" s="242" t="s">
        <v>155</v>
      </c>
    </row>
    <row r="256" s="14" customFormat="1">
      <c r="A256" s="14"/>
      <c r="B256" s="243"/>
      <c r="C256" s="244"/>
      <c r="D256" s="228" t="s">
        <v>170</v>
      </c>
      <c r="E256" s="245" t="s">
        <v>19</v>
      </c>
      <c r="F256" s="246" t="s">
        <v>258</v>
      </c>
      <c r="G256" s="244"/>
      <c r="H256" s="247">
        <v>22.2</v>
      </c>
      <c r="I256" s="248"/>
      <c r="J256" s="244"/>
      <c r="K256" s="244"/>
      <c r="L256" s="249"/>
      <c r="M256" s="250"/>
      <c r="N256" s="251"/>
      <c r="O256" s="251"/>
      <c r="P256" s="251"/>
      <c r="Q256" s="251"/>
      <c r="R256" s="251"/>
      <c r="S256" s="251"/>
      <c r="T256" s="25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3" t="s">
        <v>170</v>
      </c>
      <c r="AU256" s="253" t="s">
        <v>77</v>
      </c>
      <c r="AV256" s="14" t="s">
        <v>77</v>
      </c>
      <c r="AW256" s="14" t="s">
        <v>31</v>
      </c>
      <c r="AX256" s="14" t="s">
        <v>69</v>
      </c>
      <c r="AY256" s="253" t="s">
        <v>155</v>
      </c>
    </row>
    <row r="257" s="14" customFormat="1">
      <c r="A257" s="14"/>
      <c r="B257" s="243"/>
      <c r="C257" s="244"/>
      <c r="D257" s="228" t="s">
        <v>170</v>
      </c>
      <c r="E257" s="245" t="s">
        <v>19</v>
      </c>
      <c r="F257" s="246" t="s">
        <v>259</v>
      </c>
      <c r="G257" s="244"/>
      <c r="H257" s="247">
        <v>10.67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170</v>
      </c>
      <c r="AU257" s="253" t="s">
        <v>77</v>
      </c>
      <c r="AV257" s="14" t="s">
        <v>77</v>
      </c>
      <c r="AW257" s="14" t="s">
        <v>31</v>
      </c>
      <c r="AX257" s="14" t="s">
        <v>69</v>
      </c>
      <c r="AY257" s="253" t="s">
        <v>155</v>
      </c>
    </row>
    <row r="258" s="15" customFormat="1">
      <c r="A258" s="15"/>
      <c r="B258" s="254"/>
      <c r="C258" s="255"/>
      <c r="D258" s="228" t="s">
        <v>170</v>
      </c>
      <c r="E258" s="256" t="s">
        <v>19</v>
      </c>
      <c r="F258" s="257" t="s">
        <v>192</v>
      </c>
      <c r="G258" s="255"/>
      <c r="H258" s="258">
        <v>32.869999999999996</v>
      </c>
      <c r="I258" s="259"/>
      <c r="J258" s="255"/>
      <c r="K258" s="255"/>
      <c r="L258" s="260"/>
      <c r="M258" s="261"/>
      <c r="N258" s="262"/>
      <c r="O258" s="262"/>
      <c r="P258" s="262"/>
      <c r="Q258" s="262"/>
      <c r="R258" s="262"/>
      <c r="S258" s="262"/>
      <c r="T258" s="263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4" t="s">
        <v>170</v>
      </c>
      <c r="AU258" s="264" t="s">
        <v>77</v>
      </c>
      <c r="AV258" s="15" t="s">
        <v>161</v>
      </c>
      <c r="AW258" s="15" t="s">
        <v>31</v>
      </c>
      <c r="AX258" s="15" t="s">
        <v>75</v>
      </c>
      <c r="AY258" s="264" t="s">
        <v>155</v>
      </c>
    </row>
    <row r="259" s="2" customFormat="1" ht="24.15" customHeight="1">
      <c r="A259" s="41"/>
      <c r="B259" s="42"/>
      <c r="C259" s="215" t="s">
        <v>215</v>
      </c>
      <c r="D259" s="215" t="s">
        <v>157</v>
      </c>
      <c r="E259" s="216" t="s">
        <v>260</v>
      </c>
      <c r="F259" s="217" t="s">
        <v>261</v>
      </c>
      <c r="G259" s="218" t="s">
        <v>168</v>
      </c>
      <c r="H259" s="219">
        <v>116.1</v>
      </c>
      <c r="I259" s="220"/>
      <c r="J259" s="221">
        <f>ROUND(I259*H259,2)</f>
        <v>0</v>
      </c>
      <c r="K259" s="217" t="s">
        <v>19</v>
      </c>
      <c r="L259" s="47"/>
      <c r="M259" s="222" t="s">
        <v>19</v>
      </c>
      <c r="N259" s="223" t="s">
        <v>40</v>
      </c>
      <c r="O259" s="87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26" t="s">
        <v>161</v>
      </c>
      <c r="AT259" s="226" t="s">
        <v>157</v>
      </c>
      <c r="AU259" s="226" t="s">
        <v>77</v>
      </c>
      <c r="AY259" s="20" t="s">
        <v>155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20" t="s">
        <v>75</v>
      </c>
      <c r="BK259" s="227">
        <f>ROUND(I259*H259,2)</f>
        <v>0</v>
      </c>
      <c r="BL259" s="20" t="s">
        <v>161</v>
      </c>
      <c r="BM259" s="226" t="s">
        <v>262</v>
      </c>
    </row>
    <row r="260" s="2" customFormat="1">
      <c r="A260" s="41"/>
      <c r="B260" s="42"/>
      <c r="C260" s="43"/>
      <c r="D260" s="228" t="s">
        <v>162</v>
      </c>
      <c r="E260" s="43"/>
      <c r="F260" s="229" t="s">
        <v>261</v>
      </c>
      <c r="G260" s="43"/>
      <c r="H260" s="43"/>
      <c r="I260" s="230"/>
      <c r="J260" s="43"/>
      <c r="K260" s="43"/>
      <c r="L260" s="47"/>
      <c r="M260" s="231"/>
      <c r="N260" s="232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162</v>
      </c>
      <c r="AU260" s="20" t="s">
        <v>77</v>
      </c>
    </row>
    <row r="261" s="13" customFormat="1">
      <c r="A261" s="13"/>
      <c r="B261" s="233"/>
      <c r="C261" s="234"/>
      <c r="D261" s="228" t="s">
        <v>170</v>
      </c>
      <c r="E261" s="235" t="s">
        <v>19</v>
      </c>
      <c r="F261" s="236" t="s">
        <v>263</v>
      </c>
      <c r="G261" s="234"/>
      <c r="H261" s="235" t="s">
        <v>19</v>
      </c>
      <c r="I261" s="237"/>
      <c r="J261" s="234"/>
      <c r="K261" s="234"/>
      <c r="L261" s="238"/>
      <c r="M261" s="239"/>
      <c r="N261" s="240"/>
      <c r="O261" s="240"/>
      <c r="P261" s="240"/>
      <c r="Q261" s="240"/>
      <c r="R261" s="240"/>
      <c r="S261" s="240"/>
      <c r="T261" s="24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2" t="s">
        <v>170</v>
      </c>
      <c r="AU261" s="242" t="s">
        <v>77</v>
      </c>
      <c r="AV261" s="13" t="s">
        <v>75</v>
      </c>
      <c r="AW261" s="13" t="s">
        <v>31</v>
      </c>
      <c r="AX261" s="13" t="s">
        <v>69</v>
      </c>
      <c r="AY261" s="242" t="s">
        <v>155</v>
      </c>
    </row>
    <row r="262" s="13" customFormat="1">
      <c r="A262" s="13"/>
      <c r="B262" s="233"/>
      <c r="C262" s="234"/>
      <c r="D262" s="228" t="s">
        <v>170</v>
      </c>
      <c r="E262" s="235" t="s">
        <v>19</v>
      </c>
      <c r="F262" s="236" t="s">
        <v>187</v>
      </c>
      <c r="G262" s="234"/>
      <c r="H262" s="235" t="s">
        <v>19</v>
      </c>
      <c r="I262" s="237"/>
      <c r="J262" s="234"/>
      <c r="K262" s="234"/>
      <c r="L262" s="238"/>
      <c r="M262" s="239"/>
      <c r="N262" s="240"/>
      <c r="O262" s="240"/>
      <c r="P262" s="240"/>
      <c r="Q262" s="240"/>
      <c r="R262" s="240"/>
      <c r="S262" s="240"/>
      <c r="T262" s="24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2" t="s">
        <v>170</v>
      </c>
      <c r="AU262" s="242" t="s">
        <v>77</v>
      </c>
      <c r="AV262" s="13" t="s">
        <v>75</v>
      </c>
      <c r="AW262" s="13" t="s">
        <v>31</v>
      </c>
      <c r="AX262" s="13" t="s">
        <v>69</v>
      </c>
      <c r="AY262" s="242" t="s">
        <v>155</v>
      </c>
    </row>
    <row r="263" s="14" customFormat="1">
      <c r="A263" s="14"/>
      <c r="B263" s="243"/>
      <c r="C263" s="244"/>
      <c r="D263" s="228" t="s">
        <v>170</v>
      </c>
      <c r="E263" s="245" t="s">
        <v>19</v>
      </c>
      <c r="F263" s="246" t="s">
        <v>264</v>
      </c>
      <c r="G263" s="244"/>
      <c r="H263" s="247">
        <v>116.1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3" t="s">
        <v>170</v>
      </c>
      <c r="AU263" s="253" t="s">
        <v>77</v>
      </c>
      <c r="AV263" s="14" t="s">
        <v>77</v>
      </c>
      <c r="AW263" s="14" t="s">
        <v>31</v>
      </c>
      <c r="AX263" s="14" t="s">
        <v>69</v>
      </c>
      <c r="AY263" s="253" t="s">
        <v>155</v>
      </c>
    </row>
    <row r="264" s="15" customFormat="1">
      <c r="A264" s="15"/>
      <c r="B264" s="254"/>
      <c r="C264" s="255"/>
      <c r="D264" s="228" t="s">
        <v>170</v>
      </c>
      <c r="E264" s="256" t="s">
        <v>19</v>
      </c>
      <c r="F264" s="257" t="s">
        <v>192</v>
      </c>
      <c r="G264" s="255"/>
      <c r="H264" s="258">
        <v>116.1</v>
      </c>
      <c r="I264" s="259"/>
      <c r="J264" s="255"/>
      <c r="K264" s="255"/>
      <c r="L264" s="260"/>
      <c r="M264" s="261"/>
      <c r="N264" s="262"/>
      <c r="O264" s="262"/>
      <c r="P264" s="262"/>
      <c r="Q264" s="262"/>
      <c r="R264" s="262"/>
      <c r="S264" s="262"/>
      <c r="T264" s="263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4" t="s">
        <v>170</v>
      </c>
      <c r="AU264" s="264" t="s">
        <v>77</v>
      </c>
      <c r="AV264" s="15" t="s">
        <v>161</v>
      </c>
      <c r="AW264" s="15" t="s">
        <v>31</v>
      </c>
      <c r="AX264" s="15" t="s">
        <v>75</v>
      </c>
      <c r="AY264" s="264" t="s">
        <v>155</v>
      </c>
    </row>
    <row r="265" s="2" customFormat="1" ht="24.15" customHeight="1">
      <c r="A265" s="41"/>
      <c r="B265" s="42"/>
      <c r="C265" s="215" t="s">
        <v>265</v>
      </c>
      <c r="D265" s="215" t="s">
        <v>157</v>
      </c>
      <c r="E265" s="216" t="s">
        <v>266</v>
      </c>
      <c r="F265" s="217" t="s">
        <v>267</v>
      </c>
      <c r="G265" s="218" t="s">
        <v>168</v>
      </c>
      <c r="H265" s="219">
        <v>190.05</v>
      </c>
      <c r="I265" s="220"/>
      <c r="J265" s="221">
        <f>ROUND(I265*H265,2)</f>
        <v>0</v>
      </c>
      <c r="K265" s="217" t="s">
        <v>19</v>
      </c>
      <c r="L265" s="47"/>
      <c r="M265" s="222" t="s">
        <v>19</v>
      </c>
      <c r="N265" s="223" t="s">
        <v>40</v>
      </c>
      <c r="O265" s="87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26" t="s">
        <v>161</v>
      </c>
      <c r="AT265" s="226" t="s">
        <v>157</v>
      </c>
      <c r="AU265" s="226" t="s">
        <v>77</v>
      </c>
      <c r="AY265" s="20" t="s">
        <v>155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0" t="s">
        <v>75</v>
      </c>
      <c r="BK265" s="227">
        <f>ROUND(I265*H265,2)</f>
        <v>0</v>
      </c>
      <c r="BL265" s="20" t="s">
        <v>161</v>
      </c>
      <c r="BM265" s="226" t="s">
        <v>268</v>
      </c>
    </row>
    <row r="266" s="2" customFormat="1">
      <c r="A266" s="41"/>
      <c r="B266" s="42"/>
      <c r="C266" s="43"/>
      <c r="D266" s="228" t="s">
        <v>162</v>
      </c>
      <c r="E266" s="43"/>
      <c r="F266" s="229" t="s">
        <v>267</v>
      </c>
      <c r="G266" s="43"/>
      <c r="H266" s="43"/>
      <c r="I266" s="230"/>
      <c r="J266" s="43"/>
      <c r="K266" s="43"/>
      <c r="L266" s="47"/>
      <c r="M266" s="231"/>
      <c r="N266" s="232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162</v>
      </c>
      <c r="AU266" s="20" t="s">
        <v>77</v>
      </c>
    </row>
    <row r="267" s="13" customFormat="1">
      <c r="A267" s="13"/>
      <c r="B267" s="233"/>
      <c r="C267" s="234"/>
      <c r="D267" s="228" t="s">
        <v>170</v>
      </c>
      <c r="E267" s="235" t="s">
        <v>19</v>
      </c>
      <c r="F267" s="236" t="s">
        <v>171</v>
      </c>
      <c r="G267" s="234"/>
      <c r="H267" s="235" t="s">
        <v>19</v>
      </c>
      <c r="I267" s="237"/>
      <c r="J267" s="234"/>
      <c r="K267" s="234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170</v>
      </c>
      <c r="AU267" s="242" t="s">
        <v>77</v>
      </c>
      <c r="AV267" s="13" t="s">
        <v>75</v>
      </c>
      <c r="AW267" s="13" t="s">
        <v>31</v>
      </c>
      <c r="AX267" s="13" t="s">
        <v>69</v>
      </c>
      <c r="AY267" s="242" t="s">
        <v>155</v>
      </c>
    </row>
    <row r="268" s="14" customFormat="1">
      <c r="A268" s="14"/>
      <c r="B268" s="243"/>
      <c r="C268" s="244"/>
      <c r="D268" s="228" t="s">
        <v>170</v>
      </c>
      <c r="E268" s="245" t="s">
        <v>19</v>
      </c>
      <c r="F268" s="246" t="s">
        <v>269</v>
      </c>
      <c r="G268" s="244"/>
      <c r="H268" s="247">
        <v>26.07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3" t="s">
        <v>170</v>
      </c>
      <c r="AU268" s="253" t="s">
        <v>77</v>
      </c>
      <c r="AV268" s="14" t="s">
        <v>77</v>
      </c>
      <c r="AW268" s="14" t="s">
        <v>31</v>
      </c>
      <c r="AX268" s="14" t="s">
        <v>69</v>
      </c>
      <c r="AY268" s="253" t="s">
        <v>155</v>
      </c>
    </row>
    <row r="269" s="14" customFormat="1">
      <c r="A269" s="14"/>
      <c r="B269" s="243"/>
      <c r="C269" s="244"/>
      <c r="D269" s="228" t="s">
        <v>170</v>
      </c>
      <c r="E269" s="245" t="s">
        <v>19</v>
      </c>
      <c r="F269" s="246" t="s">
        <v>259</v>
      </c>
      <c r="G269" s="244"/>
      <c r="H269" s="247">
        <v>10.67</v>
      </c>
      <c r="I269" s="248"/>
      <c r="J269" s="244"/>
      <c r="K269" s="244"/>
      <c r="L269" s="249"/>
      <c r="M269" s="250"/>
      <c r="N269" s="251"/>
      <c r="O269" s="251"/>
      <c r="P269" s="251"/>
      <c r="Q269" s="251"/>
      <c r="R269" s="251"/>
      <c r="S269" s="251"/>
      <c r="T269" s="25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3" t="s">
        <v>170</v>
      </c>
      <c r="AU269" s="253" t="s">
        <v>77</v>
      </c>
      <c r="AV269" s="14" t="s">
        <v>77</v>
      </c>
      <c r="AW269" s="14" t="s">
        <v>31</v>
      </c>
      <c r="AX269" s="14" t="s">
        <v>69</v>
      </c>
      <c r="AY269" s="253" t="s">
        <v>155</v>
      </c>
    </row>
    <row r="270" s="13" customFormat="1">
      <c r="A270" s="13"/>
      <c r="B270" s="233"/>
      <c r="C270" s="234"/>
      <c r="D270" s="228" t="s">
        <v>170</v>
      </c>
      <c r="E270" s="235" t="s">
        <v>19</v>
      </c>
      <c r="F270" s="236" t="s">
        <v>180</v>
      </c>
      <c r="G270" s="234"/>
      <c r="H270" s="235" t="s">
        <v>19</v>
      </c>
      <c r="I270" s="237"/>
      <c r="J270" s="234"/>
      <c r="K270" s="234"/>
      <c r="L270" s="238"/>
      <c r="M270" s="239"/>
      <c r="N270" s="240"/>
      <c r="O270" s="240"/>
      <c r="P270" s="240"/>
      <c r="Q270" s="240"/>
      <c r="R270" s="240"/>
      <c r="S270" s="240"/>
      <c r="T270" s="24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2" t="s">
        <v>170</v>
      </c>
      <c r="AU270" s="242" t="s">
        <v>77</v>
      </c>
      <c r="AV270" s="13" t="s">
        <v>75</v>
      </c>
      <c r="AW270" s="13" t="s">
        <v>31</v>
      </c>
      <c r="AX270" s="13" t="s">
        <v>69</v>
      </c>
      <c r="AY270" s="242" t="s">
        <v>155</v>
      </c>
    </row>
    <row r="271" s="14" customFormat="1">
      <c r="A271" s="14"/>
      <c r="B271" s="243"/>
      <c r="C271" s="244"/>
      <c r="D271" s="228" t="s">
        <v>170</v>
      </c>
      <c r="E271" s="245" t="s">
        <v>19</v>
      </c>
      <c r="F271" s="246" t="s">
        <v>270</v>
      </c>
      <c r="G271" s="244"/>
      <c r="H271" s="247">
        <v>35.310000000000004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3" t="s">
        <v>170</v>
      </c>
      <c r="AU271" s="253" t="s">
        <v>77</v>
      </c>
      <c r="AV271" s="14" t="s">
        <v>77</v>
      </c>
      <c r="AW271" s="14" t="s">
        <v>31</v>
      </c>
      <c r="AX271" s="14" t="s">
        <v>69</v>
      </c>
      <c r="AY271" s="253" t="s">
        <v>155</v>
      </c>
    </row>
    <row r="272" s="13" customFormat="1">
      <c r="A272" s="13"/>
      <c r="B272" s="233"/>
      <c r="C272" s="234"/>
      <c r="D272" s="228" t="s">
        <v>170</v>
      </c>
      <c r="E272" s="235" t="s">
        <v>19</v>
      </c>
      <c r="F272" s="236" t="s">
        <v>183</v>
      </c>
      <c r="G272" s="234"/>
      <c r="H272" s="235" t="s">
        <v>19</v>
      </c>
      <c r="I272" s="237"/>
      <c r="J272" s="234"/>
      <c r="K272" s="234"/>
      <c r="L272" s="238"/>
      <c r="M272" s="239"/>
      <c r="N272" s="240"/>
      <c r="O272" s="240"/>
      <c r="P272" s="240"/>
      <c r="Q272" s="240"/>
      <c r="R272" s="240"/>
      <c r="S272" s="240"/>
      <c r="T272" s="24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2" t="s">
        <v>170</v>
      </c>
      <c r="AU272" s="242" t="s">
        <v>77</v>
      </c>
      <c r="AV272" s="13" t="s">
        <v>75</v>
      </c>
      <c r="AW272" s="13" t="s">
        <v>31</v>
      </c>
      <c r="AX272" s="13" t="s">
        <v>69</v>
      </c>
      <c r="AY272" s="242" t="s">
        <v>155</v>
      </c>
    </row>
    <row r="273" s="14" customFormat="1">
      <c r="A273" s="14"/>
      <c r="B273" s="243"/>
      <c r="C273" s="244"/>
      <c r="D273" s="228" t="s">
        <v>170</v>
      </c>
      <c r="E273" s="245" t="s">
        <v>19</v>
      </c>
      <c r="F273" s="246" t="s">
        <v>271</v>
      </c>
      <c r="G273" s="244"/>
      <c r="H273" s="247">
        <v>19.5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3" t="s">
        <v>170</v>
      </c>
      <c r="AU273" s="253" t="s">
        <v>77</v>
      </c>
      <c r="AV273" s="14" t="s">
        <v>77</v>
      </c>
      <c r="AW273" s="14" t="s">
        <v>31</v>
      </c>
      <c r="AX273" s="14" t="s">
        <v>69</v>
      </c>
      <c r="AY273" s="253" t="s">
        <v>155</v>
      </c>
    </row>
    <row r="274" s="13" customFormat="1">
      <c r="A274" s="13"/>
      <c r="B274" s="233"/>
      <c r="C274" s="234"/>
      <c r="D274" s="228" t="s">
        <v>170</v>
      </c>
      <c r="E274" s="235" t="s">
        <v>19</v>
      </c>
      <c r="F274" s="236" t="s">
        <v>187</v>
      </c>
      <c r="G274" s="234"/>
      <c r="H274" s="235" t="s">
        <v>19</v>
      </c>
      <c r="I274" s="237"/>
      <c r="J274" s="234"/>
      <c r="K274" s="234"/>
      <c r="L274" s="238"/>
      <c r="M274" s="239"/>
      <c r="N274" s="240"/>
      <c r="O274" s="240"/>
      <c r="P274" s="240"/>
      <c r="Q274" s="240"/>
      <c r="R274" s="240"/>
      <c r="S274" s="240"/>
      <c r="T274" s="24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2" t="s">
        <v>170</v>
      </c>
      <c r="AU274" s="242" t="s">
        <v>77</v>
      </c>
      <c r="AV274" s="13" t="s">
        <v>75</v>
      </c>
      <c r="AW274" s="13" t="s">
        <v>31</v>
      </c>
      <c r="AX274" s="13" t="s">
        <v>69</v>
      </c>
      <c r="AY274" s="242" t="s">
        <v>155</v>
      </c>
    </row>
    <row r="275" s="14" customFormat="1">
      <c r="A275" s="14"/>
      <c r="B275" s="243"/>
      <c r="C275" s="244"/>
      <c r="D275" s="228" t="s">
        <v>170</v>
      </c>
      <c r="E275" s="245" t="s">
        <v>19</v>
      </c>
      <c r="F275" s="246" t="s">
        <v>272</v>
      </c>
      <c r="G275" s="244"/>
      <c r="H275" s="247">
        <v>19.3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170</v>
      </c>
      <c r="AU275" s="253" t="s">
        <v>77</v>
      </c>
      <c r="AV275" s="14" t="s">
        <v>77</v>
      </c>
      <c r="AW275" s="14" t="s">
        <v>31</v>
      </c>
      <c r="AX275" s="14" t="s">
        <v>69</v>
      </c>
      <c r="AY275" s="253" t="s">
        <v>155</v>
      </c>
    </row>
    <row r="276" s="13" customFormat="1">
      <c r="A276" s="13"/>
      <c r="B276" s="233"/>
      <c r="C276" s="234"/>
      <c r="D276" s="228" t="s">
        <v>170</v>
      </c>
      <c r="E276" s="235" t="s">
        <v>19</v>
      </c>
      <c r="F276" s="236" t="s">
        <v>273</v>
      </c>
      <c r="G276" s="234"/>
      <c r="H276" s="235" t="s">
        <v>19</v>
      </c>
      <c r="I276" s="237"/>
      <c r="J276" s="234"/>
      <c r="K276" s="234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170</v>
      </c>
      <c r="AU276" s="242" t="s">
        <v>77</v>
      </c>
      <c r="AV276" s="13" t="s">
        <v>75</v>
      </c>
      <c r="AW276" s="13" t="s">
        <v>31</v>
      </c>
      <c r="AX276" s="13" t="s">
        <v>69</v>
      </c>
      <c r="AY276" s="242" t="s">
        <v>155</v>
      </c>
    </row>
    <row r="277" s="13" customFormat="1">
      <c r="A277" s="13"/>
      <c r="B277" s="233"/>
      <c r="C277" s="234"/>
      <c r="D277" s="228" t="s">
        <v>170</v>
      </c>
      <c r="E277" s="235" t="s">
        <v>19</v>
      </c>
      <c r="F277" s="236" t="s">
        <v>180</v>
      </c>
      <c r="G277" s="234"/>
      <c r="H277" s="235" t="s">
        <v>19</v>
      </c>
      <c r="I277" s="237"/>
      <c r="J277" s="234"/>
      <c r="K277" s="234"/>
      <c r="L277" s="238"/>
      <c r="M277" s="239"/>
      <c r="N277" s="240"/>
      <c r="O277" s="240"/>
      <c r="P277" s="240"/>
      <c r="Q277" s="240"/>
      <c r="R277" s="240"/>
      <c r="S277" s="240"/>
      <c r="T277" s="24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2" t="s">
        <v>170</v>
      </c>
      <c r="AU277" s="242" t="s">
        <v>77</v>
      </c>
      <c r="AV277" s="13" t="s">
        <v>75</v>
      </c>
      <c r="AW277" s="13" t="s">
        <v>31</v>
      </c>
      <c r="AX277" s="13" t="s">
        <v>69</v>
      </c>
      <c r="AY277" s="242" t="s">
        <v>155</v>
      </c>
    </row>
    <row r="278" s="14" customFormat="1">
      <c r="A278" s="14"/>
      <c r="B278" s="243"/>
      <c r="C278" s="244"/>
      <c r="D278" s="228" t="s">
        <v>170</v>
      </c>
      <c r="E278" s="245" t="s">
        <v>19</v>
      </c>
      <c r="F278" s="246" t="s">
        <v>274</v>
      </c>
      <c r="G278" s="244"/>
      <c r="H278" s="247">
        <v>19.8</v>
      </c>
      <c r="I278" s="248"/>
      <c r="J278" s="244"/>
      <c r="K278" s="244"/>
      <c r="L278" s="249"/>
      <c r="M278" s="250"/>
      <c r="N278" s="251"/>
      <c r="O278" s="251"/>
      <c r="P278" s="251"/>
      <c r="Q278" s="251"/>
      <c r="R278" s="251"/>
      <c r="S278" s="251"/>
      <c r="T278" s="25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3" t="s">
        <v>170</v>
      </c>
      <c r="AU278" s="253" t="s">
        <v>77</v>
      </c>
      <c r="AV278" s="14" t="s">
        <v>77</v>
      </c>
      <c r="AW278" s="14" t="s">
        <v>31</v>
      </c>
      <c r="AX278" s="14" t="s">
        <v>69</v>
      </c>
      <c r="AY278" s="253" t="s">
        <v>155</v>
      </c>
    </row>
    <row r="279" s="14" customFormat="1">
      <c r="A279" s="14"/>
      <c r="B279" s="243"/>
      <c r="C279" s="244"/>
      <c r="D279" s="228" t="s">
        <v>170</v>
      </c>
      <c r="E279" s="245" t="s">
        <v>19</v>
      </c>
      <c r="F279" s="246" t="s">
        <v>275</v>
      </c>
      <c r="G279" s="244"/>
      <c r="H279" s="247">
        <v>3.3</v>
      </c>
      <c r="I279" s="248"/>
      <c r="J279" s="244"/>
      <c r="K279" s="244"/>
      <c r="L279" s="249"/>
      <c r="M279" s="250"/>
      <c r="N279" s="251"/>
      <c r="O279" s="251"/>
      <c r="P279" s="251"/>
      <c r="Q279" s="251"/>
      <c r="R279" s="251"/>
      <c r="S279" s="251"/>
      <c r="T279" s="25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3" t="s">
        <v>170</v>
      </c>
      <c r="AU279" s="253" t="s">
        <v>77</v>
      </c>
      <c r="AV279" s="14" t="s">
        <v>77</v>
      </c>
      <c r="AW279" s="14" t="s">
        <v>31</v>
      </c>
      <c r="AX279" s="14" t="s">
        <v>69</v>
      </c>
      <c r="AY279" s="253" t="s">
        <v>155</v>
      </c>
    </row>
    <row r="280" s="14" customFormat="1">
      <c r="A280" s="14"/>
      <c r="B280" s="243"/>
      <c r="C280" s="244"/>
      <c r="D280" s="228" t="s">
        <v>170</v>
      </c>
      <c r="E280" s="245" t="s">
        <v>19</v>
      </c>
      <c r="F280" s="246" t="s">
        <v>276</v>
      </c>
      <c r="G280" s="244"/>
      <c r="H280" s="247">
        <v>19.8</v>
      </c>
      <c r="I280" s="248"/>
      <c r="J280" s="244"/>
      <c r="K280" s="244"/>
      <c r="L280" s="249"/>
      <c r="M280" s="250"/>
      <c r="N280" s="251"/>
      <c r="O280" s="251"/>
      <c r="P280" s="251"/>
      <c r="Q280" s="251"/>
      <c r="R280" s="251"/>
      <c r="S280" s="251"/>
      <c r="T280" s="25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3" t="s">
        <v>170</v>
      </c>
      <c r="AU280" s="253" t="s">
        <v>77</v>
      </c>
      <c r="AV280" s="14" t="s">
        <v>77</v>
      </c>
      <c r="AW280" s="14" t="s">
        <v>31</v>
      </c>
      <c r="AX280" s="14" t="s">
        <v>69</v>
      </c>
      <c r="AY280" s="253" t="s">
        <v>155</v>
      </c>
    </row>
    <row r="281" s="14" customFormat="1">
      <c r="A281" s="14"/>
      <c r="B281" s="243"/>
      <c r="C281" s="244"/>
      <c r="D281" s="228" t="s">
        <v>170</v>
      </c>
      <c r="E281" s="245" t="s">
        <v>19</v>
      </c>
      <c r="F281" s="246" t="s">
        <v>277</v>
      </c>
      <c r="G281" s="244"/>
      <c r="H281" s="247">
        <v>9.9</v>
      </c>
      <c r="I281" s="248"/>
      <c r="J281" s="244"/>
      <c r="K281" s="244"/>
      <c r="L281" s="249"/>
      <c r="M281" s="250"/>
      <c r="N281" s="251"/>
      <c r="O281" s="251"/>
      <c r="P281" s="251"/>
      <c r="Q281" s="251"/>
      <c r="R281" s="251"/>
      <c r="S281" s="251"/>
      <c r="T281" s="25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3" t="s">
        <v>170</v>
      </c>
      <c r="AU281" s="253" t="s">
        <v>77</v>
      </c>
      <c r="AV281" s="14" t="s">
        <v>77</v>
      </c>
      <c r="AW281" s="14" t="s">
        <v>31</v>
      </c>
      <c r="AX281" s="14" t="s">
        <v>69</v>
      </c>
      <c r="AY281" s="253" t="s">
        <v>155</v>
      </c>
    </row>
    <row r="282" s="14" customFormat="1">
      <c r="A282" s="14"/>
      <c r="B282" s="243"/>
      <c r="C282" s="244"/>
      <c r="D282" s="228" t="s">
        <v>170</v>
      </c>
      <c r="E282" s="245" t="s">
        <v>19</v>
      </c>
      <c r="F282" s="246" t="s">
        <v>278</v>
      </c>
      <c r="G282" s="244"/>
      <c r="H282" s="247">
        <v>3.3</v>
      </c>
      <c r="I282" s="248"/>
      <c r="J282" s="244"/>
      <c r="K282" s="244"/>
      <c r="L282" s="249"/>
      <c r="M282" s="250"/>
      <c r="N282" s="251"/>
      <c r="O282" s="251"/>
      <c r="P282" s="251"/>
      <c r="Q282" s="251"/>
      <c r="R282" s="251"/>
      <c r="S282" s="251"/>
      <c r="T282" s="25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3" t="s">
        <v>170</v>
      </c>
      <c r="AU282" s="253" t="s">
        <v>77</v>
      </c>
      <c r="AV282" s="14" t="s">
        <v>77</v>
      </c>
      <c r="AW282" s="14" t="s">
        <v>31</v>
      </c>
      <c r="AX282" s="14" t="s">
        <v>69</v>
      </c>
      <c r="AY282" s="253" t="s">
        <v>155</v>
      </c>
    </row>
    <row r="283" s="13" customFormat="1">
      <c r="A283" s="13"/>
      <c r="B283" s="233"/>
      <c r="C283" s="234"/>
      <c r="D283" s="228" t="s">
        <v>170</v>
      </c>
      <c r="E283" s="235" t="s">
        <v>19</v>
      </c>
      <c r="F283" s="236" t="s">
        <v>183</v>
      </c>
      <c r="G283" s="234"/>
      <c r="H283" s="235" t="s">
        <v>19</v>
      </c>
      <c r="I283" s="237"/>
      <c r="J283" s="234"/>
      <c r="K283" s="234"/>
      <c r="L283" s="238"/>
      <c r="M283" s="239"/>
      <c r="N283" s="240"/>
      <c r="O283" s="240"/>
      <c r="P283" s="240"/>
      <c r="Q283" s="240"/>
      <c r="R283" s="240"/>
      <c r="S283" s="240"/>
      <c r="T283" s="24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42" t="s">
        <v>170</v>
      </c>
      <c r="AU283" s="242" t="s">
        <v>77</v>
      </c>
      <c r="AV283" s="13" t="s">
        <v>75</v>
      </c>
      <c r="AW283" s="13" t="s">
        <v>31</v>
      </c>
      <c r="AX283" s="13" t="s">
        <v>69</v>
      </c>
      <c r="AY283" s="242" t="s">
        <v>155</v>
      </c>
    </row>
    <row r="284" s="14" customFormat="1">
      <c r="A284" s="14"/>
      <c r="B284" s="243"/>
      <c r="C284" s="244"/>
      <c r="D284" s="228" t="s">
        <v>170</v>
      </c>
      <c r="E284" s="245" t="s">
        <v>19</v>
      </c>
      <c r="F284" s="246" t="s">
        <v>279</v>
      </c>
      <c r="G284" s="244"/>
      <c r="H284" s="247">
        <v>23.1</v>
      </c>
      <c r="I284" s="248"/>
      <c r="J284" s="244"/>
      <c r="K284" s="244"/>
      <c r="L284" s="249"/>
      <c r="M284" s="250"/>
      <c r="N284" s="251"/>
      <c r="O284" s="251"/>
      <c r="P284" s="251"/>
      <c r="Q284" s="251"/>
      <c r="R284" s="251"/>
      <c r="S284" s="251"/>
      <c r="T284" s="25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3" t="s">
        <v>170</v>
      </c>
      <c r="AU284" s="253" t="s">
        <v>77</v>
      </c>
      <c r="AV284" s="14" t="s">
        <v>77</v>
      </c>
      <c r="AW284" s="14" t="s">
        <v>31</v>
      </c>
      <c r="AX284" s="14" t="s">
        <v>69</v>
      </c>
      <c r="AY284" s="253" t="s">
        <v>155</v>
      </c>
    </row>
    <row r="285" s="15" customFormat="1">
      <c r="A285" s="15"/>
      <c r="B285" s="254"/>
      <c r="C285" s="255"/>
      <c r="D285" s="228" t="s">
        <v>170</v>
      </c>
      <c r="E285" s="256" t="s">
        <v>19</v>
      </c>
      <c r="F285" s="257" t="s">
        <v>192</v>
      </c>
      <c r="G285" s="255"/>
      <c r="H285" s="258">
        <v>190.05000000000003</v>
      </c>
      <c r="I285" s="259"/>
      <c r="J285" s="255"/>
      <c r="K285" s="255"/>
      <c r="L285" s="260"/>
      <c r="M285" s="261"/>
      <c r="N285" s="262"/>
      <c r="O285" s="262"/>
      <c r="P285" s="262"/>
      <c r="Q285" s="262"/>
      <c r="R285" s="262"/>
      <c r="S285" s="262"/>
      <c r="T285" s="263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4" t="s">
        <v>170</v>
      </c>
      <c r="AU285" s="264" t="s">
        <v>77</v>
      </c>
      <c r="AV285" s="15" t="s">
        <v>161</v>
      </c>
      <c r="AW285" s="15" t="s">
        <v>31</v>
      </c>
      <c r="AX285" s="15" t="s">
        <v>75</v>
      </c>
      <c r="AY285" s="264" t="s">
        <v>155</v>
      </c>
    </row>
    <row r="286" s="2" customFormat="1" ht="24.15" customHeight="1">
      <c r="A286" s="41"/>
      <c r="B286" s="42"/>
      <c r="C286" s="215" t="s">
        <v>220</v>
      </c>
      <c r="D286" s="215" t="s">
        <v>157</v>
      </c>
      <c r="E286" s="216" t="s">
        <v>280</v>
      </c>
      <c r="F286" s="217" t="s">
        <v>281</v>
      </c>
      <c r="G286" s="218" t="s">
        <v>168</v>
      </c>
      <c r="H286" s="219">
        <v>353.86</v>
      </c>
      <c r="I286" s="220"/>
      <c r="J286" s="221">
        <f>ROUND(I286*H286,2)</f>
        <v>0</v>
      </c>
      <c r="K286" s="217" t="s">
        <v>19</v>
      </c>
      <c r="L286" s="47"/>
      <c r="M286" s="222" t="s">
        <v>19</v>
      </c>
      <c r="N286" s="223" t="s">
        <v>40</v>
      </c>
      <c r="O286" s="87"/>
      <c r="P286" s="224">
        <f>O286*H286</f>
        <v>0</v>
      </c>
      <c r="Q286" s="224">
        <v>0</v>
      </c>
      <c r="R286" s="224">
        <f>Q286*H286</f>
        <v>0</v>
      </c>
      <c r="S286" s="224">
        <v>0</v>
      </c>
      <c r="T286" s="225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26" t="s">
        <v>161</v>
      </c>
      <c r="AT286" s="226" t="s">
        <v>157</v>
      </c>
      <c r="AU286" s="226" t="s">
        <v>77</v>
      </c>
      <c r="AY286" s="20" t="s">
        <v>155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20" t="s">
        <v>75</v>
      </c>
      <c r="BK286" s="227">
        <f>ROUND(I286*H286,2)</f>
        <v>0</v>
      </c>
      <c r="BL286" s="20" t="s">
        <v>161</v>
      </c>
      <c r="BM286" s="226" t="s">
        <v>282</v>
      </c>
    </row>
    <row r="287" s="2" customFormat="1">
      <c r="A287" s="41"/>
      <c r="B287" s="42"/>
      <c r="C287" s="43"/>
      <c r="D287" s="228" t="s">
        <v>162</v>
      </c>
      <c r="E287" s="43"/>
      <c r="F287" s="229" t="s">
        <v>281</v>
      </c>
      <c r="G287" s="43"/>
      <c r="H287" s="43"/>
      <c r="I287" s="230"/>
      <c r="J287" s="43"/>
      <c r="K287" s="43"/>
      <c r="L287" s="47"/>
      <c r="M287" s="231"/>
      <c r="N287" s="232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162</v>
      </c>
      <c r="AU287" s="20" t="s">
        <v>77</v>
      </c>
    </row>
    <row r="288" s="13" customFormat="1">
      <c r="A288" s="13"/>
      <c r="B288" s="233"/>
      <c r="C288" s="234"/>
      <c r="D288" s="228" t="s">
        <v>170</v>
      </c>
      <c r="E288" s="235" t="s">
        <v>19</v>
      </c>
      <c r="F288" s="236" t="s">
        <v>171</v>
      </c>
      <c r="G288" s="234"/>
      <c r="H288" s="235" t="s">
        <v>19</v>
      </c>
      <c r="I288" s="237"/>
      <c r="J288" s="234"/>
      <c r="K288" s="234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170</v>
      </c>
      <c r="AU288" s="242" t="s">
        <v>77</v>
      </c>
      <c r="AV288" s="13" t="s">
        <v>75</v>
      </c>
      <c r="AW288" s="13" t="s">
        <v>31</v>
      </c>
      <c r="AX288" s="13" t="s">
        <v>69</v>
      </c>
      <c r="AY288" s="242" t="s">
        <v>155</v>
      </c>
    </row>
    <row r="289" s="14" customFormat="1">
      <c r="A289" s="14"/>
      <c r="B289" s="243"/>
      <c r="C289" s="244"/>
      <c r="D289" s="228" t="s">
        <v>170</v>
      </c>
      <c r="E289" s="245" t="s">
        <v>19</v>
      </c>
      <c r="F289" s="246" t="s">
        <v>283</v>
      </c>
      <c r="G289" s="244"/>
      <c r="H289" s="247">
        <v>158.18</v>
      </c>
      <c r="I289" s="248"/>
      <c r="J289" s="244"/>
      <c r="K289" s="244"/>
      <c r="L289" s="249"/>
      <c r="M289" s="250"/>
      <c r="N289" s="251"/>
      <c r="O289" s="251"/>
      <c r="P289" s="251"/>
      <c r="Q289" s="251"/>
      <c r="R289" s="251"/>
      <c r="S289" s="251"/>
      <c r="T289" s="25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3" t="s">
        <v>170</v>
      </c>
      <c r="AU289" s="253" t="s">
        <v>77</v>
      </c>
      <c r="AV289" s="14" t="s">
        <v>77</v>
      </c>
      <c r="AW289" s="14" t="s">
        <v>31</v>
      </c>
      <c r="AX289" s="14" t="s">
        <v>69</v>
      </c>
      <c r="AY289" s="253" t="s">
        <v>155</v>
      </c>
    </row>
    <row r="290" s="13" customFormat="1">
      <c r="A290" s="13"/>
      <c r="B290" s="233"/>
      <c r="C290" s="234"/>
      <c r="D290" s="228" t="s">
        <v>170</v>
      </c>
      <c r="E290" s="235" t="s">
        <v>19</v>
      </c>
      <c r="F290" s="236" t="s">
        <v>177</v>
      </c>
      <c r="G290" s="234"/>
      <c r="H290" s="235" t="s">
        <v>19</v>
      </c>
      <c r="I290" s="237"/>
      <c r="J290" s="234"/>
      <c r="K290" s="234"/>
      <c r="L290" s="238"/>
      <c r="M290" s="239"/>
      <c r="N290" s="240"/>
      <c r="O290" s="240"/>
      <c r="P290" s="240"/>
      <c r="Q290" s="240"/>
      <c r="R290" s="240"/>
      <c r="S290" s="240"/>
      <c r="T290" s="24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2" t="s">
        <v>170</v>
      </c>
      <c r="AU290" s="242" t="s">
        <v>77</v>
      </c>
      <c r="AV290" s="13" t="s">
        <v>75</v>
      </c>
      <c r="AW290" s="13" t="s">
        <v>31</v>
      </c>
      <c r="AX290" s="13" t="s">
        <v>69</v>
      </c>
      <c r="AY290" s="242" t="s">
        <v>155</v>
      </c>
    </row>
    <row r="291" s="14" customFormat="1">
      <c r="A291" s="14"/>
      <c r="B291" s="243"/>
      <c r="C291" s="244"/>
      <c r="D291" s="228" t="s">
        <v>170</v>
      </c>
      <c r="E291" s="245" t="s">
        <v>19</v>
      </c>
      <c r="F291" s="246" t="s">
        <v>284</v>
      </c>
      <c r="G291" s="244"/>
      <c r="H291" s="247">
        <v>72.4</v>
      </c>
      <c r="I291" s="248"/>
      <c r="J291" s="244"/>
      <c r="K291" s="244"/>
      <c r="L291" s="249"/>
      <c r="M291" s="250"/>
      <c r="N291" s="251"/>
      <c r="O291" s="251"/>
      <c r="P291" s="251"/>
      <c r="Q291" s="251"/>
      <c r="R291" s="251"/>
      <c r="S291" s="251"/>
      <c r="T291" s="25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3" t="s">
        <v>170</v>
      </c>
      <c r="AU291" s="253" t="s">
        <v>77</v>
      </c>
      <c r="AV291" s="14" t="s">
        <v>77</v>
      </c>
      <c r="AW291" s="14" t="s">
        <v>31</v>
      </c>
      <c r="AX291" s="14" t="s">
        <v>69</v>
      </c>
      <c r="AY291" s="253" t="s">
        <v>155</v>
      </c>
    </row>
    <row r="292" s="13" customFormat="1">
      <c r="A292" s="13"/>
      <c r="B292" s="233"/>
      <c r="C292" s="234"/>
      <c r="D292" s="228" t="s">
        <v>170</v>
      </c>
      <c r="E292" s="235" t="s">
        <v>19</v>
      </c>
      <c r="F292" s="236" t="s">
        <v>180</v>
      </c>
      <c r="G292" s="234"/>
      <c r="H292" s="235" t="s">
        <v>19</v>
      </c>
      <c r="I292" s="237"/>
      <c r="J292" s="234"/>
      <c r="K292" s="234"/>
      <c r="L292" s="238"/>
      <c r="M292" s="239"/>
      <c r="N292" s="240"/>
      <c r="O292" s="240"/>
      <c r="P292" s="240"/>
      <c r="Q292" s="240"/>
      <c r="R292" s="240"/>
      <c r="S292" s="240"/>
      <c r="T292" s="24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2" t="s">
        <v>170</v>
      </c>
      <c r="AU292" s="242" t="s">
        <v>77</v>
      </c>
      <c r="AV292" s="13" t="s">
        <v>75</v>
      </c>
      <c r="AW292" s="13" t="s">
        <v>31</v>
      </c>
      <c r="AX292" s="13" t="s">
        <v>69</v>
      </c>
      <c r="AY292" s="242" t="s">
        <v>155</v>
      </c>
    </row>
    <row r="293" s="14" customFormat="1">
      <c r="A293" s="14"/>
      <c r="B293" s="243"/>
      <c r="C293" s="244"/>
      <c r="D293" s="228" t="s">
        <v>170</v>
      </c>
      <c r="E293" s="245" t="s">
        <v>19</v>
      </c>
      <c r="F293" s="246" t="s">
        <v>285</v>
      </c>
      <c r="G293" s="244"/>
      <c r="H293" s="247">
        <v>30.6</v>
      </c>
      <c r="I293" s="248"/>
      <c r="J293" s="244"/>
      <c r="K293" s="244"/>
      <c r="L293" s="249"/>
      <c r="M293" s="250"/>
      <c r="N293" s="251"/>
      <c r="O293" s="251"/>
      <c r="P293" s="251"/>
      <c r="Q293" s="251"/>
      <c r="R293" s="251"/>
      <c r="S293" s="251"/>
      <c r="T293" s="25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3" t="s">
        <v>170</v>
      </c>
      <c r="AU293" s="253" t="s">
        <v>77</v>
      </c>
      <c r="AV293" s="14" t="s">
        <v>77</v>
      </c>
      <c r="AW293" s="14" t="s">
        <v>31</v>
      </c>
      <c r="AX293" s="14" t="s">
        <v>69</v>
      </c>
      <c r="AY293" s="253" t="s">
        <v>155</v>
      </c>
    </row>
    <row r="294" s="14" customFormat="1">
      <c r="A294" s="14"/>
      <c r="B294" s="243"/>
      <c r="C294" s="244"/>
      <c r="D294" s="228" t="s">
        <v>170</v>
      </c>
      <c r="E294" s="245" t="s">
        <v>19</v>
      </c>
      <c r="F294" s="246" t="s">
        <v>286</v>
      </c>
      <c r="G294" s="244"/>
      <c r="H294" s="247">
        <v>35.53</v>
      </c>
      <c r="I294" s="248"/>
      <c r="J294" s="244"/>
      <c r="K294" s="244"/>
      <c r="L294" s="249"/>
      <c r="M294" s="250"/>
      <c r="N294" s="251"/>
      <c r="O294" s="251"/>
      <c r="P294" s="251"/>
      <c r="Q294" s="251"/>
      <c r="R294" s="251"/>
      <c r="S294" s="251"/>
      <c r="T294" s="25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3" t="s">
        <v>170</v>
      </c>
      <c r="AU294" s="253" t="s">
        <v>77</v>
      </c>
      <c r="AV294" s="14" t="s">
        <v>77</v>
      </c>
      <c r="AW294" s="14" t="s">
        <v>31</v>
      </c>
      <c r="AX294" s="14" t="s">
        <v>69</v>
      </c>
      <c r="AY294" s="253" t="s">
        <v>155</v>
      </c>
    </row>
    <row r="295" s="14" customFormat="1">
      <c r="A295" s="14"/>
      <c r="B295" s="243"/>
      <c r="C295" s="244"/>
      <c r="D295" s="228" t="s">
        <v>170</v>
      </c>
      <c r="E295" s="245" t="s">
        <v>19</v>
      </c>
      <c r="F295" s="246" t="s">
        <v>287</v>
      </c>
      <c r="G295" s="244"/>
      <c r="H295" s="247">
        <v>15.15</v>
      </c>
      <c r="I295" s="248"/>
      <c r="J295" s="244"/>
      <c r="K295" s="244"/>
      <c r="L295" s="249"/>
      <c r="M295" s="250"/>
      <c r="N295" s="251"/>
      <c r="O295" s="251"/>
      <c r="P295" s="251"/>
      <c r="Q295" s="251"/>
      <c r="R295" s="251"/>
      <c r="S295" s="251"/>
      <c r="T295" s="25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3" t="s">
        <v>170</v>
      </c>
      <c r="AU295" s="253" t="s">
        <v>77</v>
      </c>
      <c r="AV295" s="14" t="s">
        <v>77</v>
      </c>
      <c r="AW295" s="14" t="s">
        <v>31</v>
      </c>
      <c r="AX295" s="14" t="s">
        <v>69</v>
      </c>
      <c r="AY295" s="253" t="s">
        <v>155</v>
      </c>
    </row>
    <row r="296" s="13" customFormat="1">
      <c r="A296" s="13"/>
      <c r="B296" s="233"/>
      <c r="C296" s="234"/>
      <c r="D296" s="228" t="s">
        <v>170</v>
      </c>
      <c r="E296" s="235" t="s">
        <v>19</v>
      </c>
      <c r="F296" s="236" t="s">
        <v>183</v>
      </c>
      <c r="G296" s="234"/>
      <c r="H296" s="235" t="s">
        <v>19</v>
      </c>
      <c r="I296" s="237"/>
      <c r="J296" s="234"/>
      <c r="K296" s="234"/>
      <c r="L296" s="238"/>
      <c r="M296" s="239"/>
      <c r="N296" s="240"/>
      <c r="O296" s="240"/>
      <c r="P296" s="240"/>
      <c r="Q296" s="240"/>
      <c r="R296" s="240"/>
      <c r="S296" s="240"/>
      <c r="T296" s="24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2" t="s">
        <v>170</v>
      </c>
      <c r="AU296" s="242" t="s">
        <v>77</v>
      </c>
      <c r="AV296" s="13" t="s">
        <v>75</v>
      </c>
      <c r="AW296" s="13" t="s">
        <v>31</v>
      </c>
      <c r="AX296" s="13" t="s">
        <v>69</v>
      </c>
      <c r="AY296" s="242" t="s">
        <v>155</v>
      </c>
    </row>
    <row r="297" s="14" customFormat="1">
      <c r="A297" s="14"/>
      <c r="B297" s="243"/>
      <c r="C297" s="244"/>
      <c r="D297" s="228" t="s">
        <v>170</v>
      </c>
      <c r="E297" s="245" t="s">
        <v>19</v>
      </c>
      <c r="F297" s="246" t="s">
        <v>288</v>
      </c>
      <c r="G297" s="244"/>
      <c r="H297" s="247">
        <v>42</v>
      </c>
      <c r="I297" s="248"/>
      <c r="J297" s="244"/>
      <c r="K297" s="244"/>
      <c r="L297" s="249"/>
      <c r="M297" s="250"/>
      <c r="N297" s="251"/>
      <c r="O297" s="251"/>
      <c r="P297" s="251"/>
      <c r="Q297" s="251"/>
      <c r="R297" s="251"/>
      <c r="S297" s="251"/>
      <c r="T297" s="25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3" t="s">
        <v>170</v>
      </c>
      <c r="AU297" s="253" t="s">
        <v>77</v>
      </c>
      <c r="AV297" s="14" t="s">
        <v>77</v>
      </c>
      <c r="AW297" s="14" t="s">
        <v>31</v>
      </c>
      <c r="AX297" s="14" t="s">
        <v>69</v>
      </c>
      <c r="AY297" s="253" t="s">
        <v>155</v>
      </c>
    </row>
    <row r="298" s="15" customFormat="1">
      <c r="A298" s="15"/>
      <c r="B298" s="254"/>
      <c r="C298" s="255"/>
      <c r="D298" s="228" t="s">
        <v>170</v>
      </c>
      <c r="E298" s="256" t="s">
        <v>19</v>
      </c>
      <c r="F298" s="257" t="s">
        <v>192</v>
      </c>
      <c r="G298" s="255"/>
      <c r="H298" s="258">
        <v>353.86</v>
      </c>
      <c r="I298" s="259"/>
      <c r="J298" s="255"/>
      <c r="K298" s="255"/>
      <c r="L298" s="260"/>
      <c r="M298" s="261"/>
      <c r="N298" s="262"/>
      <c r="O298" s="262"/>
      <c r="P298" s="262"/>
      <c r="Q298" s="262"/>
      <c r="R298" s="262"/>
      <c r="S298" s="262"/>
      <c r="T298" s="263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64" t="s">
        <v>170</v>
      </c>
      <c r="AU298" s="264" t="s">
        <v>77</v>
      </c>
      <c r="AV298" s="15" t="s">
        <v>161</v>
      </c>
      <c r="AW298" s="15" t="s">
        <v>31</v>
      </c>
      <c r="AX298" s="15" t="s">
        <v>75</v>
      </c>
      <c r="AY298" s="264" t="s">
        <v>155</v>
      </c>
    </row>
    <row r="299" s="2" customFormat="1" ht="16.5" customHeight="1">
      <c r="A299" s="41"/>
      <c r="B299" s="42"/>
      <c r="C299" s="215" t="s">
        <v>289</v>
      </c>
      <c r="D299" s="215" t="s">
        <v>157</v>
      </c>
      <c r="E299" s="216" t="s">
        <v>290</v>
      </c>
      <c r="F299" s="217" t="s">
        <v>291</v>
      </c>
      <c r="G299" s="218" t="s">
        <v>232</v>
      </c>
      <c r="H299" s="219">
        <v>7.273</v>
      </c>
      <c r="I299" s="220"/>
      <c r="J299" s="221">
        <f>ROUND(I299*H299,2)</f>
        <v>0</v>
      </c>
      <c r="K299" s="217" t="s">
        <v>19</v>
      </c>
      <c r="L299" s="47"/>
      <c r="M299" s="222" t="s">
        <v>19</v>
      </c>
      <c r="N299" s="223" t="s">
        <v>40</v>
      </c>
      <c r="O299" s="87"/>
      <c r="P299" s="224">
        <f>O299*H299</f>
        <v>0</v>
      </c>
      <c r="Q299" s="224">
        <v>0</v>
      </c>
      <c r="R299" s="224">
        <f>Q299*H299</f>
        <v>0</v>
      </c>
      <c r="S299" s="224">
        <v>0</v>
      </c>
      <c r="T299" s="225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26" t="s">
        <v>161</v>
      </c>
      <c r="AT299" s="226" t="s">
        <v>157</v>
      </c>
      <c r="AU299" s="226" t="s">
        <v>77</v>
      </c>
      <c r="AY299" s="20" t="s">
        <v>155</v>
      </c>
      <c r="BE299" s="227">
        <f>IF(N299="základní",J299,0)</f>
        <v>0</v>
      </c>
      <c r="BF299" s="227">
        <f>IF(N299="snížená",J299,0)</f>
        <v>0</v>
      </c>
      <c r="BG299" s="227">
        <f>IF(N299="zákl. přenesená",J299,0)</f>
        <v>0</v>
      </c>
      <c r="BH299" s="227">
        <f>IF(N299="sníž. přenesená",J299,0)</f>
        <v>0</v>
      </c>
      <c r="BI299" s="227">
        <f>IF(N299="nulová",J299,0)</f>
        <v>0</v>
      </c>
      <c r="BJ299" s="20" t="s">
        <v>75</v>
      </c>
      <c r="BK299" s="227">
        <f>ROUND(I299*H299,2)</f>
        <v>0</v>
      </c>
      <c r="BL299" s="20" t="s">
        <v>161</v>
      </c>
      <c r="BM299" s="226" t="s">
        <v>292</v>
      </c>
    </row>
    <row r="300" s="2" customFormat="1">
      <c r="A300" s="41"/>
      <c r="B300" s="42"/>
      <c r="C300" s="43"/>
      <c r="D300" s="228" t="s">
        <v>162</v>
      </c>
      <c r="E300" s="43"/>
      <c r="F300" s="229" t="s">
        <v>291</v>
      </c>
      <c r="G300" s="43"/>
      <c r="H300" s="43"/>
      <c r="I300" s="230"/>
      <c r="J300" s="43"/>
      <c r="K300" s="43"/>
      <c r="L300" s="47"/>
      <c r="M300" s="231"/>
      <c r="N300" s="232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162</v>
      </c>
      <c r="AU300" s="20" t="s">
        <v>77</v>
      </c>
    </row>
    <row r="301" s="13" customFormat="1">
      <c r="A301" s="13"/>
      <c r="B301" s="233"/>
      <c r="C301" s="234"/>
      <c r="D301" s="228" t="s">
        <v>170</v>
      </c>
      <c r="E301" s="235" t="s">
        <v>19</v>
      </c>
      <c r="F301" s="236" t="s">
        <v>293</v>
      </c>
      <c r="G301" s="234"/>
      <c r="H301" s="235" t="s">
        <v>19</v>
      </c>
      <c r="I301" s="237"/>
      <c r="J301" s="234"/>
      <c r="K301" s="234"/>
      <c r="L301" s="238"/>
      <c r="M301" s="239"/>
      <c r="N301" s="240"/>
      <c r="O301" s="240"/>
      <c r="P301" s="240"/>
      <c r="Q301" s="240"/>
      <c r="R301" s="240"/>
      <c r="S301" s="240"/>
      <c r="T301" s="24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2" t="s">
        <v>170</v>
      </c>
      <c r="AU301" s="242" t="s">
        <v>77</v>
      </c>
      <c r="AV301" s="13" t="s">
        <v>75</v>
      </c>
      <c r="AW301" s="13" t="s">
        <v>31</v>
      </c>
      <c r="AX301" s="13" t="s">
        <v>69</v>
      </c>
      <c r="AY301" s="242" t="s">
        <v>155</v>
      </c>
    </row>
    <row r="302" s="14" customFormat="1">
      <c r="A302" s="14"/>
      <c r="B302" s="243"/>
      <c r="C302" s="244"/>
      <c r="D302" s="228" t="s">
        <v>170</v>
      </c>
      <c r="E302" s="245" t="s">
        <v>19</v>
      </c>
      <c r="F302" s="246" t="s">
        <v>294</v>
      </c>
      <c r="G302" s="244"/>
      <c r="H302" s="247">
        <v>0.197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3" t="s">
        <v>170</v>
      </c>
      <c r="AU302" s="253" t="s">
        <v>77</v>
      </c>
      <c r="AV302" s="14" t="s">
        <v>77</v>
      </c>
      <c r="AW302" s="14" t="s">
        <v>31</v>
      </c>
      <c r="AX302" s="14" t="s">
        <v>69</v>
      </c>
      <c r="AY302" s="253" t="s">
        <v>155</v>
      </c>
    </row>
    <row r="303" s="14" customFormat="1">
      <c r="A303" s="14"/>
      <c r="B303" s="243"/>
      <c r="C303" s="244"/>
      <c r="D303" s="228" t="s">
        <v>170</v>
      </c>
      <c r="E303" s="245" t="s">
        <v>19</v>
      </c>
      <c r="F303" s="246" t="s">
        <v>295</v>
      </c>
      <c r="G303" s="244"/>
      <c r="H303" s="247">
        <v>0.92900000000000016</v>
      </c>
      <c r="I303" s="248"/>
      <c r="J303" s="244"/>
      <c r="K303" s="244"/>
      <c r="L303" s="249"/>
      <c r="M303" s="250"/>
      <c r="N303" s="251"/>
      <c r="O303" s="251"/>
      <c r="P303" s="251"/>
      <c r="Q303" s="251"/>
      <c r="R303" s="251"/>
      <c r="S303" s="251"/>
      <c r="T303" s="25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3" t="s">
        <v>170</v>
      </c>
      <c r="AU303" s="253" t="s">
        <v>77</v>
      </c>
      <c r="AV303" s="14" t="s">
        <v>77</v>
      </c>
      <c r="AW303" s="14" t="s">
        <v>31</v>
      </c>
      <c r="AX303" s="14" t="s">
        <v>69</v>
      </c>
      <c r="AY303" s="253" t="s">
        <v>155</v>
      </c>
    </row>
    <row r="304" s="14" customFormat="1">
      <c r="A304" s="14"/>
      <c r="B304" s="243"/>
      <c r="C304" s="244"/>
      <c r="D304" s="228" t="s">
        <v>170</v>
      </c>
      <c r="E304" s="245" t="s">
        <v>19</v>
      </c>
      <c r="F304" s="246" t="s">
        <v>296</v>
      </c>
      <c r="G304" s="244"/>
      <c r="H304" s="247">
        <v>1.901</v>
      </c>
      <c r="I304" s="248"/>
      <c r="J304" s="244"/>
      <c r="K304" s="244"/>
      <c r="L304" s="249"/>
      <c r="M304" s="250"/>
      <c r="N304" s="251"/>
      <c r="O304" s="251"/>
      <c r="P304" s="251"/>
      <c r="Q304" s="251"/>
      <c r="R304" s="251"/>
      <c r="S304" s="251"/>
      <c r="T304" s="25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3" t="s">
        <v>170</v>
      </c>
      <c r="AU304" s="253" t="s">
        <v>77</v>
      </c>
      <c r="AV304" s="14" t="s">
        <v>77</v>
      </c>
      <c r="AW304" s="14" t="s">
        <v>31</v>
      </c>
      <c r="AX304" s="14" t="s">
        <v>69</v>
      </c>
      <c r="AY304" s="253" t="s">
        <v>155</v>
      </c>
    </row>
    <row r="305" s="14" customFormat="1">
      <c r="A305" s="14"/>
      <c r="B305" s="243"/>
      <c r="C305" s="244"/>
      <c r="D305" s="228" t="s">
        <v>170</v>
      </c>
      <c r="E305" s="245" t="s">
        <v>19</v>
      </c>
      <c r="F305" s="246" t="s">
        <v>297</v>
      </c>
      <c r="G305" s="244"/>
      <c r="H305" s="247">
        <v>4.2460000000000008</v>
      </c>
      <c r="I305" s="248"/>
      <c r="J305" s="244"/>
      <c r="K305" s="244"/>
      <c r="L305" s="249"/>
      <c r="M305" s="250"/>
      <c r="N305" s="251"/>
      <c r="O305" s="251"/>
      <c r="P305" s="251"/>
      <c r="Q305" s="251"/>
      <c r="R305" s="251"/>
      <c r="S305" s="251"/>
      <c r="T305" s="25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3" t="s">
        <v>170</v>
      </c>
      <c r="AU305" s="253" t="s">
        <v>77</v>
      </c>
      <c r="AV305" s="14" t="s">
        <v>77</v>
      </c>
      <c r="AW305" s="14" t="s">
        <v>31</v>
      </c>
      <c r="AX305" s="14" t="s">
        <v>69</v>
      </c>
      <c r="AY305" s="253" t="s">
        <v>155</v>
      </c>
    </row>
    <row r="306" s="15" customFormat="1">
      <c r="A306" s="15"/>
      <c r="B306" s="254"/>
      <c r="C306" s="255"/>
      <c r="D306" s="228" t="s">
        <v>170</v>
      </c>
      <c r="E306" s="256" t="s">
        <v>19</v>
      </c>
      <c r="F306" s="257" t="s">
        <v>192</v>
      </c>
      <c r="G306" s="255"/>
      <c r="H306" s="258">
        <v>7.273</v>
      </c>
      <c r="I306" s="259"/>
      <c r="J306" s="255"/>
      <c r="K306" s="255"/>
      <c r="L306" s="260"/>
      <c r="M306" s="261"/>
      <c r="N306" s="262"/>
      <c r="O306" s="262"/>
      <c r="P306" s="262"/>
      <c r="Q306" s="262"/>
      <c r="R306" s="262"/>
      <c r="S306" s="262"/>
      <c r="T306" s="263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4" t="s">
        <v>170</v>
      </c>
      <c r="AU306" s="264" t="s">
        <v>77</v>
      </c>
      <c r="AV306" s="15" t="s">
        <v>161</v>
      </c>
      <c r="AW306" s="15" t="s">
        <v>31</v>
      </c>
      <c r="AX306" s="15" t="s">
        <v>75</v>
      </c>
      <c r="AY306" s="264" t="s">
        <v>155</v>
      </c>
    </row>
    <row r="307" s="2" customFormat="1" ht="16.5" customHeight="1">
      <c r="A307" s="41"/>
      <c r="B307" s="42"/>
      <c r="C307" s="215" t="s">
        <v>224</v>
      </c>
      <c r="D307" s="215" t="s">
        <v>157</v>
      </c>
      <c r="E307" s="216" t="s">
        <v>298</v>
      </c>
      <c r="F307" s="217" t="s">
        <v>299</v>
      </c>
      <c r="G307" s="218" t="s">
        <v>300</v>
      </c>
      <c r="H307" s="219">
        <v>550.379</v>
      </c>
      <c r="I307" s="220"/>
      <c r="J307" s="221">
        <f>ROUND(I307*H307,2)</f>
        <v>0</v>
      </c>
      <c r="K307" s="217" t="s">
        <v>19</v>
      </c>
      <c r="L307" s="47"/>
      <c r="M307" s="222" t="s">
        <v>19</v>
      </c>
      <c r="N307" s="223" t="s">
        <v>40</v>
      </c>
      <c r="O307" s="87"/>
      <c r="P307" s="224">
        <f>O307*H307</f>
        <v>0</v>
      </c>
      <c r="Q307" s="224">
        <v>0</v>
      </c>
      <c r="R307" s="224">
        <f>Q307*H307</f>
        <v>0</v>
      </c>
      <c r="S307" s="224">
        <v>0</v>
      </c>
      <c r="T307" s="225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26" t="s">
        <v>161</v>
      </c>
      <c r="AT307" s="226" t="s">
        <v>157</v>
      </c>
      <c r="AU307" s="226" t="s">
        <v>77</v>
      </c>
      <c r="AY307" s="20" t="s">
        <v>155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20" t="s">
        <v>75</v>
      </c>
      <c r="BK307" s="227">
        <f>ROUND(I307*H307,2)</f>
        <v>0</v>
      </c>
      <c r="BL307" s="20" t="s">
        <v>161</v>
      </c>
      <c r="BM307" s="226" t="s">
        <v>301</v>
      </c>
    </row>
    <row r="308" s="2" customFormat="1">
      <c r="A308" s="41"/>
      <c r="B308" s="42"/>
      <c r="C308" s="43"/>
      <c r="D308" s="228" t="s">
        <v>162</v>
      </c>
      <c r="E308" s="43"/>
      <c r="F308" s="229" t="s">
        <v>299</v>
      </c>
      <c r="G308" s="43"/>
      <c r="H308" s="43"/>
      <c r="I308" s="230"/>
      <c r="J308" s="43"/>
      <c r="K308" s="43"/>
      <c r="L308" s="47"/>
      <c r="M308" s="231"/>
      <c r="N308" s="232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162</v>
      </c>
      <c r="AU308" s="20" t="s">
        <v>77</v>
      </c>
    </row>
    <row r="309" s="13" customFormat="1">
      <c r="A309" s="13"/>
      <c r="B309" s="233"/>
      <c r="C309" s="234"/>
      <c r="D309" s="228" t="s">
        <v>170</v>
      </c>
      <c r="E309" s="235" t="s">
        <v>19</v>
      </c>
      <c r="F309" s="236" t="s">
        <v>302</v>
      </c>
      <c r="G309" s="234"/>
      <c r="H309" s="235" t="s">
        <v>19</v>
      </c>
      <c r="I309" s="237"/>
      <c r="J309" s="234"/>
      <c r="K309" s="234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170</v>
      </c>
      <c r="AU309" s="242" t="s">
        <v>77</v>
      </c>
      <c r="AV309" s="13" t="s">
        <v>75</v>
      </c>
      <c r="AW309" s="13" t="s">
        <v>31</v>
      </c>
      <c r="AX309" s="13" t="s">
        <v>69</v>
      </c>
      <c r="AY309" s="242" t="s">
        <v>155</v>
      </c>
    </row>
    <row r="310" s="13" customFormat="1">
      <c r="A310" s="13"/>
      <c r="B310" s="233"/>
      <c r="C310" s="234"/>
      <c r="D310" s="228" t="s">
        <v>170</v>
      </c>
      <c r="E310" s="235" t="s">
        <v>19</v>
      </c>
      <c r="F310" s="236" t="s">
        <v>177</v>
      </c>
      <c r="G310" s="234"/>
      <c r="H310" s="235" t="s">
        <v>19</v>
      </c>
      <c r="I310" s="237"/>
      <c r="J310" s="234"/>
      <c r="K310" s="234"/>
      <c r="L310" s="238"/>
      <c r="M310" s="239"/>
      <c r="N310" s="240"/>
      <c r="O310" s="240"/>
      <c r="P310" s="240"/>
      <c r="Q310" s="240"/>
      <c r="R310" s="240"/>
      <c r="S310" s="240"/>
      <c r="T310" s="24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2" t="s">
        <v>170</v>
      </c>
      <c r="AU310" s="242" t="s">
        <v>77</v>
      </c>
      <c r="AV310" s="13" t="s">
        <v>75</v>
      </c>
      <c r="AW310" s="13" t="s">
        <v>31</v>
      </c>
      <c r="AX310" s="13" t="s">
        <v>69</v>
      </c>
      <c r="AY310" s="242" t="s">
        <v>155</v>
      </c>
    </row>
    <row r="311" s="14" customFormat="1">
      <c r="A311" s="14"/>
      <c r="B311" s="243"/>
      <c r="C311" s="244"/>
      <c r="D311" s="228" t="s">
        <v>170</v>
      </c>
      <c r="E311" s="245" t="s">
        <v>19</v>
      </c>
      <c r="F311" s="246" t="s">
        <v>303</v>
      </c>
      <c r="G311" s="244"/>
      <c r="H311" s="247">
        <v>13.875</v>
      </c>
      <c r="I311" s="248"/>
      <c r="J311" s="244"/>
      <c r="K311" s="244"/>
      <c r="L311" s="249"/>
      <c r="M311" s="250"/>
      <c r="N311" s="251"/>
      <c r="O311" s="251"/>
      <c r="P311" s="251"/>
      <c r="Q311" s="251"/>
      <c r="R311" s="251"/>
      <c r="S311" s="251"/>
      <c r="T311" s="25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3" t="s">
        <v>170</v>
      </c>
      <c r="AU311" s="253" t="s">
        <v>77</v>
      </c>
      <c r="AV311" s="14" t="s">
        <v>77</v>
      </c>
      <c r="AW311" s="14" t="s">
        <v>31</v>
      </c>
      <c r="AX311" s="14" t="s">
        <v>69</v>
      </c>
      <c r="AY311" s="253" t="s">
        <v>155</v>
      </c>
    </row>
    <row r="312" s="14" customFormat="1">
      <c r="A312" s="14"/>
      <c r="B312" s="243"/>
      <c r="C312" s="244"/>
      <c r="D312" s="228" t="s">
        <v>170</v>
      </c>
      <c r="E312" s="245" t="s">
        <v>19</v>
      </c>
      <c r="F312" s="246" t="s">
        <v>304</v>
      </c>
      <c r="G312" s="244"/>
      <c r="H312" s="247">
        <v>6.063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3" t="s">
        <v>170</v>
      </c>
      <c r="AU312" s="253" t="s">
        <v>77</v>
      </c>
      <c r="AV312" s="14" t="s">
        <v>77</v>
      </c>
      <c r="AW312" s="14" t="s">
        <v>31</v>
      </c>
      <c r="AX312" s="14" t="s">
        <v>69</v>
      </c>
      <c r="AY312" s="253" t="s">
        <v>155</v>
      </c>
    </row>
    <row r="313" s="13" customFormat="1">
      <c r="A313" s="13"/>
      <c r="B313" s="233"/>
      <c r="C313" s="234"/>
      <c r="D313" s="228" t="s">
        <v>170</v>
      </c>
      <c r="E313" s="235" t="s">
        <v>19</v>
      </c>
      <c r="F313" s="236" t="s">
        <v>187</v>
      </c>
      <c r="G313" s="234"/>
      <c r="H313" s="235" t="s">
        <v>19</v>
      </c>
      <c r="I313" s="237"/>
      <c r="J313" s="234"/>
      <c r="K313" s="234"/>
      <c r="L313" s="238"/>
      <c r="M313" s="239"/>
      <c r="N313" s="240"/>
      <c r="O313" s="240"/>
      <c r="P313" s="240"/>
      <c r="Q313" s="240"/>
      <c r="R313" s="240"/>
      <c r="S313" s="240"/>
      <c r="T313" s="24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2" t="s">
        <v>170</v>
      </c>
      <c r="AU313" s="242" t="s">
        <v>77</v>
      </c>
      <c r="AV313" s="13" t="s">
        <v>75</v>
      </c>
      <c r="AW313" s="13" t="s">
        <v>31</v>
      </c>
      <c r="AX313" s="13" t="s">
        <v>69</v>
      </c>
      <c r="AY313" s="242" t="s">
        <v>155</v>
      </c>
    </row>
    <row r="314" s="14" customFormat="1">
      <c r="A314" s="14"/>
      <c r="B314" s="243"/>
      <c r="C314" s="244"/>
      <c r="D314" s="228" t="s">
        <v>170</v>
      </c>
      <c r="E314" s="245" t="s">
        <v>19</v>
      </c>
      <c r="F314" s="246" t="s">
        <v>305</v>
      </c>
      <c r="G314" s="244"/>
      <c r="H314" s="247">
        <v>72.563</v>
      </c>
      <c r="I314" s="248"/>
      <c r="J314" s="244"/>
      <c r="K314" s="244"/>
      <c r="L314" s="249"/>
      <c r="M314" s="250"/>
      <c r="N314" s="251"/>
      <c r="O314" s="251"/>
      <c r="P314" s="251"/>
      <c r="Q314" s="251"/>
      <c r="R314" s="251"/>
      <c r="S314" s="251"/>
      <c r="T314" s="25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3" t="s">
        <v>170</v>
      </c>
      <c r="AU314" s="253" t="s">
        <v>77</v>
      </c>
      <c r="AV314" s="14" t="s">
        <v>77</v>
      </c>
      <c r="AW314" s="14" t="s">
        <v>31</v>
      </c>
      <c r="AX314" s="14" t="s">
        <v>69</v>
      </c>
      <c r="AY314" s="253" t="s">
        <v>155</v>
      </c>
    </row>
    <row r="315" s="13" customFormat="1">
      <c r="A315" s="13"/>
      <c r="B315" s="233"/>
      <c r="C315" s="234"/>
      <c r="D315" s="228" t="s">
        <v>170</v>
      </c>
      <c r="E315" s="235" t="s">
        <v>19</v>
      </c>
      <c r="F315" s="236" t="s">
        <v>171</v>
      </c>
      <c r="G315" s="234"/>
      <c r="H315" s="235" t="s">
        <v>19</v>
      </c>
      <c r="I315" s="237"/>
      <c r="J315" s="234"/>
      <c r="K315" s="234"/>
      <c r="L315" s="238"/>
      <c r="M315" s="239"/>
      <c r="N315" s="240"/>
      <c r="O315" s="240"/>
      <c r="P315" s="240"/>
      <c r="Q315" s="240"/>
      <c r="R315" s="240"/>
      <c r="S315" s="240"/>
      <c r="T315" s="24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2" t="s">
        <v>170</v>
      </c>
      <c r="AU315" s="242" t="s">
        <v>77</v>
      </c>
      <c r="AV315" s="13" t="s">
        <v>75</v>
      </c>
      <c r="AW315" s="13" t="s">
        <v>31</v>
      </c>
      <c r="AX315" s="13" t="s">
        <v>69</v>
      </c>
      <c r="AY315" s="242" t="s">
        <v>155</v>
      </c>
    </row>
    <row r="316" s="14" customFormat="1">
      <c r="A316" s="14"/>
      <c r="B316" s="243"/>
      <c r="C316" s="244"/>
      <c r="D316" s="228" t="s">
        <v>170</v>
      </c>
      <c r="E316" s="245" t="s">
        <v>19</v>
      </c>
      <c r="F316" s="246" t="s">
        <v>306</v>
      </c>
      <c r="G316" s="244"/>
      <c r="H316" s="247">
        <v>14.813</v>
      </c>
      <c r="I316" s="248"/>
      <c r="J316" s="244"/>
      <c r="K316" s="244"/>
      <c r="L316" s="249"/>
      <c r="M316" s="250"/>
      <c r="N316" s="251"/>
      <c r="O316" s="251"/>
      <c r="P316" s="251"/>
      <c r="Q316" s="251"/>
      <c r="R316" s="251"/>
      <c r="S316" s="251"/>
      <c r="T316" s="25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3" t="s">
        <v>170</v>
      </c>
      <c r="AU316" s="253" t="s">
        <v>77</v>
      </c>
      <c r="AV316" s="14" t="s">
        <v>77</v>
      </c>
      <c r="AW316" s="14" t="s">
        <v>31</v>
      </c>
      <c r="AX316" s="14" t="s">
        <v>69</v>
      </c>
      <c r="AY316" s="253" t="s">
        <v>155</v>
      </c>
    </row>
    <row r="317" s="14" customFormat="1">
      <c r="A317" s="14"/>
      <c r="B317" s="243"/>
      <c r="C317" s="244"/>
      <c r="D317" s="228" t="s">
        <v>170</v>
      </c>
      <c r="E317" s="245" t="s">
        <v>19</v>
      </c>
      <c r="F317" s="246" t="s">
        <v>304</v>
      </c>
      <c r="G317" s="244"/>
      <c r="H317" s="247">
        <v>6.063</v>
      </c>
      <c r="I317" s="248"/>
      <c r="J317" s="244"/>
      <c r="K317" s="244"/>
      <c r="L317" s="249"/>
      <c r="M317" s="250"/>
      <c r="N317" s="251"/>
      <c r="O317" s="251"/>
      <c r="P317" s="251"/>
      <c r="Q317" s="251"/>
      <c r="R317" s="251"/>
      <c r="S317" s="251"/>
      <c r="T317" s="25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3" t="s">
        <v>170</v>
      </c>
      <c r="AU317" s="253" t="s">
        <v>77</v>
      </c>
      <c r="AV317" s="14" t="s">
        <v>77</v>
      </c>
      <c r="AW317" s="14" t="s">
        <v>31</v>
      </c>
      <c r="AX317" s="14" t="s">
        <v>69</v>
      </c>
      <c r="AY317" s="253" t="s">
        <v>155</v>
      </c>
    </row>
    <row r="318" s="13" customFormat="1">
      <c r="A318" s="13"/>
      <c r="B318" s="233"/>
      <c r="C318" s="234"/>
      <c r="D318" s="228" t="s">
        <v>170</v>
      </c>
      <c r="E318" s="235" t="s">
        <v>19</v>
      </c>
      <c r="F318" s="236" t="s">
        <v>180</v>
      </c>
      <c r="G318" s="234"/>
      <c r="H318" s="235" t="s">
        <v>19</v>
      </c>
      <c r="I318" s="237"/>
      <c r="J318" s="234"/>
      <c r="K318" s="234"/>
      <c r="L318" s="238"/>
      <c r="M318" s="239"/>
      <c r="N318" s="240"/>
      <c r="O318" s="240"/>
      <c r="P318" s="240"/>
      <c r="Q318" s="240"/>
      <c r="R318" s="240"/>
      <c r="S318" s="240"/>
      <c r="T318" s="24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2" t="s">
        <v>170</v>
      </c>
      <c r="AU318" s="242" t="s">
        <v>77</v>
      </c>
      <c r="AV318" s="13" t="s">
        <v>75</v>
      </c>
      <c r="AW318" s="13" t="s">
        <v>31</v>
      </c>
      <c r="AX318" s="13" t="s">
        <v>69</v>
      </c>
      <c r="AY318" s="242" t="s">
        <v>155</v>
      </c>
    </row>
    <row r="319" s="14" customFormat="1">
      <c r="A319" s="14"/>
      <c r="B319" s="243"/>
      <c r="C319" s="244"/>
      <c r="D319" s="228" t="s">
        <v>170</v>
      </c>
      <c r="E319" s="245" t="s">
        <v>19</v>
      </c>
      <c r="F319" s="246" t="s">
        <v>307</v>
      </c>
      <c r="G319" s="244"/>
      <c r="H319" s="247">
        <v>20.063</v>
      </c>
      <c r="I319" s="248"/>
      <c r="J319" s="244"/>
      <c r="K319" s="244"/>
      <c r="L319" s="249"/>
      <c r="M319" s="250"/>
      <c r="N319" s="251"/>
      <c r="O319" s="251"/>
      <c r="P319" s="251"/>
      <c r="Q319" s="251"/>
      <c r="R319" s="251"/>
      <c r="S319" s="251"/>
      <c r="T319" s="25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3" t="s">
        <v>170</v>
      </c>
      <c r="AU319" s="253" t="s">
        <v>77</v>
      </c>
      <c r="AV319" s="14" t="s">
        <v>77</v>
      </c>
      <c r="AW319" s="14" t="s">
        <v>31</v>
      </c>
      <c r="AX319" s="14" t="s">
        <v>69</v>
      </c>
      <c r="AY319" s="253" t="s">
        <v>155</v>
      </c>
    </row>
    <row r="320" s="13" customFormat="1">
      <c r="A320" s="13"/>
      <c r="B320" s="233"/>
      <c r="C320" s="234"/>
      <c r="D320" s="228" t="s">
        <v>170</v>
      </c>
      <c r="E320" s="235" t="s">
        <v>19</v>
      </c>
      <c r="F320" s="236" t="s">
        <v>183</v>
      </c>
      <c r="G320" s="234"/>
      <c r="H320" s="235" t="s">
        <v>19</v>
      </c>
      <c r="I320" s="237"/>
      <c r="J320" s="234"/>
      <c r="K320" s="234"/>
      <c r="L320" s="238"/>
      <c r="M320" s="239"/>
      <c r="N320" s="240"/>
      <c r="O320" s="240"/>
      <c r="P320" s="240"/>
      <c r="Q320" s="240"/>
      <c r="R320" s="240"/>
      <c r="S320" s="240"/>
      <c r="T320" s="24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2" t="s">
        <v>170</v>
      </c>
      <c r="AU320" s="242" t="s">
        <v>77</v>
      </c>
      <c r="AV320" s="13" t="s">
        <v>75</v>
      </c>
      <c r="AW320" s="13" t="s">
        <v>31</v>
      </c>
      <c r="AX320" s="13" t="s">
        <v>69</v>
      </c>
      <c r="AY320" s="242" t="s">
        <v>155</v>
      </c>
    </row>
    <row r="321" s="14" customFormat="1">
      <c r="A321" s="14"/>
      <c r="B321" s="243"/>
      <c r="C321" s="244"/>
      <c r="D321" s="228" t="s">
        <v>170</v>
      </c>
      <c r="E321" s="245" t="s">
        <v>19</v>
      </c>
      <c r="F321" s="246" t="s">
        <v>308</v>
      </c>
      <c r="G321" s="244"/>
      <c r="H321" s="247">
        <v>24.375</v>
      </c>
      <c r="I321" s="248"/>
      <c r="J321" s="244"/>
      <c r="K321" s="244"/>
      <c r="L321" s="249"/>
      <c r="M321" s="250"/>
      <c r="N321" s="251"/>
      <c r="O321" s="251"/>
      <c r="P321" s="251"/>
      <c r="Q321" s="251"/>
      <c r="R321" s="251"/>
      <c r="S321" s="251"/>
      <c r="T321" s="25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3" t="s">
        <v>170</v>
      </c>
      <c r="AU321" s="253" t="s">
        <v>77</v>
      </c>
      <c r="AV321" s="14" t="s">
        <v>77</v>
      </c>
      <c r="AW321" s="14" t="s">
        <v>31</v>
      </c>
      <c r="AX321" s="14" t="s">
        <v>69</v>
      </c>
      <c r="AY321" s="253" t="s">
        <v>155</v>
      </c>
    </row>
    <row r="322" s="13" customFormat="1">
      <c r="A322" s="13"/>
      <c r="B322" s="233"/>
      <c r="C322" s="234"/>
      <c r="D322" s="228" t="s">
        <v>170</v>
      </c>
      <c r="E322" s="235" t="s">
        <v>19</v>
      </c>
      <c r="F322" s="236" t="s">
        <v>187</v>
      </c>
      <c r="G322" s="234"/>
      <c r="H322" s="235" t="s">
        <v>19</v>
      </c>
      <c r="I322" s="237"/>
      <c r="J322" s="234"/>
      <c r="K322" s="234"/>
      <c r="L322" s="238"/>
      <c r="M322" s="239"/>
      <c r="N322" s="240"/>
      <c r="O322" s="240"/>
      <c r="P322" s="240"/>
      <c r="Q322" s="240"/>
      <c r="R322" s="240"/>
      <c r="S322" s="240"/>
      <c r="T322" s="24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2" t="s">
        <v>170</v>
      </c>
      <c r="AU322" s="242" t="s">
        <v>77</v>
      </c>
      <c r="AV322" s="13" t="s">
        <v>75</v>
      </c>
      <c r="AW322" s="13" t="s">
        <v>31</v>
      </c>
      <c r="AX322" s="13" t="s">
        <v>69</v>
      </c>
      <c r="AY322" s="242" t="s">
        <v>155</v>
      </c>
    </row>
    <row r="323" s="14" customFormat="1">
      <c r="A323" s="14"/>
      <c r="B323" s="243"/>
      <c r="C323" s="244"/>
      <c r="D323" s="228" t="s">
        <v>170</v>
      </c>
      <c r="E323" s="245" t="s">
        <v>19</v>
      </c>
      <c r="F323" s="246" t="s">
        <v>309</v>
      </c>
      <c r="G323" s="244"/>
      <c r="H323" s="247">
        <v>12.063</v>
      </c>
      <c r="I323" s="248"/>
      <c r="J323" s="244"/>
      <c r="K323" s="244"/>
      <c r="L323" s="249"/>
      <c r="M323" s="250"/>
      <c r="N323" s="251"/>
      <c r="O323" s="251"/>
      <c r="P323" s="251"/>
      <c r="Q323" s="251"/>
      <c r="R323" s="251"/>
      <c r="S323" s="251"/>
      <c r="T323" s="25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3" t="s">
        <v>170</v>
      </c>
      <c r="AU323" s="253" t="s">
        <v>77</v>
      </c>
      <c r="AV323" s="14" t="s">
        <v>77</v>
      </c>
      <c r="AW323" s="14" t="s">
        <v>31</v>
      </c>
      <c r="AX323" s="14" t="s">
        <v>69</v>
      </c>
      <c r="AY323" s="253" t="s">
        <v>155</v>
      </c>
    </row>
    <row r="324" s="13" customFormat="1">
      <c r="A324" s="13"/>
      <c r="B324" s="233"/>
      <c r="C324" s="234"/>
      <c r="D324" s="228" t="s">
        <v>170</v>
      </c>
      <c r="E324" s="235" t="s">
        <v>19</v>
      </c>
      <c r="F324" s="236" t="s">
        <v>273</v>
      </c>
      <c r="G324" s="234"/>
      <c r="H324" s="235" t="s">
        <v>19</v>
      </c>
      <c r="I324" s="237"/>
      <c r="J324" s="234"/>
      <c r="K324" s="234"/>
      <c r="L324" s="238"/>
      <c r="M324" s="239"/>
      <c r="N324" s="240"/>
      <c r="O324" s="240"/>
      <c r="P324" s="240"/>
      <c r="Q324" s="240"/>
      <c r="R324" s="240"/>
      <c r="S324" s="240"/>
      <c r="T324" s="24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2" t="s">
        <v>170</v>
      </c>
      <c r="AU324" s="242" t="s">
        <v>77</v>
      </c>
      <c r="AV324" s="13" t="s">
        <v>75</v>
      </c>
      <c r="AW324" s="13" t="s">
        <v>31</v>
      </c>
      <c r="AX324" s="13" t="s">
        <v>69</v>
      </c>
      <c r="AY324" s="242" t="s">
        <v>155</v>
      </c>
    </row>
    <row r="325" s="13" customFormat="1">
      <c r="A325" s="13"/>
      <c r="B325" s="233"/>
      <c r="C325" s="234"/>
      <c r="D325" s="228" t="s">
        <v>170</v>
      </c>
      <c r="E325" s="235" t="s">
        <v>19</v>
      </c>
      <c r="F325" s="236" t="s">
        <v>180</v>
      </c>
      <c r="G325" s="234"/>
      <c r="H325" s="235" t="s">
        <v>19</v>
      </c>
      <c r="I325" s="237"/>
      <c r="J325" s="234"/>
      <c r="K325" s="234"/>
      <c r="L325" s="238"/>
      <c r="M325" s="239"/>
      <c r="N325" s="240"/>
      <c r="O325" s="240"/>
      <c r="P325" s="240"/>
      <c r="Q325" s="240"/>
      <c r="R325" s="240"/>
      <c r="S325" s="240"/>
      <c r="T325" s="241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2" t="s">
        <v>170</v>
      </c>
      <c r="AU325" s="242" t="s">
        <v>77</v>
      </c>
      <c r="AV325" s="13" t="s">
        <v>75</v>
      </c>
      <c r="AW325" s="13" t="s">
        <v>31</v>
      </c>
      <c r="AX325" s="13" t="s">
        <v>69</v>
      </c>
      <c r="AY325" s="242" t="s">
        <v>155</v>
      </c>
    </row>
    <row r="326" s="14" customFormat="1">
      <c r="A326" s="14"/>
      <c r="B326" s="243"/>
      <c r="C326" s="244"/>
      <c r="D326" s="228" t="s">
        <v>170</v>
      </c>
      <c r="E326" s="245" t="s">
        <v>19</v>
      </c>
      <c r="F326" s="246" t="s">
        <v>310</v>
      </c>
      <c r="G326" s="244"/>
      <c r="H326" s="247">
        <v>24.75</v>
      </c>
      <c r="I326" s="248"/>
      <c r="J326" s="244"/>
      <c r="K326" s="244"/>
      <c r="L326" s="249"/>
      <c r="M326" s="250"/>
      <c r="N326" s="251"/>
      <c r="O326" s="251"/>
      <c r="P326" s="251"/>
      <c r="Q326" s="251"/>
      <c r="R326" s="251"/>
      <c r="S326" s="251"/>
      <c r="T326" s="25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3" t="s">
        <v>170</v>
      </c>
      <c r="AU326" s="253" t="s">
        <v>77</v>
      </c>
      <c r="AV326" s="14" t="s">
        <v>77</v>
      </c>
      <c r="AW326" s="14" t="s">
        <v>31</v>
      </c>
      <c r="AX326" s="14" t="s">
        <v>69</v>
      </c>
      <c r="AY326" s="253" t="s">
        <v>155</v>
      </c>
    </row>
    <row r="327" s="14" customFormat="1">
      <c r="A327" s="14"/>
      <c r="B327" s="243"/>
      <c r="C327" s="244"/>
      <c r="D327" s="228" t="s">
        <v>170</v>
      </c>
      <c r="E327" s="245" t="s">
        <v>19</v>
      </c>
      <c r="F327" s="246" t="s">
        <v>311</v>
      </c>
      <c r="G327" s="244"/>
      <c r="H327" s="247">
        <v>8.25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3" t="s">
        <v>170</v>
      </c>
      <c r="AU327" s="253" t="s">
        <v>77</v>
      </c>
      <c r="AV327" s="14" t="s">
        <v>77</v>
      </c>
      <c r="AW327" s="14" t="s">
        <v>31</v>
      </c>
      <c r="AX327" s="14" t="s">
        <v>69</v>
      </c>
      <c r="AY327" s="253" t="s">
        <v>155</v>
      </c>
    </row>
    <row r="328" s="14" customFormat="1">
      <c r="A328" s="14"/>
      <c r="B328" s="243"/>
      <c r="C328" s="244"/>
      <c r="D328" s="228" t="s">
        <v>170</v>
      </c>
      <c r="E328" s="245" t="s">
        <v>19</v>
      </c>
      <c r="F328" s="246" t="s">
        <v>312</v>
      </c>
      <c r="G328" s="244"/>
      <c r="H328" s="247">
        <v>24.75</v>
      </c>
      <c r="I328" s="248"/>
      <c r="J328" s="244"/>
      <c r="K328" s="244"/>
      <c r="L328" s="249"/>
      <c r="M328" s="250"/>
      <c r="N328" s="251"/>
      <c r="O328" s="251"/>
      <c r="P328" s="251"/>
      <c r="Q328" s="251"/>
      <c r="R328" s="251"/>
      <c r="S328" s="251"/>
      <c r="T328" s="25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3" t="s">
        <v>170</v>
      </c>
      <c r="AU328" s="253" t="s">
        <v>77</v>
      </c>
      <c r="AV328" s="14" t="s">
        <v>77</v>
      </c>
      <c r="AW328" s="14" t="s">
        <v>31</v>
      </c>
      <c r="AX328" s="14" t="s">
        <v>69</v>
      </c>
      <c r="AY328" s="253" t="s">
        <v>155</v>
      </c>
    </row>
    <row r="329" s="14" customFormat="1">
      <c r="A329" s="14"/>
      <c r="B329" s="243"/>
      <c r="C329" s="244"/>
      <c r="D329" s="228" t="s">
        <v>170</v>
      </c>
      <c r="E329" s="245" t="s">
        <v>19</v>
      </c>
      <c r="F329" s="246" t="s">
        <v>312</v>
      </c>
      <c r="G329" s="244"/>
      <c r="H329" s="247">
        <v>24.75</v>
      </c>
      <c r="I329" s="248"/>
      <c r="J329" s="244"/>
      <c r="K329" s="244"/>
      <c r="L329" s="249"/>
      <c r="M329" s="250"/>
      <c r="N329" s="251"/>
      <c r="O329" s="251"/>
      <c r="P329" s="251"/>
      <c r="Q329" s="251"/>
      <c r="R329" s="251"/>
      <c r="S329" s="251"/>
      <c r="T329" s="25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3" t="s">
        <v>170</v>
      </c>
      <c r="AU329" s="253" t="s">
        <v>77</v>
      </c>
      <c r="AV329" s="14" t="s">
        <v>77</v>
      </c>
      <c r="AW329" s="14" t="s">
        <v>31</v>
      </c>
      <c r="AX329" s="14" t="s">
        <v>69</v>
      </c>
      <c r="AY329" s="253" t="s">
        <v>155</v>
      </c>
    </row>
    <row r="330" s="14" customFormat="1">
      <c r="A330" s="14"/>
      <c r="B330" s="243"/>
      <c r="C330" s="244"/>
      <c r="D330" s="228" t="s">
        <v>170</v>
      </c>
      <c r="E330" s="245" t="s">
        <v>19</v>
      </c>
      <c r="F330" s="246" t="s">
        <v>313</v>
      </c>
      <c r="G330" s="244"/>
      <c r="H330" s="247">
        <v>4.125</v>
      </c>
      <c r="I330" s="248"/>
      <c r="J330" s="244"/>
      <c r="K330" s="244"/>
      <c r="L330" s="249"/>
      <c r="M330" s="250"/>
      <c r="N330" s="251"/>
      <c r="O330" s="251"/>
      <c r="P330" s="251"/>
      <c r="Q330" s="251"/>
      <c r="R330" s="251"/>
      <c r="S330" s="251"/>
      <c r="T330" s="25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3" t="s">
        <v>170</v>
      </c>
      <c r="AU330" s="253" t="s">
        <v>77</v>
      </c>
      <c r="AV330" s="14" t="s">
        <v>77</v>
      </c>
      <c r="AW330" s="14" t="s">
        <v>31</v>
      </c>
      <c r="AX330" s="14" t="s">
        <v>69</v>
      </c>
      <c r="AY330" s="253" t="s">
        <v>155</v>
      </c>
    </row>
    <row r="331" s="13" customFormat="1">
      <c r="A331" s="13"/>
      <c r="B331" s="233"/>
      <c r="C331" s="234"/>
      <c r="D331" s="228" t="s">
        <v>170</v>
      </c>
      <c r="E331" s="235" t="s">
        <v>19</v>
      </c>
      <c r="F331" s="236" t="s">
        <v>183</v>
      </c>
      <c r="G331" s="234"/>
      <c r="H331" s="235" t="s">
        <v>19</v>
      </c>
      <c r="I331" s="237"/>
      <c r="J331" s="234"/>
      <c r="K331" s="234"/>
      <c r="L331" s="238"/>
      <c r="M331" s="239"/>
      <c r="N331" s="240"/>
      <c r="O331" s="240"/>
      <c r="P331" s="240"/>
      <c r="Q331" s="240"/>
      <c r="R331" s="240"/>
      <c r="S331" s="240"/>
      <c r="T331" s="24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2" t="s">
        <v>170</v>
      </c>
      <c r="AU331" s="242" t="s">
        <v>77</v>
      </c>
      <c r="AV331" s="13" t="s">
        <v>75</v>
      </c>
      <c r="AW331" s="13" t="s">
        <v>31</v>
      </c>
      <c r="AX331" s="13" t="s">
        <v>69</v>
      </c>
      <c r="AY331" s="242" t="s">
        <v>155</v>
      </c>
    </row>
    <row r="332" s="14" customFormat="1">
      <c r="A332" s="14"/>
      <c r="B332" s="243"/>
      <c r="C332" s="244"/>
      <c r="D332" s="228" t="s">
        <v>170</v>
      </c>
      <c r="E332" s="245" t="s">
        <v>19</v>
      </c>
      <c r="F332" s="246" t="s">
        <v>314</v>
      </c>
      <c r="G332" s="244"/>
      <c r="H332" s="247">
        <v>28.875</v>
      </c>
      <c r="I332" s="248"/>
      <c r="J332" s="244"/>
      <c r="K332" s="244"/>
      <c r="L332" s="249"/>
      <c r="M332" s="250"/>
      <c r="N332" s="251"/>
      <c r="O332" s="251"/>
      <c r="P332" s="251"/>
      <c r="Q332" s="251"/>
      <c r="R332" s="251"/>
      <c r="S332" s="251"/>
      <c r="T332" s="25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53" t="s">
        <v>170</v>
      </c>
      <c r="AU332" s="253" t="s">
        <v>77</v>
      </c>
      <c r="AV332" s="14" t="s">
        <v>77</v>
      </c>
      <c r="AW332" s="14" t="s">
        <v>31</v>
      </c>
      <c r="AX332" s="14" t="s">
        <v>69</v>
      </c>
      <c r="AY332" s="253" t="s">
        <v>155</v>
      </c>
    </row>
    <row r="333" s="13" customFormat="1">
      <c r="A333" s="13"/>
      <c r="B333" s="233"/>
      <c r="C333" s="234"/>
      <c r="D333" s="228" t="s">
        <v>170</v>
      </c>
      <c r="E333" s="235" t="s">
        <v>19</v>
      </c>
      <c r="F333" s="236" t="s">
        <v>171</v>
      </c>
      <c r="G333" s="234"/>
      <c r="H333" s="235" t="s">
        <v>19</v>
      </c>
      <c r="I333" s="237"/>
      <c r="J333" s="234"/>
      <c r="K333" s="234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170</v>
      </c>
      <c r="AU333" s="242" t="s">
        <v>77</v>
      </c>
      <c r="AV333" s="13" t="s">
        <v>75</v>
      </c>
      <c r="AW333" s="13" t="s">
        <v>31</v>
      </c>
      <c r="AX333" s="13" t="s">
        <v>69</v>
      </c>
      <c r="AY333" s="242" t="s">
        <v>155</v>
      </c>
    </row>
    <row r="334" s="14" customFormat="1">
      <c r="A334" s="14"/>
      <c r="B334" s="243"/>
      <c r="C334" s="244"/>
      <c r="D334" s="228" t="s">
        <v>170</v>
      </c>
      <c r="E334" s="245" t="s">
        <v>19</v>
      </c>
      <c r="F334" s="246" t="s">
        <v>315</v>
      </c>
      <c r="G334" s="244"/>
      <c r="H334" s="247">
        <v>89.875</v>
      </c>
      <c r="I334" s="248"/>
      <c r="J334" s="244"/>
      <c r="K334" s="244"/>
      <c r="L334" s="249"/>
      <c r="M334" s="250"/>
      <c r="N334" s="251"/>
      <c r="O334" s="251"/>
      <c r="P334" s="251"/>
      <c r="Q334" s="251"/>
      <c r="R334" s="251"/>
      <c r="S334" s="251"/>
      <c r="T334" s="25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3" t="s">
        <v>170</v>
      </c>
      <c r="AU334" s="253" t="s">
        <v>77</v>
      </c>
      <c r="AV334" s="14" t="s">
        <v>77</v>
      </c>
      <c r="AW334" s="14" t="s">
        <v>31</v>
      </c>
      <c r="AX334" s="14" t="s">
        <v>69</v>
      </c>
      <c r="AY334" s="253" t="s">
        <v>155</v>
      </c>
    </row>
    <row r="335" s="13" customFormat="1">
      <c r="A335" s="13"/>
      <c r="B335" s="233"/>
      <c r="C335" s="234"/>
      <c r="D335" s="228" t="s">
        <v>170</v>
      </c>
      <c r="E335" s="235" t="s">
        <v>19</v>
      </c>
      <c r="F335" s="236" t="s">
        <v>177</v>
      </c>
      <c r="G335" s="234"/>
      <c r="H335" s="235" t="s">
        <v>19</v>
      </c>
      <c r="I335" s="237"/>
      <c r="J335" s="234"/>
      <c r="K335" s="234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170</v>
      </c>
      <c r="AU335" s="242" t="s">
        <v>77</v>
      </c>
      <c r="AV335" s="13" t="s">
        <v>75</v>
      </c>
      <c r="AW335" s="13" t="s">
        <v>31</v>
      </c>
      <c r="AX335" s="13" t="s">
        <v>69</v>
      </c>
      <c r="AY335" s="242" t="s">
        <v>155</v>
      </c>
    </row>
    <row r="336" s="14" customFormat="1">
      <c r="A336" s="14"/>
      <c r="B336" s="243"/>
      <c r="C336" s="244"/>
      <c r="D336" s="228" t="s">
        <v>170</v>
      </c>
      <c r="E336" s="245" t="s">
        <v>19</v>
      </c>
      <c r="F336" s="246" t="s">
        <v>316</v>
      </c>
      <c r="G336" s="244"/>
      <c r="H336" s="247">
        <v>45.25</v>
      </c>
      <c r="I336" s="248"/>
      <c r="J336" s="244"/>
      <c r="K336" s="244"/>
      <c r="L336" s="249"/>
      <c r="M336" s="250"/>
      <c r="N336" s="251"/>
      <c r="O336" s="251"/>
      <c r="P336" s="251"/>
      <c r="Q336" s="251"/>
      <c r="R336" s="251"/>
      <c r="S336" s="251"/>
      <c r="T336" s="25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3" t="s">
        <v>170</v>
      </c>
      <c r="AU336" s="253" t="s">
        <v>77</v>
      </c>
      <c r="AV336" s="14" t="s">
        <v>77</v>
      </c>
      <c r="AW336" s="14" t="s">
        <v>31</v>
      </c>
      <c r="AX336" s="14" t="s">
        <v>69</v>
      </c>
      <c r="AY336" s="253" t="s">
        <v>155</v>
      </c>
    </row>
    <row r="337" s="13" customFormat="1">
      <c r="A337" s="13"/>
      <c r="B337" s="233"/>
      <c r="C337" s="234"/>
      <c r="D337" s="228" t="s">
        <v>170</v>
      </c>
      <c r="E337" s="235" t="s">
        <v>19</v>
      </c>
      <c r="F337" s="236" t="s">
        <v>180</v>
      </c>
      <c r="G337" s="234"/>
      <c r="H337" s="235" t="s">
        <v>19</v>
      </c>
      <c r="I337" s="237"/>
      <c r="J337" s="234"/>
      <c r="K337" s="234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170</v>
      </c>
      <c r="AU337" s="242" t="s">
        <v>77</v>
      </c>
      <c r="AV337" s="13" t="s">
        <v>75</v>
      </c>
      <c r="AW337" s="13" t="s">
        <v>31</v>
      </c>
      <c r="AX337" s="13" t="s">
        <v>69</v>
      </c>
      <c r="AY337" s="242" t="s">
        <v>155</v>
      </c>
    </row>
    <row r="338" s="14" customFormat="1">
      <c r="A338" s="14"/>
      <c r="B338" s="243"/>
      <c r="C338" s="244"/>
      <c r="D338" s="228" t="s">
        <v>170</v>
      </c>
      <c r="E338" s="245" t="s">
        <v>19</v>
      </c>
      <c r="F338" s="246" t="s">
        <v>317</v>
      </c>
      <c r="G338" s="244"/>
      <c r="H338" s="247">
        <v>38.25</v>
      </c>
      <c r="I338" s="248"/>
      <c r="J338" s="244"/>
      <c r="K338" s="244"/>
      <c r="L338" s="249"/>
      <c r="M338" s="250"/>
      <c r="N338" s="251"/>
      <c r="O338" s="251"/>
      <c r="P338" s="251"/>
      <c r="Q338" s="251"/>
      <c r="R338" s="251"/>
      <c r="S338" s="251"/>
      <c r="T338" s="25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3" t="s">
        <v>170</v>
      </c>
      <c r="AU338" s="253" t="s">
        <v>77</v>
      </c>
      <c r="AV338" s="14" t="s">
        <v>77</v>
      </c>
      <c r="AW338" s="14" t="s">
        <v>31</v>
      </c>
      <c r="AX338" s="14" t="s">
        <v>69</v>
      </c>
      <c r="AY338" s="253" t="s">
        <v>155</v>
      </c>
    </row>
    <row r="339" s="14" customFormat="1">
      <c r="A339" s="14"/>
      <c r="B339" s="243"/>
      <c r="C339" s="244"/>
      <c r="D339" s="228" t="s">
        <v>170</v>
      </c>
      <c r="E339" s="245" t="s">
        <v>19</v>
      </c>
      <c r="F339" s="246" t="s">
        <v>318</v>
      </c>
      <c r="G339" s="244"/>
      <c r="H339" s="247">
        <v>20.188</v>
      </c>
      <c r="I339" s="248"/>
      <c r="J339" s="244"/>
      <c r="K339" s="244"/>
      <c r="L339" s="249"/>
      <c r="M339" s="250"/>
      <c r="N339" s="251"/>
      <c r="O339" s="251"/>
      <c r="P339" s="251"/>
      <c r="Q339" s="251"/>
      <c r="R339" s="251"/>
      <c r="S339" s="251"/>
      <c r="T339" s="25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3" t="s">
        <v>170</v>
      </c>
      <c r="AU339" s="253" t="s">
        <v>77</v>
      </c>
      <c r="AV339" s="14" t="s">
        <v>77</v>
      </c>
      <c r="AW339" s="14" t="s">
        <v>31</v>
      </c>
      <c r="AX339" s="14" t="s">
        <v>69</v>
      </c>
      <c r="AY339" s="253" t="s">
        <v>155</v>
      </c>
    </row>
    <row r="340" s="14" customFormat="1">
      <c r="A340" s="14"/>
      <c r="B340" s="243"/>
      <c r="C340" s="244"/>
      <c r="D340" s="228" t="s">
        <v>170</v>
      </c>
      <c r="E340" s="245" t="s">
        <v>19</v>
      </c>
      <c r="F340" s="246" t="s">
        <v>319</v>
      </c>
      <c r="G340" s="244"/>
      <c r="H340" s="247">
        <v>18.938</v>
      </c>
      <c r="I340" s="248"/>
      <c r="J340" s="244"/>
      <c r="K340" s="244"/>
      <c r="L340" s="249"/>
      <c r="M340" s="250"/>
      <c r="N340" s="251"/>
      <c r="O340" s="251"/>
      <c r="P340" s="251"/>
      <c r="Q340" s="251"/>
      <c r="R340" s="251"/>
      <c r="S340" s="251"/>
      <c r="T340" s="252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3" t="s">
        <v>170</v>
      </c>
      <c r="AU340" s="253" t="s">
        <v>77</v>
      </c>
      <c r="AV340" s="14" t="s">
        <v>77</v>
      </c>
      <c r="AW340" s="14" t="s">
        <v>31</v>
      </c>
      <c r="AX340" s="14" t="s">
        <v>69</v>
      </c>
      <c r="AY340" s="253" t="s">
        <v>155</v>
      </c>
    </row>
    <row r="341" s="13" customFormat="1">
      <c r="A341" s="13"/>
      <c r="B341" s="233"/>
      <c r="C341" s="234"/>
      <c r="D341" s="228" t="s">
        <v>170</v>
      </c>
      <c r="E341" s="235" t="s">
        <v>19</v>
      </c>
      <c r="F341" s="236" t="s">
        <v>183</v>
      </c>
      <c r="G341" s="234"/>
      <c r="H341" s="235" t="s">
        <v>19</v>
      </c>
      <c r="I341" s="237"/>
      <c r="J341" s="234"/>
      <c r="K341" s="234"/>
      <c r="L341" s="238"/>
      <c r="M341" s="239"/>
      <c r="N341" s="240"/>
      <c r="O341" s="240"/>
      <c r="P341" s="240"/>
      <c r="Q341" s="240"/>
      <c r="R341" s="240"/>
      <c r="S341" s="240"/>
      <c r="T341" s="24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2" t="s">
        <v>170</v>
      </c>
      <c r="AU341" s="242" t="s">
        <v>77</v>
      </c>
      <c r="AV341" s="13" t="s">
        <v>75</v>
      </c>
      <c r="AW341" s="13" t="s">
        <v>31</v>
      </c>
      <c r="AX341" s="13" t="s">
        <v>69</v>
      </c>
      <c r="AY341" s="242" t="s">
        <v>155</v>
      </c>
    </row>
    <row r="342" s="14" customFormat="1">
      <c r="A342" s="14"/>
      <c r="B342" s="243"/>
      <c r="C342" s="244"/>
      <c r="D342" s="228" t="s">
        <v>170</v>
      </c>
      <c r="E342" s="245" t="s">
        <v>19</v>
      </c>
      <c r="F342" s="246" t="s">
        <v>320</v>
      </c>
      <c r="G342" s="244"/>
      <c r="H342" s="247">
        <v>52.5</v>
      </c>
      <c r="I342" s="248"/>
      <c r="J342" s="244"/>
      <c r="K342" s="244"/>
      <c r="L342" s="249"/>
      <c r="M342" s="250"/>
      <c r="N342" s="251"/>
      <c r="O342" s="251"/>
      <c r="P342" s="251"/>
      <c r="Q342" s="251"/>
      <c r="R342" s="251"/>
      <c r="S342" s="251"/>
      <c r="T342" s="25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3" t="s">
        <v>170</v>
      </c>
      <c r="AU342" s="253" t="s">
        <v>77</v>
      </c>
      <c r="AV342" s="14" t="s">
        <v>77</v>
      </c>
      <c r="AW342" s="14" t="s">
        <v>31</v>
      </c>
      <c r="AX342" s="14" t="s">
        <v>69</v>
      </c>
      <c r="AY342" s="253" t="s">
        <v>155</v>
      </c>
    </row>
    <row r="343" s="15" customFormat="1">
      <c r="A343" s="15"/>
      <c r="B343" s="254"/>
      <c r="C343" s="255"/>
      <c r="D343" s="228" t="s">
        <v>170</v>
      </c>
      <c r="E343" s="256" t="s">
        <v>19</v>
      </c>
      <c r="F343" s="257" t="s">
        <v>192</v>
      </c>
      <c r="G343" s="255"/>
      <c r="H343" s="258">
        <v>550.37899999999992</v>
      </c>
      <c r="I343" s="259"/>
      <c r="J343" s="255"/>
      <c r="K343" s="255"/>
      <c r="L343" s="260"/>
      <c r="M343" s="261"/>
      <c r="N343" s="262"/>
      <c r="O343" s="262"/>
      <c r="P343" s="262"/>
      <c r="Q343" s="262"/>
      <c r="R343" s="262"/>
      <c r="S343" s="262"/>
      <c r="T343" s="263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4" t="s">
        <v>170</v>
      </c>
      <c r="AU343" s="264" t="s">
        <v>77</v>
      </c>
      <c r="AV343" s="15" t="s">
        <v>161</v>
      </c>
      <c r="AW343" s="15" t="s">
        <v>31</v>
      </c>
      <c r="AX343" s="15" t="s">
        <v>75</v>
      </c>
      <c r="AY343" s="264" t="s">
        <v>155</v>
      </c>
    </row>
    <row r="344" s="2" customFormat="1" ht="16.5" customHeight="1">
      <c r="A344" s="41"/>
      <c r="B344" s="42"/>
      <c r="C344" s="265" t="s">
        <v>321</v>
      </c>
      <c r="D344" s="265" t="s">
        <v>322</v>
      </c>
      <c r="E344" s="266" t="s">
        <v>323</v>
      </c>
      <c r="F344" s="267" t="s">
        <v>324</v>
      </c>
      <c r="G344" s="268" t="s">
        <v>232</v>
      </c>
      <c r="H344" s="269">
        <v>4.728</v>
      </c>
      <c r="I344" s="270"/>
      <c r="J344" s="271">
        <f>ROUND(I344*H344,2)</f>
        <v>0</v>
      </c>
      <c r="K344" s="267" t="s">
        <v>19</v>
      </c>
      <c r="L344" s="272"/>
      <c r="M344" s="273" t="s">
        <v>19</v>
      </c>
      <c r="N344" s="274" t="s">
        <v>40</v>
      </c>
      <c r="O344" s="87"/>
      <c r="P344" s="224">
        <f>O344*H344</f>
        <v>0</v>
      </c>
      <c r="Q344" s="224">
        <v>0</v>
      </c>
      <c r="R344" s="224">
        <f>Q344*H344</f>
        <v>0</v>
      </c>
      <c r="S344" s="224">
        <v>0</v>
      </c>
      <c r="T344" s="225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26" t="s">
        <v>195</v>
      </c>
      <c r="AT344" s="226" t="s">
        <v>322</v>
      </c>
      <c r="AU344" s="226" t="s">
        <v>77</v>
      </c>
      <c r="AY344" s="20" t="s">
        <v>155</v>
      </c>
      <c r="BE344" s="227">
        <f>IF(N344="základní",J344,0)</f>
        <v>0</v>
      </c>
      <c r="BF344" s="227">
        <f>IF(N344="snížená",J344,0)</f>
        <v>0</v>
      </c>
      <c r="BG344" s="227">
        <f>IF(N344="zákl. přenesená",J344,0)</f>
        <v>0</v>
      </c>
      <c r="BH344" s="227">
        <f>IF(N344="sníž. přenesená",J344,0)</f>
        <v>0</v>
      </c>
      <c r="BI344" s="227">
        <f>IF(N344="nulová",J344,0)</f>
        <v>0</v>
      </c>
      <c r="BJ344" s="20" t="s">
        <v>75</v>
      </c>
      <c r="BK344" s="227">
        <f>ROUND(I344*H344,2)</f>
        <v>0</v>
      </c>
      <c r="BL344" s="20" t="s">
        <v>161</v>
      </c>
      <c r="BM344" s="226" t="s">
        <v>325</v>
      </c>
    </row>
    <row r="345" s="2" customFormat="1">
      <c r="A345" s="41"/>
      <c r="B345" s="42"/>
      <c r="C345" s="43"/>
      <c r="D345" s="228" t="s">
        <v>162</v>
      </c>
      <c r="E345" s="43"/>
      <c r="F345" s="229" t="s">
        <v>324</v>
      </c>
      <c r="G345" s="43"/>
      <c r="H345" s="43"/>
      <c r="I345" s="230"/>
      <c r="J345" s="43"/>
      <c r="K345" s="43"/>
      <c r="L345" s="47"/>
      <c r="M345" s="231"/>
      <c r="N345" s="232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162</v>
      </c>
      <c r="AU345" s="20" t="s">
        <v>77</v>
      </c>
    </row>
    <row r="346" s="2" customFormat="1">
      <c r="A346" s="41"/>
      <c r="B346" s="42"/>
      <c r="C346" s="43"/>
      <c r="D346" s="228" t="s">
        <v>326</v>
      </c>
      <c r="E346" s="43"/>
      <c r="F346" s="275" t="s">
        <v>327</v>
      </c>
      <c r="G346" s="43"/>
      <c r="H346" s="43"/>
      <c r="I346" s="230"/>
      <c r="J346" s="43"/>
      <c r="K346" s="43"/>
      <c r="L346" s="47"/>
      <c r="M346" s="231"/>
      <c r="N346" s="232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326</v>
      </c>
      <c r="AU346" s="20" t="s">
        <v>77</v>
      </c>
    </row>
    <row r="347" s="13" customFormat="1">
      <c r="A347" s="13"/>
      <c r="B347" s="233"/>
      <c r="C347" s="234"/>
      <c r="D347" s="228" t="s">
        <v>170</v>
      </c>
      <c r="E347" s="235" t="s">
        <v>19</v>
      </c>
      <c r="F347" s="236" t="s">
        <v>302</v>
      </c>
      <c r="G347" s="234"/>
      <c r="H347" s="235" t="s">
        <v>19</v>
      </c>
      <c r="I347" s="237"/>
      <c r="J347" s="234"/>
      <c r="K347" s="234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170</v>
      </c>
      <c r="AU347" s="242" t="s">
        <v>77</v>
      </c>
      <c r="AV347" s="13" t="s">
        <v>75</v>
      </c>
      <c r="AW347" s="13" t="s">
        <v>31</v>
      </c>
      <c r="AX347" s="13" t="s">
        <v>69</v>
      </c>
      <c r="AY347" s="242" t="s">
        <v>155</v>
      </c>
    </row>
    <row r="348" s="13" customFormat="1">
      <c r="A348" s="13"/>
      <c r="B348" s="233"/>
      <c r="C348" s="234"/>
      <c r="D348" s="228" t="s">
        <v>170</v>
      </c>
      <c r="E348" s="235" t="s">
        <v>19</v>
      </c>
      <c r="F348" s="236" t="s">
        <v>177</v>
      </c>
      <c r="G348" s="234"/>
      <c r="H348" s="235" t="s">
        <v>19</v>
      </c>
      <c r="I348" s="237"/>
      <c r="J348" s="234"/>
      <c r="K348" s="234"/>
      <c r="L348" s="238"/>
      <c r="M348" s="239"/>
      <c r="N348" s="240"/>
      <c r="O348" s="240"/>
      <c r="P348" s="240"/>
      <c r="Q348" s="240"/>
      <c r="R348" s="240"/>
      <c r="S348" s="240"/>
      <c r="T348" s="24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2" t="s">
        <v>170</v>
      </c>
      <c r="AU348" s="242" t="s">
        <v>77</v>
      </c>
      <c r="AV348" s="13" t="s">
        <v>75</v>
      </c>
      <c r="AW348" s="13" t="s">
        <v>31</v>
      </c>
      <c r="AX348" s="13" t="s">
        <v>69</v>
      </c>
      <c r="AY348" s="242" t="s">
        <v>155</v>
      </c>
    </row>
    <row r="349" s="14" customFormat="1">
      <c r="A349" s="14"/>
      <c r="B349" s="243"/>
      <c r="C349" s="244"/>
      <c r="D349" s="228" t="s">
        <v>170</v>
      </c>
      <c r="E349" s="245" t="s">
        <v>19</v>
      </c>
      <c r="F349" s="246" t="s">
        <v>328</v>
      </c>
      <c r="G349" s="244"/>
      <c r="H349" s="247">
        <v>0.11</v>
      </c>
      <c r="I349" s="248"/>
      <c r="J349" s="244"/>
      <c r="K349" s="244"/>
      <c r="L349" s="249"/>
      <c r="M349" s="250"/>
      <c r="N349" s="251"/>
      <c r="O349" s="251"/>
      <c r="P349" s="251"/>
      <c r="Q349" s="251"/>
      <c r="R349" s="251"/>
      <c r="S349" s="251"/>
      <c r="T349" s="25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3" t="s">
        <v>170</v>
      </c>
      <c r="AU349" s="253" t="s">
        <v>77</v>
      </c>
      <c r="AV349" s="14" t="s">
        <v>77</v>
      </c>
      <c r="AW349" s="14" t="s">
        <v>31</v>
      </c>
      <c r="AX349" s="14" t="s">
        <v>69</v>
      </c>
      <c r="AY349" s="253" t="s">
        <v>155</v>
      </c>
    </row>
    <row r="350" s="14" customFormat="1">
      <c r="A350" s="14"/>
      <c r="B350" s="243"/>
      <c r="C350" s="244"/>
      <c r="D350" s="228" t="s">
        <v>170</v>
      </c>
      <c r="E350" s="245" t="s">
        <v>19</v>
      </c>
      <c r="F350" s="246" t="s">
        <v>329</v>
      </c>
      <c r="G350" s="244"/>
      <c r="H350" s="247">
        <v>0.077</v>
      </c>
      <c r="I350" s="248"/>
      <c r="J350" s="244"/>
      <c r="K350" s="244"/>
      <c r="L350" s="249"/>
      <c r="M350" s="250"/>
      <c r="N350" s="251"/>
      <c r="O350" s="251"/>
      <c r="P350" s="251"/>
      <c r="Q350" s="251"/>
      <c r="R350" s="251"/>
      <c r="S350" s="251"/>
      <c r="T350" s="25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3" t="s">
        <v>170</v>
      </c>
      <c r="AU350" s="253" t="s">
        <v>77</v>
      </c>
      <c r="AV350" s="14" t="s">
        <v>77</v>
      </c>
      <c r="AW350" s="14" t="s">
        <v>31</v>
      </c>
      <c r="AX350" s="14" t="s">
        <v>69</v>
      </c>
      <c r="AY350" s="253" t="s">
        <v>155</v>
      </c>
    </row>
    <row r="351" s="13" customFormat="1">
      <c r="A351" s="13"/>
      <c r="B351" s="233"/>
      <c r="C351" s="234"/>
      <c r="D351" s="228" t="s">
        <v>170</v>
      </c>
      <c r="E351" s="235" t="s">
        <v>19</v>
      </c>
      <c r="F351" s="236" t="s">
        <v>187</v>
      </c>
      <c r="G351" s="234"/>
      <c r="H351" s="235" t="s">
        <v>19</v>
      </c>
      <c r="I351" s="237"/>
      <c r="J351" s="234"/>
      <c r="K351" s="234"/>
      <c r="L351" s="238"/>
      <c r="M351" s="239"/>
      <c r="N351" s="240"/>
      <c r="O351" s="240"/>
      <c r="P351" s="240"/>
      <c r="Q351" s="240"/>
      <c r="R351" s="240"/>
      <c r="S351" s="240"/>
      <c r="T351" s="24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2" t="s">
        <v>170</v>
      </c>
      <c r="AU351" s="242" t="s">
        <v>77</v>
      </c>
      <c r="AV351" s="13" t="s">
        <v>75</v>
      </c>
      <c r="AW351" s="13" t="s">
        <v>31</v>
      </c>
      <c r="AX351" s="13" t="s">
        <v>69</v>
      </c>
      <c r="AY351" s="242" t="s">
        <v>155</v>
      </c>
    </row>
    <row r="352" s="14" customFormat="1">
      <c r="A352" s="14"/>
      <c r="B352" s="243"/>
      <c r="C352" s="244"/>
      <c r="D352" s="228" t="s">
        <v>170</v>
      </c>
      <c r="E352" s="245" t="s">
        <v>19</v>
      </c>
      <c r="F352" s="246" t="s">
        <v>330</v>
      </c>
      <c r="G352" s="244"/>
      <c r="H352" s="247">
        <v>0.57299999999999992</v>
      </c>
      <c r="I352" s="248"/>
      <c r="J352" s="244"/>
      <c r="K352" s="244"/>
      <c r="L352" s="249"/>
      <c r="M352" s="250"/>
      <c r="N352" s="251"/>
      <c r="O352" s="251"/>
      <c r="P352" s="251"/>
      <c r="Q352" s="251"/>
      <c r="R352" s="251"/>
      <c r="S352" s="251"/>
      <c r="T352" s="25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3" t="s">
        <v>170</v>
      </c>
      <c r="AU352" s="253" t="s">
        <v>77</v>
      </c>
      <c r="AV352" s="14" t="s">
        <v>77</v>
      </c>
      <c r="AW352" s="14" t="s">
        <v>31</v>
      </c>
      <c r="AX352" s="14" t="s">
        <v>69</v>
      </c>
      <c r="AY352" s="253" t="s">
        <v>155</v>
      </c>
    </row>
    <row r="353" s="13" customFormat="1">
      <c r="A353" s="13"/>
      <c r="B353" s="233"/>
      <c r="C353" s="234"/>
      <c r="D353" s="228" t="s">
        <v>170</v>
      </c>
      <c r="E353" s="235" t="s">
        <v>19</v>
      </c>
      <c r="F353" s="236" t="s">
        <v>171</v>
      </c>
      <c r="G353" s="234"/>
      <c r="H353" s="235" t="s">
        <v>19</v>
      </c>
      <c r="I353" s="237"/>
      <c r="J353" s="234"/>
      <c r="K353" s="234"/>
      <c r="L353" s="238"/>
      <c r="M353" s="239"/>
      <c r="N353" s="240"/>
      <c r="O353" s="240"/>
      <c r="P353" s="240"/>
      <c r="Q353" s="240"/>
      <c r="R353" s="240"/>
      <c r="S353" s="240"/>
      <c r="T353" s="24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2" t="s">
        <v>170</v>
      </c>
      <c r="AU353" s="242" t="s">
        <v>77</v>
      </c>
      <c r="AV353" s="13" t="s">
        <v>75</v>
      </c>
      <c r="AW353" s="13" t="s">
        <v>31</v>
      </c>
      <c r="AX353" s="13" t="s">
        <v>69</v>
      </c>
      <c r="AY353" s="242" t="s">
        <v>155</v>
      </c>
    </row>
    <row r="354" s="14" customFormat="1">
      <c r="A354" s="14"/>
      <c r="B354" s="243"/>
      <c r="C354" s="244"/>
      <c r="D354" s="228" t="s">
        <v>170</v>
      </c>
      <c r="E354" s="245" t="s">
        <v>19</v>
      </c>
      <c r="F354" s="246" t="s">
        <v>331</v>
      </c>
      <c r="G354" s="244"/>
      <c r="H354" s="247">
        <v>0.11700000000000002</v>
      </c>
      <c r="I354" s="248"/>
      <c r="J354" s="244"/>
      <c r="K354" s="244"/>
      <c r="L354" s="249"/>
      <c r="M354" s="250"/>
      <c r="N354" s="251"/>
      <c r="O354" s="251"/>
      <c r="P354" s="251"/>
      <c r="Q354" s="251"/>
      <c r="R354" s="251"/>
      <c r="S354" s="251"/>
      <c r="T354" s="25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3" t="s">
        <v>170</v>
      </c>
      <c r="AU354" s="253" t="s">
        <v>77</v>
      </c>
      <c r="AV354" s="14" t="s">
        <v>77</v>
      </c>
      <c r="AW354" s="14" t="s">
        <v>31</v>
      </c>
      <c r="AX354" s="14" t="s">
        <v>69</v>
      </c>
      <c r="AY354" s="253" t="s">
        <v>155</v>
      </c>
    </row>
    <row r="355" s="14" customFormat="1">
      <c r="A355" s="14"/>
      <c r="B355" s="243"/>
      <c r="C355" s="244"/>
      <c r="D355" s="228" t="s">
        <v>170</v>
      </c>
      <c r="E355" s="245" t="s">
        <v>19</v>
      </c>
      <c r="F355" s="246" t="s">
        <v>332</v>
      </c>
      <c r="G355" s="244"/>
      <c r="H355" s="247">
        <v>0.048</v>
      </c>
      <c r="I355" s="248"/>
      <c r="J355" s="244"/>
      <c r="K355" s="244"/>
      <c r="L355" s="249"/>
      <c r="M355" s="250"/>
      <c r="N355" s="251"/>
      <c r="O355" s="251"/>
      <c r="P355" s="251"/>
      <c r="Q355" s="251"/>
      <c r="R355" s="251"/>
      <c r="S355" s="251"/>
      <c r="T355" s="25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3" t="s">
        <v>170</v>
      </c>
      <c r="AU355" s="253" t="s">
        <v>77</v>
      </c>
      <c r="AV355" s="14" t="s">
        <v>77</v>
      </c>
      <c r="AW355" s="14" t="s">
        <v>31</v>
      </c>
      <c r="AX355" s="14" t="s">
        <v>69</v>
      </c>
      <c r="AY355" s="253" t="s">
        <v>155</v>
      </c>
    </row>
    <row r="356" s="13" customFormat="1">
      <c r="A356" s="13"/>
      <c r="B356" s="233"/>
      <c r="C356" s="234"/>
      <c r="D356" s="228" t="s">
        <v>170</v>
      </c>
      <c r="E356" s="235" t="s">
        <v>19</v>
      </c>
      <c r="F356" s="236" t="s">
        <v>180</v>
      </c>
      <c r="G356" s="234"/>
      <c r="H356" s="235" t="s">
        <v>19</v>
      </c>
      <c r="I356" s="237"/>
      <c r="J356" s="234"/>
      <c r="K356" s="234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170</v>
      </c>
      <c r="AU356" s="242" t="s">
        <v>77</v>
      </c>
      <c r="AV356" s="13" t="s">
        <v>75</v>
      </c>
      <c r="AW356" s="13" t="s">
        <v>31</v>
      </c>
      <c r="AX356" s="13" t="s">
        <v>69</v>
      </c>
      <c r="AY356" s="242" t="s">
        <v>155</v>
      </c>
    </row>
    <row r="357" s="14" customFormat="1">
      <c r="A357" s="14"/>
      <c r="B357" s="243"/>
      <c r="C357" s="244"/>
      <c r="D357" s="228" t="s">
        <v>170</v>
      </c>
      <c r="E357" s="245" t="s">
        <v>19</v>
      </c>
      <c r="F357" s="246" t="s">
        <v>333</v>
      </c>
      <c r="G357" s="244"/>
      <c r="H357" s="247">
        <v>0.158</v>
      </c>
      <c r="I357" s="248"/>
      <c r="J357" s="244"/>
      <c r="K357" s="244"/>
      <c r="L357" s="249"/>
      <c r="M357" s="250"/>
      <c r="N357" s="251"/>
      <c r="O357" s="251"/>
      <c r="P357" s="251"/>
      <c r="Q357" s="251"/>
      <c r="R357" s="251"/>
      <c r="S357" s="251"/>
      <c r="T357" s="25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3" t="s">
        <v>170</v>
      </c>
      <c r="AU357" s="253" t="s">
        <v>77</v>
      </c>
      <c r="AV357" s="14" t="s">
        <v>77</v>
      </c>
      <c r="AW357" s="14" t="s">
        <v>31</v>
      </c>
      <c r="AX357" s="14" t="s">
        <v>69</v>
      </c>
      <c r="AY357" s="253" t="s">
        <v>155</v>
      </c>
    </row>
    <row r="358" s="13" customFormat="1">
      <c r="A358" s="13"/>
      <c r="B358" s="233"/>
      <c r="C358" s="234"/>
      <c r="D358" s="228" t="s">
        <v>170</v>
      </c>
      <c r="E358" s="235" t="s">
        <v>19</v>
      </c>
      <c r="F358" s="236" t="s">
        <v>183</v>
      </c>
      <c r="G358" s="234"/>
      <c r="H358" s="235" t="s">
        <v>19</v>
      </c>
      <c r="I358" s="237"/>
      <c r="J358" s="234"/>
      <c r="K358" s="234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170</v>
      </c>
      <c r="AU358" s="242" t="s">
        <v>77</v>
      </c>
      <c r="AV358" s="13" t="s">
        <v>75</v>
      </c>
      <c r="AW358" s="13" t="s">
        <v>31</v>
      </c>
      <c r="AX358" s="13" t="s">
        <v>69</v>
      </c>
      <c r="AY358" s="242" t="s">
        <v>155</v>
      </c>
    </row>
    <row r="359" s="14" customFormat="1">
      <c r="A359" s="14"/>
      <c r="B359" s="243"/>
      <c r="C359" s="244"/>
      <c r="D359" s="228" t="s">
        <v>170</v>
      </c>
      <c r="E359" s="245" t="s">
        <v>19</v>
      </c>
      <c r="F359" s="246" t="s">
        <v>334</v>
      </c>
      <c r="G359" s="244"/>
      <c r="H359" s="247">
        <v>0.193</v>
      </c>
      <c r="I359" s="248"/>
      <c r="J359" s="244"/>
      <c r="K359" s="244"/>
      <c r="L359" s="249"/>
      <c r="M359" s="250"/>
      <c r="N359" s="251"/>
      <c r="O359" s="251"/>
      <c r="P359" s="251"/>
      <c r="Q359" s="251"/>
      <c r="R359" s="251"/>
      <c r="S359" s="251"/>
      <c r="T359" s="252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3" t="s">
        <v>170</v>
      </c>
      <c r="AU359" s="253" t="s">
        <v>77</v>
      </c>
      <c r="AV359" s="14" t="s">
        <v>77</v>
      </c>
      <c r="AW359" s="14" t="s">
        <v>31</v>
      </c>
      <c r="AX359" s="14" t="s">
        <v>69</v>
      </c>
      <c r="AY359" s="253" t="s">
        <v>155</v>
      </c>
    </row>
    <row r="360" s="13" customFormat="1">
      <c r="A360" s="13"/>
      <c r="B360" s="233"/>
      <c r="C360" s="234"/>
      <c r="D360" s="228" t="s">
        <v>170</v>
      </c>
      <c r="E360" s="235" t="s">
        <v>19</v>
      </c>
      <c r="F360" s="236" t="s">
        <v>187</v>
      </c>
      <c r="G360" s="234"/>
      <c r="H360" s="235" t="s">
        <v>19</v>
      </c>
      <c r="I360" s="237"/>
      <c r="J360" s="234"/>
      <c r="K360" s="234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170</v>
      </c>
      <c r="AU360" s="242" t="s">
        <v>77</v>
      </c>
      <c r="AV360" s="13" t="s">
        <v>75</v>
      </c>
      <c r="AW360" s="13" t="s">
        <v>31</v>
      </c>
      <c r="AX360" s="13" t="s">
        <v>69</v>
      </c>
      <c r="AY360" s="242" t="s">
        <v>155</v>
      </c>
    </row>
    <row r="361" s="14" customFormat="1">
      <c r="A361" s="14"/>
      <c r="B361" s="243"/>
      <c r="C361" s="244"/>
      <c r="D361" s="228" t="s">
        <v>170</v>
      </c>
      <c r="E361" s="245" t="s">
        <v>19</v>
      </c>
      <c r="F361" s="246" t="s">
        <v>335</v>
      </c>
      <c r="G361" s="244"/>
      <c r="H361" s="247">
        <v>0.095</v>
      </c>
      <c r="I361" s="248"/>
      <c r="J361" s="244"/>
      <c r="K361" s="244"/>
      <c r="L361" s="249"/>
      <c r="M361" s="250"/>
      <c r="N361" s="251"/>
      <c r="O361" s="251"/>
      <c r="P361" s="251"/>
      <c r="Q361" s="251"/>
      <c r="R361" s="251"/>
      <c r="S361" s="251"/>
      <c r="T361" s="25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3" t="s">
        <v>170</v>
      </c>
      <c r="AU361" s="253" t="s">
        <v>77</v>
      </c>
      <c r="AV361" s="14" t="s">
        <v>77</v>
      </c>
      <c r="AW361" s="14" t="s">
        <v>31</v>
      </c>
      <c r="AX361" s="14" t="s">
        <v>69</v>
      </c>
      <c r="AY361" s="253" t="s">
        <v>155</v>
      </c>
    </row>
    <row r="362" s="13" customFormat="1">
      <c r="A362" s="13"/>
      <c r="B362" s="233"/>
      <c r="C362" s="234"/>
      <c r="D362" s="228" t="s">
        <v>170</v>
      </c>
      <c r="E362" s="235" t="s">
        <v>19</v>
      </c>
      <c r="F362" s="236" t="s">
        <v>273</v>
      </c>
      <c r="G362" s="234"/>
      <c r="H362" s="235" t="s">
        <v>19</v>
      </c>
      <c r="I362" s="237"/>
      <c r="J362" s="234"/>
      <c r="K362" s="234"/>
      <c r="L362" s="238"/>
      <c r="M362" s="239"/>
      <c r="N362" s="240"/>
      <c r="O362" s="240"/>
      <c r="P362" s="240"/>
      <c r="Q362" s="240"/>
      <c r="R362" s="240"/>
      <c r="S362" s="240"/>
      <c r="T362" s="24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2" t="s">
        <v>170</v>
      </c>
      <c r="AU362" s="242" t="s">
        <v>77</v>
      </c>
      <c r="AV362" s="13" t="s">
        <v>75</v>
      </c>
      <c r="AW362" s="13" t="s">
        <v>31</v>
      </c>
      <c r="AX362" s="13" t="s">
        <v>69</v>
      </c>
      <c r="AY362" s="242" t="s">
        <v>155</v>
      </c>
    </row>
    <row r="363" s="13" customFormat="1">
      <c r="A363" s="13"/>
      <c r="B363" s="233"/>
      <c r="C363" s="234"/>
      <c r="D363" s="228" t="s">
        <v>170</v>
      </c>
      <c r="E363" s="235" t="s">
        <v>19</v>
      </c>
      <c r="F363" s="236" t="s">
        <v>180</v>
      </c>
      <c r="G363" s="234"/>
      <c r="H363" s="235" t="s">
        <v>19</v>
      </c>
      <c r="I363" s="237"/>
      <c r="J363" s="234"/>
      <c r="K363" s="234"/>
      <c r="L363" s="238"/>
      <c r="M363" s="239"/>
      <c r="N363" s="240"/>
      <c r="O363" s="240"/>
      <c r="P363" s="240"/>
      <c r="Q363" s="240"/>
      <c r="R363" s="240"/>
      <c r="S363" s="240"/>
      <c r="T363" s="24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2" t="s">
        <v>170</v>
      </c>
      <c r="AU363" s="242" t="s">
        <v>77</v>
      </c>
      <c r="AV363" s="13" t="s">
        <v>75</v>
      </c>
      <c r="AW363" s="13" t="s">
        <v>31</v>
      </c>
      <c r="AX363" s="13" t="s">
        <v>69</v>
      </c>
      <c r="AY363" s="242" t="s">
        <v>155</v>
      </c>
    </row>
    <row r="364" s="14" customFormat="1">
      <c r="A364" s="14"/>
      <c r="B364" s="243"/>
      <c r="C364" s="244"/>
      <c r="D364" s="228" t="s">
        <v>170</v>
      </c>
      <c r="E364" s="245" t="s">
        <v>19</v>
      </c>
      <c r="F364" s="246" t="s">
        <v>336</v>
      </c>
      <c r="G364" s="244"/>
      <c r="H364" s="247">
        <v>0.196</v>
      </c>
      <c r="I364" s="248"/>
      <c r="J364" s="244"/>
      <c r="K364" s="244"/>
      <c r="L364" s="249"/>
      <c r="M364" s="250"/>
      <c r="N364" s="251"/>
      <c r="O364" s="251"/>
      <c r="P364" s="251"/>
      <c r="Q364" s="251"/>
      <c r="R364" s="251"/>
      <c r="S364" s="251"/>
      <c r="T364" s="25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3" t="s">
        <v>170</v>
      </c>
      <c r="AU364" s="253" t="s">
        <v>77</v>
      </c>
      <c r="AV364" s="14" t="s">
        <v>77</v>
      </c>
      <c r="AW364" s="14" t="s">
        <v>31</v>
      </c>
      <c r="AX364" s="14" t="s">
        <v>69</v>
      </c>
      <c r="AY364" s="253" t="s">
        <v>155</v>
      </c>
    </row>
    <row r="365" s="14" customFormat="1">
      <c r="A365" s="14"/>
      <c r="B365" s="243"/>
      <c r="C365" s="244"/>
      <c r="D365" s="228" t="s">
        <v>170</v>
      </c>
      <c r="E365" s="245" t="s">
        <v>19</v>
      </c>
      <c r="F365" s="246" t="s">
        <v>337</v>
      </c>
      <c r="G365" s="244"/>
      <c r="H365" s="247">
        <v>0.065</v>
      </c>
      <c r="I365" s="248"/>
      <c r="J365" s="244"/>
      <c r="K365" s="244"/>
      <c r="L365" s="249"/>
      <c r="M365" s="250"/>
      <c r="N365" s="251"/>
      <c r="O365" s="251"/>
      <c r="P365" s="251"/>
      <c r="Q365" s="251"/>
      <c r="R365" s="251"/>
      <c r="S365" s="251"/>
      <c r="T365" s="25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3" t="s">
        <v>170</v>
      </c>
      <c r="AU365" s="253" t="s">
        <v>77</v>
      </c>
      <c r="AV365" s="14" t="s">
        <v>77</v>
      </c>
      <c r="AW365" s="14" t="s">
        <v>31</v>
      </c>
      <c r="AX365" s="14" t="s">
        <v>69</v>
      </c>
      <c r="AY365" s="253" t="s">
        <v>155</v>
      </c>
    </row>
    <row r="366" s="14" customFormat="1">
      <c r="A366" s="14"/>
      <c r="B366" s="243"/>
      <c r="C366" s="244"/>
      <c r="D366" s="228" t="s">
        <v>170</v>
      </c>
      <c r="E366" s="245" t="s">
        <v>19</v>
      </c>
      <c r="F366" s="246" t="s">
        <v>338</v>
      </c>
      <c r="G366" s="244"/>
      <c r="H366" s="247">
        <v>0.196</v>
      </c>
      <c r="I366" s="248"/>
      <c r="J366" s="244"/>
      <c r="K366" s="244"/>
      <c r="L366" s="249"/>
      <c r="M366" s="250"/>
      <c r="N366" s="251"/>
      <c r="O366" s="251"/>
      <c r="P366" s="251"/>
      <c r="Q366" s="251"/>
      <c r="R366" s="251"/>
      <c r="S366" s="251"/>
      <c r="T366" s="25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3" t="s">
        <v>170</v>
      </c>
      <c r="AU366" s="253" t="s">
        <v>77</v>
      </c>
      <c r="AV366" s="14" t="s">
        <v>77</v>
      </c>
      <c r="AW366" s="14" t="s">
        <v>31</v>
      </c>
      <c r="AX366" s="14" t="s">
        <v>69</v>
      </c>
      <c r="AY366" s="253" t="s">
        <v>155</v>
      </c>
    </row>
    <row r="367" s="14" customFormat="1">
      <c r="A367" s="14"/>
      <c r="B367" s="243"/>
      <c r="C367" s="244"/>
      <c r="D367" s="228" t="s">
        <v>170</v>
      </c>
      <c r="E367" s="245" t="s">
        <v>19</v>
      </c>
      <c r="F367" s="246" t="s">
        <v>338</v>
      </c>
      <c r="G367" s="244"/>
      <c r="H367" s="247">
        <v>0.196</v>
      </c>
      <c r="I367" s="248"/>
      <c r="J367" s="244"/>
      <c r="K367" s="244"/>
      <c r="L367" s="249"/>
      <c r="M367" s="250"/>
      <c r="N367" s="251"/>
      <c r="O367" s="251"/>
      <c r="P367" s="251"/>
      <c r="Q367" s="251"/>
      <c r="R367" s="251"/>
      <c r="S367" s="251"/>
      <c r="T367" s="25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3" t="s">
        <v>170</v>
      </c>
      <c r="AU367" s="253" t="s">
        <v>77</v>
      </c>
      <c r="AV367" s="14" t="s">
        <v>77</v>
      </c>
      <c r="AW367" s="14" t="s">
        <v>31</v>
      </c>
      <c r="AX367" s="14" t="s">
        <v>69</v>
      </c>
      <c r="AY367" s="253" t="s">
        <v>155</v>
      </c>
    </row>
    <row r="368" s="14" customFormat="1">
      <c r="A368" s="14"/>
      <c r="B368" s="243"/>
      <c r="C368" s="244"/>
      <c r="D368" s="228" t="s">
        <v>170</v>
      </c>
      <c r="E368" s="245" t="s">
        <v>19</v>
      </c>
      <c r="F368" s="246" t="s">
        <v>339</v>
      </c>
      <c r="G368" s="244"/>
      <c r="H368" s="247">
        <v>0.033000000000000004</v>
      </c>
      <c r="I368" s="248"/>
      <c r="J368" s="244"/>
      <c r="K368" s="244"/>
      <c r="L368" s="249"/>
      <c r="M368" s="250"/>
      <c r="N368" s="251"/>
      <c r="O368" s="251"/>
      <c r="P368" s="251"/>
      <c r="Q368" s="251"/>
      <c r="R368" s="251"/>
      <c r="S368" s="251"/>
      <c r="T368" s="25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3" t="s">
        <v>170</v>
      </c>
      <c r="AU368" s="253" t="s">
        <v>77</v>
      </c>
      <c r="AV368" s="14" t="s">
        <v>77</v>
      </c>
      <c r="AW368" s="14" t="s">
        <v>31</v>
      </c>
      <c r="AX368" s="14" t="s">
        <v>69</v>
      </c>
      <c r="AY368" s="253" t="s">
        <v>155</v>
      </c>
    </row>
    <row r="369" s="13" customFormat="1">
      <c r="A369" s="13"/>
      <c r="B369" s="233"/>
      <c r="C369" s="234"/>
      <c r="D369" s="228" t="s">
        <v>170</v>
      </c>
      <c r="E369" s="235" t="s">
        <v>19</v>
      </c>
      <c r="F369" s="236" t="s">
        <v>183</v>
      </c>
      <c r="G369" s="234"/>
      <c r="H369" s="235" t="s">
        <v>19</v>
      </c>
      <c r="I369" s="237"/>
      <c r="J369" s="234"/>
      <c r="K369" s="234"/>
      <c r="L369" s="238"/>
      <c r="M369" s="239"/>
      <c r="N369" s="240"/>
      <c r="O369" s="240"/>
      <c r="P369" s="240"/>
      <c r="Q369" s="240"/>
      <c r="R369" s="240"/>
      <c r="S369" s="240"/>
      <c r="T369" s="24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2" t="s">
        <v>170</v>
      </c>
      <c r="AU369" s="242" t="s">
        <v>77</v>
      </c>
      <c r="AV369" s="13" t="s">
        <v>75</v>
      </c>
      <c r="AW369" s="13" t="s">
        <v>31</v>
      </c>
      <c r="AX369" s="13" t="s">
        <v>69</v>
      </c>
      <c r="AY369" s="242" t="s">
        <v>155</v>
      </c>
    </row>
    <row r="370" s="14" customFormat="1">
      <c r="A370" s="14"/>
      <c r="B370" s="243"/>
      <c r="C370" s="244"/>
      <c r="D370" s="228" t="s">
        <v>170</v>
      </c>
      <c r="E370" s="245" t="s">
        <v>19</v>
      </c>
      <c r="F370" s="246" t="s">
        <v>340</v>
      </c>
      <c r="G370" s="244"/>
      <c r="H370" s="247">
        <v>0.228</v>
      </c>
      <c r="I370" s="248"/>
      <c r="J370" s="244"/>
      <c r="K370" s="244"/>
      <c r="L370" s="249"/>
      <c r="M370" s="250"/>
      <c r="N370" s="251"/>
      <c r="O370" s="251"/>
      <c r="P370" s="251"/>
      <c r="Q370" s="251"/>
      <c r="R370" s="251"/>
      <c r="S370" s="251"/>
      <c r="T370" s="252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3" t="s">
        <v>170</v>
      </c>
      <c r="AU370" s="253" t="s">
        <v>77</v>
      </c>
      <c r="AV370" s="14" t="s">
        <v>77</v>
      </c>
      <c r="AW370" s="14" t="s">
        <v>31</v>
      </c>
      <c r="AX370" s="14" t="s">
        <v>69</v>
      </c>
      <c r="AY370" s="253" t="s">
        <v>155</v>
      </c>
    </row>
    <row r="371" s="13" customFormat="1">
      <c r="A371" s="13"/>
      <c r="B371" s="233"/>
      <c r="C371" s="234"/>
      <c r="D371" s="228" t="s">
        <v>170</v>
      </c>
      <c r="E371" s="235" t="s">
        <v>19</v>
      </c>
      <c r="F371" s="236" t="s">
        <v>171</v>
      </c>
      <c r="G371" s="234"/>
      <c r="H371" s="235" t="s">
        <v>19</v>
      </c>
      <c r="I371" s="237"/>
      <c r="J371" s="234"/>
      <c r="K371" s="234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170</v>
      </c>
      <c r="AU371" s="242" t="s">
        <v>77</v>
      </c>
      <c r="AV371" s="13" t="s">
        <v>75</v>
      </c>
      <c r="AW371" s="13" t="s">
        <v>31</v>
      </c>
      <c r="AX371" s="13" t="s">
        <v>69</v>
      </c>
      <c r="AY371" s="242" t="s">
        <v>155</v>
      </c>
    </row>
    <row r="372" s="14" customFormat="1">
      <c r="A372" s="14"/>
      <c r="B372" s="243"/>
      <c r="C372" s="244"/>
      <c r="D372" s="228" t="s">
        <v>170</v>
      </c>
      <c r="E372" s="245" t="s">
        <v>19</v>
      </c>
      <c r="F372" s="246" t="s">
        <v>341</v>
      </c>
      <c r="G372" s="244"/>
      <c r="H372" s="247">
        <v>0.71</v>
      </c>
      <c r="I372" s="248"/>
      <c r="J372" s="244"/>
      <c r="K372" s="244"/>
      <c r="L372" s="249"/>
      <c r="M372" s="250"/>
      <c r="N372" s="251"/>
      <c r="O372" s="251"/>
      <c r="P372" s="251"/>
      <c r="Q372" s="251"/>
      <c r="R372" s="251"/>
      <c r="S372" s="251"/>
      <c r="T372" s="25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3" t="s">
        <v>170</v>
      </c>
      <c r="AU372" s="253" t="s">
        <v>77</v>
      </c>
      <c r="AV372" s="14" t="s">
        <v>77</v>
      </c>
      <c r="AW372" s="14" t="s">
        <v>31</v>
      </c>
      <c r="AX372" s="14" t="s">
        <v>69</v>
      </c>
      <c r="AY372" s="253" t="s">
        <v>155</v>
      </c>
    </row>
    <row r="373" s="13" customFormat="1">
      <c r="A373" s="13"/>
      <c r="B373" s="233"/>
      <c r="C373" s="234"/>
      <c r="D373" s="228" t="s">
        <v>170</v>
      </c>
      <c r="E373" s="235" t="s">
        <v>19</v>
      </c>
      <c r="F373" s="236" t="s">
        <v>177</v>
      </c>
      <c r="G373" s="234"/>
      <c r="H373" s="235" t="s">
        <v>19</v>
      </c>
      <c r="I373" s="237"/>
      <c r="J373" s="234"/>
      <c r="K373" s="234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170</v>
      </c>
      <c r="AU373" s="242" t="s">
        <v>77</v>
      </c>
      <c r="AV373" s="13" t="s">
        <v>75</v>
      </c>
      <c r="AW373" s="13" t="s">
        <v>31</v>
      </c>
      <c r="AX373" s="13" t="s">
        <v>69</v>
      </c>
      <c r="AY373" s="242" t="s">
        <v>155</v>
      </c>
    </row>
    <row r="374" s="14" customFormat="1">
      <c r="A374" s="14"/>
      <c r="B374" s="243"/>
      <c r="C374" s="244"/>
      <c r="D374" s="228" t="s">
        <v>170</v>
      </c>
      <c r="E374" s="245" t="s">
        <v>19</v>
      </c>
      <c r="F374" s="246" t="s">
        <v>342</v>
      </c>
      <c r="G374" s="244"/>
      <c r="H374" s="247">
        <v>0.357</v>
      </c>
      <c r="I374" s="248"/>
      <c r="J374" s="244"/>
      <c r="K374" s="244"/>
      <c r="L374" s="249"/>
      <c r="M374" s="250"/>
      <c r="N374" s="251"/>
      <c r="O374" s="251"/>
      <c r="P374" s="251"/>
      <c r="Q374" s="251"/>
      <c r="R374" s="251"/>
      <c r="S374" s="251"/>
      <c r="T374" s="25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3" t="s">
        <v>170</v>
      </c>
      <c r="AU374" s="253" t="s">
        <v>77</v>
      </c>
      <c r="AV374" s="14" t="s">
        <v>77</v>
      </c>
      <c r="AW374" s="14" t="s">
        <v>31</v>
      </c>
      <c r="AX374" s="14" t="s">
        <v>69</v>
      </c>
      <c r="AY374" s="253" t="s">
        <v>155</v>
      </c>
    </row>
    <row r="375" s="13" customFormat="1">
      <c r="A375" s="13"/>
      <c r="B375" s="233"/>
      <c r="C375" s="234"/>
      <c r="D375" s="228" t="s">
        <v>170</v>
      </c>
      <c r="E375" s="235" t="s">
        <v>19</v>
      </c>
      <c r="F375" s="236" t="s">
        <v>180</v>
      </c>
      <c r="G375" s="234"/>
      <c r="H375" s="235" t="s">
        <v>19</v>
      </c>
      <c r="I375" s="237"/>
      <c r="J375" s="234"/>
      <c r="K375" s="234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170</v>
      </c>
      <c r="AU375" s="242" t="s">
        <v>77</v>
      </c>
      <c r="AV375" s="13" t="s">
        <v>75</v>
      </c>
      <c r="AW375" s="13" t="s">
        <v>31</v>
      </c>
      <c r="AX375" s="13" t="s">
        <v>69</v>
      </c>
      <c r="AY375" s="242" t="s">
        <v>155</v>
      </c>
    </row>
    <row r="376" s="14" customFormat="1">
      <c r="A376" s="14"/>
      <c r="B376" s="243"/>
      <c r="C376" s="244"/>
      <c r="D376" s="228" t="s">
        <v>170</v>
      </c>
      <c r="E376" s="245" t="s">
        <v>19</v>
      </c>
      <c r="F376" s="246" t="s">
        <v>343</v>
      </c>
      <c r="G376" s="244"/>
      <c r="H376" s="247">
        <v>0.302</v>
      </c>
      <c r="I376" s="248"/>
      <c r="J376" s="244"/>
      <c r="K376" s="244"/>
      <c r="L376" s="249"/>
      <c r="M376" s="250"/>
      <c r="N376" s="251"/>
      <c r="O376" s="251"/>
      <c r="P376" s="251"/>
      <c r="Q376" s="251"/>
      <c r="R376" s="251"/>
      <c r="S376" s="251"/>
      <c r="T376" s="25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3" t="s">
        <v>170</v>
      </c>
      <c r="AU376" s="253" t="s">
        <v>77</v>
      </c>
      <c r="AV376" s="14" t="s">
        <v>77</v>
      </c>
      <c r="AW376" s="14" t="s">
        <v>31</v>
      </c>
      <c r="AX376" s="14" t="s">
        <v>69</v>
      </c>
      <c r="AY376" s="253" t="s">
        <v>155</v>
      </c>
    </row>
    <row r="377" s="14" customFormat="1">
      <c r="A377" s="14"/>
      <c r="B377" s="243"/>
      <c r="C377" s="244"/>
      <c r="D377" s="228" t="s">
        <v>170</v>
      </c>
      <c r="E377" s="245" t="s">
        <v>19</v>
      </c>
      <c r="F377" s="246" t="s">
        <v>344</v>
      </c>
      <c r="G377" s="244"/>
      <c r="H377" s="247">
        <v>0.159</v>
      </c>
      <c r="I377" s="248"/>
      <c r="J377" s="244"/>
      <c r="K377" s="244"/>
      <c r="L377" s="249"/>
      <c r="M377" s="250"/>
      <c r="N377" s="251"/>
      <c r="O377" s="251"/>
      <c r="P377" s="251"/>
      <c r="Q377" s="251"/>
      <c r="R377" s="251"/>
      <c r="S377" s="251"/>
      <c r="T377" s="25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3" t="s">
        <v>170</v>
      </c>
      <c r="AU377" s="253" t="s">
        <v>77</v>
      </c>
      <c r="AV377" s="14" t="s">
        <v>77</v>
      </c>
      <c r="AW377" s="14" t="s">
        <v>31</v>
      </c>
      <c r="AX377" s="14" t="s">
        <v>69</v>
      </c>
      <c r="AY377" s="253" t="s">
        <v>155</v>
      </c>
    </row>
    <row r="378" s="14" customFormat="1">
      <c r="A378" s="14"/>
      <c r="B378" s="243"/>
      <c r="C378" s="244"/>
      <c r="D378" s="228" t="s">
        <v>170</v>
      </c>
      <c r="E378" s="245" t="s">
        <v>19</v>
      </c>
      <c r="F378" s="246" t="s">
        <v>345</v>
      </c>
      <c r="G378" s="244"/>
      <c r="H378" s="247">
        <v>0.15</v>
      </c>
      <c r="I378" s="248"/>
      <c r="J378" s="244"/>
      <c r="K378" s="244"/>
      <c r="L378" s="249"/>
      <c r="M378" s="250"/>
      <c r="N378" s="251"/>
      <c r="O378" s="251"/>
      <c r="P378" s="251"/>
      <c r="Q378" s="251"/>
      <c r="R378" s="251"/>
      <c r="S378" s="251"/>
      <c r="T378" s="25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3" t="s">
        <v>170</v>
      </c>
      <c r="AU378" s="253" t="s">
        <v>77</v>
      </c>
      <c r="AV378" s="14" t="s">
        <v>77</v>
      </c>
      <c r="AW378" s="14" t="s">
        <v>31</v>
      </c>
      <c r="AX378" s="14" t="s">
        <v>69</v>
      </c>
      <c r="AY378" s="253" t="s">
        <v>155</v>
      </c>
    </row>
    <row r="379" s="13" customFormat="1">
      <c r="A379" s="13"/>
      <c r="B379" s="233"/>
      <c r="C379" s="234"/>
      <c r="D379" s="228" t="s">
        <v>170</v>
      </c>
      <c r="E379" s="235" t="s">
        <v>19</v>
      </c>
      <c r="F379" s="236" t="s">
        <v>183</v>
      </c>
      <c r="G379" s="234"/>
      <c r="H379" s="235" t="s">
        <v>19</v>
      </c>
      <c r="I379" s="237"/>
      <c r="J379" s="234"/>
      <c r="K379" s="234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170</v>
      </c>
      <c r="AU379" s="242" t="s">
        <v>77</v>
      </c>
      <c r="AV379" s="13" t="s">
        <v>75</v>
      </c>
      <c r="AW379" s="13" t="s">
        <v>31</v>
      </c>
      <c r="AX379" s="13" t="s">
        <v>69</v>
      </c>
      <c r="AY379" s="242" t="s">
        <v>155</v>
      </c>
    </row>
    <row r="380" s="14" customFormat="1">
      <c r="A380" s="14"/>
      <c r="B380" s="243"/>
      <c r="C380" s="244"/>
      <c r="D380" s="228" t="s">
        <v>170</v>
      </c>
      <c r="E380" s="245" t="s">
        <v>19</v>
      </c>
      <c r="F380" s="246" t="s">
        <v>346</v>
      </c>
      <c r="G380" s="244"/>
      <c r="H380" s="247">
        <v>0.41499999999999992</v>
      </c>
      <c r="I380" s="248"/>
      <c r="J380" s="244"/>
      <c r="K380" s="244"/>
      <c r="L380" s="249"/>
      <c r="M380" s="250"/>
      <c r="N380" s="251"/>
      <c r="O380" s="251"/>
      <c r="P380" s="251"/>
      <c r="Q380" s="251"/>
      <c r="R380" s="251"/>
      <c r="S380" s="251"/>
      <c r="T380" s="25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3" t="s">
        <v>170</v>
      </c>
      <c r="AU380" s="253" t="s">
        <v>77</v>
      </c>
      <c r="AV380" s="14" t="s">
        <v>77</v>
      </c>
      <c r="AW380" s="14" t="s">
        <v>31</v>
      </c>
      <c r="AX380" s="14" t="s">
        <v>69</v>
      </c>
      <c r="AY380" s="253" t="s">
        <v>155</v>
      </c>
    </row>
    <row r="381" s="15" customFormat="1">
      <c r="A381" s="15"/>
      <c r="B381" s="254"/>
      <c r="C381" s="255"/>
      <c r="D381" s="228" t="s">
        <v>170</v>
      </c>
      <c r="E381" s="256" t="s">
        <v>19</v>
      </c>
      <c r="F381" s="257" t="s">
        <v>192</v>
      </c>
      <c r="G381" s="255"/>
      <c r="H381" s="258">
        <v>4.378</v>
      </c>
      <c r="I381" s="259"/>
      <c r="J381" s="255"/>
      <c r="K381" s="255"/>
      <c r="L381" s="260"/>
      <c r="M381" s="261"/>
      <c r="N381" s="262"/>
      <c r="O381" s="262"/>
      <c r="P381" s="262"/>
      <c r="Q381" s="262"/>
      <c r="R381" s="262"/>
      <c r="S381" s="262"/>
      <c r="T381" s="263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64" t="s">
        <v>170</v>
      </c>
      <c r="AU381" s="264" t="s">
        <v>77</v>
      </c>
      <c r="AV381" s="15" t="s">
        <v>161</v>
      </c>
      <c r="AW381" s="15" t="s">
        <v>31</v>
      </c>
      <c r="AX381" s="15" t="s">
        <v>69</v>
      </c>
      <c r="AY381" s="264" t="s">
        <v>155</v>
      </c>
    </row>
    <row r="382" s="14" customFormat="1">
      <c r="A382" s="14"/>
      <c r="B382" s="243"/>
      <c r="C382" s="244"/>
      <c r="D382" s="228" t="s">
        <v>170</v>
      </c>
      <c r="E382" s="245" t="s">
        <v>19</v>
      </c>
      <c r="F382" s="246" t="s">
        <v>347</v>
      </c>
      <c r="G382" s="244"/>
      <c r="H382" s="247">
        <v>4.728</v>
      </c>
      <c r="I382" s="248"/>
      <c r="J382" s="244"/>
      <c r="K382" s="244"/>
      <c r="L382" s="249"/>
      <c r="M382" s="250"/>
      <c r="N382" s="251"/>
      <c r="O382" s="251"/>
      <c r="P382" s="251"/>
      <c r="Q382" s="251"/>
      <c r="R382" s="251"/>
      <c r="S382" s="251"/>
      <c r="T382" s="25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3" t="s">
        <v>170</v>
      </c>
      <c r="AU382" s="253" t="s">
        <v>77</v>
      </c>
      <c r="AV382" s="14" t="s">
        <v>77</v>
      </c>
      <c r="AW382" s="14" t="s">
        <v>31</v>
      </c>
      <c r="AX382" s="14" t="s">
        <v>69</v>
      </c>
      <c r="AY382" s="253" t="s">
        <v>155</v>
      </c>
    </row>
    <row r="383" s="15" customFormat="1">
      <c r="A383" s="15"/>
      <c r="B383" s="254"/>
      <c r="C383" s="255"/>
      <c r="D383" s="228" t="s">
        <v>170</v>
      </c>
      <c r="E383" s="256" t="s">
        <v>19</v>
      </c>
      <c r="F383" s="257" t="s">
        <v>192</v>
      </c>
      <c r="G383" s="255"/>
      <c r="H383" s="258">
        <v>4.728</v>
      </c>
      <c r="I383" s="259"/>
      <c r="J383" s="255"/>
      <c r="K383" s="255"/>
      <c r="L383" s="260"/>
      <c r="M383" s="261"/>
      <c r="N383" s="262"/>
      <c r="O383" s="262"/>
      <c r="P383" s="262"/>
      <c r="Q383" s="262"/>
      <c r="R383" s="262"/>
      <c r="S383" s="262"/>
      <c r="T383" s="263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4" t="s">
        <v>170</v>
      </c>
      <c r="AU383" s="264" t="s">
        <v>77</v>
      </c>
      <c r="AV383" s="15" t="s">
        <v>161</v>
      </c>
      <c r="AW383" s="15" t="s">
        <v>31</v>
      </c>
      <c r="AX383" s="15" t="s">
        <v>75</v>
      </c>
      <c r="AY383" s="264" t="s">
        <v>155</v>
      </c>
    </row>
    <row r="384" s="12" customFormat="1" ht="22.8" customHeight="1">
      <c r="A384" s="12"/>
      <c r="B384" s="199"/>
      <c r="C384" s="200"/>
      <c r="D384" s="201" t="s">
        <v>68</v>
      </c>
      <c r="E384" s="213" t="s">
        <v>198</v>
      </c>
      <c r="F384" s="213" t="s">
        <v>348</v>
      </c>
      <c r="G384" s="200"/>
      <c r="H384" s="200"/>
      <c r="I384" s="203"/>
      <c r="J384" s="214">
        <f>BK384</f>
        <v>0</v>
      </c>
      <c r="K384" s="200"/>
      <c r="L384" s="205"/>
      <c r="M384" s="206"/>
      <c r="N384" s="207"/>
      <c r="O384" s="207"/>
      <c r="P384" s="208">
        <f>SUM(P385:P434)</f>
        <v>0</v>
      </c>
      <c r="Q384" s="207"/>
      <c r="R384" s="208">
        <f>SUM(R385:R434)</f>
        <v>0</v>
      </c>
      <c r="S384" s="207"/>
      <c r="T384" s="209">
        <f>SUM(T385:T434)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10" t="s">
        <v>75</v>
      </c>
      <c r="AT384" s="211" t="s">
        <v>68</v>
      </c>
      <c r="AU384" s="211" t="s">
        <v>75</v>
      </c>
      <c r="AY384" s="210" t="s">
        <v>155</v>
      </c>
      <c r="BK384" s="212">
        <f>SUM(BK385:BK434)</f>
        <v>0</v>
      </c>
    </row>
    <row r="385" s="2" customFormat="1" ht="16.5" customHeight="1">
      <c r="A385" s="41"/>
      <c r="B385" s="42"/>
      <c r="C385" s="215" t="s">
        <v>228</v>
      </c>
      <c r="D385" s="215" t="s">
        <v>157</v>
      </c>
      <c r="E385" s="216" t="s">
        <v>349</v>
      </c>
      <c r="F385" s="217" t="s">
        <v>350</v>
      </c>
      <c r="G385" s="218" t="s">
        <v>168</v>
      </c>
      <c r="H385" s="219">
        <v>282.77999999999996</v>
      </c>
      <c r="I385" s="220"/>
      <c r="J385" s="221">
        <f>ROUND(I385*H385,2)</f>
        <v>0</v>
      </c>
      <c r="K385" s="217" t="s">
        <v>19</v>
      </c>
      <c r="L385" s="47"/>
      <c r="M385" s="222" t="s">
        <v>19</v>
      </c>
      <c r="N385" s="223" t="s">
        <v>40</v>
      </c>
      <c r="O385" s="87"/>
      <c r="P385" s="224">
        <f>O385*H385</f>
        <v>0</v>
      </c>
      <c r="Q385" s="224">
        <v>0</v>
      </c>
      <c r="R385" s="224">
        <f>Q385*H385</f>
        <v>0</v>
      </c>
      <c r="S385" s="224">
        <v>0</v>
      </c>
      <c r="T385" s="225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26" t="s">
        <v>161</v>
      </c>
      <c r="AT385" s="226" t="s">
        <v>157</v>
      </c>
      <c r="AU385" s="226" t="s">
        <v>77</v>
      </c>
      <c r="AY385" s="20" t="s">
        <v>155</v>
      </c>
      <c r="BE385" s="227">
        <f>IF(N385="základní",J385,0)</f>
        <v>0</v>
      </c>
      <c r="BF385" s="227">
        <f>IF(N385="snížená",J385,0)</f>
        <v>0</v>
      </c>
      <c r="BG385" s="227">
        <f>IF(N385="zákl. přenesená",J385,0)</f>
        <v>0</v>
      </c>
      <c r="BH385" s="227">
        <f>IF(N385="sníž. přenesená",J385,0)</f>
        <v>0</v>
      </c>
      <c r="BI385" s="227">
        <f>IF(N385="nulová",J385,0)</f>
        <v>0</v>
      </c>
      <c r="BJ385" s="20" t="s">
        <v>75</v>
      </c>
      <c r="BK385" s="227">
        <f>ROUND(I385*H385,2)</f>
        <v>0</v>
      </c>
      <c r="BL385" s="20" t="s">
        <v>161</v>
      </c>
      <c r="BM385" s="226" t="s">
        <v>351</v>
      </c>
    </row>
    <row r="386" s="2" customFormat="1">
      <c r="A386" s="41"/>
      <c r="B386" s="42"/>
      <c r="C386" s="43"/>
      <c r="D386" s="228" t="s">
        <v>162</v>
      </c>
      <c r="E386" s="43"/>
      <c r="F386" s="229" t="s">
        <v>350</v>
      </c>
      <c r="G386" s="43"/>
      <c r="H386" s="43"/>
      <c r="I386" s="230"/>
      <c r="J386" s="43"/>
      <c r="K386" s="43"/>
      <c r="L386" s="47"/>
      <c r="M386" s="231"/>
      <c r="N386" s="232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162</v>
      </c>
      <c r="AU386" s="20" t="s">
        <v>77</v>
      </c>
    </row>
    <row r="387" s="13" customFormat="1">
      <c r="A387" s="13"/>
      <c r="B387" s="233"/>
      <c r="C387" s="234"/>
      <c r="D387" s="228" t="s">
        <v>170</v>
      </c>
      <c r="E387" s="235" t="s">
        <v>19</v>
      </c>
      <c r="F387" s="236" t="s">
        <v>352</v>
      </c>
      <c r="G387" s="234"/>
      <c r="H387" s="235" t="s">
        <v>19</v>
      </c>
      <c r="I387" s="237"/>
      <c r="J387" s="234"/>
      <c r="K387" s="234"/>
      <c r="L387" s="238"/>
      <c r="M387" s="239"/>
      <c r="N387" s="240"/>
      <c r="O387" s="240"/>
      <c r="P387" s="240"/>
      <c r="Q387" s="240"/>
      <c r="R387" s="240"/>
      <c r="S387" s="240"/>
      <c r="T387" s="24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2" t="s">
        <v>170</v>
      </c>
      <c r="AU387" s="242" t="s">
        <v>77</v>
      </c>
      <c r="AV387" s="13" t="s">
        <v>75</v>
      </c>
      <c r="AW387" s="13" t="s">
        <v>31</v>
      </c>
      <c r="AX387" s="13" t="s">
        <v>69</v>
      </c>
      <c r="AY387" s="242" t="s">
        <v>155</v>
      </c>
    </row>
    <row r="388" s="14" customFormat="1">
      <c r="A388" s="14"/>
      <c r="B388" s="243"/>
      <c r="C388" s="244"/>
      <c r="D388" s="228" t="s">
        <v>170</v>
      </c>
      <c r="E388" s="245" t="s">
        <v>19</v>
      </c>
      <c r="F388" s="246" t="s">
        <v>353</v>
      </c>
      <c r="G388" s="244"/>
      <c r="H388" s="247">
        <v>282.77999999999996</v>
      </c>
      <c r="I388" s="248"/>
      <c r="J388" s="244"/>
      <c r="K388" s="244"/>
      <c r="L388" s="249"/>
      <c r="M388" s="250"/>
      <c r="N388" s="251"/>
      <c r="O388" s="251"/>
      <c r="P388" s="251"/>
      <c r="Q388" s="251"/>
      <c r="R388" s="251"/>
      <c r="S388" s="251"/>
      <c r="T388" s="25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3" t="s">
        <v>170</v>
      </c>
      <c r="AU388" s="253" t="s">
        <v>77</v>
      </c>
      <c r="AV388" s="14" t="s">
        <v>77</v>
      </c>
      <c r="AW388" s="14" t="s">
        <v>31</v>
      </c>
      <c r="AX388" s="14" t="s">
        <v>69</v>
      </c>
      <c r="AY388" s="253" t="s">
        <v>155</v>
      </c>
    </row>
    <row r="389" s="15" customFormat="1">
      <c r="A389" s="15"/>
      <c r="B389" s="254"/>
      <c r="C389" s="255"/>
      <c r="D389" s="228" t="s">
        <v>170</v>
      </c>
      <c r="E389" s="256" t="s">
        <v>19</v>
      </c>
      <c r="F389" s="257" t="s">
        <v>192</v>
      </c>
      <c r="G389" s="255"/>
      <c r="H389" s="258">
        <v>282.77999999999996</v>
      </c>
      <c r="I389" s="259"/>
      <c r="J389" s="255"/>
      <c r="K389" s="255"/>
      <c r="L389" s="260"/>
      <c r="M389" s="261"/>
      <c r="N389" s="262"/>
      <c r="O389" s="262"/>
      <c r="P389" s="262"/>
      <c r="Q389" s="262"/>
      <c r="R389" s="262"/>
      <c r="S389" s="262"/>
      <c r="T389" s="263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4" t="s">
        <v>170</v>
      </c>
      <c r="AU389" s="264" t="s">
        <v>77</v>
      </c>
      <c r="AV389" s="15" t="s">
        <v>161</v>
      </c>
      <c r="AW389" s="15" t="s">
        <v>31</v>
      </c>
      <c r="AX389" s="15" t="s">
        <v>75</v>
      </c>
      <c r="AY389" s="264" t="s">
        <v>155</v>
      </c>
    </row>
    <row r="390" s="2" customFormat="1" ht="16.5" customHeight="1">
      <c r="A390" s="41"/>
      <c r="B390" s="42"/>
      <c r="C390" s="215" t="s">
        <v>7</v>
      </c>
      <c r="D390" s="215" t="s">
        <v>157</v>
      </c>
      <c r="E390" s="216" t="s">
        <v>354</v>
      </c>
      <c r="F390" s="217" t="s">
        <v>355</v>
      </c>
      <c r="G390" s="218" t="s">
        <v>168</v>
      </c>
      <c r="H390" s="219">
        <v>4.2</v>
      </c>
      <c r="I390" s="220"/>
      <c r="J390" s="221">
        <f>ROUND(I390*H390,2)</f>
        <v>0</v>
      </c>
      <c r="K390" s="217" t="s">
        <v>19</v>
      </c>
      <c r="L390" s="47"/>
      <c r="M390" s="222" t="s">
        <v>19</v>
      </c>
      <c r="N390" s="223" t="s">
        <v>40</v>
      </c>
      <c r="O390" s="87"/>
      <c r="P390" s="224">
        <f>O390*H390</f>
        <v>0</v>
      </c>
      <c r="Q390" s="224">
        <v>0</v>
      </c>
      <c r="R390" s="224">
        <f>Q390*H390</f>
        <v>0</v>
      </c>
      <c r="S390" s="224">
        <v>0</v>
      </c>
      <c r="T390" s="225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26" t="s">
        <v>161</v>
      </c>
      <c r="AT390" s="226" t="s">
        <v>157</v>
      </c>
      <c r="AU390" s="226" t="s">
        <v>77</v>
      </c>
      <c r="AY390" s="20" t="s">
        <v>155</v>
      </c>
      <c r="BE390" s="227">
        <f>IF(N390="základní",J390,0)</f>
        <v>0</v>
      </c>
      <c r="BF390" s="227">
        <f>IF(N390="snížená",J390,0)</f>
        <v>0</v>
      </c>
      <c r="BG390" s="227">
        <f>IF(N390="zákl. přenesená",J390,0)</f>
        <v>0</v>
      </c>
      <c r="BH390" s="227">
        <f>IF(N390="sníž. přenesená",J390,0)</f>
        <v>0</v>
      </c>
      <c r="BI390" s="227">
        <f>IF(N390="nulová",J390,0)</f>
        <v>0</v>
      </c>
      <c r="BJ390" s="20" t="s">
        <v>75</v>
      </c>
      <c r="BK390" s="227">
        <f>ROUND(I390*H390,2)</f>
        <v>0</v>
      </c>
      <c r="BL390" s="20" t="s">
        <v>161</v>
      </c>
      <c r="BM390" s="226" t="s">
        <v>356</v>
      </c>
    </row>
    <row r="391" s="2" customFormat="1">
      <c r="A391" s="41"/>
      <c r="B391" s="42"/>
      <c r="C391" s="43"/>
      <c r="D391" s="228" t="s">
        <v>162</v>
      </c>
      <c r="E391" s="43"/>
      <c r="F391" s="229" t="s">
        <v>355</v>
      </c>
      <c r="G391" s="43"/>
      <c r="H391" s="43"/>
      <c r="I391" s="230"/>
      <c r="J391" s="43"/>
      <c r="K391" s="43"/>
      <c r="L391" s="47"/>
      <c r="M391" s="231"/>
      <c r="N391" s="232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162</v>
      </c>
      <c r="AU391" s="20" t="s">
        <v>77</v>
      </c>
    </row>
    <row r="392" s="13" customFormat="1">
      <c r="A392" s="13"/>
      <c r="B392" s="233"/>
      <c r="C392" s="234"/>
      <c r="D392" s="228" t="s">
        <v>170</v>
      </c>
      <c r="E392" s="235" t="s">
        <v>19</v>
      </c>
      <c r="F392" s="236" t="s">
        <v>357</v>
      </c>
      <c r="G392" s="234"/>
      <c r="H392" s="235" t="s">
        <v>19</v>
      </c>
      <c r="I392" s="237"/>
      <c r="J392" s="234"/>
      <c r="K392" s="234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170</v>
      </c>
      <c r="AU392" s="242" t="s">
        <v>77</v>
      </c>
      <c r="AV392" s="13" t="s">
        <v>75</v>
      </c>
      <c r="AW392" s="13" t="s">
        <v>31</v>
      </c>
      <c r="AX392" s="13" t="s">
        <v>69</v>
      </c>
      <c r="AY392" s="242" t="s">
        <v>155</v>
      </c>
    </row>
    <row r="393" s="14" customFormat="1">
      <c r="A393" s="14"/>
      <c r="B393" s="243"/>
      <c r="C393" s="244"/>
      <c r="D393" s="228" t="s">
        <v>170</v>
      </c>
      <c r="E393" s="245" t="s">
        <v>19</v>
      </c>
      <c r="F393" s="246" t="s">
        <v>358</v>
      </c>
      <c r="G393" s="244"/>
      <c r="H393" s="247">
        <v>4.2</v>
      </c>
      <c r="I393" s="248"/>
      <c r="J393" s="244"/>
      <c r="K393" s="244"/>
      <c r="L393" s="249"/>
      <c r="M393" s="250"/>
      <c r="N393" s="251"/>
      <c r="O393" s="251"/>
      <c r="P393" s="251"/>
      <c r="Q393" s="251"/>
      <c r="R393" s="251"/>
      <c r="S393" s="251"/>
      <c r="T393" s="25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3" t="s">
        <v>170</v>
      </c>
      <c r="AU393" s="253" t="s">
        <v>77</v>
      </c>
      <c r="AV393" s="14" t="s">
        <v>77</v>
      </c>
      <c r="AW393" s="14" t="s">
        <v>31</v>
      </c>
      <c r="AX393" s="14" t="s">
        <v>69</v>
      </c>
      <c r="AY393" s="253" t="s">
        <v>155</v>
      </c>
    </row>
    <row r="394" s="15" customFormat="1">
      <c r="A394" s="15"/>
      <c r="B394" s="254"/>
      <c r="C394" s="255"/>
      <c r="D394" s="228" t="s">
        <v>170</v>
      </c>
      <c r="E394" s="256" t="s">
        <v>19</v>
      </c>
      <c r="F394" s="257" t="s">
        <v>192</v>
      </c>
      <c r="G394" s="255"/>
      <c r="H394" s="258">
        <v>4.2</v>
      </c>
      <c r="I394" s="259"/>
      <c r="J394" s="255"/>
      <c r="K394" s="255"/>
      <c r="L394" s="260"/>
      <c r="M394" s="261"/>
      <c r="N394" s="262"/>
      <c r="O394" s="262"/>
      <c r="P394" s="262"/>
      <c r="Q394" s="262"/>
      <c r="R394" s="262"/>
      <c r="S394" s="262"/>
      <c r="T394" s="263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4" t="s">
        <v>170</v>
      </c>
      <c r="AU394" s="264" t="s">
        <v>77</v>
      </c>
      <c r="AV394" s="15" t="s">
        <v>161</v>
      </c>
      <c r="AW394" s="15" t="s">
        <v>31</v>
      </c>
      <c r="AX394" s="15" t="s">
        <v>75</v>
      </c>
      <c r="AY394" s="264" t="s">
        <v>155</v>
      </c>
    </row>
    <row r="395" s="2" customFormat="1" ht="16.5" customHeight="1">
      <c r="A395" s="41"/>
      <c r="B395" s="42"/>
      <c r="C395" s="215" t="s">
        <v>233</v>
      </c>
      <c r="D395" s="215" t="s">
        <v>157</v>
      </c>
      <c r="E395" s="216" t="s">
        <v>359</v>
      </c>
      <c r="F395" s="217" t="s">
        <v>360</v>
      </c>
      <c r="G395" s="218" t="s">
        <v>300</v>
      </c>
      <c r="H395" s="219">
        <v>481.6</v>
      </c>
      <c r="I395" s="220"/>
      <c r="J395" s="221">
        <f>ROUND(I395*H395,2)</f>
        <v>0</v>
      </c>
      <c r="K395" s="217" t="s">
        <v>19</v>
      </c>
      <c r="L395" s="47"/>
      <c r="M395" s="222" t="s">
        <v>19</v>
      </c>
      <c r="N395" s="223" t="s">
        <v>40</v>
      </c>
      <c r="O395" s="87"/>
      <c r="P395" s="224">
        <f>O395*H395</f>
        <v>0</v>
      </c>
      <c r="Q395" s="224">
        <v>0</v>
      </c>
      <c r="R395" s="224">
        <f>Q395*H395</f>
        <v>0</v>
      </c>
      <c r="S395" s="224">
        <v>0</v>
      </c>
      <c r="T395" s="225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26" t="s">
        <v>161</v>
      </c>
      <c r="AT395" s="226" t="s">
        <v>157</v>
      </c>
      <c r="AU395" s="226" t="s">
        <v>77</v>
      </c>
      <c r="AY395" s="20" t="s">
        <v>155</v>
      </c>
      <c r="BE395" s="227">
        <f>IF(N395="základní",J395,0)</f>
        <v>0</v>
      </c>
      <c r="BF395" s="227">
        <f>IF(N395="snížená",J395,0)</f>
        <v>0</v>
      </c>
      <c r="BG395" s="227">
        <f>IF(N395="zákl. přenesená",J395,0)</f>
        <v>0</v>
      </c>
      <c r="BH395" s="227">
        <f>IF(N395="sníž. přenesená",J395,0)</f>
        <v>0</v>
      </c>
      <c r="BI395" s="227">
        <f>IF(N395="nulová",J395,0)</f>
        <v>0</v>
      </c>
      <c r="BJ395" s="20" t="s">
        <v>75</v>
      </c>
      <c r="BK395" s="227">
        <f>ROUND(I395*H395,2)</f>
        <v>0</v>
      </c>
      <c r="BL395" s="20" t="s">
        <v>161</v>
      </c>
      <c r="BM395" s="226" t="s">
        <v>361</v>
      </c>
    </row>
    <row r="396" s="2" customFormat="1">
      <c r="A396" s="41"/>
      <c r="B396" s="42"/>
      <c r="C396" s="43"/>
      <c r="D396" s="228" t="s">
        <v>162</v>
      </c>
      <c r="E396" s="43"/>
      <c r="F396" s="229" t="s">
        <v>360</v>
      </c>
      <c r="G396" s="43"/>
      <c r="H396" s="43"/>
      <c r="I396" s="230"/>
      <c r="J396" s="43"/>
      <c r="K396" s="43"/>
      <c r="L396" s="47"/>
      <c r="M396" s="231"/>
      <c r="N396" s="232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162</v>
      </c>
      <c r="AU396" s="20" t="s">
        <v>77</v>
      </c>
    </row>
    <row r="397" s="13" customFormat="1">
      <c r="A397" s="13"/>
      <c r="B397" s="233"/>
      <c r="C397" s="234"/>
      <c r="D397" s="228" t="s">
        <v>170</v>
      </c>
      <c r="E397" s="235" t="s">
        <v>19</v>
      </c>
      <c r="F397" s="236" t="s">
        <v>362</v>
      </c>
      <c r="G397" s="234"/>
      <c r="H397" s="235" t="s">
        <v>19</v>
      </c>
      <c r="I397" s="237"/>
      <c r="J397" s="234"/>
      <c r="K397" s="234"/>
      <c r="L397" s="238"/>
      <c r="M397" s="239"/>
      <c r="N397" s="240"/>
      <c r="O397" s="240"/>
      <c r="P397" s="240"/>
      <c r="Q397" s="240"/>
      <c r="R397" s="240"/>
      <c r="S397" s="240"/>
      <c r="T397" s="24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2" t="s">
        <v>170</v>
      </c>
      <c r="AU397" s="242" t="s">
        <v>77</v>
      </c>
      <c r="AV397" s="13" t="s">
        <v>75</v>
      </c>
      <c r="AW397" s="13" t="s">
        <v>31</v>
      </c>
      <c r="AX397" s="13" t="s">
        <v>69</v>
      </c>
      <c r="AY397" s="242" t="s">
        <v>155</v>
      </c>
    </row>
    <row r="398" s="13" customFormat="1">
      <c r="A398" s="13"/>
      <c r="B398" s="233"/>
      <c r="C398" s="234"/>
      <c r="D398" s="228" t="s">
        <v>170</v>
      </c>
      <c r="E398" s="235" t="s">
        <v>19</v>
      </c>
      <c r="F398" s="236" t="s">
        <v>363</v>
      </c>
      <c r="G398" s="234"/>
      <c r="H398" s="235" t="s">
        <v>19</v>
      </c>
      <c r="I398" s="237"/>
      <c r="J398" s="234"/>
      <c r="K398" s="234"/>
      <c r="L398" s="238"/>
      <c r="M398" s="239"/>
      <c r="N398" s="240"/>
      <c r="O398" s="240"/>
      <c r="P398" s="240"/>
      <c r="Q398" s="240"/>
      <c r="R398" s="240"/>
      <c r="S398" s="240"/>
      <c r="T398" s="241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2" t="s">
        <v>170</v>
      </c>
      <c r="AU398" s="242" t="s">
        <v>77</v>
      </c>
      <c r="AV398" s="13" t="s">
        <v>75</v>
      </c>
      <c r="AW398" s="13" t="s">
        <v>31</v>
      </c>
      <c r="AX398" s="13" t="s">
        <v>69</v>
      </c>
      <c r="AY398" s="242" t="s">
        <v>155</v>
      </c>
    </row>
    <row r="399" s="14" customFormat="1">
      <c r="A399" s="14"/>
      <c r="B399" s="243"/>
      <c r="C399" s="244"/>
      <c r="D399" s="228" t="s">
        <v>170</v>
      </c>
      <c r="E399" s="245" t="s">
        <v>19</v>
      </c>
      <c r="F399" s="246" t="s">
        <v>364</v>
      </c>
      <c r="G399" s="244"/>
      <c r="H399" s="247">
        <v>381.1</v>
      </c>
      <c r="I399" s="248"/>
      <c r="J399" s="244"/>
      <c r="K399" s="244"/>
      <c r="L399" s="249"/>
      <c r="M399" s="250"/>
      <c r="N399" s="251"/>
      <c r="O399" s="251"/>
      <c r="P399" s="251"/>
      <c r="Q399" s="251"/>
      <c r="R399" s="251"/>
      <c r="S399" s="251"/>
      <c r="T399" s="25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3" t="s">
        <v>170</v>
      </c>
      <c r="AU399" s="253" t="s">
        <v>77</v>
      </c>
      <c r="AV399" s="14" t="s">
        <v>77</v>
      </c>
      <c r="AW399" s="14" t="s">
        <v>31</v>
      </c>
      <c r="AX399" s="14" t="s">
        <v>69</v>
      </c>
      <c r="AY399" s="253" t="s">
        <v>155</v>
      </c>
    </row>
    <row r="400" s="13" customFormat="1">
      <c r="A400" s="13"/>
      <c r="B400" s="233"/>
      <c r="C400" s="234"/>
      <c r="D400" s="228" t="s">
        <v>170</v>
      </c>
      <c r="E400" s="235" t="s">
        <v>19</v>
      </c>
      <c r="F400" s="236" t="s">
        <v>365</v>
      </c>
      <c r="G400" s="234"/>
      <c r="H400" s="235" t="s">
        <v>19</v>
      </c>
      <c r="I400" s="237"/>
      <c r="J400" s="234"/>
      <c r="K400" s="234"/>
      <c r="L400" s="238"/>
      <c r="M400" s="239"/>
      <c r="N400" s="240"/>
      <c r="O400" s="240"/>
      <c r="P400" s="240"/>
      <c r="Q400" s="240"/>
      <c r="R400" s="240"/>
      <c r="S400" s="240"/>
      <c r="T400" s="24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2" t="s">
        <v>170</v>
      </c>
      <c r="AU400" s="242" t="s">
        <v>77</v>
      </c>
      <c r="AV400" s="13" t="s">
        <v>75</v>
      </c>
      <c r="AW400" s="13" t="s">
        <v>31</v>
      </c>
      <c r="AX400" s="13" t="s">
        <v>69</v>
      </c>
      <c r="AY400" s="242" t="s">
        <v>155</v>
      </c>
    </row>
    <row r="401" s="14" customFormat="1">
      <c r="A401" s="14"/>
      <c r="B401" s="243"/>
      <c r="C401" s="244"/>
      <c r="D401" s="228" t="s">
        <v>170</v>
      </c>
      <c r="E401" s="245" t="s">
        <v>19</v>
      </c>
      <c r="F401" s="246" t="s">
        <v>366</v>
      </c>
      <c r="G401" s="244"/>
      <c r="H401" s="247">
        <v>159</v>
      </c>
      <c r="I401" s="248"/>
      <c r="J401" s="244"/>
      <c r="K401" s="244"/>
      <c r="L401" s="249"/>
      <c r="M401" s="250"/>
      <c r="N401" s="251"/>
      <c r="O401" s="251"/>
      <c r="P401" s="251"/>
      <c r="Q401" s="251"/>
      <c r="R401" s="251"/>
      <c r="S401" s="251"/>
      <c r="T401" s="252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3" t="s">
        <v>170</v>
      </c>
      <c r="AU401" s="253" t="s">
        <v>77</v>
      </c>
      <c r="AV401" s="14" t="s">
        <v>77</v>
      </c>
      <c r="AW401" s="14" t="s">
        <v>31</v>
      </c>
      <c r="AX401" s="14" t="s">
        <v>69</v>
      </c>
      <c r="AY401" s="253" t="s">
        <v>155</v>
      </c>
    </row>
    <row r="402" s="13" customFormat="1">
      <c r="A402" s="13"/>
      <c r="B402" s="233"/>
      <c r="C402" s="234"/>
      <c r="D402" s="228" t="s">
        <v>170</v>
      </c>
      <c r="E402" s="235" t="s">
        <v>19</v>
      </c>
      <c r="F402" s="236" t="s">
        <v>367</v>
      </c>
      <c r="G402" s="234"/>
      <c r="H402" s="235" t="s">
        <v>19</v>
      </c>
      <c r="I402" s="237"/>
      <c r="J402" s="234"/>
      <c r="K402" s="234"/>
      <c r="L402" s="238"/>
      <c r="M402" s="239"/>
      <c r="N402" s="240"/>
      <c r="O402" s="240"/>
      <c r="P402" s="240"/>
      <c r="Q402" s="240"/>
      <c r="R402" s="240"/>
      <c r="S402" s="240"/>
      <c r="T402" s="24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2" t="s">
        <v>170</v>
      </c>
      <c r="AU402" s="242" t="s">
        <v>77</v>
      </c>
      <c r="AV402" s="13" t="s">
        <v>75</v>
      </c>
      <c r="AW402" s="13" t="s">
        <v>31</v>
      </c>
      <c r="AX402" s="13" t="s">
        <v>69</v>
      </c>
      <c r="AY402" s="242" t="s">
        <v>155</v>
      </c>
    </row>
    <row r="403" s="13" customFormat="1">
      <c r="A403" s="13"/>
      <c r="B403" s="233"/>
      <c r="C403" s="234"/>
      <c r="D403" s="228" t="s">
        <v>170</v>
      </c>
      <c r="E403" s="235" t="s">
        <v>19</v>
      </c>
      <c r="F403" s="236" t="s">
        <v>171</v>
      </c>
      <c r="G403" s="234"/>
      <c r="H403" s="235" t="s">
        <v>19</v>
      </c>
      <c r="I403" s="237"/>
      <c r="J403" s="234"/>
      <c r="K403" s="234"/>
      <c r="L403" s="238"/>
      <c r="M403" s="239"/>
      <c r="N403" s="240"/>
      <c r="O403" s="240"/>
      <c r="P403" s="240"/>
      <c r="Q403" s="240"/>
      <c r="R403" s="240"/>
      <c r="S403" s="240"/>
      <c r="T403" s="24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2" t="s">
        <v>170</v>
      </c>
      <c r="AU403" s="242" t="s">
        <v>77</v>
      </c>
      <c r="AV403" s="13" t="s">
        <v>75</v>
      </c>
      <c r="AW403" s="13" t="s">
        <v>31</v>
      </c>
      <c r="AX403" s="13" t="s">
        <v>69</v>
      </c>
      <c r="AY403" s="242" t="s">
        <v>155</v>
      </c>
    </row>
    <row r="404" s="14" customFormat="1">
      <c r="A404" s="14"/>
      <c r="B404" s="243"/>
      <c r="C404" s="244"/>
      <c r="D404" s="228" t="s">
        <v>170</v>
      </c>
      <c r="E404" s="245" t="s">
        <v>19</v>
      </c>
      <c r="F404" s="246" t="s">
        <v>368</v>
      </c>
      <c r="G404" s="244"/>
      <c r="H404" s="247">
        <v>-20.4</v>
      </c>
      <c r="I404" s="248"/>
      <c r="J404" s="244"/>
      <c r="K404" s="244"/>
      <c r="L404" s="249"/>
      <c r="M404" s="250"/>
      <c r="N404" s="251"/>
      <c r="O404" s="251"/>
      <c r="P404" s="251"/>
      <c r="Q404" s="251"/>
      <c r="R404" s="251"/>
      <c r="S404" s="251"/>
      <c r="T404" s="25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3" t="s">
        <v>170</v>
      </c>
      <c r="AU404" s="253" t="s">
        <v>77</v>
      </c>
      <c r="AV404" s="14" t="s">
        <v>77</v>
      </c>
      <c r="AW404" s="14" t="s">
        <v>31</v>
      </c>
      <c r="AX404" s="14" t="s">
        <v>69</v>
      </c>
      <c r="AY404" s="253" t="s">
        <v>155</v>
      </c>
    </row>
    <row r="405" s="13" customFormat="1">
      <c r="A405" s="13"/>
      <c r="B405" s="233"/>
      <c r="C405" s="234"/>
      <c r="D405" s="228" t="s">
        <v>170</v>
      </c>
      <c r="E405" s="235" t="s">
        <v>19</v>
      </c>
      <c r="F405" s="236" t="s">
        <v>173</v>
      </c>
      <c r="G405" s="234"/>
      <c r="H405" s="235" t="s">
        <v>19</v>
      </c>
      <c r="I405" s="237"/>
      <c r="J405" s="234"/>
      <c r="K405" s="234"/>
      <c r="L405" s="238"/>
      <c r="M405" s="239"/>
      <c r="N405" s="240"/>
      <c r="O405" s="240"/>
      <c r="P405" s="240"/>
      <c r="Q405" s="240"/>
      <c r="R405" s="240"/>
      <c r="S405" s="240"/>
      <c r="T405" s="24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2" t="s">
        <v>170</v>
      </c>
      <c r="AU405" s="242" t="s">
        <v>77</v>
      </c>
      <c r="AV405" s="13" t="s">
        <v>75</v>
      </c>
      <c r="AW405" s="13" t="s">
        <v>31</v>
      </c>
      <c r="AX405" s="13" t="s">
        <v>69</v>
      </c>
      <c r="AY405" s="242" t="s">
        <v>155</v>
      </c>
    </row>
    <row r="406" s="14" customFormat="1">
      <c r="A406" s="14"/>
      <c r="B406" s="243"/>
      <c r="C406" s="244"/>
      <c r="D406" s="228" t="s">
        <v>170</v>
      </c>
      <c r="E406" s="245" t="s">
        <v>19</v>
      </c>
      <c r="F406" s="246" t="s">
        <v>369</v>
      </c>
      <c r="G406" s="244"/>
      <c r="H406" s="247">
        <v>7.2</v>
      </c>
      <c r="I406" s="248"/>
      <c r="J406" s="244"/>
      <c r="K406" s="244"/>
      <c r="L406" s="249"/>
      <c r="M406" s="250"/>
      <c r="N406" s="251"/>
      <c r="O406" s="251"/>
      <c r="P406" s="251"/>
      <c r="Q406" s="251"/>
      <c r="R406" s="251"/>
      <c r="S406" s="251"/>
      <c r="T406" s="25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3" t="s">
        <v>170</v>
      </c>
      <c r="AU406" s="253" t="s">
        <v>77</v>
      </c>
      <c r="AV406" s="14" t="s">
        <v>77</v>
      </c>
      <c r="AW406" s="14" t="s">
        <v>31</v>
      </c>
      <c r="AX406" s="14" t="s">
        <v>69</v>
      </c>
      <c r="AY406" s="253" t="s">
        <v>155</v>
      </c>
    </row>
    <row r="407" s="13" customFormat="1">
      <c r="A407" s="13"/>
      <c r="B407" s="233"/>
      <c r="C407" s="234"/>
      <c r="D407" s="228" t="s">
        <v>170</v>
      </c>
      <c r="E407" s="235" t="s">
        <v>19</v>
      </c>
      <c r="F407" s="236" t="s">
        <v>177</v>
      </c>
      <c r="G407" s="234"/>
      <c r="H407" s="235" t="s">
        <v>19</v>
      </c>
      <c r="I407" s="237"/>
      <c r="J407" s="234"/>
      <c r="K407" s="234"/>
      <c r="L407" s="238"/>
      <c r="M407" s="239"/>
      <c r="N407" s="240"/>
      <c r="O407" s="240"/>
      <c r="P407" s="240"/>
      <c r="Q407" s="240"/>
      <c r="R407" s="240"/>
      <c r="S407" s="240"/>
      <c r="T407" s="241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2" t="s">
        <v>170</v>
      </c>
      <c r="AU407" s="242" t="s">
        <v>77</v>
      </c>
      <c r="AV407" s="13" t="s">
        <v>75</v>
      </c>
      <c r="AW407" s="13" t="s">
        <v>31</v>
      </c>
      <c r="AX407" s="13" t="s">
        <v>69</v>
      </c>
      <c r="AY407" s="242" t="s">
        <v>155</v>
      </c>
    </row>
    <row r="408" s="13" customFormat="1">
      <c r="A408" s="13"/>
      <c r="B408" s="233"/>
      <c r="C408" s="234"/>
      <c r="D408" s="228" t="s">
        <v>170</v>
      </c>
      <c r="E408" s="235" t="s">
        <v>19</v>
      </c>
      <c r="F408" s="236" t="s">
        <v>175</v>
      </c>
      <c r="G408" s="234"/>
      <c r="H408" s="235" t="s">
        <v>19</v>
      </c>
      <c r="I408" s="237"/>
      <c r="J408" s="234"/>
      <c r="K408" s="234"/>
      <c r="L408" s="238"/>
      <c r="M408" s="239"/>
      <c r="N408" s="240"/>
      <c r="O408" s="240"/>
      <c r="P408" s="240"/>
      <c r="Q408" s="240"/>
      <c r="R408" s="240"/>
      <c r="S408" s="240"/>
      <c r="T408" s="24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2" t="s">
        <v>170</v>
      </c>
      <c r="AU408" s="242" t="s">
        <v>77</v>
      </c>
      <c r="AV408" s="13" t="s">
        <v>75</v>
      </c>
      <c r="AW408" s="13" t="s">
        <v>31</v>
      </c>
      <c r="AX408" s="13" t="s">
        <v>69</v>
      </c>
      <c r="AY408" s="242" t="s">
        <v>155</v>
      </c>
    </row>
    <row r="409" s="14" customFormat="1">
      <c r="A409" s="14"/>
      <c r="B409" s="243"/>
      <c r="C409" s="244"/>
      <c r="D409" s="228" t="s">
        <v>170</v>
      </c>
      <c r="E409" s="245" t="s">
        <v>19</v>
      </c>
      <c r="F409" s="246" t="s">
        <v>370</v>
      </c>
      <c r="G409" s="244"/>
      <c r="H409" s="247">
        <v>-13.6</v>
      </c>
      <c r="I409" s="248"/>
      <c r="J409" s="244"/>
      <c r="K409" s="244"/>
      <c r="L409" s="249"/>
      <c r="M409" s="250"/>
      <c r="N409" s="251"/>
      <c r="O409" s="251"/>
      <c r="P409" s="251"/>
      <c r="Q409" s="251"/>
      <c r="R409" s="251"/>
      <c r="S409" s="251"/>
      <c r="T409" s="252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3" t="s">
        <v>170</v>
      </c>
      <c r="AU409" s="253" t="s">
        <v>77</v>
      </c>
      <c r="AV409" s="14" t="s">
        <v>77</v>
      </c>
      <c r="AW409" s="14" t="s">
        <v>31</v>
      </c>
      <c r="AX409" s="14" t="s">
        <v>69</v>
      </c>
      <c r="AY409" s="253" t="s">
        <v>155</v>
      </c>
    </row>
    <row r="410" s="13" customFormat="1">
      <c r="A410" s="13"/>
      <c r="B410" s="233"/>
      <c r="C410" s="234"/>
      <c r="D410" s="228" t="s">
        <v>170</v>
      </c>
      <c r="E410" s="235" t="s">
        <v>19</v>
      </c>
      <c r="F410" s="236" t="s">
        <v>180</v>
      </c>
      <c r="G410" s="234"/>
      <c r="H410" s="235" t="s">
        <v>19</v>
      </c>
      <c r="I410" s="237"/>
      <c r="J410" s="234"/>
      <c r="K410" s="234"/>
      <c r="L410" s="238"/>
      <c r="M410" s="239"/>
      <c r="N410" s="240"/>
      <c r="O410" s="240"/>
      <c r="P410" s="240"/>
      <c r="Q410" s="240"/>
      <c r="R410" s="240"/>
      <c r="S410" s="240"/>
      <c r="T410" s="24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2" t="s">
        <v>170</v>
      </c>
      <c r="AU410" s="242" t="s">
        <v>77</v>
      </c>
      <c r="AV410" s="13" t="s">
        <v>75</v>
      </c>
      <c r="AW410" s="13" t="s">
        <v>31</v>
      </c>
      <c r="AX410" s="13" t="s">
        <v>69</v>
      </c>
      <c r="AY410" s="242" t="s">
        <v>155</v>
      </c>
    </row>
    <row r="411" s="13" customFormat="1">
      <c r="A411" s="13"/>
      <c r="B411" s="233"/>
      <c r="C411" s="234"/>
      <c r="D411" s="228" t="s">
        <v>170</v>
      </c>
      <c r="E411" s="235" t="s">
        <v>19</v>
      </c>
      <c r="F411" s="236" t="s">
        <v>175</v>
      </c>
      <c r="G411" s="234"/>
      <c r="H411" s="235" t="s">
        <v>19</v>
      </c>
      <c r="I411" s="237"/>
      <c r="J411" s="234"/>
      <c r="K411" s="234"/>
      <c r="L411" s="238"/>
      <c r="M411" s="239"/>
      <c r="N411" s="240"/>
      <c r="O411" s="240"/>
      <c r="P411" s="240"/>
      <c r="Q411" s="240"/>
      <c r="R411" s="240"/>
      <c r="S411" s="240"/>
      <c r="T411" s="24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2" t="s">
        <v>170</v>
      </c>
      <c r="AU411" s="242" t="s">
        <v>77</v>
      </c>
      <c r="AV411" s="13" t="s">
        <v>75</v>
      </c>
      <c r="AW411" s="13" t="s">
        <v>31</v>
      </c>
      <c r="AX411" s="13" t="s">
        <v>69</v>
      </c>
      <c r="AY411" s="242" t="s">
        <v>155</v>
      </c>
    </row>
    <row r="412" s="14" customFormat="1">
      <c r="A412" s="14"/>
      <c r="B412" s="243"/>
      <c r="C412" s="244"/>
      <c r="D412" s="228" t="s">
        <v>170</v>
      </c>
      <c r="E412" s="245" t="s">
        <v>19</v>
      </c>
      <c r="F412" s="246" t="s">
        <v>371</v>
      </c>
      <c r="G412" s="244"/>
      <c r="H412" s="247">
        <v>-24.7</v>
      </c>
      <c r="I412" s="248"/>
      <c r="J412" s="244"/>
      <c r="K412" s="244"/>
      <c r="L412" s="249"/>
      <c r="M412" s="250"/>
      <c r="N412" s="251"/>
      <c r="O412" s="251"/>
      <c r="P412" s="251"/>
      <c r="Q412" s="251"/>
      <c r="R412" s="251"/>
      <c r="S412" s="251"/>
      <c r="T412" s="25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3" t="s">
        <v>170</v>
      </c>
      <c r="AU412" s="253" t="s">
        <v>77</v>
      </c>
      <c r="AV412" s="14" t="s">
        <v>77</v>
      </c>
      <c r="AW412" s="14" t="s">
        <v>31</v>
      </c>
      <c r="AX412" s="14" t="s">
        <v>69</v>
      </c>
      <c r="AY412" s="253" t="s">
        <v>155</v>
      </c>
    </row>
    <row r="413" s="13" customFormat="1">
      <c r="A413" s="13"/>
      <c r="B413" s="233"/>
      <c r="C413" s="234"/>
      <c r="D413" s="228" t="s">
        <v>170</v>
      </c>
      <c r="E413" s="235" t="s">
        <v>19</v>
      </c>
      <c r="F413" s="236" t="s">
        <v>173</v>
      </c>
      <c r="G413" s="234"/>
      <c r="H413" s="235" t="s">
        <v>19</v>
      </c>
      <c r="I413" s="237"/>
      <c r="J413" s="234"/>
      <c r="K413" s="234"/>
      <c r="L413" s="238"/>
      <c r="M413" s="239"/>
      <c r="N413" s="240"/>
      <c r="O413" s="240"/>
      <c r="P413" s="240"/>
      <c r="Q413" s="240"/>
      <c r="R413" s="240"/>
      <c r="S413" s="240"/>
      <c r="T413" s="24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2" t="s">
        <v>170</v>
      </c>
      <c r="AU413" s="242" t="s">
        <v>77</v>
      </c>
      <c r="AV413" s="13" t="s">
        <v>75</v>
      </c>
      <c r="AW413" s="13" t="s">
        <v>31</v>
      </c>
      <c r="AX413" s="13" t="s">
        <v>69</v>
      </c>
      <c r="AY413" s="242" t="s">
        <v>155</v>
      </c>
    </row>
    <row r="414" s="14" customFormat="1">
      <c r="A414" s="14"/>
      <c r="B414" s="243"/>
      <c r="C414" s="244"/>
      <c r="D414" s="228" t="s">
        <v>170</v>
      </c>
      <c r="E414" s="245" t="s">
        <v>19</v>
      </c>
      <c r="F414" s="246" t="s">
        <v>372</v>
      </c>
      <c r="G414" s="244"/>
      <c r="H414" s="247">
        <v>3.6</v>
      </c>
      <c r="I414" s="248"/>
      <c r="J414" s="244"/>
      <c r="K414" s="244"/>
      <c r="L414" s="249"/>
      <c r="M414" s="250"/>
      <c r="N414" s="251"/>
      <c r="O414" s="251"/>
      <c r="P414" s="251"/>
      <c r="Q414" s="251"/>
      <c r="R414" s="251"/>
      <c r="S414" s="251"/>
      <c r="T414" s="25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3" t="s">
        <v>170</v>
      </c>
      <c r="AU414" s="253" t="s">
        <v>77</v>
      </c>
      <c r="AV414" s="14" t="s">
        <v>77</v>
      </c>
      <c r="AW414" s="14" t="s">
        <v>31</v>
      </c>
      <c r="AX414" s="14" t="s">
        <v>69</v>
      </c>
      <c r="AY414" s="253" t="s">
        <v>155</v>
      </c>
    </row>
    <row r="415" s="13" customFormat="1">
      <c r="A415" s="13"/>
      <c r="B415" s="233"/>
      <c r="C415" s="234"/>
      <c r="D415" s="228" t="s">
        <v>170</v>
      </c>
      <c r="E415" s="235" t="s">
        <v>19</v>
      </c>
      <c r="F415" s="236" t="s">
        <v>183</v>
      </c>
      <c r="G415" s="234"/>
      <c r="H415" s="235" t="s">
        <v>19</v>
      </c>
      <c r="I415" s="237"/>
      <c r="J415" s="234"/>
      <c r="K415" s="234"/>
      <c r="L415" s="238"/>
      <c r="M415" s="239"/>
      <c r="N415" s="240"/>
      <c r="O415" s="240"/>
      <c r="P415" s="240"/>
      <c r="Q415" s="240"/>
      <c r="R415" s="240"/>
      <c r="S415" s="240"/>
      <c r="T415" s="24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2" t="s">
        <v>170</v>
      </c>
      <c r="AU415" s="242" t="s">
        <v>77</v>
      </c>
      <c r="AV415" s="13" t="s">
        <v>75</v>
      </c>
      <c r="AW415" s="13" t="s">
        <v>31</v>
      </c>
      <c r="AX415" s="13" t="s">
        <v>69</v>
      </c>
      <c r="AY415" s="242" t="s">
        <v>155</v>
      </c>
    </row>
    <row r="416" s="13" customFormat="1">
      <c r="A416" s="13"/>
      <c r="B416" s="233"/>
      <c r="C416" s="234"/>
      <c r="D416" s="228" t="s">
        <v>170</v>
      </c>
      <c r="E416" s="235" t="s">
        <v>19</v>
      </c>
      <c r="F416" s="236" t="s">
        <v>175</v>
      </c>
      <c r="G416" s="234"/>
      <c r="H416" s="235" t="s">
        <v>19</v>
      </c>
      <c r="I416" s="237"/>
      <c r="J416" s="234"/>
      <c r="K416" s="234"/>
      <c r="L416" s="238"/>
      <c r="M416" s="239"/>
      <c r="N416" s="240"/>
      <c r="O416" s="240"/>
      <c r="P416" s="240"/>
      <c r="Q416" s="240"/>
      <c r="R416" s="240"/>
      <c r="S416" s="240"/>
      <c r="T416" s="24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2" t="s">
        <v>170</v>
      </c>
      <c r="AU416" s="242" t="s">
        <v>77</v>
      </c>
      <c r="AV416" s="13" t="s">
        <v>75</v>
      </c>
      <c r="AW416" s="13" t="s">
        <v>31</v>
      </c>
      <c r="AX416" s="13" t="s">
        <v>69</v>
      </c>
      <c r="AY416" s="242" t="s">
        <v>155</v>
      </c>
    </row>
    <row r="417" s="14" customFormat="1">
      <c r="A417" s="14"/>
      <c r="B417" s="243"/>
      <c r="C417" s="244"/>
      <c r="D417" s="228" t="s">
        <v>170</v>
      </c>
      <c r="E417" s="245" t="s">
        <v>19</v>
      </c>
      <c r="F417" s="246" t="s">
        <v>373</v>
      </c>
      <c r="G417" s="244"/>
      <c r="H417" s="247">
        <v>-6.7</v>
      </c>
      <c r="I417" s="248"/>
      <c r="J417" s="244"/>
      <c r="K417" s="244"/>
      <c r="L417" s="249"/>
      <c r="M417" s="250"/>
      <c r="N417" s="251"/>
      <c r="O417" s="251"/>
      <c r="P417" s="251"/>
      <c r="Q417" s="251"/>
      <c r="R417" s="251"/>
      <c r="S417" s="251"/>
      <c r="T417" s="25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3" t="s">
        <v>170</v>
      </c>
      <c r="AU417" s="253" t="s">
        <v>77</v>
      </c>
      <c r="AV417" s="14" t="s">
        <v>77</v>
      </c>
      <c r="AW417" s="14" t="s">
        <v>31</v>
      </c>
      <c r="AX417" s="14" t="s">
        <v>69</v>
      </c>
      <c r="AY417" s="253" t="s">
        <v>155</v>
      </c>
    </row>
    <row r="418" s="13" customFormat="1">
      <c r="A418" s="13"/>
      <c r="B418" s="233"/>
      <c r="C418" s="234"/>
      <c r="D418" s="228" t="s">
        <v>170</v>
      </c>
      <c r="E418" s="235" t="s">
        <v>19</v>
      </c>
      <c r="F418" s="236" t="s">
        <v>173</v>
      </c>
      <c r="G418" s="234"/>
      <c r="H418" s="235" t="s">
        <v>19</v>
      </c>
      <c r="I418" s="237"/>
      <c r="J418" s="234"/>
      <c r="K418" s="234"/>
      <c r="L418" s="238"/>
      <c r="M418" s="239"/>
      <c r="N418" s="240"/>
      <c r="O418" s="240"/>
      <c r="P418" s="240"/>
      <c r="Q418" s="240"/>
      <c r="R418" s="240"/>
      <c r="S418" s="240"/>
      <c r="T418" s="241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2" t="s">
        <v>170</v>
      </c>
      <c r="AU418" s="242" t="s">
        <v>77</v>
      </c>
      <c r="AV418" s="13" t="s">
        <v>75</v>
      </c>
      <c r="AW418" s="13" t="s">
        <v>31</v>
      </c>
      <c r="AX418" s="13" t="s">
        <v>69</v>
      </c>
      <c r="AY418" s="242" t="s">
        <v>155</v>
      </c>
    </row>
    <row r="419" s="14" customFormat="1">
      <c r="A419" s="14"/>
      <c r="B419" s="243"/>
      <c r="C419" s="244"/>
      <c r="D419" s="228" t="s">
        <v>170</v>
      </c>
      <c r="E419" s="245" t="s">
        <v>19</v>
      </c>
      <c r="F419" s="246" t="s">
        <v>374</v>
      </c>
      <c r="G419" s="244"/>
      <c r="H419" s="247">
        <v>1.2</v>
      </c>
      <c r="I419" s="248"/>
      <c r="J419" s="244"/>
      <c r="K419" s="244"/>
      <c r="L419" s="249"/>
      <c r="M419" s="250"/>
      <c r="N419" s="251"/>
      <c r="O419" s="251"/>
      <c r="P419" s="251"/>
      <c r="Q419" s="251"/>
      <c r="R419" s="251"/>
      <c r="S419" s="251"/>
      <c r="T419" s="25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3" t="s">
        <v>170</v>
      </c>
      <c r="AU419" s="253" t="s">
        <v>77</v>
      </c>
      <c r="AV419" s="14" t="s">
        <v>77</v>
      </c>
      <c r="AW419" s="14" t="s">
        <v>31</v>
      </c>
      <c r="AX419" s="14" t="s">
        <v>69</v>
      </c>
      <c r="AY419" s="253" t="s">
        <v>155</v>
      </c>
    </row>
    <row r="420" s="13" customFormat="1">
      <c r="A420" s="13"/>
      <c r="B420" s="233"/>
      <c r="C420" s="234"/>
      <c r="D420" s="228" t="s">
        <v>170</v>
      </c>
      <c r="E420" s="235" t="s">
        <v>19</v>
      </c>
      <c r="F420" s="236" t="s">
        <v>187</v>
      </c>
      <c r="G420" s="234"/>
      <c r="H420" s="235" t="s">
        <v>19</v>
      </c>
      <c r="I420" s="237"/>
      <c r="J420" s="234"/>
      <c r="K420" s="234"/>
      <c r="L420" s="238"/>
      <c r="M420" s="239"/>
      <c r="N420" s="240"/>
      <c r="O420" s="240"/>
      <c r="P420" s="240"/>
      <c r="Q420" s="240"/>
      <c r="R420" s="240"/>
      <c r="S420" s="240"/>
      <c r="T420" s="24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2" t="s">
        <v>170</v>
      </c>
      <c r="AU420" s="242" t="s">
        <v>77</v>
      </c>
      <c r="AV420" s="13" t="s">
        <v>75</v>
      </c>
      <c r="AW420" s="13" t="s">
        <v>31</v>
      </c>
      <c r="AX420" s="13" t="s">
        <v>69</v>
      </c>
      <c r="AY420" s="242" t="s">
        <v>155</v>
      </c>
    </row>
    <row r="421" s="13" customFormat="1">
      <c r="A421" s="13"/>
      <c r="B421" s="233"/>
      <c r="C421" s="234"/>
      <c r="D421" s="228" t="s">
        <v>170</v>
      </c>
      <c r="E421" s="235" t="s">
        <v>19</v>
      </c>
      <c r="F421" s="236" t="s">
        <v>175</v>
      </c>
      <c r="G421" s="234"/>
      <c r="H421" s="235" t="s">
        <v>19</v>
      </c>
      <c r="I421" s="237"/>
      <c r="J421" s="234"/>
      <c r="K421" s="234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170</v>
      </c>
      <c r="AU421" s="242" t="s">
        <v>77</v>
      </c>
      <c r="AV421" s="13" t="s">
        <v>75</v>
      </c>
      <c r="AW421" s="13" t="s">
        <v>31</v>
      </c>
      <c r="AX421" s="13" t="s">
        <v>69</v>
      </c>
      <c r="AY421" s="242" t="s">
        <v>155</v>
      </c>
    </row>
    <row r="422" s="14" customFormat="1">
      <c r="A422" s="14"/>
      <c r="B422" s="243"/>
      <c r="C422" s="244"/>
      <c r="D422" s="228" t="s">
        <v>170</v>
      </c>
      <c r="E422" s="245" t="s">
        <v>19</v>
      </c>
      <c r="F422" s="246" t="s">
        <v>375</v>
      </c>
      <c r="G422" s="244"/>
      <c r="H422" s="247">
        <v>-6.3</v>
      </c>
      <c r="I422" s="248"/>
      <c r="J422" s="244"/>
      <c r="K422" s="244"/>
      <c r="L422" s="249"/>
      <c r="M422" s="250"/>
      <c r="N422" s="251"/>
      <c r="O422" s="251"/>
      <c r="P422" s="251"/>
      <c r="Q422" s="251"/>
      <c r="R422" s="251"/>
      <c r="S422" s="251"/>
      <c r="T422" s="25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3" t="s">
        <v>170</v>
      </c>
      <c r="AU422" s="253" t="s">
        <v>77</v>
      </c>
      <c r="AV422" s="14" t="s">
        <v>77</v>
      </c>
      <c r="AW422" s="14" t="s">
        <v>31</v>
      </c>
      <c r="AX422" s="14" t="s">
        <v>69</v>
      </c>
      <c r="AY422" s="253" t="s">
        <v>155</v>
      </c>
    </row>
    <row r="423" s="13" customFormat="1">
      <c r="A423" s="13"/>
      <c r="B423" s="233"/>
      <c r="C423" s="234"/>
      <c r="D423" s="228" t="s">
        <v>170</v>
      </c>
      <c r="E423" s="235" t="s">
        <v>19</v>
      </c>
      <c r="F423" s="236" t="s">
        <v>190</v>
      </c>
      <c r="G423" s="234"/>
      <c r="H423" s="235" t="s">
        <v>19</v>
      </c>
      <c r="I423" s="237"/>
      <c r="J423" s="234"/>
      <c r="K423" s="234"/>
      <c r="L423" s="238"/>
      <c r="M423" s="239"/>
      <c r="N423" s="240"/>
      <c r="O423" s="240"/>
      <c r="P423" s="240"/>
      <c r="Q423" s="240"/>
      <c r="R423" s="240"/>
      <c r="S423" s="240"/>
      <c r="T423" s="24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2" t="s">
        <v>170</v>
      </c>
      <c r="AU423" s="242" t="s">
        <v>77</v>
      </c>
      <c r="AV423" s="13" t="s">
        <v>75</v>
      </c>
      <c r="AW423" s="13" t="s">
        <v>31</v>
      </c>
      <c r="AX423" s="13" t="s">
        <v>69</v>
      </c>
      <c r="AY423" s="242" t="s">
        <v>155</v>
      </c>
    </row>
    <row r="424" s="14" customFormat="1">
      <c r="A424" s="14"/>
      <c r="B424" s="243"/>
      <c r="C424" s="244"/>
      <c r="D424" s="228" t="s">
        <v>170</v>
      </c>
      <c r="E424" s="245" t="s">
        <v>19</v>
      </c>
      <c r="F424" s="246" t="s">
        <v>374</v>
      </c>
      <c r="G424" s="244"/>
      <c r="H424" s="247">
        <v>1.2</v>
      </c>
      <c r="I424" s="248"/>
      <c r="J424" s="244"/>
      <c r="K424" s="244"/>
      <c r="L424" s="249"/>
      <c r="M424" s="250"/>
      <c r="N424" s="251"/>
      <c r="O424" s="251"/>
      <c r="P424" s="251"/>
      <c r="Q424" s="251"/>
      <c r="R424" s="251"/>
      <c r="S424" s="251"/>
      <c r="T424" s="25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3" t="s">
        <v>170</v>
      </c>
      <c r="AU424" s="253" t="s">
        <v>77</v>
      </c>
      <c r="AV424" s="14" t="s">
        <v>77</v>
      </c>
      <c r="AW424" s="14" t="s">
        <v>31</v>
      </c>
      <c r="AX424" s="14" t="s">
        <v>69</v>
      </c>
      <c r="AY424" s="253" t="s">
        <v>155</v>
      </c>
    </row>
    <row r="425" s="15" customFormat="1">
      <c r="A425" s="15"/>
      <c r="B425" s="254"/>
      <c r="C425" s="255"/>
      <c r="D425" s="228" t="s">
        <v>170</v>
      </c>
      <c r="E425" s="256" t="s">
        <v>19</v>
      </c>
      <c r="F425" s="257" t="s">
        <v>192</v>
      </c>
      <c r="G425" s="255"/>
      <c r="H425" s="258">
        <v>481.60000000000008</v>
      </c>
      <c r="I425" s="259"/>
      <c r="J425" s="255"/>
      <c r="K425" s="255"/>
      <c r="L425" s="260"/>
      <c r="M425" s="261"/>
      <c r="N425" s="262"/>
      <c r="O425" s="262"/>
      <c r="P425" s="262"/>
      <c r="Q425" s="262"/>
      <c r="R425" s="262"/>
      <c r="S425" s="262"/>
      <c r="T425" s="263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4" t="s">
        <v>170</v>
      </c>
      <c r="AU425" s="264" t="s">
        <v>77</v>
      </c>
      <c r="AV425" s="15" t="s">
        <v>161</v>
      </c>
      <c r="AW425" s="15" t="s">
        <v>31</v>
      </c>
      <c r="AX425" s="15" t="s">
        <v>75</v>
      </c>
      <c r="AY425" s="264" t="s">
        <v>155</v>
      </c>
    </row>
    <row r="426" s="2" customFormat="1" ht="16.5" customHeight="1">
      <c r="A426" s="41"/>
      <c r="B426" s="42"/>
      <c r="C426" s="215" t="s">
        <v>376</v>
      </c>
      <c r="D426" s="215" t="s">
        <v>157</v>
      </c>
      <c r="E426" s="216" t="s">
        <v>377</v>
      </c>
      <c r="F426" s="217" t="s">
        <v>378</v>
      </c>
      <c r="G426" s="218" t="s">
        <v>168</v>
      </c>
      <c r="H426" s="219">
        <v>282.77999999999996</v>
      </c>
      <c r="I426" s="220"/>
      <c r="J426" s="221">
        <f>ROUND(I426*H426,2)</f>
        <v>0</v>
      </c>
      <c r="K426" s="217" t="s">
        <v>19</v>
      </c>
      <c r="L426" s="47"/>
      <c r="M426" s="222" t="s">
        <v>19</v>
      </c>
      <c r="N426" s="223" t="s">
        <v>40</v>
      </c>
      <c r="O426" s="87"/>
      <c r="P426" s="224">
        <f>O426*H426</f>
        <v>0</v>
      </c>
      <c r="Q426" s="224">
        <v>0</v>
      </c>
      <c r="R426" s="224">
        <f>Q426*H426</f>
        <v>0</v>
      </c>
      <c r="S426" s="224">
        <v>0</v>
      </c>
      <c r="T426" s="225">
        <f>S426*H426</f>
        <v>0</v>
      </c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R426" s="226" t="s">
        <v>161</v>
      </c>
      <c r="AT426" s="226" t="s">
        <v>157</v>
      </c>
      <c r="AU426" s="226" t="s">
        <v>77</v>
      </c>
      <c r="AY426" s="20" t="s">
        <v>155</v>
      </c>
      <c r="BE426" s="227">
        <f>IF(N426="základní",J426,0)</f>
        <v>0</v>
      </c>
      <c r="BF426" s="227">
        <f>IF(N426="snížená",J426,0)</f>
        <v>0</v>
      </c>
      <c r="BG426" s="227">
        <f>IF(N426="zákl. přenesená",J426,0)</f>
        <v>0</v>
      </c>
      <c r="BH426" s="227">
        <f>IF(N426="sníž. přenesená",J426,0)</f>
        <v>0</v>
      </c>
      <c r="BI426" s="227">
        <f>IF(N426="nulová",J426,0)</f>
        <v>0</v>
      </c>
      <c r="BJ426" s="20" t="s">
        <v>75</v>
      </c>
      <c r="BK426" s="227">
        <f>ROUND(I426*H426,2)</f>
        <v>0</v>
      </c>
      <c r="BL426" s="20" t="s">
        <v>161</v>
      </c>
      <c r="BM426" s="226" t="s">
        <v>379</v>
      </c>
    </row>
    <row r="427" s="2" customFormat="1">
      <c r="A427" s="41"/>
      <c r="B427" s="42"/>
      <c r="C427" s="43"/>
      <c r="D427" s="228" t="s">
        <v>162</v>
      </c>
      <c r="E427" s="43"/>
      <c r="F427" s="229" t="s">
        <v>378</v>
      </c>
      <c r="G427" s="43"/>
      <c r="H427" s="43"/>
      <c r="I427" s="230"/>
      <c r="J427" s="43"/>
      <c r="K427" s="43"/>
      <c r="L427" s="47"/>
      <c r="M427" s="231"/>
      <c r="N427" s="232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162</v>
      </c>
      <c r="AU427" s="20" t="s">
        <v>77</v>
      </c>
    </row>
    <row r="428" s="13" customFormat="1">
      <c r="A428" s="13"/>
      <c r="B428" s="233"/>
      <c r="C428" s="234"/>
      <c r="D428" s="228" t="s">
        <v>170</v>
      </c>
      <c r="E428" s="235" t="s">
        <v>19</v>
      </c>
      <c r="F428" s="236" t="s">
        <v>380</v>
      </c>
      <c r="G428" s="234"/>
      <c r="H428" s="235" t="s">
        <v>19</v>
      </c>
      <c r="I428" s="237"/>
      <c r="J428" s="234"/>
      <c r="K428" s="234"/>
      <c r="L428" s="238"/>
      <c r="M428" s="239"/>
      <c r="N428" s="240"/>
      <c r="O428" s="240"/>
      <c r="P428" s="240"/>
      <c r="Q428" s="240"/>
      <c r="R428" s="240"/>
      <c r="S428" s="240"/>
      <c r="T428" s="24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2" t="s">
        <v>170</v>
      </c>
      <c r="AU428" s="242" t="s">
        <v>77</v>
      </c>
      <c r="AV428" s="13" t="s">
        <v>75</v>
      </c>
      <c r="AW428" s="13" t="s">
        <v>31</v>
      </c>
      <c r="AX428" s="13" t="s">
        <v>69</v>
      </c>
      <c r="AY428" s="242" t="s">
        <v>155</v>
      </c>
    </row>
    <row r="429" s="14" customFormat="1">
      <c r="A429" s="14"/>
      <c r="B429" s="243"/>
      <c r="C429" s="244"/>
      <c r="D429" s="228" t="s">
        <v>170</v>
      </c>
      <c r="E429" s="245" t="s">
        <v>19</v>
      </c>
      <c r="F429" s="246" t="s">
        <v>381</v>
      </c>
      <c r="G429" s="244"/>
      <c r="H429" s="247">
        <v>195</v>
      </c>
      <c r="I429" s="248"/>
      <c r="J429" s="244"/>
      <c r="K429" s="244"/>
      <c r="L429" s="249"/>
      <c r="M429" s="250"/>
      <c r="N429" s="251"/>
      <c r="O429" s="251"/>
      <c r="P429" s="251"/>
      <c r="Q429" s="251"/>
      <c r="R429" s="251"/>
      <c r="S429" s="251"/>
      <c r="T429" s="252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3" t="s">
        <v>170</v>
      </c>
      <c r="AU429" s="253" t="s">
        <v>77</v>
      </c>
      <c r="AV429" s="14" t="s">
        <v>77</v>
      </c>
      <c r="AW429" s="14" t="s">
        <v>31</v>
      </c>
      <c r="AX429" s="14" t="s">
        <v>69</v>
      </c>
      <c r="AY429" s="253" t="s">
        <v>155</v>
      </c>
    </row>
    <row r="430" s="13" customFormat="1">
      <c r="A430" s="13"/>
      <c r="B430" s="233"/>
      <c r="C430" s="234"/>
      <c r="D430" s="228" t="s">
        <v>170</v>
      </c>
      <c r="E430" s="235" t="s">
        <v>19</v>
      </c>
      <c r="F430" s="236" t="s">
        <v>365</v>
      </c>
      <c r="G430" s="234"/>
      <c r="H430" s="235" t="s">
        <v>19</v>
      </c>
      <c r="I430" s="237"/>
      <c r="J430" s="234"/>
      <c r="K430" s="234"/>
      <c r="L430" s="238"/>
      <c r="M430" s="239"/>
      <c r="N430" s="240"/>
      <c r="O430" s="240"/>
      <c r="P430" s="240"/>
      <c r="Q430" s="240"/>
      <c r="R430" s="240"/>
      <c r="S430" s="240"/>
      <c r="T430" s="24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2" t="s">
        <v>170</v>
      </c>
      <c r="AU430" s="242" t="s">
        <v>77</v>
      </c>
      <c r="AV430" s="13" t="s">
        <v>75</v>
      </c>
      <c r="AW430" s="13" t="s">
        <v>31</v>
      </c>
      <c r="AX430" s="13" t="s">
        <v>69</v>
      </c>
      <c r="AY430" s="242" t="s">
        <v>155</v>
      </c>
    </row>
    <row r="431" s="14" customFormat="1">
      <c r="A431" s="14"/>
      <c r="B431" s="243"/>
      <c r="C431" s="244"/>
      <c r="D431" s="228" t="s">
        <v>170</v>
      </c>
      <c r="E431" s="245" t="s">
        <v>19</v>
      </c>
      <c r="F431" s="246" t="s">
        <v>382</v>
      </c>
      <c r="G431" s="244"/>
      <c r="H431" s="247">
        <v>95.52</v>
      </c>
      <c r="I431" s="248"/>
      <c r="J431" s="244"/>
      <c r="K431" s="244"/>
      <c r="L431" s="249"/>
      <c r="M431" s="250"/>
      <c r="N431" s="251"/>
      <c r="O431" s="251"/>
      <c r="P431" s="251"/>
      <c r="Q431" s="251"/>
      <c r="R431" s="251"/>
      <c r="S431" s="251"/>
      <c r="T431" s="252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3" t="s">
        <v>170</v>
      </c>
      <c r="AU431" s="253" t="s">
        <v>77</v>
      </c>
      <c r="AV431" s="14" t="s">
        <v>77</v>
      </c>
      <c r="AW431" s="14" t="s">
        <v>31</v>
      </c>
      <c r="AX431" s="14" t="s">
        <v>69</v>
      </c>
      <c r="AY431" s="253" t="s">
        <v>155</v>
      </c>
    </row>
    <row r="432" s="13" customFormat="1">
      <c r="A432" s="13"/>
      <c r="B432" s="233"/>
      <c r="C432" s="234"/>
      <c r="D432" s="228" t="s">
        <v>170</v>
      </c>
      <c r="E432" s="235" t="s">
        <v>19</v>
      </c>
      <c r="F432" s="236" t="s">
        <v>175</v>
      </c>
      <c r="G432" s="234"/>
      <c r="H432" s="235" t="s">
        <v>19</v>
      </c>
      <c r="I432" s="237"/>
      <c r="J432" s="234"/>
      <c r="K432" s="234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170</v>
      </c>
      <c r="AU432" s="242" t="s">
        <v>77</v>
      </c>
      <c r="AV432" s="13" t="s">
        <v>75</v>
      </c>
      <c r="AW432" s="13" t="s">
        <v>31</v>
      </c>
      <c r="AX432" s="13" t="s">
        <v>69</v>
      </c>
      <c r="AY432" s="242" t="s">
        <v>155</v>
      </c>
    </row>
    <row r="433" s="14" customFormat="1">
      <c r="A433" s="14"/>
      <c r="B433" s="243"/>
      <c r="C433" s="244"/>
      <c r="D433" s="228" t="s">
        <v>170</v>
      </c>
      <c r="E433" s="245" t="s">
        <v>19</v>
      </c>
      <c r="F433" s="246" t="s">
        <v>383</v>
      </c>
      <c r="G433" s="244"/>
      <c r="H433" s="247">
        <v>-7.74</v>
      </c>
      <c r="I433" s="248"/>
      <c r="J433" s="244"/>
      <c r="K433" s="244"/>
      <c r="L433" s="249"/>
      <c r="M433" s="250"/>
      <c r="N433" s="251"/>
      <c r="O433" s="251"/>
      <c r="P433" s="251"/>
      <c r="Q433" s="251"/>
      <c r="R433" s="251"/>
      <c r="S433" s="251"/>
      <c r="T433" s="252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3" t="s">
        <v>170</v>
      </c>
      <c r="AU433" s="253" t="s">
        <v>77</v>
      </c>
      <c r="AV433" s="14" t="s">
        <v>77</v>
      </c>
      <c r="AW433" s="14" t="s">
        <v>31</v>
      </c>
      <c r="AX433" s="14" t="s">
        <v>69</v>
      </c>
      <c r="AY433" s="253" t="s">
        <v>155</v>
      </c>
    </row>
    <row r="434" s="15" customFormat="1">
      <c r="A434" s="15"/>
      <c r="B434" s="254"/>
      <c r="C434" s="255"/>
      <c r="D434" s="228" t="s">
        <v>170</v>
      </c>
      <c r="E434" s="256" t="s">
        <v>19</v>
      </c>
      <c r="F434" s="257" t="s">
        <v>192</v>
      </c>
      <c r="G434" s="255"/>
      <c r="H434" s="258">
        <v>282.77999999999996</v>
      </c>
      <c r="I434" s="259"/>
      <c r="J434" s="255"/>
      <c r="K434" s="255"/>
      <c r="L434" s="260"/>
      <c r="M434" s="261"/>
      <c r="N434" s="262"/>
      <c r="O434" s="262"/>
      <c r="P434" s="262"/>
      <c r="Q434" s="262"/>
      <c r="R434" s="262"/>
      <c r="S434" s="262"/>
      <c r="T434" s="263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4" t="s">
        <v>170</v>
      </c>
      <c r="AU434" s="264" t="s">
        <v>77</v>
      </c>
      <c r="AV434" s="15" t="s">
        <v>161</v>
      </c>
      <c r="AW434" s="15" t="s">
        <v>31</v>
      </c>
      <c r="AX434" s="15" t="s">
        <v>75</v>
      </c>
      <c r="AY434" s="264" t="s">
        <v>155</v>
      </c>
    </row>
    <row r="435" s="12" customFormat="1" ht="22.8" customHeight="1">
      <c r="A435" s="12"/>
      <c r="B435" s="199"/>
      <c r="C435" s="200"/>
      <c r="D435" s="201" t="s">
        <v>68</v>
      </c>
      <c r="E435" s="213" t="s">
        <v>384</v>
      </c>
      <c r="F435" s="213" t="s">
        <v>385</v>
      </c>
      <c r="G435" s="200"/>
      <c r="H435" s="200"/>
      <c r="I435" s="203"/>
      <c r="J435" s="214">
        <f>BK435</f>
        <v>0</v>
      </c>
      <c r="K435" s="200"/>
      <c r="L435" s="205"/>
      <c r="M435" s="206"/>
      <c r="N435" s="207"/>
      <c r="O435" s="207"/>
      <c r="P435" s="208">
        <f>SUM(P436:P493)</f>
        <v>0</v>
      </c>
      <c r="Q435" s="207"/>
      <c r="R435" s="208">
        <f>SUM(R436:R493)</f>
        <v>0</v>
      </c>
      <c r="S435" s="207"/>
      <c r="T435" s="209">
        <f>SUM(T436:T493)</f>
        <v>0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10" t="s">
        <v>75</v>
      </c>
      <c r="AT435" s="211" t="s">
        <v>68</v>
      </c>
      <c r="AU435" s="211" t="s">
        <v>75</v>
      </c>
      <c r="AY435" s="210" t="s">
        <v>155</v>
      </c>
      <c r="BK435" s="212">
        <f>SUM(BK436:BK493)</f>
        <v>0</v>
      </c>
    </row>
    <row r="436" s="2" customFormat="1" ht="16.5" customHeight="1">
      <c r="A436" s="41"/>
      <c r="B436" s="42"/>
      <c r="C436" s="215" t="s">
        <v>238</v>
      </c>
      <c r="D436" s="215" t="s">
        <v>157</v>
      </c>
      <c r="E436" s="216" t="s">
        <v>386</v>
      </c>
      <c r="F436" s="217" t="s">
        <v>387</v>
      </c>
      <c r="G436" s="218" t="s">
        <v>300</v>
      </c>
      <c r="H436" s="219">
        <v>2299.9</v>
      </c>
      <c r="I436" s="220"/>
      <c r="J436" s="221">
        <f>ROUND(I436*H436,2)</f>
        <v>0</v>
      </c>
      <c r="K436" s="217" t="s">
        <v>19</v>
      </c>
      <c r="L436" s="47"/>
      <c r="M436" s="222" t="s">
        <v>19</v>
      </c>
      <c r="N436" s="223" t="s">
        <v>40</v>
      </c>
      <c r="O436" s="87"/>
      <c r="P436" s="224">
        <f>O436*H436</f>
        <v>0</v>
      </c>
      <c r="Q436" s="224">
        <v>0</v>
      </c>
      <c r="R436" s="224">
        <f>Q436*H436</f>
        <v>0</v>
      </c>
      <c r="S436" s="224">
        <v>0</v>
      </c>
      <c r="T436" s="225">
        <f>S436*H436</f>
        <v>0</v>
      </c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R436" s="226" t="s">
        <v>161</v>
      </c>
      <c r="AT436" s="226" t="s">
        <v>157</v>
      </c>
      <c r="AU436" s="226" t="s">
        <v>77</v>
      </c>
      <c r="AY436" s="20" t="s">
        <v>155</v>
      </c>
      <c r="BE436" s="227">
        <f>IF(N436="základní",J436,0)</f>
        <v>0</v>
      </c>
      <c r="BF436" s="227">
        <f>IF(N436="snížená",J436,0)</f>
        <v>0</v>
      </c>
      <c r="BG436" s="227">
        <f>IF(N436="zákl. přenesená",J436,0)</f>
        <v>0</v>
      </c>
      <c r="BH436" s="227">
        <f>IF(N436="sníž. přenesená",J436,0)</f>
        <v>0</v>
      </c>
      <c r="BI436" s="227">
        <f>IF(N436="nulová",J436,0)</f>
        <v>0</v>
      </c>
      <c r="BJ436" s="20" t="s">
        <v>75</v>
      </c>
      <c r="BK436" s="227">
        <f>ROUND(I436*H436,2)</f>
        <v>0</v>
      </c>
      <c r="BL436" s="20" t="s">
        <v>161</v>
      </c>
      <c r="BM436" s="226" t="s">
        <v>388</v>
      </c>
    </row>
    <row r="437" s="2" customFormat="1">
      <c r="A437" s="41"/>
      <c r="B437" s="42"/>
      <c r="C437" s="43"/>
      <c r="D437" s="228" t="s">
        <v>162</v>
      </c>
      <c r="E437" s="43"/>
      <c r="F437" s="229" t="s">
        <v>387</v>
      </c>
      <c r="G437" s="43"/>
      <c r="H437" s="43"/>
      <c r="I437" s="230"/>
      <c r="J437" s="43"/>
      <c r="K437" s="43"/>
      <c r="L437" s="47"/>
      <c r="M437" s="231"/>
      <c r="N437" s="232"/>
      <c r="O437" s="87"/>
      <c r="P437" s="87"/>
      <c r="Q437" s="87"/>
      <c r="R437" s="87"/>
      <c r="S437" s="87"/>
      <c r="T437" s="88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T437" s="20" t="s">
        <v>162</v>
      </c>
      <c r="AU437" s="20" t="s">
        <v>77</v>
      </c>
    </row>
    <row r="438" s="13" customFormat="1">
      <c r="A438" s="13"/>
      <c r="B438" s="233"/>
      <c r="C438" s="234"/>
      <c r="D438" s="228" t="s">
        <v>170</v>
      </c>
      <c r="E438" s="235" t="s">
        <v>19</v>
      </c>
      <c r="F438" s="236" t="s">
        <v>389</v>
      </c>
      <c r="G438" s="234"/>
      <c r="H438" s="235" t="s">
        <v>19</v>
      </c>
      <c r="I438" s="237"/>
      <c r="J438" s="234"/>
      <c r="K438" s="234"/>
      <c r="L438" s="238"/>
      <c r="M438" s="239"/>
      <c r="N438" s="240"/>
      <c r="O438" s="240"/>
      <c r="P438" s="240"/>
      <c r="Q438" s="240"/>
      <c r="R438" s="240"/>
      <c r="S438" s="240"/>
      <c r="T438" s="241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2" t="s">
        <v>170</v>
      </c>
      <c r="AU438" s="242" t="s">
        <v>77</v>
      </c>
      <c r="AV438" s="13" t="s">
        <v>75</v>
      </c>
      <c r="AW438" s="13" t="s">
        <v>31</v>
      </c>
      <c r="AX438" s="13" t="s">
        <v>69</v>
      </c>
      <c r="AY438" s="242" t="s">
        <v>155</v>
      </c>
    </row>
    <row r="439" s="13" customFormat="1">
      <c r="A439" s="13"/>
      <c r="B439" s="233"/>
      <c r="C439" s="234"/>
      <c r="D439" s="228" t="s">
        <v>170</v>
      </c>
      <c r="E439" s="235" t="s">
        <v>19</v>
      </c>
      <c r="F439" s="236" t="s">
        <v>390</v>
      </c>
      <c r="G439" s="234"/>
      <c r="H439" s="235" t="s">
        <v>19</v>
      </c>
      <c r="I439" s="237"/>
      <c r="J439" s="234"/>
      <c r="K439" s="234"/>
      <c r="L439" s="238"/>
      <c r="M439" s="239"/>
      <c r="N439" s="240"/>
      <c r="O439" s="240"/>
      <c r="P439" s="240"/>
      <c r="Q439" s="240"/>
      <c r="R439" s="240"/>
      <c r="S439" s="240"/>
      <c r="T439" s="24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2" t="s">
        <v>170</v>
      </c>
      <c r="AU439" s="242" t="s">
        <v>77</v>
      </c>
      <c r="AV439" s="13" t="s">
        <v>75</v>
      </c>
      <c r="AW439" s="13" t="s">
        <v>31</v>
      </c>
      <c r="AX439" s="13" t="s">
        <v>69</v>
      </c>
      <c r="AY439" s="242" t="s">
        <v>155</v>
      </c>
    </row>
    <row r="440" s="14" customFormat="1">
      <c r="A440" s="14"/>
      <c r="B440" s="243"/>
      <c r="C440" s="244"/>
      <c r="D440" s="228" t="s">
        <v>170</v>
      </c>
      <c r="E440" s="245" t="s">
        <v>19</v>
      </c>
      <c r="F440" s="246" t="s">
        <v>391</v>
      </c>
      <c r="G440" s="244"/>
      <c r="H440" s="247">
        <v>2299.9</v>
      </c>
      <c r="I440" s="248"/>
      <c r="J440" s="244"/>
      <c r="K440" s="244"/>
      <c r="L440" s="249"/>
      <c r="M440" s="250"/>
      <c r="N440" s="251"/>
      <c r="O440" s="251"/>
      <c r="P440" s="251"/>
      <c r="Q440" s="251"/>
      <c r="R440" s="251"/>
      <c r="S440" s="251"/>
      <c r="T440" s="252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3" t="s">
        <v>170</v>
      </c>
      <c r="AU440" s="253" t="s">
        <v>77</v>
      </c>
      <c r="AV440" s="14" t="s">
        <v>77</v>
      </c>
      <c r="AW440" s="14" t="s">
        <v>31</v>
      </c>
      <c r="AX440" s="14" t="s">
        <v>69</v>
      </c>
      <c r="AY440" s="253" t="s">
        <v>155</v>
      </c>
    </row>
    <row r="441" s="15" customFormat="1">
      <c r="A441" s="15"/>
      <c r="B441" s="254"/>
      <c r="C441" s="255"/>
      <c r="D441" s="228" t="s">
        <v>170</v>
      </c>
      <c r="E441" s="256" t="s">
        <v>19</v>
      </c>
      <c r="F441" s="257" t="s">
        <v>192</v>
      </c>
      <c r="G441" s="255"/>
      <c r="H441" s="258">
        <v>2299.9</v>
      </c>
      <c r="I441" s="259"/>
      <c r="J441" s="255"/>
      <c r="K441" s="255"/>
      <c r="L441" s="260"/>
      <c r="M441" s="261"/>
      <c r="N441" s="262"/>
      <c r="O441" s="262"/>
      <c r="P441" s="262"/>
      <c r="Q441" s="262"/>
      <c r="R441" s="262"/>
      <c r="S441" s="262"/>
      <c r="T441" s="263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4" t="s">
        <v>170</v>
      </c>
      <c r="AU441" s="264" t="s">
        <v>77</v>
      </c>
      <c r="AV441" s="15" t="s">
        <v>161</v>
      </c>
      <c r="AW441" s="15" t="s">
        <v>31</v>
      </c>
      <c r="AX441" s="15" t="s">
        <v>75</v>
      </c>
      <c r="AY441" s="264" t="s">
        <v>155</v>
      </c>
    </row>
    <row r="442" s="2" customFormat="1" ht="16.5" customHeight="1">
      <c r="A442" s="41"/>
      <c r="B442" s="42"/>
      <c r="C442" s="265" t="s">
        <v>392</v>
      </c>
      <c r="D442" s="265" t="s">
        <v>322</v>
      </c>
      <c r="E442" s="266" t="s">
        <v>393</v>
      </c>
      <c r="F442" s="267" t="s">
        <v>394</v>
      </c>
      <c r="G442" s="268" t="s">
        <v>300</v>
      </c>
      <c r="H442" s="269">
        <v>2414.895</v>
      </c>
      <c r="I442" s="270"/>
      <c r="J442" s="271">
        <f>ROUND(I442*H442,2)</f>
        <v>0</v>
      </c>
      <c r="K442" s="267" t="s">
        <v>19</v>
      </c>
      <c r="L442" s="272"/>
      <c r="M442" s="273" t="s">
        <v>19</v>
      </c>
      <c r="N442" s="274" t="s">
        <v>40</v>
      </c>
      <c r="O442" s="87"/>
      <c r="P442" s="224">
        <f>O442*H442</f>
        <v>0</v>
      </c>
      <c r="Q442" s="224">
        <v>0</v>
      </c>
      <c r="R442" s="224">
        <f>Q442*H442</f>
        <v>0</v>
      </c>
      <c r="S442" s="224">
        <v>0</v>
      </c>
      <c r="T442" s="225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26" t="s">
        <v>195</v>
      </c>
      <c r="AT442" s="226" t="s">
        <v>322</v>
      </c>
      <c r="AU442" s="226" t="s">
        <v>77</v>
      </c>
      <c r="AY442" s="20" t="s">
        <v>155</v>
      </c>
      <c r="BE442" s="227">
        <f>IF(N442="základní",J442,0)</f>
        <v>0</v>
      </c>
      <c r="BF442" s="227">
        <f>IF(N442="snížená",J442,0)</f>
        <v>0</v>
      </c>
      <c r="BG442" s="227">
        <f>IF(N442="zákl. přenesená",J442,0)</f>
        <v>0</v>
      </c>
      <c r="BH442" s="227">
        <f>IF(N442="sníž. přenesená",J442,0)</f>
        <v>0</v>
      </c>
      <c r="BI442" s="227">
        <f>IF(N442="nulová",J442,0)</f>
        <v>0</v>
      </c>
      <c r="BJ442" s="20" t="s">
        <v>75</v>
      </c>
      <c r="BK442" s="227">
        <f>ROUND(I442*H442,2)</f>
        <v>0</v>
      </c>
      <c r="BL442" s="20" t="s">
        <v>161</v>
      </c>
      <c r="BM442" s="226" t="s">
        <v>395</v>
      </c>
    </row>
    <row r="443" s="2" customFormat="1">
      <c r="A443" s="41"/>
      <c r="B443" s="42"/>
      <c r="C443" s="43"/>
      <c r="D443" s="228" t="s">
        <v>162</v>
      </c>
      <c r="E443" s="43"/>
      <c r="F443" s="229" t="s">
        <v>394</v>
      </c>
      <c r="G443" s="43"/>
      <c r="H443" s="43"/>
      <c r="I443" s="230"/>
      <c r="J443" s="43"/>
      <c r="K443" s="43"/>
      <c r="L443" s="47"/>
      <c r="M443" s="231"/>
      <c r="N443" s="232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162</v>
      </c>
      <c r="AU443" s="20" t="s">
        <v>77</v>
      </c>
    </row>
    <row r="444" s="14" customFormat="1">
      <c r="A444" s="14"/>
      <c r="B444" s="243"/>
      <c r="C444" s="244"/>
      <c r="D444" s="228" t="s">
        <v>170</v>
      </c>
      <c r="E444" s="245" t="s">
        <v>19</v>
      </c>
      <c r="F444" s="246" t="s">
        <v>396</v>
      </c>
      <c r="G444" s="244"/>
      <c r="H444" s="247">
        <v>2414.895</v>
      </c>
      <c r="I444" s="248"/>
      <c r="J444" s="244"/>
      <c r="K444" s="244"/>
      <c r="L444" s="249"/>
      <c r="M444" s="250"/>
      <c r="N444" s="251"/>
      <c r="O444" s="251"/>
      <c r="P444" s="251"/>
      <c r="Q444" s="251"/>
      <c r="R444" s="251"/>
      <c r="S444" s="251"/>
      <c r="T444" s="25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3" t="s">
        <v>170</v>
      </c>
      <c r="AU444" s="253" t="s">
        <v>77</v>
      </c>
      <c r="AV444" s="14" t="s">
        <v>77</v>
      </c>
      <c r="AW444" s="14" t="s">
        <v>31</v>
      </c>
      <c r="AX444" s="14" t="s">
        <v>69</v>
      </c>
      <c r="AY444" s="253" t="s">
        <v>155</v>
      </c>
    </row>
    <row r="445" s="15" customFormat="1">
      <c r="A445" s="15"/>
      <c r="B445" s="254"/>
      <c r="C445" s="255"/>
      <c r="D445" s="228" t="s">
        <v>170</v>
      </c>
      <c r="E445" s="256" t="s">
        <v>19</v>
      </c>
      <c r="F445" s="257" t="s">
        <v>192</v>
      </c>
      <c r="G445" s="255"/>
      <c r="H445" s="258">
        <v>2414.895</v>
      </c>
      <c r="I445" s="259"/>
      <c r="J445" s="255"/>
      <c r="K445" s="255"/>
      <c r="L445" s="260"/>
      <c r="M445" s="261"/>
      <c r="N445" s="262"/>
      <c r="O445" s="262"/>
      <c r="P445" s="262"/>
      <c r="Q445" s="262"/>
      <c r="R445" s="262"/>
      <c r="S445" s="262"/>
      <c r="T445" s="263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4" t="s">
        <v>170</v>
      </c>
      <c r="AU445" s="264" t="s">
        <v>77</v>
      </c>
      <c r="AV445" s="15" t="s">
        <v>161</v>
      </c>
      <c r="AW445" s="15" t="s">
        <v>31</v>
      </c>
      <c r="AX445" s="15" t="s">
        <v>75</v>
      </c>
      <c r="AY445" s="264" t="s">
        <v>155</v>
      </c>
    </row>
    <row r="446" s="2" customFormat="1" ht="16.5" customHeight="1">
      <c r="A446" s="41"/>
      <c r="B446" s="42"/>
      <c r="C446" s="215" t="s">
        <v>257</v>
      </c>
      <c r="D446" s="215" t="s">
        <v>157</v>
      </c>
      <c r="E446" s="216" t="s">
        <v>397</v>
      </c>
      <c r="F446" s="217" t="s">
        <v>398</v>
      </c>
      <c r="G446" s="218" t="s">
        <v>168</v>
      </c>
      <c r="H446" s="219">
        <v>1708.869</v>
      </c>
      <c r="I446" s="220"/>
      <c r="J446" s="221">
        <f>ROUND(I446*H446,2)</f>
        <v>0</v>
      </c>
      <c r="K446" s="217" t="s">
        <v>19</v>
      </c>
      <c r="L446" s="47"/>
      <c r="M446" s="222" t="s">
        <v>19</v>
      </c>
      <c r="N446" s="223" t="s">
        <v>40</v>
      </c>
      <c r="O446" s="87"/>
      <c r="P446" s="224">
        <f>O446*H446</f>
        <v>0</v>
      </c>
      <c r="Q446" s="224">
        <v>0</v>
      </c>
      <c r="R446" s="224">
        <f>Q446*H446</f>
        <v>0</v>
      </c>
      <c r="S446" s="224">
        <v>0</v>
      </c>
      <c r="T446" s="225">
        <f>S446*H446</f>
        <v>0</v>
      </c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R446" s="226" t="s">
        <v>161</v>
      </c>
      <c r="AT446" s="226" t="s">
        <v>157</v>
      </c>
      <c r="AU446" s="226" t="s">
        <v>77</v>
      </c>
      <c r="AY446" s="20" t="s">
        <v>155</v>
      </c>
      <c r="BE446" s="227">
        <f>IF(N446="základní",J446,0)</f>
        <v>0</v>
      </c>
      <c r="BF446" s="227">
        <f>IF(N446="snížená",J446,0)</f>
        <v>0</v>
      </c>
      <c r="BG446" s="227">
        <f>IF(N446="zákl. přenesená",J446,0)</f>
        <v>0</v>
      </c>
      <c r="BH446" s="227">
        <f>IF(N446="sníž. přenesená",J446,0)</f>
        <v>0</v>
      </c>
      <c r="BI446" s="227">
        <f>IF(N446="nulová",J446,0)</f>
        <v>0</v>
      </c>
      <c r="BJ446" s="20" t="s">
        <v>75</v>
      </c>
      <c r="BK446" s="227">
        <f>ROUND(I446*H446,2)</f>
        <v>0</v>
      </c>
      <c r="BL446" s="20" t="s">
        <v>161</v>
      </c>
      <c r="BM446" s="226" t="s">
        <v>399</v>
      </c>
    </row>
    <row r="447" s="2" customFormat="1">
      <c r="A447" s="41"/>
      <c r="B447" s="42"/>
      <c r="C447" s="43"/>
      <c r="D447" s="228" t="s">
        <v>162</v>
      </c>
      <c r="E447" s="43"/>
      <c r="F447" s="229" t="s">
        <v>398</v>
      </c>
      <c r="G447" s="43"/>
      <c r="H447" s="43"/>
      <c r="I447" s="230"/>
      <c r="J447" s="43"/>
      <c r="K447" s="43"/>
      <c r="L447" s="47"/>
      <c r="M447" s="231"/>
      <c r="N447" s="232"/>
      <c r="O447" s="87"/>
      <c r="P447" s="87"/>
      <c r="Q447" s="87"/>
      <c r="R447" s="87"/>
      <c r="S447" s="87"/>
      <c r="T447" s="88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T447" s="20" t="s">
        <v>162</v>
      </c>
      <c r="AU447" s="20" t="s">
        <v>77</v>
      </c>
    </row>
    <row r="448" s="13" customFormat="1">
      <c r="A448" s="13"/>
      <c r="B448" s="233"/>
      <c r="C448" s="234"/>
      <c r="D448" s="228" t="s">
        <v>170</v>
      </c>
      <c r="E448" s="235" t="s">
        <v>19</v>
      </c>
      <c r="F448" s="236" t="s">
        <v>400</v>
      </c>
      <c r="G448" s="234"/>
      <c r="H448" s="235" t="s">
        <v>19</v>
      </c>
      <c r="I448" s="237"/>
      <c r="J448" s="234"/>
      <c r="K448" s="234"/>
      <c r="L448" s="238"/>
      <c r="M448" s="239"/>
      <c r="N448" s="240"/>
      <c r="O448" s="240"/>
      <c r="P448" s="240"/>
      <c r="Q448" s="240"/>
      <c r="R448" s="240"/>
      <c r="S448" s="240"/>
      <c r="T448" s="24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2" t="s">
        <v>170</v>
      </c>
      <c r="AU448" s="242" t="s">
        <v>77</v>
      </c>
      <c r="AV448" s="13" t="s">
        <v>75</v>
      </c>
      <c r="AW448" s="13" t="s">
        <v>31</v>
      </c>
      <c r="AX448" s="13" t="s">
        <v>69</v>
      </c>
      <c r="AY448" s="242" t="s">
        <v>155</v>
      </c>
    </row>
    <row r="449" s="14" customFormat="1">
      <c r="A449" s="14"/>
      <c r="B449" s="243"/>
      <c r="C449" s="244"/>
      <c r="D449" s="228" t="s">
        <v>170</v>
      </c>
      <c r="E449" s="245" t="s">
        <v>19</v>
      </c>
      <c r="F449" s="246" t="s">
        <v>401</v>
      </c>
      <c r="G449" s="244"/>
      <c r="H449" s="247">
        <v>827.6</v>
      </c>
      <c r="I449" s="248"/>
      <c r="J449" s="244"/>
      <c r="K449" s="244"/>
      <c r="L449" s="249"/>
      <c r="M449" s="250"/>
      <c r="N449" s="251"/>
      <c r="O449" s="251"/>
      <c r="P449" s="251"/>
      <c r="Q449" s="251"/>
      <c r="R449" s="251"/>
      <c r="S449" s="251"/>
      <c r="T449" s="252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3" t="s">
        <v>170</v>
      </c>
      <c r="AU449" s="253" t="s">
        <v>77</v>
      </c>
      <c r="AV449" s="14" t="s">
        <v>77</v>
      </c>
      <c r="AW449" s="14" t="s">
        <v>31</v>
      </c>
      <c r="AX449" s="14" t="s">
        <v>69</v>
      </c>
      <c r="AY449" s="253" t="s">
        <v>155</v>
      </c>
    </row>
    <row r="450" s="14" customFormat="1">
      <c r="A450" s="14"/>
      <c r="B450" s="243"/>
      <c r="C450" s="244"/>
      <c r="D450" s="228" t="s">
        <v>170</v>
      </c>
      <c r="E450" s="245" t="s">
        <v>19</v>
      </c>
      <c r="F450" s="246" t="s">
        <v>402</v>
      </c>
      <c r="G450" s="244"/>
      <c r="H450" s="247">
        <v>21.996</v>
      </c>
      <c r="I450" s="248"/>
      <c r="J450" s="244"/>
      <c r="K450" s="244"/>
      <c r="L450" s="249"/>
      <c r="M450" s="250"/>
      <c r="N450" s="251"/>
      <c r="O450" s="251"/>
      <c r="P450" s="251"/>
      <c r="Q450" s="251"/>
      <c r="R450" s="251"/>
      <c r="S450" s="251"/>
      <c r="T450" s="25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3" t="s">
        <v>170</v>
      </c>
      <c r="AU450" s="253" t="s">
        <v>77</v>
      </c>
      <c r="AV450" s="14" t="s">
        <v>77</v>
      </c>
      <c r="AW450" s="14" t="s">
        <v>31</v>
      </c>
      <c r="AX450" s="14" t="s">
        <v>69</v>
      </c>
      <c r="AY450" s="253" t="s">
        <v>155</v>
      </c>
    </row>
    <row r="451" s="14" customFormat="1">
      <c r="A451" s="14"/>
      <c r="B451" s="243"/>
      <c r="C451" s="244"/>
      <c r="D451" s="228" t="s">
        <v>170</v>
      </c>
      <c r="E451" s="245" t="s">
        <v>19</v>
      </c>
      <c r="F451" s="246" t="s">
        <v>403</v>
      </c>
      <c r="G451" s="244"/>
      <c r="H451" s="247">
        <v>5.499</v>
      </c>
      <c r="I451" s="248"/>
      <c r="J451" s="244"/>
      <c r="K451" s="244"/>
      <c r="L451" s="249"/>
      <c r="M451" s="250"/>
      <c r="N451" s="251"/>
      <c r="O451" s="251"/>
      <c r="P451" s="251"/>
      <c r="Q451" s="251"/>
      <c r="R451" s="251"/>
      <c r="S451" s="251"/>
      <c r="T451" s="25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3" t="s">
        <v>170</v>
      </c>
      <c r="AU451" s="253" t="s">
        <v>77</v>
      </c>
      <c r="AV451" s="14" t="s">
        <v>77</v>
      </c>
      <c r="AW451" s="14" t="s">
        <v>31</v>
      </c>
      <c r="AX451" s="14" t="s">
        <v>69</v>
      </c>
      <c r="AY451" s="253" t="s">
        <v>155</v>
      </c>
    </row>
    <row r="452" s="14" customFormat="1">
      <c r="A452" s="14"/>
      <c r="B452" s="243"/>
      <c r="C452" s="244"/>
      <c r="D452" s="228" t="s">
        <v>170</v>
      </c>
      <c r="E452" s="245" t="s">
        <v>19</v>
      </c>
      <c r="F452" s="246" t="s">
        <v>404</v>
      </c>
      <c r="G452" s="244"/>
      <c r="H452" s="247">
        <v>248.684</v>
      </c>
      <c r="I452" s="248"/>
      <c r="J452" s="244"/>
      <c r="K452" s="244"/>
      <c r="L452" s="249"/>
      <c r="M452" s="250"/>
      <c r="N452" s="251"/>
      <c r="O452" s="251"/>
      <c r="P452" s="251"/>
      <c r="Q452" s="251"/>
      <c r="R452" s="251"/>
      <c r="S452" s="251"/>
      <c r="T452" s="252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3" t="s">
        <v>170</v>
      </c>
      <c r="AU452" s="253" t="s">
        <v>77</v>
      </c>
      <c r="AV452" s="14" t="s">
        <v>77</v>
      </c>
      <c r="AW452" s="14" t="s">
        <v>31</v>
      </c>
      <c r="AX452" s="14" t="s">
        <v>69</v>
      </c>
      <c r="AY452" s="253" t="s">
        <v>155</v>
      </c>
    </row>
    <row r="453" s="14" customFormat="1">
      <c r="A453" s="14"/>
      <c r="B453" s="243"/>
      <c r="C453" s="244"/>
      <c r="D453" s="228" t="s">
        <v>170</v>
      </c>
      <c r="E453" s="245" t="s">
        <v>19</v>
      </c>
      <c r="F453" s="246" t="s">
        <v>405</v>
      </c>
      <c r="G453" s="244"/>
      <c r="H453" s="247">
        <v>4.32</v>
      </c>
      <c r="I453" s="248"/>
      <c r="J453" s="244"/>
      <c r="K453" s="244"/>
      <c r="L453" s="249"/>
      <c r="M453" s="250"/>
      <c r="N453" s="251"/>
      <c r="O453" s="251"/>
      <c r="P453" s="251"/>
      <c r="Q453" s="251"/>
      <c r="R453" s="251"/>
      <c r="S453" s="251"/>
      <c r="T453" s="25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3" t="s">
        <v>170</v>
      </c>
      <c r="AU453" s="253" t="s">
        <v>77</v>
      </c>
      <c r="AV453" s="14" t="s">
        <v>77</v>
      </c>
      <c r="AW453" s="14" t="s">
        <v>31</v>
      </c>
      <c r="AX453" s="14" t="s">
        <v>69</v>
      </c>
      <c r="AY453" s="253" t="s">
        <v>155</v>
      </c>
    </row>
    <row r="454" s="14" customFormat="1">
      <c r="A454" s="14"/>
      <c r="B454" s="243"/>
      <c r="C454" s="244"/>
      <c r="D454" s="228" t="s">
        <v>170</v>
      </c>
      <c r="E454" s="245" t="s">
        <v>19</v>
      </c>
      <c r="F454" s="246" t="s">
        <v>406</v>
      </c>
      <c r="G454" s="244"/>
      <c r="H454" s="247">
        <v>5.76</v>
      </c>
      <c r="I454" s="248"/>
      <c r="J454" s="244"/>
      <c r="K454" s="244"/>
      <c r="L454" s="249"/>
      <c r="M454" s="250"/>
      <c r="N454" s="251"/>
      <c r="O454" s="251"/>
      <c r="P454" s="251"/>
      <c r="Q454" s="251"/>
      <c r="R454" s="251"/>
      <c r="S454" s="251"/>
      <c r="T454" s="25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3" t="s">
        <v>170</v>
      </c>
      <c r="AU454" s="253" t="s">
        <v>77</v>
      </c>
      <c r="AV454" s="14" t="s">
        <v>77</v>
      </c>
      <c r="AW454" s="14" t="s">
        <v>31</v>
      </c>
      <c r="AX454" s="14" t="s">
        <v>69</v>
      </c>
      <c r="AY454" s="253" t="s">
        <v>155</v>
      </c>
    </row>
    <row r="455" s="14" customFormat="1">
      <c r="A455" s="14"/>
      <c r="B455" s="243"/>
      <c r="C455" s="244"/>
      <c r="D455" s="228" t="s">
        <v>170</v>
      </c>
      <c r="E455" s="245" t="s">
        <v>19</v>
      </c>
      <c r="F455" s="246" t="s">
        <v>407</v>
      </c>
      <c r="G455" s="244"/>
      <c r="H455" s="247">
        <v>4.7</v>
      </c>
      <c r="I455" s="248"/>
      <c r="J455" s="244"/>
      <c r="K455" s="244"/>
      <c r="L455" s="249"/>
      <c r="M455" s="250"/>
      <c r="N455" s="251"/>
      <c r="O455" s="251"/>
      <c r="P455" s="251"/>
      <c r="Q455" s="251"/>
      <c r="R455" s="251"/>
      <c r="S455" s="251"/>
      <c r="T455" s="252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3" t="s">
        <v>170</v>
      </c>
      <c r="AU455" s="253" t="s">
        <v>77</v>
      </c>
      <c r="AV455" s="14" t="s">
        <v>77</v>
      </c>
      <c r="AW455" s="14" t="s">
        <v>31</v>
      </c>
      <c r="AX455" s="14" t="s">
        <v>69</v>
      </c>
      <c r="AY455" s="253" t="s">
        <v>155</v>
      </c>
    </row>
    <row r="456" s="14" customFormat="1">
      <c r="A456" s="14"/>
      <c r="B456" s="243"/>
      <c r="C456" s="244"/>
      <c r="D456" s="228" t="s">
        <v>170</v>
      </c>
      <c r="E456" s="245" t="s">
        <v>19</v>
      </c>
      <c r="F456" s="246" t="s">
        <v>408</v>
      </c>
      <c r="G456" s="244"/>
      <c r="H456" s="247">
        <v>28.899</v>
      </c>
      <c r="I456" s="248"/>
      <c r="J456" s="244"/>
      <c r="K456" s="244"/>
      <c r="L456" s="249"/>
      <c r="M456" s="250"/>
      <c r="N456" s="251"/>
      <c r="O456" s="251"/>
      <c r="P456" s="251"/>
      <c r="Q456" s="251"/>
      <c r="R456" s="251"/>
      <c r="S456" s="251"/>
      <c r="T456" s="252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53" t="s">
        <v>170</v>
      </c>
      <c r="AU456" s="253" t="s">
        <v>77</v>
      </c>
      <c r="AV456" s="14" t="s">
        <v>77</v>
      </c>
      <c r="AW456" s="14" t="s">
        <v>31</v>
      </c>
      <c r="AX456" s="14" t="s">
        <v>69</v>
      </c>
      <c r="AY456" s="253" t="s">
        <v>155</v>
      </c>
    </row>
    <row r="457" s="14" customFormat="1">
      <c r="A457" s="14"/>
      <c r="B457" s="243"/>
      <c r="C457" s="244"/>
      <c r="D457" s="228" t="s">
        <v>170</v>
      </c>
      <c r="E457" s="245" t="s">
        <v>19</v>
      </c>
      <c r="F457" s="246" t="s">
        <v>409</v>
      </c>
      <c r="G457" s="244"/>
      <c r="H457" s="247">
        <v>2.223</v>
      </c>
      <c r="I457" s="248"/>
      <c r="J457" s="244"/>
      <c r="K457" s="244"/>
      <c r="L457" s="249"/>
      <c r="M457" s="250"/>
      <c r="N457" s="251"/>
      <c r="O457" s="251"/>
      <c r="P457" s="251"/>
      <c r="Q457" s="251"/>
      <c r="R457" s="251"/>
      <c r="S457" s="251"/>
      <c r="T457" s="252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3" t="s">
        <v>170</v>
      </c>
      <c r="AU457" s="253" t="s">
        <v>77</v>
      </c>
      <c r="AV457" s="14" t="s">
        <v>77</v>
      </c>
      <c r="AW457" s="14" t="s">
        <v>31</v>
      </c>
      <c r="AX457" s="14" t="s">
        <v>69</v>
      </c>
      <c r="AY457" s="253" t="s">
        <v>155</v>
      </c>
    </row>
    <row r="458" s="14" customFormat="1">
      <c r="A458" s="14"/>
      <c r="B458" s="243"/>
      <c r="C458" s="244"/>
      <c r="D458" s="228" t="s">
        <v>170</v>
      </c>
      <c r="E458" s="245" t="s">
        <v>19</v>
      </c>
      <c r="F458" s="246" t="s">
        <v>410</v>
      </c>
      <c r="G458" s="244"/>
      <c r="H458" s="247">
        <v>73.944</v>
      </c>
      <c r="I458" s="248"/>
      <c r="J458" s="244"/>
      <c r="K458" s="244"/>
      <c r="L458" s="249"/>
      <c r="M458" s="250"/>
      <c r="N458" s="251"/>
      <c r="O458" s="251"/>
      <c r="P458" s="251"/>
      <c r="Q458" s="251"/>
      <c r="R458" s="251"/>
      <c r="S458" s="251"/>
      <c r="T458" s="252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3" t="s">
        <v>170</v>
      </c>
      <c r="AU458" s="253" t="s">
        <v>77</v>
      </c>
      <c r="AV458" s="14" t="s">
        <v>77</v>
      </c>
      <c r="AW458" s="14" t="s">
        <v>31</v>
      </c>
      <c r="AX458" s="14" t="s">
        <v>69</v>
      </c>
      <c r="AY458" s="253" t="s">
        <v>155</v>
      </c>
    </row>
    <row r="459" s="14" customFormat="1">
      <c r="A459" s="14"/>
      <c r="B459" s="243"/>
      <c r="C459" s="244"/>
      <c r="D459" s="228" t="s">
        <v>170</v>
      </c>
      <c r="E459" s="245" t="s">
        <v>19</v>
      </c>
      <c r="F459" s="246" t="s">
        <v>411</v>
      </c>
      <c r="G459" s="244"/>
      <c r="H459" s="247">
        <v>60.08</v>
      </c>
      <c r="I459" s="248"/>
      <c r="J459" s="244"/>
      <c r="K459" s="244"/>
      <c r="L459" s="249"/>
      <c r="M459" s="250"/>
      <c r="N459" s="251"/>
      <c r="O459" s="251"/>
      <c r="P459" s="251"/>
      <c r="Q459" s="251"/>
      <c r="R459" s="251"/>
      <c r="S459" s="251"/>
      <c r="T459" s="25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3" t="s">
        <v>170</v>
      </c>
      <c r="AU459" s="253" t="s">
        <v>77</v>
      </c>
      <c r="AV459" s="14" t="s">
        <v>77</v>
      </c>
      <c r="AW459" s="14" t="s">
        <v>31</v>
      </c>
      <c r="AX459" s="14" t="s">
        <v>69</v>
      </c>
      <c r="AY459" s="253" t="s">
        <v>155</v>
      </c>
    </row>
    <row r="460" s="14" customFormat="1">
      <c r="A460" s="14"/>
      <c r="B460" s="243"/>
      <c r="C460" s="244"/>
      <c r="D460" s="228" t="s">
        <v>170</v>
      </c>
      <c r="E460" s="245" t="s">
        <v>19</v>
      </c>
      <c r="F460" s="246" t="s">
        <v>412</v>
      </c>
      <c r="G460" s="244"/>
      <c r="H460" s="247">
        <v>2.75</v>
      </c>
      <c r="I460" s="248"/>
      <c r="J460" s="244"/>
      <c r="K460" s="244"/>
      <c r="L460" s="249"/>
      <c r="M460" s="250"/>
      <c r="N460" s="251"/>
      <c r="O460" s="251"/>
      <c r="P460" s="251"/>
      <c r="Q460" s="251"/>
      <c r="R460" s="251"/>
      <c r="S460" s="251"/>
      <c r="T460" s="252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3" t="s">
        <v>170</v>
      </c>
      <c r="AU460" s="253" t="s">
        <v>77</v>
      </c>
      <c r="AV460" s="14" t="s">
        <v>77</v>
      </c>
      <c r="AW460" s="14" t="s">
        <v>31</v>
      </c>
      <c r="AX460" s="14" t="s">
        <v>69</v>
      </c>
      <c r="AY460" s="253" t="s">
        <v>155</v>
      </c>
    </row>
    <row r="461" s="14" customFormat="1">
      <c r="A461" s="14"/>
      <c r="B461" s="243"/>
      <c r="C461" s="244"/>
      <c r="D461" s="228" t="s">
        <v>170</v>
      </c>
      <c r="E461" s="245" t="s">
        <v>19</v>
      </c>
      <c r="F461" s="246" t="s">
        <v>412</v>
      </c>
      <c r="G461" s="244"/>
      <c r="H461" s="247">
        <v>2.75</v>
      </c>
      <c r="I461" s="248"/>
      <c r="J461" s="244"/>
      <c r="K461" s="244"/>
      <c r="L461" s="249"/>
      <c r="M461" s="250"/>
      <c r="N461" s="251"/>
      <c r="O461" s="251"/>
      <c r="P461" s="251"/>
      <c r="Q461" s="251"/>
      <c r="R461" s="251"/>
      <c r="S461" s="251"/>
      <c r="T461" s="25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3" t="s">
        <v>170</v>
      </c>
      <c r="AU461" s="253" t="s">
        <v>77</v>
      </c>
      <c r="AV461" s="14" t="s">
        <v>77</v>
      </c>
      <c r="AW461" s="14" t="s">
        <v>31</v>
      </c>
      <c r="AX461" s="14" t="s">
        <v>69</v>
      </c>
      <c r="AY461" s="253" t="s">
        <v>155</v>
      </c>
    </row>
    <row r="462" s="14" customFormat="1">
      <c r="A462" s="14"/>
      <c r="B462" s="243"/>
      <c r="C462" s="244"/>
      <c r="D462" s="228" t="s">
        <v>170</v>
      </c>
      <c r="E462" s="245" t="s">
        <v>19</v>
      </c>
      <c r="F462" s="246" t="s">
        <v>413</v>
      </c>
      <c r="G462" s="244"/>
      <c r="H462" s="247">
        <v>4.68</v>
      </c>
      <c r="I462" s="248"/>
      <c r="J462" s="244"/>
      <c r="K462" s="244"/>
      <c r="L462" s="249"/>
      <c r="M462" s="250"/>
      <c r="N462" s="251"/>
      <c r="O462" s="251"/>
      <c r="P462" s="251"/>
      <c r="Q462" s="251"/>
      <c r="R462" s="251"/>
      <c r="S462" s="251"/>
      <c r="T462" s="25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3" t="s">
        <v>170</v>
      </c>
      <c r="AU462" s="253" t="s">
        <v>77</v>
      </c>
      <c r="AV462" s="14" t="s">
        <v>77</v>
      </c>
      <c r="AW462" s="14" t="s">
        <v>31</v>
      </c>
      <c r="AX462" s="14" t="s">
        <v>69</v>
      </c>
      <c r="AY462" s="253" t="s">
        <v>155</v>
      </c>
    </row>
    <row r="463" s="14" customFormat="1">
      <c r="A463" s="14"/>
      <c r="B463" s="243"/>
      <c r="C463" s="244"/>
      <c r="D463" s="228" t="s">
        <v>170</v>
      </c>
      <c r="E463" s="245" t="s">
        <v>19</v>
      </c>
      <c r="F463" s="246" t="s">
        <v>414</v>
      </c>
      <c r="G463" s="244"/>
      <c r="H463" s="247">
        <v>236.457</v>
      </c>
      <c r="I463" s="248"/>
      <c r="J463" s="244"/>
      <c r="K463" s="244"/>
      <c r="L463" s="249"/>
      <c r="M463" s="250"/>
      <c r="N463" s="251"/>
      <c r="O463" s="251"/>
      <c r="P463" s="251"/>
      <c r="Q463" s="251"/>
      <c r="R463" s="251"/>
      <c r="S463" s="251"/>
      <c r="T463" s="252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3" t="s">
        <v>170</v>
      </c>
      <c r="AU463" s="253" t="s">
        <v>77</v>
      </c>
      <c r="AV463" s="14" t="s">
        <v>77</v>
      </c>
      <c r="AW463" s="14" t="s">
        <v>31</v>
      </c>
      <c r="AX463" s="14" t="s">
        <v>69</v>
      </c>
      <c r="AY463" s="253" t="s">
        <v>155</v>
      </c>
    </row>
    <row r="464" s="14" customFormat="1">
      <c r="A464" s="14"/>
      <c r="B464" s="243"/>
      <c r="C464" s="244"/>
      <c r="D464" s="228" t="s">
        <v>170</v>
      </c>
      <c r="E464" s="245" t="s">
        <v>19</v>
      </c>
      <c r="F464" s="246" t="s">
        <v>415</v>
      </c>
      <c r="G464" s="244"/>
      <c r="H464" s="247">
        <v>73.71</v>
      </c>
      <c r="I464" s="248"/>
      <c r="J464" s="244"/>
      <c r="K464" s="244"/>
      <c r="L464" s="249"/>
      <c r="M464" s="250"/>
      <c r="N464" s="251"/>
      <c r="O464" s="251"/>
      <c r="P464" s="251"/>
      <c r="Q464" s="251"/>
      <c r="R464" s="251"/>
      <c r="S464" s="251"/>
      <c r="T464" s="252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3" t="s">
        <v>170</v>
      </c>
      <c r="AU464" s="253" t="s">
        <v>77</v>
      </c>
      <c r="AV464" s="14" t="s">
        <v>77</v>
      </c>
      <c r="AW464" s="14" t="s">
        <v>31</v>
      </c>
      <c r="AX464" s="14" t="s">
        <v>69</v>
      </c>
      <c r="AY464" s="253" t="s">
        <v>155</v>
      </c>
    </row>
    <row r="465" s="14" customFormat="1">
      <c r="A465" s="14"/>
      <c r="B465" s="243"/>
      <c r="C465" s="244"/>
      <c r="D465" s="228" t="s">
        <v>170</v>
      </c>
      <c r="E465" s="245" t="s">
        <v>19</v>
      </c>
      <c r="F465" s="246" t="s">
        <v>416</v>
      </c>
      <c r="G465" s="244"/>
      <c r="H465" s="247">
        <v>9</v>
      </c>
      <c r="I465" s="248"/>
      <c r="J465" s="244"/>
      <c r="K465" s="244"/>
      <c r="L465" s="249"/>
      <c r="M465" s="250"/>
      <c r="N465" s="251"/>
      <c r="O465" s="251"/>
      <c r="P465" s="251"/>
      <c r="Q465" s="251"/>
      <c r="R465" s="251"/>
      <c r="S465" s="251"/>
      <c r="T465" s="252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3" t="s">
        <v>170</v>
      </c>
      <c r="AU465" s="253" t="s">
        <v>77</v>
      </c>
      <c r="AV465" s="14" t="s">
        <v>77</v>
      </c>
      <c r="AW465" s="14" t="s">
        <v>31</v>
      </c>
      <c r="AX465" s="14" t="s">
        <v>69</v>
      </c>
      <c r="AY465" s="253" t="s">
        <v>155</v>
      </c>
    </row>
    <row r="466" s="14" customFormat="1">
      <c r="A466" s="14"/>
      <c r="B466" s="243"/>
      <c r="C466" s="244"/>
      <c r="D466" s="228" t="s">
        <v>170</v>
      </c>
      <c r="E466" s="245" t="s">
        <v>19</v>
      </c>
      <c r="F466" s="246" t="s">
        <v>417</v>
      </c>
      <c r="G466" s="244"/>
      <c r="H466" s="247">
        <v>2.85</v>
      </c>
      <c r="I466" s="248"/>
      <c r="J466" s="244"/>
      <c r="K466" s="244"/>
      <c r="L466" s="249"/>
      <c r="M466" s="250"/>
      <c r="N466" s="251"/>
      <c r="O466" s="251"/>
      <c r="P466" s="251"/>
      <c r="Q466" s="251"/>
      <c r="R466" s="251"/>
      <c r="S466" s="251"/>
      <c r="T466" s="252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3" t="s">
        <v>170</v>
      </c>
      <c r="AU466" s="253" t="s">
        <v>77</v>
      </c>
      <c r="AV466" s="14" t="s">
        <v>77</v>
      </c>
      <c r="AW466" s="14" t="s">
        <v>31</v>
      </c>
      <c r="AX466" s="14" t="s">
        <v>69</v>
      </c>
      <c r="AY466" s="253" t="s">
        <v>155</v>
      </c>
    </row>
    <row r="467" s="14" customFormat="1">
      <c r="A467" s="14"/>
      <c r="B467" s="243"/>
      <c r="C467" s="244"/>
      <c r="D467" s="228" t="s">
        <v>170</v>
      </c>
      <c r="E467" s="245" t="s">
        <v>19</v>
      </c>
      <c r="F467" s="246" t="s">
        <v>418</v>
      </c>
      <c r="G467" s="244"/>
      <c r="H467" s="247">
        <v>6.435</v>
      </c>
      <c r="I467" s="248"/>
      <c r="J467" s="244"/>
      <c r="K467" s="244"/>
      <c r="L467" s="249"/>
      <c r="M467" s="250"/>
      <c r="N467" s="251"/>
      <c r="O467" s="251"/>
      <c r="P467" s="251"/>
      <c r="Q467" s="251"/>
      <c r="R467" s="251"/>
      <c r="S467" s="251"/>
      <c r="T467" s="25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3" t="s">
        <v>170</v>
      </c>
      <c r="AU467" s="253" t="s">
        <v>77</v>
      </c>
      <c r="AV467" s="14" t="s">
        <v>77</v>
      </c>
      <c r="AW467" s="14" t="s">
        <v>31</v>
      </c>
      <c r="AX467" s="14" t="s">
        <v>69</v>
      </c>
      <c r="AY467" s="253" t="s">
        <v>155</v>
      </c>
    </row>
    <row r="468" s="14" customFormat="1">
      <c r="A468" s="14"/>
      <c r="B468" s="243"/>
      <c r="C468" s="244"/>
      <c r="D468" s="228" t="s">
        <v>170</v>
      </c>
      <c r="E468" s="245" t="s">
        <v>19</v>
      </c>
      <c r="F468" s="246" t="s">
        <v>419</v>
      </c>
      <c r="G468" s="244"/>
      <c r="H468" s="247">
        <v>3.1349999999999996</v>
      </c>
      <c r="I468" s="248"/>
      <c r="J468" s="244"/>
      <c r="K468" s="244"/>
      <c r="L468" s="249"/>
      <c r="M468" s="250"/>
      <c r="N468" s="251"/>
      <c r="O468" s="251"/>
      <c r="P468" s="251"/>
      <c r="Q468" s="251"/>
      <c r="R468" s="251"/>
      <c r="S468" s="251"/>
      <c r="T468" s="252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3" t="s">
        <v>170</v>
      </c>
      <c r="AU468" s="253" t="s">
        <v>77</v>
      </c>
      <c r="AV468" s="14" t="s">
        <v>77</v>
      </c>
      <c r="AW468" s="14" t="s">
        <v>31</v>
      </c>
      <c r="AX468" s="14" t="s">
        <v>69</v>
      </c>
      <c r="AY468" s="253" t="s">
        <v>155</v>
      </c>
    </row>
    <row r="469" s="14" customFormat="1">
      <c r="A469" s="14"/>
      <c r="B469" s="243"/>
      <c r="C469" s="244"/>
      <c r="D469" s="228" t="s">
        <v>170</v>
      </c>
      <c r="E469" s="245" t="s">
        <v>19</v>
      </c>
      <c r="F469" s="246" t="s">
        <v>420</v>
      </c>
      <c r="G469" s="244"/>
      <c r="H469" s="247">
        <v>7.56</v>
      </c>
      <c r="I469" s="248"/>
      <c r="J469" s="244"/>
      <c r="K469" s="244"/>
      <c r="L469" s="249"/>
      <c r="M469" s="250"/>
      <c r="N469" s="251"/>
      <c r="O469" s="251"/>
      <c r="P469" s="251"/>
      <c r="Q469" s="251"/>
      <c r="R469" s="251"/>
      <c r="S469" s="251"/>
      <c r="T469" s="252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3" t="s">
        <v>170</v>
      </c>
      <c r="AU469" s="253" t="s">
        <v>77</v>
      </c>
      <c r="AV469" s="14" t="s">
        <v>77</v>
      </c>
      <c r="AW469" s="14" t="s">
        <v>31</v>
      </c>
      <c r="AX469" s="14" t="s">
        <v>69</v>
      </c>
      <c r="AY469" s="253" t="s">
        <v>155</v>
      </c>
    </row>
    <row r="470" s="14" customFormat="1">
      <c r="A470" s="14"/>
      <c r="B470" s="243"/>
      <c r="C470" s="244"/>
      <c r="D470" s="228" t="s">
        <v>170</v>
      </c>
      <c r="E470" s="245" t="s">
        <v>19</v>
      </c>
      <c r="F470" s="246" t="s">
        <v>421</v>
      </c>
      <c r="G470" s="244"/>
      <c r="H470" s="247">
        <v>5.64</v>
      </c>
      <c r="I470" s="248"/>
      <c r="J470" s="244"/>
      <c r="K470" s="244"/>
      <c r="L470" s="249"/>
      <c r="M470" s="250"/>
      <c r="N470" s="251"/>
      <c r="O470" s="251"/>
      <c r="P470" s="251"/>
      <c r="Q470" s="251"/>
      <c r="R470" s="251"/>
      <c r="S470" s="251"/>
      <c r="T470" s="252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3" t="s">
        <v>170</v>
      </c>
      <c r="AU470" s="253" t="s">
        <v>77</v>
      </c>
      <c r="AV470" s="14" t="s">
        <v>77</v>
      </c>
      <c r="AW470" s="14" t="s">
        <v>31</v>
      </c>
      <c r="AX470" s="14" t="s">
        <v>69</v>
      </c>
      <c r="AY470" s="253" t="s">
        <v>155</v>
      </c>
    </row>
    <row r="471" s="14" customFormat="1">
      <c r="A471" s="14"/>
      <c r="B471" s="243"/>
      <c r="C471" s="244"/>
      <c r="D471" s="228" t="s">
        <v>170</v>
      </c>
      <c r="E471" s="245" t="s">
        <v>19</v>
      </c>
      <c r="F471" s="246" t="s">
        <v>421</v>
      </c>
      <c r="G471" s="244"/>
      <c r="H471" s="247">
        <v>5.64</v>
      </c>
      <c r="I471" s="248"/>
      <c r="J471" s="244"/>
      <c r="K471" s="244"/>
      <c r="L471" s="249"/>
      <c r="M471" s="250"/>
      <c r="N471" s="251"/>
      <c r="O471" s="251"/>
      <c r="P471" s="251"/>
      <c r="Q471" s="251"/>
      <c r="R471" s="251"/>
      <c r="S471" s="251"/>
      <c r="T471" s="25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3" t="s">
        <v>170</v>
      </c>
      <c r="AU471" s="253" t="s">
        <v>77</v>
      </c>
      <c r="AV471" s="14" t="s">
        <v>77</v>
      </c>
      <c r="AW471" s="14" t="s">
        <v>31</v>
      </c>
      <c r="AX471" s="14" t="s">
        <v>69</v>
      </c>
      <c r="AY471" s="253" t="s">
        <v>155</v>
      </c>
    </row>
    <row r="472" s="14" customFormat="1">
      <c r="A472" s="14"/>
      <c r="B472" s="243"/>
      <c r="C472" s="244"/>
      <c r="D472" s="228" t="s">
        <v>170</v>
      </c>
      <c r="E472" s="245" t="s">
        <v>19</v>
      </c>
      <c r="F472" s="246" t="s">
        <v>422</v>
      </c>
      <c r="G472" s="244"/>
      <c r="H472" s="247">
        <v>12</v>
      </c>
      <c r="I472" s="248"/>
      <c r="J472" s="244"/>
      <c r="K472" s="244"/>
      <c r="L472" s="249"/>
      <c r="M472" s="250"/>
      <c r="N472" s="251"/>
      <c r="O472" s="251"/>
      <c r="P472" s="251"/>
      <c r="Q472" s="251"/>
      <c r="R472" s="251"/>
      <c r="S472" s="251"/>
      <c r="T472" s="25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3" t="s">
        <v>170</v>
      </c>
      <c r="AU472" s="253" t="s">
        <v>77</v>
      </c>
      <c r="AV472" s="14" t="s">
        <v>77</v>
      </c>
      <c r="AW472" s="14" t="s">
        <v>31</v>
      </c>
      <c r="AX472" s="14" t="s">
        <v>69</v>
      </c>
      <c r="AY472" s="253" t="s">
        <v>155</v>
      </c>
    </row>
    <row r="473" s="14" customFormat="1">
      <c r="A473" s="14"/>
      <c r="B473" s="243"/>
      <c r="C473" s="244"/>
      <c r="D473" s="228" t="s">
        <v>170</v>
      </c>
      <c r="E473" s="245" t="s">
        <v>19</v>
      </c>
      <c r="F473" s="246" t="s">
        <v>423</v>
      </c>
      <c r="G473" s="244"/>
      <c r="H473" s="247">
        <v>16.38</v>
      </c>
      <c r="I473" s="248"/>
      <c r="J473" s="244"/>
      <c r="K473" s="244"/>
      <c r="L473" s="249"/>
      <c r="M473" s="250"/>
      <c r="N473" s="251"/>
      <c r="O473" s="251"/>
      <c r="P473" s="251"/>
      <c r="Q473" s="251"/>
      <c r="R473" s="251"/>
      <c r="S473" s="251"/>
      <c r="T473" s="252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3" t="s">
        <v>170</v>
      </c>
      <c r="AU473" s="253" t="s">
        <v>77</v>
      </c>
      <c r="AV473" s="14" t="s">
        <v>77</v>
      </c>
      <c r="AW473" s="14" t="s">
        <v>31</v>
      </c>
      <c r="AX473" s="14" t="s">
        <v>69</v>
      </c>
      <c r="AY473" s="253" t="s">
        <v>155</v>
      </c>
    </row>
    <row r="474" s="14" customFormat="1">
      <c r="A474" s="14"/>
      <c r="B474" s="243"/>
      <c r="C474" s="244"/>
      <c r="D474" s="228" t="s">
        <v>170</v>
      </c>
      <c r="E474" s="245" t="s">
        <v>19</v>
      </c>
      <c r="F474" s="246" t="s">
        <v>418</v>
      </c>
      <c r="G474" s="244"/>
      <c r="H474" s="247">
        <v>6.435</v>
      </c>
      <c r="I474" s="248"/>
      <c r="J474" s="244"/>
      <c r="K474" s="244"/>
      <c r="L474" s="249"/>
      <c r="M474" s="250"/>
      <c r="N474" s="251"/>
      <c r="O474" s="251"/>
      <c r="P474" s="251"/>
      <c r="Q474" s="251"/>
      <c r="R474" s="251"/>
      <c r="S474" s="251"/>
      <c r="T474" s="25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3" t="s">
        <v>170</v>
      </c>
      <c r="AU474" s="253" t="s">
        <v>77</v>
      </c>
      <c r="AV474" s="14" t="s">
        <v>77</v>
      </c>
      <c r="AW474" s="14" t="s">
        <v>31</v>
      </c>
      <c r="AX474" s="14" t="s">
        <v>69</v>
      </c>
      <c r="AY474" s="253" t="s">
        <v>155</v>
      </c>
    </row>
    <row r="475" s="14" customFormat="1">
      <c r="A475" s="14"/>
      <c r="B475" s="243"/>
      <c r="C475" s="244"/>
      <c r="D475" s="228" t="s">
        <v>170</v>
      </c>
      <c r="E475" s="245" t="s">
        <v>19</v>
      </c>
      <c r="F475" s="246" t="s">
        <v>424</v>
      </c>
      <c r="G475" s="244"/>
      <c r="H475" s="247">
        <v>15</v>
      </c>
      <c r="I475" s="248"/>
      <c r="J475" s="244"/>
      <c r="K475" s="244"/>
      <c r="L475" s="249"/>
      <c r="M475" s="250"/>
      <c r="N475" s="251"/>
      <c r="O475" s="251"/>
      <c r="P475" s="251"/>
      <c r="Q475" s="251"/>
      <c r="R475" s="251"/>
      <c r="S475" s="251"/>
      <c r="T475" s="252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3" t="s">
        <v>170</v>
      </c>
      <c r="AU475" s="253" t="s">
        <v>77</v>
      </c>
      <c r="AV475" s="14" t="s">
        <v>77</v>
      </c>
      <c r="AW475" s="14" t="s">
        <v>31</v>
      </c>
      <c r="AX475" s="14" t="s">
        <v>69</v>
      </c>
      <c r="AY475" s="253" t="s">
        <v>155</v>
      </c>
    </row>
    <row r="476" s="14" customFormat="1">
      <c r="A476" s="14"/>
      <c r="B476" s="243"/>
      <c r="C476" s="244"/>
      <c r="D476" s="228" t="s">
        <v>170</v>
      </c>
      <c r="E476" s="245" t="s">
        <v>19</v>
      </c>
      <c r="F476" s="246" t="s">
        <v>425</v>
      </c>
      <c r="G476" s="244"/>
      <c r="H476" s="247">
        <v>14.742</v>
      </c>
      <c r="I476" s="248"/>
      <c r="J476" s="244"/>
      <c r="K476" s="244"/>
      <c r="L476" s="249"/>
      <c r="M476" s="250"/>
      <c r="N476" s="251"/>
      <c r="O476" s="251"/>
      <c r="P476" s="251"/>
      <c r="Q476" s="251"/>
      <c r="R476" s="251"/>
      <c r="S476" s="251"/>
      <c r="T476" s="252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3" t="s">
        <v>170</v>
      </c>
      <c r="AU476" s="253" t="s">
        <v>77</v>
      </c>
      <c r="AV476" s="14" t="s">
        <v>77</v>
      </c>
      <c r="AW476" s="14" t="s">
        <v>31</v>
      </c>
      <c r="AX476" s="14" t="s">
        <v>69</v>
      </c>
      <c r="AY476" s="253" t="s">
        <v>155</v>
      </c>
    </row>
    <row r="477" s="16" customFormat="1">
      <c r="A477" s="16"/>
      <c r="B477" s="276"/>
      <c r="C477" s="277"/>
      <c r="D477" s="228" t="s">
        <v>170</v>
      </c>
      <c r="E477" s="278" t="s">
        <v>19</v>
      </c>
      <c r="F477" s="279" t="s">
        <v>426</v>
      </c>
      <c r="G477" s="277"/>
      <c r="H477" s="280">
        <v>1708.869</v>
      </c>
      <c r="I477" s="281"/>
      <c r="J477" s="277"/>
      <c r="K477" s="277"/>
      <c r="L477" s="282"/>
      <c r="M477" s="283"/>
      <c r="N477" s="284"/>
      <c r="O477" s="284"/>
      <c r="P477" s="284"/>
      <c r="Q477" s="284"/>
      <c r="R477" s="284"/>
      <c r="S477" s="284"/>
      <c r="T477" s="285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T477" s="286" t="s">
        <v>170</v>
      </c>
      <c r="AU477" s="286" t="s">
        <v>77</v>
      </c>
      <c r="AV477" s="16" t="s">
        <v>165</v>
      </c>
      <c r="AW477" s="16" t="s">
        <v>31</v>
      </c>
      <c r="AX477" s="16" t="s">
        <v>69</v>
      </c>
      <c r="AY477" s="286" t="s">
        <v>155</v>
      </c>
    </row>
    <row r="478" s="15" customFormat="1">
      <c r="A478" s="15"/>
      <c r="B478" s="254"/>
      <c r="C478" s="255"/>
      <c r="D478" s="228" t="s">
        <v>170</v>
      </c>
      <c r="E478" s="256" t="s">
        <v>19</v>
      </c>
      <c r="F478" s="257" t="s">
        <v>192</v>
      </c>
      <c r="G478" s="255"/>
      <c r="H478" s="258">
        <v>1708.869</v>
      </c>
      <c r="I478" s="259"/>
      <c r="J478" s="255"/>
      <c r="K478" s="255"/>
      <c r="L478" s="260"/>
      <c r="M478" s="261"/>
      <c r="N478" s="262"/>
      <c r="O478" s="262"/>
      <c r="P478" s="262"/>
      <c r="Q478" s="262"/>
      <c r="R478" s="262"/>
      <c r="S478" s="262"/>
      <c r="T478" s="263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4" t="s">
        <v>170</v>
      </c>
      <c r="AU478" s="264" t="s">
        <v>77</v>
      </c>
      <c r="AV478" s="15" t="s">
        <v>161</v>
      </c>
      <c r="AW478" s="15" t="s">
        <v>31</v>
      </c>
      <c r="AX478" s="15" t="s">
        <v>75</v>
      </c>
      <c r="AY478" s="264" t="s">
        <v>155</v>
      </c>
    </row>
    <row r="479" s="2" customFormat="1" ht="16.5" customHeight="1">
      <c r="A479" s="41"/>
      <c r="B479" s="42"/>
      <c r="C479" s="215" t="s">
        <v>427</v>
      </c>
      <c r="D479" s="215" t="s">
        <v>157</v>
      </c>
      <c r="E479" s="216" t="s">
        <v>428</v>
      </c>
      <c r="F479" s="217" t="s">
        <v>429</v>
      </c>
      <c r="G479" s="218" t="s">
        <v>168</v>
      </c>
      <c r="H479" s="219">
        <v>413.982</v>
      </c>
      <c r="I479" s="220"/>
      <c r="J479" s="221">
        <f>ROUND(I479*H479,2)</f>
        <v>0</v>
      </c>
      <c r="K479" s="217" t="s">
        <v>19</v>
      </c>
      <c r="L479" s="47"/>
      <c r="M479" s="222" t="s">
        <v>19</v>
      </c>
      <c r="N479" s="223" t="s">
        <v>40</v>
      </c>
      <c r="O479" s="87"/>
      <c r="P479" s="224">
        <f>O479*H479</f>
        <v>0</v>
      </c>
      <c r="Q479" s="224">
        <v>0</v>
      </c>
      <c r="R479" s="224">
        <f>Q479*H479</f>
        <v>0</v>
      </c>
      <c r="S479" s="224">
        <v>0</v>
      </c>
      <c r="T479" s="225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26" t="s">
        <v>161</v>
      </c>
      <c r="AT479" s="226" t="s">
        <v>157</v>
      </c>
      <c r="AU479" s="226" t="s">
        <v>77</v>
      </c>
      <c r="AY479" s="20" t="s">
        <v>155</v>
      </c>
      <c r="BE479" s="227">
        <f>IF(N479="základní",J479,0)</f>
        <v>0</v>
      </c>
      <c r="BF479" s="227">
        <f>IF(N479="snížená",J479,0)</f>
        <v>0</v>
      </c>
      <c r="BG479" s="227">
        <f>IF(N479="zákl. přenesená",J479,0)</f>
        <v>0</v>
      </c>
      <c r="BH479" s="227">
        <f>IF(N479="sníž. přenesená",J479,0)</f>
        <v>0</v>
      </c>
      <c r="BI479" s="227">
        <f>IF(N479="nulová",J479,0)</f>
        <v>0</v>
      </c>
      <c r="BJ479" s="20" t="s">
        <v>75</v>
      </c>
      <c r="BK479" s="227">
        <f>ROUND(I479*H479,2)</f>
        <v>0</v>
      </c>
      <c r="BL479" s="20" t="s">
        <v>161</v>
      </c>
      <c r="BM479" s="226" t="s">
        <v>430</v>
      </c>
    </row>
    <row r="480" s="2" customFormat="1">
      <c r="A480" s="41"/>
      <c r="B480" s="42"/>
      <c r="C480" s="43"/>
      <c r="D480" s="228" t="s">
        <v>162</v>
      </c>
      <c r="E480" s="43"/>
      <c r="F480" s="229" t="s">
        <v>429</v>
      </c>
      <c r="G480" s="43"/>
      <c r="H480" s="43"/>
      <c r="I480" s="230"/>
      <c r="J480" s="43"/>
      <c r="K480" s="43"/>
      <c r="L480" s="47"/>
      <c r="M480" s="231"/>
      <c r="N480" s="232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162</v>
      </c>
      <c r="AU480" s="20" t="s">
        <v>77</v>
      </c>
    </row>
    <row r="481" s="13" customFormat="1">
      <c r="A481" s="13"/>
      <c r="B481" s="233"/>
      <c r="C481" s="234"/>
      <c r="D481" s="228" t="s">
        <v>170</v>
      </c>
      <c r="E481" s="235" t="s">
        <v>19</v>
      </c>
      <c r="F481" s="236" t="s">
        <v>431</v>
      </c>
      <c r="G481" s="234"/>
      <c r="H481" s="235" t="s">
        <v>19</v>
      </c>
      <c r="I481" s="237"/>
      <c r="J481" s="234"/>
      <c r="K481" s="234"/>
      <c r="L481" s="238"/>
      <c r="M481" s="239"/>
      <c r="N481" s="240"/>
      <c r="O481" s="240"/>
      <c r="P481" s="240"/>
      <c r="Q481" s="240"/>
      <c r="R481" s="240"/>
      <c r="S481" s="240"/>
      <c r="T481" s="24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2" t="s">
        <v>170</v>
      </c>
      <c r="AU481" s="242" t="s">
        <v>77</v>
      </c>
      <c r="AV481" s="13" t="s">
        <v>75</v>
      </c>
      <c r="AW481" s="13" t="s">
        <v>31</v>
      </c>
      <c r="AX481" s="13" t="s">
        <v>69</v>
      </c>
      <c r="AY481" s="242" t="s">
        <v>155</v>
      </c>
    </row>
    <row r="482" s="14" customFormat="1">
      <c r="A482" s="14"/>
      <c r="B482" s="243"/>
      <c r="C482" s="244"/>
      <c r="D482" s="228" t="s">
        <v>170</v>
      </c>
      <c r="E482" s="245" t="s">
        <v>19</v>
      </c>
      <c r="F482" s="246" t="s">
        <v>432</v>
      </c>
      <c r="G482" s="244"/>
      <c r="H482" s="247">
        <v>413.982</v>
      </c>
      <c r="I482" s="248"/>
      <c r="J482" s="244"/>
      <c r="K482" s="244"/>
      <c r="L482" s="249"/>
      <c r="M482" s="250"/>
      <c r="N482" s="251"/>
      <c r="O482" s="251"/>
      <c r="P482" s="251"/>
      <c r="Q482" s="251"/>
      <c r="R482" s="251"/>
      <c r="S482" s="251"/>
      <c r="T482" s="252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3" t="s">
        <v>170</v>
      </c>
      <c r="AU482" s="253" t="s">
        <v>77</v>
      </c>
      <c r="AV482" s="14" t="s">
        <v>77</v>
      </c>
      <c r="AW482" s="14" t="s">
        <v>31</v>
      </c>
      <c r="AX482" s="14" t="s">
        <v>69</v>
      </c>
      <c r="AY482" s="253" t="s">
        <v>155</v>
      </c>
    </row>
    <row r="483" s="15" customFormat="1">
      <c r="A483" s="15"/>
      <c r="B483" s="254"/>
      <c r="C483" s="255"/>
      <c r="D483" s="228" t="s">
        <v>170</v>
      </c>
      <c r="E483" s="256" t="s">
        <v>19</v>
      </c>
      <c r="F483" s="257" t="s">
        <v>192</v>
      </c>
      <c r="G483" s="255"/>
      <c r="H483" s="258">
        <v>413.982</v>
      </c>
      <c r="I483" s="259"/>
      <c r="J483" s="255"/>
      <c r="K483" s="255"/>
      <c r="L483" s="260"/>
      <c r="M483" s="261"/>
      <c r="N483" s="262"/>
      <c r="O483" s="262"/>
      <c r="P483" s="262"/>
      <c r="Q483" s="262"/>
      <c r="R483" s="262"/>
      <c r="S483" s="262"/>
      <c r="T483" s="263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64" t="s">
        <v>170</v>
      </c>
      <c r="AU483" s="264" t="s">
        <v>77</v>
      </c>
      <c r="AV483" s="15" t="s">
        <v>161</v>
      </c>
      <c r="AW483" s="15" t="s">
        <v>31</v>
      </c>
      <c r="AX483" s="15" t="s">
        <v>75</v>
      </c>
      <c r="AY483" s="264" t="s">
        <v>155</v>
      </c>
    </row>
    <row r="484" s="2" customFormat="1" ht="16.5" customHeight="1">
      <c r="A484" s="41"/>
      <c r="B484" s="42"/>
      <c r="C484" s="215" t="s">
        <v>262</v>
      </c>
      <c r="D484" s="215" t="s">
        <v>157</v>
      </c>
      <c r="E484" s="216" t="s">
        <v>433</v>
      </c>
      <c r="F484" s="217" t="s">
        <v>434</v>
      </c>
      <c r="G484" s="218" t="s">
        <v>168</v>
      </c>
      <c r="H484" s="219">
        <v>10</v>
      </c>
      <c r="I484" s="220"/>
      <c r="J484" s="221">
        <f>ROUND(I484*H484,2)</f>
        <v>0</v>
      </c>
      <c r="K484" s="217" t="s">
        <v>19</v>
      </c>
      <c r="L484" s="47"/>
      <c r="M484" s="222" t="s">
        <v>19</v>
      </c>
      <c r="N484" s="223" t="s">
        <v>40</v>
      </c>
      <c r="O484" s="87"/>
      <c r="P484" s="224">
        <f>O484*H484</f>
        <v>0</v>
      </c>
      <c r="Q484" s="224">
        <v>0</v>
      </c>
      <c r="R484" s="224">
        <f>Q484*H484</f>
        <v>0</v>
      </c>
      <c r="S484" s="224">
        <v>0</v>
      </c>
      <c r="T484" s="225">
        <f>S484*H484</f>
        <v>0</v>
      </c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R484" s="226" t="s">
        <v>161</v>
      </c>
      <c r="AT484" s="226" t="s">
        <v>157</v>
      </c>
      <c r="AU484" s="226" t="s">
        <v>77</v>
      </c>
      <c r="AY484" s="20" t="s">
        <v>155</v>
      </c>
      <c r="BE484" s="227">
        <f>IF(N484="základní",J484,0)</f>
        <v>0</v>
      </c>
      <c r="BF484" s="227">
        <f>IF(N484="snížená",J484,0)</f>
        <v>0</v>
      </c>
      <c r="BG484" s="227">
        <f>IF(N484="zákl. přenesená",J484,0)</f>
        <v>0</v>
      </c>
      <c r="BH484" s="227">
        <f>IF(N484="sníž. přenesená",J484,0)</f>
        <v>0</v>
      </c>
      <c r="BI484" s="227">
        <f>IF(N484="nulová",J484,0)</f>
        <v>0</v>
      </c>
      <c r="BJ484" s="20" t="s">
        <v>75</v>
      </c>
      <c r="BK484" s="227">
        <f>ROUND(I484*H484,2)</f>
        <v>0</v>
      </c>
      <c r="BL484" s="20" t="s">
        <v>161</v>
      </c>
      <c r="BM484" s="226" t="s">
        <v>435</v>
      </c>
    </row>
    <row r="485" s="2" customFormat="1">
      <c r="A485" s="41"/>
      <c r="B485" s="42"/>
      <c r="C485" s="43"/>
      <c r="D485" s="228" t="s">
        <v>162</v>
      </c>
      <c r="E485" s="43"/>
      <c r="F485" s="229" t="s">
        <v>434</v>
      </c>
      <c r="G485" s="43"/>
      <c r="H485" s="43"/>
      <c r="I485" s="230"/>
      <c r="J485" s="43"/>
      <c r="K485" s="43"/>
      <c r="L485" s="47"/>
      <c r="M485" s="231"/>
      <c r="N485" s="232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162</v>
      </c>
      <c r="AU485" s="20" t="s">
        <v>77</v>
      </c>
    </row>
    <row r="486" s="13" customFormat="1">
      <c r="A486" s="13"/>
      <c r="B486" s="233"/>
      <c r="C486" s="234"/>
      <c r="D486" s="228" t="s">
        <v>170</v>
      </c>
      <c r="E486" s="235" t="s">
        <v>19</v>
      </c>
      <c r="F486" s="236" t="s">
        <v>436</v>
      </c>
      <c r="G486" s="234"/>
      <c r="H486" s="235" t="s">
        <v>19</v>
      </c>
      <c r="I486" s="237"/>
      <c r="J486" s="234"/>
      <c r="K486" s="234"/>
      <c r="L486" s="238"/>
      <c r="M486" s="239"/>
      <c r="N486" s="240"/>
      <c r="O486" s="240"/>
      <c r="P486" s="240"/>
      <c r="Q486" s="240"/>
      <c r="R486" s="240"/>
      <c r="S486" s="240"/>
      <c r="T486" s="24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2" t="s">
        <v>170</v>
      </c>
      <c r="AU486" s="242" t="s">
        <v>77</v>
      </c>
      <c r="AV486" s="13" t="s">
        <v>75</v>
      </c>
      <c r="AW486" s="13" t="s">
        <v>31</v>
      </c>
      <c r="AX486" s="13" t="s">
        <v>69</v>
      </c>
      <c r="AY486" s="242" t="s">
        <v>155</v>
      </c>
    </row>
    <row r="487" s="14" customFormat="1">
      <c r="A487" s="14"/>
      <c r="B487" s="243"/>
      <c r="C487" s="244"/>
      <c r="D487" s="228" t="s">
        <v>170</v>
      </c>
      <c r="E487" s="245" t="s">
        <v>19</v>
      </c>
      <c r="F487" s="246" t="s">
        <v>437</v>
      </c>
      <c r="G487" s="244"/>
      <c r="H487" s="247">
        <v>10</v>
      </c>
      <c r="I487" s="248"/>
      <c r="J487" s="244"/>
      <c r="K487" s="244"/>
      <c r="L487" s="249"/>
      <c r="M487" s="250"/>
      <c r="N487" s="251"/>
      <c r="O487" s="251"/>
      <c r="P487" s="251"/>
      <c r="Q487" s="251"/>
      <c r="R487" s="251"/>
      <c r="S487" s="251"/>
      <c r="T487" s="25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3" t="s">
        <v>170</v>
      </c>
      <c r="AU487" s="253" t="s">
        <v>77</v>
      </c>
      <c r="AV487" s="14" t="s">
        <v>77</v>
      </c>
      <c r="AW487" s="14" t="s">
        <v>31</v>
      </c>
      <c r="AX487" s="14" t="s">
        <v>69</v>
      </c>
      <c r="AY487" s="253" t="s">
        <v>155</v>
      </c>
    </row>
    <row r="488" s="15" customFormat="1">
      <c r="A488" s="15"/>
      <c r="B488" s="254"/>
      <c r="C488" s="255"/>
      <c r="D488" s="228" t="s">
        <v>170</v>
      </c>
      <c r="E488" s="256" t="s">
        <v>19</v>
      </c>
      <c r="F488" s="257" t="s">
        <v>192</v>
      </c>
      <c r="G488" s="255"/>
      <c r="H488" s="258">
        <v>10</v>
      </c>
      <c r="I488" s="259"/>
      <c r="J488" s="255"/>
      <c r="K488" s="255"/>
      <c r="L488" s="260"/>
      <c r="M488" s="261"/>
      <c r="N488" s="262"/>
      <c r="O488" s="262"/>
      <c r="P488" s="262"/>
      <c r="Q488" s="262"/>
      <c r="R488" s="262"/>
      <c r="S488" s="262"/>
      <c r="T488" s="263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64" t="s">
        <v>170</v>
      </c>
      <c r="AU488" s="264" t="s">
        <v>77</v>
      </c>
      <c r="AV488" s="15" t="s">
        <v>161</v>
      </c>
      <c r="AW488" s="15" t="s">
        <v>31</v>
      </c>
      <c r="AX488" s="15" t="s">
        <v>75</v>
      </c>
      <c r="AY488" s="264" t="s">
        <v>155</v>
      </c>
    </row>
    <row r="489" s="2" customFormat="1" ht="16.5" customHeight="1">
      <c r="A489" s="41"/>
      <c r="B489" s="42"/>
      <c r="C489" s="215" t="s">
        <v>438</v>
      </c>
      <c r="D489" s="215" t="s">
        <v>157</v>
      </c>
      <c r="E489" s="216" t="s">
        <v>439</v>
      </c>
      <c r="F489" s="217" t="s">
        <v>440</v>
      </c>
      <c r="G489" s="218" t="s">
        <v>168</v>
      </c>
      <c r="H489" s="219">
        <v>10</v>
      </c>
      <c r="I489" s="220"/>
      <c r="J489" s="221">
        <f>ROUND(I489*H489,2)</f>
        <v>0</v>
      </c>
      <c r="K489" s="217" t="s">
        <v>19</v>
      </c>
      <c r="L489" s="47"/>
      <c r="M489" s="222" t="s">
        <v>19</v>
      </c>
      <c r="N489" s="223" t="s">
        <v>40</v>
      </c>
      <c r="O489" s="87"/>
      <c r="P489" s="224">
        <f>O489*H489</f>
        <v>0</v>
      </c>
      <c r="Q489" s="224">
        <v>0</v>
      </c>
      <c r="R489" s="224">
        <f>Q489*H489</f>
        <v>0</v>
      </c>
      <c r="S489" s="224">
        <v>0</v>
      </c>
      <c r="T489" s="225">
        <f>S489*H489</f>
        <v>0</v>
      </c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R489" s="226" t="s">
        <v>161</v>
      </c>
      <c r="AT489" s="226" t="s">
        <v>157</v>
      </c>
      <c r="AU489" s="226" t="s">
        <v>77</v>
      </c>
      <c r="AY489" s="20" t="s">
        <v>155</v>
      </c>
      <c r="BE489" s="227">
        <f>IF(N489="základní",J489,0)</f>
        <v>0</v>
      </c>
      <c r="BF489" s="227">
        <f>IF(N489="snížená",J489,0)</f>
        <v>0</v>
      </c>
      <c r="BG489" s="227">
        <f>IF(N489="zákl. přenesená",J489,0)</f>
        <v>0</v>
      </c>
      <c r="BH489" s="227">
        <f>IF(N489="sníž. přenesená",J489,0)</f>
        <v>0</v>
      </c>
      <c r="BI489" s="227">
        <f>IF(N489="nulová",J489,0)</f>
        <v>0</v>
      </c>
      <c r="BJ489" s="20" t="s">
        <v>75</v>
      </c>
      <c r="BK489" s="227">
        <f>ROUND(I489*H489,2)</f>
        <v>0</v>
      </c>
      <c r="BL489" s="20" t="s">
        <v>161</v>
      </c>
      <c r="BM489" s="226" t="s">
        <v>441</v>
      </c>
    </row>
    <row r="490" s="2" customFormat="1">
      <c r="A490" s="41"/>
      <c r="B490" s="42"/>
      <c r="C490" s="43"/>
      <c r="D490" s="228" t="s">
        <v>162</v>
      </c>
      <c r="E490" s="43"/>
      <c r="F490" s="229" t="s">
        <v>440</v>
      </c>
      <c r="G490" s="43"/>
      <c r="H490" s="43"/>
      <c r="I490" s="230"/>
      <c r="J490" s="43"/>
      <c r="K490" s="43"/>
      <c r="L490" s="47"/>
      <c r="M490" s="231"/>
      <c r="N490" s="232"/>
      <c r="O490" s="87"/>
      <c r="P490" s="87"/>
      <c r="Q490" s="87"/>
      <c r="R490" s="87"/>
      <c r="S490" s="87"/>
      <c r="T490" s="88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T490" s="20" t="s">
        <v>162</v>
      </c>
      <c r="AU490" s="20" t="s">
        <v>77</v>
      </c>
    </row>
    <row r="491" s="13" customFormat="1">
      <c r="A491" s="13"/>
      <c r="B491" s="233"/>
      <c r="C491" s="234"/>
      <c r="D491" s="228" t="s">
        <v>170</v>
      </c>
      <c r="E491" s="235" t="s">
        <v>19</v>
      </c>
      <c r="F491" s="236" t="s">
        <v>436</v>
      </c>
      <c r="G491" s="234"/>
      <c r="H491" s="235" t="s">
        <v>19</v>
      </c>
      <c r="I491" s="237"/>
      <c r="J491" s="234"/>
      <c r="K491" s="234"/>
      <c r="L491" s="238"/>
      <c r="M491" s="239"/>
      <c r="N491" s="240"/>
      <c r="O491" s="240"/>
      <c r="P491" s="240"/>
      <c r="Q491" s="240"/>
      <c r="R491" s="240"/>
      <c r="S491" s="240"/>
      <c r="T491" s="241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2" t="s">
        <v>170</v>
      </c>
      <c r="AU491" s="242" t="s">
        <v>77</v>
      </c>
      <c r="AV491" s="13" t="s">
        <v>75</v>
      </c>
      <c r="AW491" s="13" t="s">
        <v>31</v>
      </c>
      <c r="AX491" s="13" t="s">
        <v>69</v>
      </c>
      <c r="AY491" s="242" t="s">
        <v>155</v>
      </c>
    </row>
    <row r="492" s="14" customFormat="1">
      <c r="A492" s="14"/>
      <c r="B492" s="243"/>
      <c r="C492" s="244"/>
      <c r="D492" s="228" t="s">
        <v>170</v>
      </c>
      <c r="E492" s="245" t="s">
        <v>19</v>
      </c>
      <c r="F492" s="246" t="s">
        <v>437</v>
      </c>
      <c r="G492" s="244"/>
      <c r="H492" s="247">
        <v>10</v>
      </c>
      <c r="I492" s="248"/>
      <c r="J492" s="244"/>
      <c r="K492" s="244"/>
      <c r="L492" s="249"/>
      <c r="M492" s="250"/>
      <c r="N492" s="251"/>
      <c r="O492" s="251"/>
      <c r="P492" s="251"/>
      <c r="Q492" s="251"/>
      <c r="R492" s="251"/>
      <c r="S492" s="251"/>
      <c r="T492" s="252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3" t="s">
        <v>170</v>
      </c>
      <c r="AU492" s="253" t="s">
        <v>77</v>
      </c>
      <c r="AV492" s="14" t="s">
        <v>77</v>
      </c>
      <c r="AW492" s="14" t="s">
        <v>31</v>
      </c>
      <c r="AX492" s="14" t="s">
        <v>69</v>
      </c>
      <c r="AY492" s="253" t="s">
        <v>155</v>
      </c>
    </row>
    <row r="493" s="15" customFormat="1">
      <c r="A493" s="15"/>
      <c r="B493" s="254"/>
      <c r="C493" s="255"/>
      <c r="D493" s="228" t="s">
        <v>170</v>
      </c>
      <c r="E493" s="256" t="s">
        <v>19</v>
      </c>
      <c r="F493" s="257" t="s">
        <v>192</v>
      </c>
      <c r="G493" s="255"/>
      <c r="H493" s="258">
        <v>10</v>
      </c>
      <c r="I493" s="259"/>
      <c r="J493" s="255"/>
      <c r="K493" s="255"/>
      <c r="L493" s="260"/>
      <c r="M493" s="261"/>
      <c r="N493" s="262"/>
      <c r="O493" s="262"/>
      <c r="P493" s="262"/>
      <c r="Q493" s="262"/>
      <c r="R493" s="262"/>
      <c r="S493" s="262"/>
      <c r="T493" s="263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64" t="s">
        <v>170</v>
      </c>
      <c r="AU493" s="264" t="s">
        <v>77</v>
      </c>
      <c r="AV493" s="15" t="s">
        <v>161</v>
      </c>
      <c r="AW493" s="15" t="s">
        <v>31</v>
      </c>
      <c r="AX493" s="15" t="s">
        <v>75</v>
      </c>
      <c r="AY493" s="264" t="s">
        <v>155</v>
      </c>
    </row>
    <row r="494" s="12" customFormat="1" ht="22.8" customHeight="1">
      <c r="A494" s="12"/>
      <c r="B494" s="199"/>
      <c r="C494" s="200"/>
      <c r="D494" s="201" t="s">
        <v>68</v>
      </c>
      <c r="E494" s="213" t="s">
        <v>442</v>
      </c>
      <c r="F494" s="213" t="s">
        <v>443</v>
      </c>
      <c r="G494" s="200"/>
      <c r="H494" s="200"/>
      <c r="I494" s="203"/>
      <c r="J494" s="214">
        <f>BK494</f>
        <v>0</v>
      </c>
      <c r="K494" s="200"/>
      <c r="L494" s="205"/>
      <c r="M494" s="206"/>
      <c r="N494" s="207"/>
      <c r="O494" s="207"/>
      <c r="P494" s="208">
        <f>SUM(P495:P997)</f>
        <v>0</v>
      </c>
      <c r="Q494" s="207"/>
      <c r="R494" s="208">
        <f>SUM(R495:R997)</f>
        <v>0</v>
      </c>
      <c r="S494" s="207"/>
      <c r="T494" s="209">
        <f>SUM(T495:T997)</f>
        <v>0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210" t="s">
        <v>75</v>
      </c>
      <c r="AT494" s="211" t="s">
        <v>68</v>
      </c>
      <c r="AU494" s="211" t="s">
        <v>75</v>
      </c>
      <c r="AY494" s="210" t="s">
        <v>155</v>
      </c>
      <c r="BK494" s="212">
        <f>SUM(BK495:BK997)</f>
        <v>0</v>
      </c>
    </row>
    <row r="495" s="2" customFormat="1" ht="16.5" customHeight="1">
      <c r="A495" s="41"/>
      <c r="B495" s="42"/>
      <c r="C495" s="215" t="s">
        <v>268</v>
      </c>
      <c r="D495" s="215" t="s">
        <v>157</v>
      </c>
      <c r="E495" s="216" t="s">
        <v>444</v>
      </c>
      <c r="F495" s="217" t="s">
        <v>445</v>
      </c>
      <c r="G495" s="218" t="s">
        <v>168</v>
      </c>
      <c r="H495" s="219">
        <v>272.486</v>
      </c>
      <c r="I495" s="220"/>
      <c r="J495" s="221">
        <f>ROUND(I495*H495,2)</f>
        <v>0</v>
      </c>
      <c r="K495" s="217" t="s">
        <v>19</v>
      </c>
      <c r="L495" s="47"/>
      <c r="M495" s="222" t="s">
        <v>19</v>
      </c>
      <c r="N495" s="223" t="s">
        <v>40</v>
      </c>
      <c r="O495" s="87"/>
      <c r="P495" s="224">
        <f>O495*H495</f>
        <v>0</v>
      </c>
      <c r="Q495" s="224">
        <v>0</v>
      </c>
      <c r="R495" s="224">
        <f>Q495*H495</f>
        <v>0</v>
      </c>
      <c r="S495" s="224">
        <v>0</v>
      </c>
      <c r="T495" s="225">
        <f>S495*H495</f>
        <v>0</v>
      </c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R495" s="226" t="s">
        <v>161</v>
      </c>
      <c r="AT495" s="226" t="s">
        <v>157</v>
      </c>
      <c r="AU495" s="226" t="s">
        <v>77</v>
      </c>
      <c r="AY495" s="20" t="s">
        <v>155</v>
      </c>
      <c r="BE495" s="227">
        <f>IF(N495="základní",J495,0)</f>
        <v>0</v>
      </c>
      <c r="BF495" s="227">
        <f>IF(N495="snížená",J495,0)</f>
        <v>0</v>
      </c>
      <c r="BG495" s="227">
        <f>IF(N495="zákl. přenesená",J495,0)</f>
        <v>0</v>
      </c>
      <c r="BH495" s="227">
        <f>IF(N495="sníž. přenesená",J495,0)</f>
        <v>0</v>
      </c>
      <c r="BI495" s="227">
        <f>IF(N495="nulová",J495,0)</f>
        <v>0</v>
      </c>
      <c r="BJ495" s="20" t="s">
        <v>75</v>
      </c>
      <c r="BK495" s="227">
        <f>ROUND(I495*H495,2)</f>
        <v>0</v>
      </c>
      <c r="BL495" s="20" t="s">
        <v>161</v>
      </c>
      <c r="BM495" s="226" t="s">
        <v>446</v>
      </c>
    </row>
    <row r="496" s="2" customFormat="1">
      <c r="A496" s="41"/>
      <c r="B496" s="42"/>
      <c r="C496" s="43"/>
      <c r="D496" s="228" t="s">
        <v>162</v>
      </c>
      <c r="E496" s="43"/>
      <c r="F496" s="229" t="s">
        <v>445</v>
      </c>
      <c r="G496" s="43"/>
      <c r="H496" s="43"/>
      <c r="I496" s="230"/>
      <c r="J496" s="43"/>
      <c r="K496" s="43"/>
      <c r="L496" s="47"/>
      <c r="M496" s="231"/>
      <c r="N496" s="232"/>
      <c r="O496" s="87"/>
      <c r="P496" s="87"/>
      <c r="Q496" s="87"/>
      <c r="R496" s="87"/>
      <c r="S496" s="87"/>
      <c r="T496" s="88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T496" s="20" t="s">
        <v>162</v>
      </c>
      <c r="AU496" s="20" t="s">
        <v>77</v>
      </c>
    </row>
    <row r="497" s="13" customFormat="1">
      <c r="A497" s="13"/>
      <c r="B497" s="233"/>
      <c r="C497" s="234"/>
      <c r="D497" s="228" t="s">
        <v>170</v>
      </c>
      <c r="E497" s="235" t="s">
        <v>19</v>
      </c>
      <c r="F497" s="236" t="s">
        <v>447</v>
      </c>
      <c r="G497" s="234"/>
      <c r="H497" s="235" t="s">
        <v>19</v>
      </c>
      <c r="I497" s="237"/>
      <c r="J497" s="234"/>
      <c r="K497" s="234"/>
      <c r="L497" s="238"/>
      <c r="M497" s="239"/>
      <c r="N497" s="240"/>
      <c r="O497" s="240"/>
      <c r="P497" s="240"/>
      <c r="Q497" s="240"/>
      <c r="R497" s="240"/>
      <c r="S497" s="240"/>
      <c r="T497" s="24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2" t="s">
        <v>170</v>
      </c>
      <c r="AU497" s="242" t="s">
        <v>77</v>
      </c>
      <c r="AV497" s="13" t="s">
        <v>75</v>
      </c>
      <c r="AW497" s="13" t="s">
        <v>31</v>
      </c>
      <c r="AX497" s="13" t="s">
        <v>69</v>
      </c>
      <c r="AY497" s="242" t="s">
        <v>155</v>
      </c>
    </row>
    <row r="498" s="14" customFormat="1">
      <c r="A498" s="14"/>
      <c r="B498" s="243"/>
      <c r="C498" s="244"/>
      <c r="D498" s="228" t="s">
        <v>170</v>
      </c>
      <c r="E498" s="245" t="s">
        <v>19</v>
      </c>
      <c r="F498" s="246" t="s">
        <v>448</v>
      </c>
      <c r="G498" s="244"/>
      <c r="H498" s="247">
        <v>272.486</v>
      </c>
      <c r="I498" s="248"/>
      <c r="J498" s="244"/>
      <c r="K498" s="244"/>
      <c r="L498" s="249"/>
      <c r="M498" s="250"/>
      <c r="N498" s="251"/>
      <c r="O498" s="251"/>
      <c r="P498" s="251"/>
      <c r="Q498" s="251"/>
      <c r="R498" s="251"/>
      <c r="S498" s="251"/>
      <c r="T498" s="25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3" t="s">
        <v>170</v>
      </c>
      <c r="AU498" s="253" t="s">
        <v>77</v>
      </c>
      <c r="AV498" s="14" t="s">
        <v>77</v>
      </c>
      <c r="AW498" s="14" t="s">
        <v>31</v>
      </c>
      <c r="AX498" s="14" t="s">
        <v>69</v>
      </c>
      <c r="AY498" s="253" t="s">
        <v>155</v>
      </c>
    </row>
    <row r="499" s="15" customFormat="1">
      <c r="A499" s="15"/>
      <c r="B499" s="254"/>
      <c r="C499" s="255"/>
      <c r="D499" s="228" t="s">
        <v>170</v>
      </c>
      <c r="E499" s="256" t="s">
        <v>19</v>
      </c>
      <c r="F499" s="257" t="s">
        <v>192</v>
      </c>
      <c r="G499" s="255"/>
      <c r="H499" s="258">
        <v>272.486</v>
      </c>
      <c r="I499" s="259"/>
      <c r="J499" s="255"/>
      <c r="K499" s="255"/>
      <c r="L499" s="260"/>
      <c r="M499" s="261"/>
      <c r="N499" s="262"/>
      <c r="O499" s="262"/>
      <c r="P499" s="262"/>
      <c r="Q499" s="262"/>
      <c r="R499" s="262"/>
      <c r="S499" s="262"/>
      <c r="T499" s="263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64" t="s">
        <v>170</v>
      </c>
      <c r="AU499" s="264" t="s">
        <v>77</v>
      </c>
      <c r="AV499" s="15" t="s">
        <v>161</v>
      </c>
      <c r="AW499" s="15" t="s">
        <v>31</v>
      </c>
      <c r="AX499" s="15" t="s">
        <v>75</v>
      </c>
      <c r="AY499" s="264" t="s">
        <v>155</v>
      </c>
    </row>
    <row r="500" s="2" customFormat="1" ht="16.5" customHeight="1">
      <c r="A500" s="41"/>
      <c r="B500" s="42"/>
      <c r="C500" s="215" t="s">
        <v>449</v>
      </c>
      <c r="D500" s="215" t="s">
        <v>157</v>
      </c>
      <c r="E500" s="216" t="s">
        <v>450</v>
      </c>
      <c r="F500" s="217" t="s">
        <v>451</v>
      </c>
      <c r="G500" s="218" t="s">
        <v>168</v>
      </c>
      <c r="H500" s="219">
        <v>174.964</v>
      </c>
      <c r="I500" s="220"/>
      <c r="J500" s="221">
        <f>ROUND(I500*H500,2)</f>
        <v>0</v>
      </c>
      <c r="K500" s="217" t="s">
        <v>19</v>
      </c>
      <c r="L500" s="47"/>
      <c r="M500" s="222" t="s">
        <v>19</v>
      </c>
      <c r="N500" s="223" t="s">
        <v>40</v>
      </c>
      <c r="O500" s="87"/>
      <c r="P500" s="224">
        <f>O500*H500</f>
        <v>0</v>
      </c>
      <c r="Q500" s="224">
        <v>0</v>
      </c>
      <c r="R500" s="224">
        <f>Q500*H500</f>
        <v>0</v>
      </c>
      <c r="S500" s="224">
        <v>0</v>
      </c>
      <c r="T500" s="225">
        <f>S500*H500</f>
        <v>0</v>
      </c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R500" s="226" t="s">
        <v>161</v>
      </c>
      <c r="AT500" s="226" t="s">
        <v>157</v>
      </c>
      <c r="AU500" s="226" t="s">
        <v>77</v>
      </c>
      <c r="AY500" s="20" t="s">
        <v>155</v>
      </c>
      <c r="BE500" s="227">
        <f>IF(N500="základní",J500,0)</f>
        <v>0</v>
      </c>
      <c r="BF500" s="227">
        <f>IF(N500="snížená",J500,0)</f>
        <v>0</v>
      </c>
      <c r="BG500" s="227">
        <f>IF(N500="zákl. přenesená",J500,0)</f>
        <v>0</v>
      </c>
      <c r="BH500" s="227">
        <f>IF(N500="sníž. přenesená",J500,0)</f>
        <v>0</v>
      </c>
      <c r="BI500" s="227">
        <f>IF(N500="nulová",J500,0)</f>
        <v>0</v>
      </c>
      <c r="BJ500" s="20" t="s">
        <v>75</v>
      </c>
      <c r="BK500" s="227">
        <f>ROUND(I500*H500,2)</f>
        <v>0</v>
      </c>
      <c r="BL500" s="20" t="s">
        <v>161</v>
      </c>
      <c r="BM500" s="226" t="s">
        <v>442</v>
      </c>
    </row>
    <row r="501" s="2" customFormat="1">
      <c r="A501" s="41"/>
      <c r="B501" s="42"/>
      <c r="C501" s="43"/>
      <c r="D501" s="228" t="s">
        <v>162</v>
      </c>
      <c r="E501" s="43"/>
      <c r="F501" s="229" t="s">
        <v>451</v>
      </c>
      <c r="G501" s="43"/>
      <c r="H501" s="43"/>
      <c r="I501" s="230"/>
      <c r="J501" s="43"/>
      <c r="K501" s="43"/>
      <c r="L501" s="47"/>
      <c r="M501" s="231"/>
      <c r="N501" s="232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162</v>
      </c>
      <c r="AU501" s="20" t="s">
        <v>77</v>
      </c>
    </row>
    <row r="502" s="13" customFormat="1">
      <c r="A502" s="13"/>
      <c r="B502" s="233"/>
      <c r="C502" s="234"/>
      <c r="D502" s="228" t="s">
        <v>170</v>
      </c>
      <c r="E502" s="235" t="s">
        <v>19</v>
      </c>
      <c r="F502" s="236" t="s">
        <v>452</v>
      </c>
      <c r="G502" s="234"/>
      <c r="H502" s="235" t="s">
        <v>19</v>
      </c>
      <c r="I502" s="237"/>
      <c r="J502" s="234"/>
      <c r="K502" s="234"/>
      <c r="L502" s="238"/>
      <c r="M502" s="239"/>
      <c r="N502" s="240"/>
      <c r="O502" s="240"/>
      <c r="P502" s="240"/>
      <c r="Q502" s="240"/>
      <c r="R502" s="240"/>
      <c r="S502" s="240"/>
      <c r="T502" s="241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2" t="s">
        <v>170</v>
      </c>
      <c r="AU502" s="242" t="s">
        <v>77</v>
      </c>
      <c r="AV502" s="13" t="s">
        <v>75</v>
      </c>
      <c r="AW502" s="13" t="s">
        <v>31</v>
      </c>
      <c r="AX502" s="13" t="s">
        <v>69</v>
      </c>
      <c r="AY502" s="242" t="s">
        <v>155</v>
      </c>
    </row>
    <row r="503" s="14" customFormat="1">
      <c r="A503" s="14"/>
      <c r="B503" s="243"/>
      <c r="C503" s="244"/>
      <c r="D503" s="228" t="s">
        <v>170</v>
      </c>
      <c r="E503" s="245" t="s">
        <v>19</v>
      </c>
      <c r="F503" s="246" t="s">
        <v>453</v>
      </c>
      <c r="G503" s="244"/>
      <c r="H503" s="247">
        <v>6.72</v>
      </c>
      <c r="I503" s="248"/>
      <c r="J503" s="244"/>
      <c r="K503" s="244"/>
      <c r="L503" s="249"/>
      <c r="M503" s="250"/>
      <c r="N503" s="251"/>
      <c r="O503" s="251"/>
      <c r="P503" s="251"/>
      <c r="Q503" s="251"/>
      <c r="R503" s="251"/>
      <c r="S503" s="251"/>
      <c r="T503" s="252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53" t="s">
        <v>170</v>
      </c>
      <c r="AU503" s="253" t="s">
        <v>77</v>
      </c>
      <c r="AV503" s="14" t="s">
        <v>77</v>
      </c>
      <c r="AW503" s="14" t="s">
        <v>31</v>
      </c>
      <c r="AX503" s="14" t="s">
        <v>69</v>
      </c>
      <c r="AY503" s="253" t="s">
        <v>155</v>
      </c>
    </row>
    <row r="504" s="14" customFormat="1">
      <c r="A504" s="14"/>
      <c r="B504" s="243"/>
      <c r="C504" s="244"/>
      <c r="D504" s="228" t="s">
        <v>170</v>
      </c>
      <c r="E504" s="245" t="s">
        <v>19</v>
      </c>
      <c r="F504" s="246" t="s">
        <v>454</v>
      </c>
      <c r="G504" s="244"/>
      <c r="H504" s="247">
        <v>5.74</v>
      </c>
      <c r="I504" s="248"/>
      <c r="J504" s="244"/>
      <c r="K504" s="244"/>
      <c r="L504" s="249"/>
      <c r="M504" s="250"/>
      <c r="N504" s="251"/>
      <c r="O504" s="251"/>
      <c r="P504" s="251"/>
      <c r="Q504" s="251"/>
      <c r="R504" s="251"/>
      <c r="S504" s="251"/>
      <c r="T504" s="252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3" t="s">
        <v>170</v>
      </c>
      <c r="AU504" s="253" t="s">
        <v>77</v>
      </c>
      <c r="AV504" s="14" t="s">
        <v>77</v>
      </c>
      <c r="AW504" s="14" t="s">
        <v>31</v>
      </c>
      <c r="AX504" s="14" t="s">
        <v>69</v>
      </c>
      <c r="AY504" s="253" t="s">
        <v>155</v>
      </c>
    </row>
    <row r="505" s="13" customFormat="1">
      <c r="A505" s="13"/>
      <c r="B505" s="233"/>
      <c r="C505" s="234"/>
      <c r="D505" s="228" t="s">
        <v>170</v>
      </c>
      <c r="E505" s="235" t="s">
        <v>19</v>
      </c>
      <c r="F505" s="236" t="s">
        <v>455</v>
      </c>
      <c r="G505" s="234"/>
      <c r="H505" s="235" t="s">
        <v>19</v>
      </c>
      <c r="I505" s="237"/>
      <c r="J505" s="234"/>
      <c r="K505" s="234"/>
      <c r="L505" s="238"/>
      <c r="M505" s="239"/>
      <c r="N505" s="240"/>
      <c r="O505" s="240"/>
      <c r="P505" s="240"/>
      <c r="Q505" s="240"/>
      <c r="R505" s="240"/>
      <c r="S505" s="240"/>
      <c r="T505" s="24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2" t="s">
        <v>170</v>
      </c>
      <c r="AU505" s="242" t="s">
        <v>77</v>
      </c>
      <c r="AV505" s="13" t="s">
        <v>75</v>
      </c>
      <c r="AW505" s="13" t="s">
        <v>31</v>
      </c>
      <c r="AX505" s="13" t="s">
        <v>69</v>
      </c>
      <c r="AY505" s="242" t="s">
        <v>155</v>
      </c>
    </row>
    <row r="506" s="14" customFormat="1">
      <c r="A506" s="14"/>
      <c r="B506" s="243"/>
      <c r="C506" s="244"/>
      <c r="D506" s="228" t="s">
        <v>170</v>
      </c>
      <c r="E506" s="245" t="s">
        <v>19</v>
      </c>
      <c r="F506" s="246" t="s">
        <v>456</v>
      </c>
      <c r="G506" s="244"/>
      <c r="H506" s="247">
        <v>162.504</v>
      </c>
      <c r="I506" s="248"/>
      <c r="J506" s="244"/>
      <c r="K506" s="244"/>
      <c r="L506" s="249"/>
      <c r="M506" s="250"/>
      <c r="N506" s="251"/>
      <c r="O506" s="251"/>
      <c r="P506" s="251"/>
      <c r="Q506" s="251"/>
      <c r="R506" s="251"/>
      <c r="S506" s="251"/>
      <c r="T506" s="252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3" t="s">
        <v>170</v>
      </c>
      <c r="AU506" s="253" t="s">
        <v>77</v>
      </c>
      <c r="AV506" s="14" t="s">
        <v>77</v>
      </c>
      <c r="AW506" s="14" t="s">
        <v>31</v>
      </c>
      <c r="AX506" s="14" t="s">
        <v>69</v>
      </c>
      <c r="AY506" s="253" t="s">
        <v>155</v>
      </c>
    </row>
    <row r="507" s="15" customFormat="1">
      <c r="A507" s="15"/>
      <c r="B507" s="254"/>
      <c r="C507" s="255"/>
      <c r="D507" s="228" t="s">
        <v>170</v>
      </c>
      <c r="E507" s="256" t="s">
        <v>19</v>
      </c>
      <c r="F507" s="257" t="s">
        <v>192</v>
      </c>
      <c r="G507" s="255"/>
      <c r="H507" s="258">
        <v>174.964</v>
      </c>
      <c r="I507" s="259"/>
      <c r="J507" s="255"/>
      <c r="K507" s="255"/>
      <c r="L507" s="260"/>
      <c r="M507" s="261"/>
      <c r="N507" s="262"/>
      <c r="O507" s="262"/>
      <c r="P507" s="262"/>
      <c r="Q507" s="262"/>
      <c r="R507" s="262"/>
      <c r="S507" s="262"/>
      <c r="T507" s="263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4" t="s">
        <v>170</v>
      </c>
      <c r="AU507" s="264" t="s">
        <v>77</v>
      </c>
      <c r="AV507" s="15" t="s">
        <v>161</v>
      </c>
      <c r="AW507" s="15" t="s">
        <v>31</v>
      </c>
      <c r="AX507" s="15" t="s">
        <v>75</v>
      </c>
      <c r="AY507" s="264" t="s">
        <v>155</v>
      </c>
    </row>
    <row r="508" s="2" customFormat="1" ht="24.15" customHeight="1">
      <c r="A508" s="41"/>
      <c r="B508" s="42"/>
      <c r="C508" s="215" t="s">
        <v>282</v>
      </c>
      <c r="D508" s="215" t="s">
        <v>157</v>
      </c>
      <c r="E508" s="216" t="s">
        <v>457</v>
      </c>
      <c r="F508" s="217" t="s">
        <v>458</v>
      </c>
      <c r="G508" s="218" t="s">
        <v>300</v>
      </c>
      <c r="H508" s="219">
        <v>2299.9</v>
      </c>
      <c r="I508" s="220"/>
      <c r="J508" s="221">
        <f>ROUND(I508*H508,2)</f>
        <v>0</v>
      </c>
      <c r="K508" s="217" t="s">
        <v>19</v>
      </c>
      <c r="L508" s="47"/>
      <c r="M508" s="222" t="s">
        <v>19</v>
      </c>
      <c r="N508" s="223" t="s">
        <v>40</v>
      </c>
      <c r="O508" s="87"/>
      <c r="P508" s="224">
        <f>O508*H508</f>
        <v>0</v>
      </c>
      <c r="Q508" s="224">
        <v>0</v>
      </c>
      <c r="R508" s="224">
        <f>Q508*H508</f>
        <v>0</v>
      </c>
      <c r="S508" s="224">
        <v>0</v>
      </c>
      <c r="T508" s="225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26" t="s">
        <v>161</v>
      </c>
      <c r="AT508" s="226" t="s">
        <v>157</v>
      </c>
      <c r="AU508" s="226" t="s">
        <v>77</v>
      </c>
      <c r="AY508" s="20" t="s">
        <v>155</v>
      </c>
      <c r="BE508" s="227">
        <f>IF(N508="základní",J508,0)</f>
        <v>0</v>
      </c>
      <c r="BF508" s="227">
        <f>IF(N508="snížená",J508,0)</f>
        <v>0</v>
      </c>
      <c r="BG508" s="227">
        <f>IF(N508="zákl. přenesená",J508,0)</f>
        <v>0</v>
      </c>
      <c r="BH508" s="227">
        <f>IF(N508="sníž. přenesená",J508,0)</f>
        <v>0</v>
      </c>
      <c r="BI508" s="227">
        <f>IF(N508="nulová",J508,0)</f>
        <v>0</v>
      </c>
      <c r="BJ508" s="20" t="s">
        <v>75</v>
      </c>
      <c r="BK508" s="227">
        <f>ROUND(I508*H508,2)</f>
        <v>0</v>
      </c>
      <c r="BL508" s="20" t="s">
        <v>161</v>
      </c>
      <c r="BM508" s="226" t="s">
        <v>459</v>
      </c>
    </row>
    <row r="509" s="2" customFormat="1">
      <c r="A509" s="41"/>
      <c r="B509" s="42"/>
      <c r="C509" s="43"/>
      <c r="D509" s="228" t="s">
        <v>162</v>
      </c>
      <c r="E509" s="43"/>
      <c r="F509" s="229" t="s">
        <v>458</v>
      </c>
      <c r="G509" s="43"/>
      <c r="H509" s="43"/>
      <c r="I509" s="230"/>
      <c r="J509" s="43"/>
      <c r="K509" s="43"/>
      <c r="L509" s="47"/>
      <c r="M509" s="231"/>
      <c r="N509" s="232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162</v>
      </c>
      <c r="AU509" s="20" t="s">
        <v>77</v>
      </c>
    </row>
    <row r="510" s="13" customFormat="1">
      <c r="A510" s="13"/>
      <c r="B510" s="233"/>
      <c r="C510" s="234"/>
      <c r="D510" s="228" t="s">
        <v>170</v>
      </c>
      <c r="E510" s="235" t="s">
        <v>19</v>
      </c>
      <c r="F510" s="236" t="s">
        <v>460</v>
      </c>
      <c r="G510" s="234"/>
      <c r="H510" s="235" t="s">
        <v>19</v>
      </c>
      <c r="I510" s="237"/>
      <c r="J510" s="234"/>
      <c r="K510" s="234"/>
      <c r="L510" s="238"/>
      <c r="M510" s="239"/>
      <c r="N510" s="240"/>
      <c r="O510" s="240"/>
      <c r="P510" s="240"/>
      <c r="Q510" s="240"/>
      <c r="R510" s="240"/>
      <c r="S510" s="240"/>
      <c r="T510" s="241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2" t="s">
        <v>170</v>
      </c>
      <c r="AU510" s="242" t="s">
        <v>77</v>
      </c>
      <c r="AV510" s="13" t="s">
        <v>75</v>
      </c>
      <c r="AW510" s="13" t="s">
        <v>31</v>
      </c>
      <c r="AX510" s="13" t="s">
        <v>69</v>
      </c>
      <c r="AY510" s="242" t="s">
        <v>155</v>
      </c>
    </row>
    <row r="511" s="14" customFormat="1">
      <c r="A511" s="14"/>
      <c r="B511" s="243"/>
      <c r="C511" s="244"/>
      <c r="D511" s="228" t="s">
        <v>170</v>
      </c>
      <c r="E511" s="245" t="s">
        <v>19</v>
      </c>
      <c r="F511" s="246" t="s">
        <v>391</v>
      </c>
      <c r="G511" s="244"/>
      <c r="H511" s="247">
        <v>2299.9</v>
      </c>
      <c r="I511" s="248"/>
      <c r="J511" s="244"/>
      <c r="K511" s="244"/>
      <c r="L511" s="249"/>
      <c r="M511" s="250"/>
      <c r="N511" s="251"/>
      <c r="O511" s="251"/>
      <c r="P511" s="251"/>
      <c r="Q511" s="251"/>
      <c r="R511" s="251"/>
      <c r="S511" s="251"/>
      <c r="T511" s="252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3" t="s">
        <v>170</v>
      </c>
      <c r="AU511" s="253" t="s">
        <v>77</v>
      </c>
      <c r="AV511" s="14" t="s">
        <v>77</v>
      </c>
      <c r="AW511" s="14" t="s">
        <v>31</v>
      </c>
      <c r="AX511" s="14" t="s">
        <v>69</v>
      </c>
      <c r="AY511" s="253" t="s">
        <v>155</v>
      </c>
    </row>
    <row r="512" s="15" customFormat="1">
      <c r="A512" s="15"/>
      <c r="B512" s="254"/>
      <c r="C512" s="255"/>
      <c r="D512" s="228" t="s">
        <v>170</v>
      </c>
      <c r="E512" s="256" t="s">
        <v>19</v>
      </c>
      <c r="F512" s="257" t="s">
        <v>192</v>
      </c>
      <c r="G512" s="255"/>
      <c r="H512" s="258">
        <v>2299.9</v>
      </c>
      <c r="I512" s="259"/>
      <c r="J512" s="255"/>
      <c r="K512" s="255"/>
      <c r="L512" s="260"/>
      <c r="M512" s="261"/>
      <c r="N512" s="262"/>
      <c r="O512" s="262"/>
      <c r="P512" s="262"/>
      <c r="Q512" s="262"/>
      <c r="R512" s="262"/>
      <c r="S512" s="262"/>
      <c r="T512" s="263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4" t="s">
        <v>170</v>
      </c>
      <c r="AU512" s="264" t="s">
        <v>77</v>
      </c>
      <c r="AV512" s="15" t="s">
        <v>161</v>
      </c>
      <c r="AW512" s="15" t="s">
        <v>31</v>
      </c>
      <c r="AX512" s="15" t="s">
        <v>75</v>
      </c>
      <c r="AY512" s="264" t="s">
        <v>155</v>
      </c>
    </row>
    <row r="513" s="2" customFormat="1" ht="16.5" customHeight="1">
      <c r="A513" s="41"/>
      <c r="B513" s="42"/>
      <c r="C513" s="265" t="s">
        <v>461</v>
      </c>
      <c r="D513" s="265" t="s">
        <v>322</v>
      </c>
      <c r="E513" s="266" t="s">
        <v>462</v>
      </c>
      <c r="F513" s="267" t="s">
        <v>463</v>
      </c>
      <c r="G513" s="268" t="s">
        <v>168</v>
      </c>
      <c r="H513" s="269">
        <v>455.38</v>
      </c>
      <c r="I513" s="270"/>
      <c r="J513" s="271">
        <f>ROUND(I513*H513,2)</f>
        <v>0</v>
      </c>
      <c r="K513" s="267" t="s">
        <v>19</v>
      </c>
      <c r="L513" s="272"/>
      <c r="M513" s="273" t="s">
        <v>19</v>
      </c>
      <c r="N513" s="274" t="s">
        <v>40</v>
      </c>
      <c r="O513" s="87"/>
      <c r="P513" s="224">
        <f>O513*H513</f>
        <v>0</v>
      </c>
      <c r="Q513" s="224">
        <v>0</v>
      </c>
      <c r="R513" s="224">
        <f>Q513*H513</f>
        <v>0</v>
      </c>
      <c r="S513" s="224">
        <v>0</v>
      </c>
      <c r="T513" s="225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26" t="s">
        <v>195</v>
      </c>
      <c r="AT513" s="226" t="s">
        <v>322</v>
      </c>
      <c r="AU513" s="226" t="s">
        <v>77</v>
      </c>
      <c r="AY513" s="20" t="s">
        <v>155</v>
      </c>
      <c r="BE513" s="227">
        <f>IF(N513="základní",J513,0)</f>
        <v>0</v>
      </c>
      <c r="BF513" s="227">
        <f>IF(N513="snížená",J513,0)</f>
        <v>0</v>
      </c>
      <c r="BG513" s="227">
        <f>IF(N513="zákl. přenesená",J513,0)</f>
        <v>0</v>
      </c>
      <c r="BH513" s="227">
        <f>IF(N513="sníž. přenesená",J513,0)</f>
        <v>0</v>
      </c>
      <c r="BI513" s="227">
        <f>IF(N513="nulová",J513,0)</f>
        <v>0</v>
      </c>
      <c r="BJ513" s="20" t="s">
        <v>75</v>
      </c>
      <c r="BK513" s="227">
        <f>ROUND(I513*H513,2)</f>
        <v>0</v>
      </c>
      <c r="BL513" s="20" t="s">
        <v>161</v>
      </c>
      <c r="BM513" s="226" t="s">
        <v>464</v>
      </c>
    </row>
    <row r="514" s="2" customFormat="1">
      <c r="A514" s="41"/>
      <c r="B514" s="42"/>
      <c r="C514" s="43"/>
      <c r="D514" s="228" t="s">
        <v>162</v>
      </c>
      <c r="E514" s="43"/>
      <c r="F514" s="229" t="s">
        <v>463</v>
      </c>
      <c r="G514" s="43"/>
      <c r="H514" s="43"/>
      <c r="I514" s="230"/>
      <c r="J514" s="43"/>
      <c r="K514" s="43"/>
      <c r="L514" s="47"/>
      <c r="M514" s="231"/>
      <c r="N514" s="232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20" t="s">
        <v>162</v>
      </c>
      <c r="AU514" s="20" t="s">
        <v>77</v>
      </c>
    </row>
    <row r="515" s="2" customFormat="1" ht="24.15" customHeight="1">
      <c r="A515" s="41"/>
      <c r="B515" s="42"/>
      <c r="C515" s="215" t="s">
        <v>292</v>
      </c>
      <c r="D515" s="215" t="s">
        <v>157</v>
      </c>
      <c r="E515" s="216" t="s">
        <v>457</v>
      </c>
      <c r="F515" s="217" t="s">
        <v>458</v>
      </c>
      <c r="G515" s="218" t="s">
        <v>300</v>
      </c>
      <c r="H515" s="219">
        <v>750</v>
      </c>
      <c r="I515" s="220"/>
      <c r="J515" s="221">
        <f>ROUND(I515*H515,2)</f>
        <v>0</v>
      </c>
      <c r="K515" s="217" t="s">
        <v>19</v>
      </c>
      <c r="L515" s="47"/>
      <c r="M515" s="222" t="s">
        <v>19</v>
      </c>
      <c r="N515" s="223" t="s">
        <v>40</v>
      </c>
      <c r="O515" s="87"/>
      <c r="P515" s="224">
        <f>O515*H515</f>
        <v>0</v>
      </c>
      <c r="Q515" s="224">
        <v>0</v>
      </c>
      <c r="R515" s="224">
        <f>Q515*H515</f>
        <v>0</v>
      </c>
      <c r="S515" s="224">
        <v>0</v>
      </c>
      <c r="T515" s="225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26" t="s">
        <v>161</v>
      </c>
      <c r="AT515" s="226" t="s">
        <v>157</v>
      </c>
      <c r="AU515" s="226" t="s">
        <v>77</v>
      </c>
      <c r="AY515" s="20" t="s">
        <v>155</v>
      </c>
      <c r="BE515" s="227">
        <f>IF(N515="základní",J515,0)</f>
        <v>0</v>
      </c>
      <c r="BF515" s="227">
        <f>IF(N515="snížená",J515,0)</f>
        <v>0</v>
      </c>
      <c r="BG515" s="227">
        <f>IF(N515="zákl. přenesená",J515,0)</f>
        <v>0</v>
      </c>
      <c r="BH515" s="227">
        <f>IF(N515="sníž. přenesená",J515,0)</f>
        <v>0</v>
      </c>
      <c r="BI515" s="227">
        <f>IF(N515="nulová",J515,0)</f>
        <v>0</v>
      </c>
      <c r="BJ515" s="20" t="s">
        <v>75</v>
      </c>
      <c r="BK515" s="227">
        <f>ROUND(I515*H515,2)</f>
        <v>0</v>
      </c>
      <c r="BL515" s="20" t="s">
        <v>161</v>
      </c>
      <c r="BM515" s="226" t="s">
        <v>465</v>
      </c>
    </row>
    <row r="516" s="2" customFormat="1">
      <c r="A516" s="41"/>
      <c r="B516" s="42"/>
      <c r="C516" s="43"/>
      <c r="D516" s="228" t="s">
        <v>162</v>
      </c>
      <c r="E516" s="43"/>
      <c r="F516" s="229" t="s">
        <v>458</v>
      </c>
      <c r="G516" s="43"/>
      <c r="H516" s="43"/>
      <c r="I516" s="230"/>
      <c r="J516" s="43"/>
      <c r="K516" s="43"/>
      <c r="L516" s="47"/>
      <c r="M516" s="231"/>
      <c r="N516" s="232"/>
      <c r="O516" s="87"/>
      <c r="P516" s="87"/>
      <c r="Q516" s="87"/>
      <c r="R516" s="87"/>
      <c r="S516" s="87"/>
      <c r="T516" s="88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T516" s="20" t="s">
        <v>162</v>
      </c>
      <c r="AU516" s="20" t="s">
        <v>77</v>
      </c>
    </row>
    <row r="517" s="13" customFormat="1">
      <c r="A517" s="13"/>
      <c r="B517" s="233"/>
      <c r="C517" s="234"/>
      <c r="D517" s="228" t="s">
        <v>170</v>
      </c>
      <c r="E517" s="235" t="s">
        <v>19</v>
      </c>
      <c r="F517" s="236" t="s">
        <v>466</v>
      </c>
      <c r="G517" s="234"/>
      <c r="H517" s="235" t="s">
        <v>19</v>
      </c>
      <c r="I517" s="237"/>
      <c r="J517" s="234"/>
      <c r="K517" s="234"/>
      <c r="L517" s="238"/>
      <c r="M517" s="239"/>
      <c r="N517" s="240"/>
      <c r="O517" s="240"/>
      <c r="P517" s="240"/>
      <c r="Q517" s="240"/>
      <c r="R517" s="240"/>
      <c r="S517" s="240"/>
      <c r="T517" s="241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2" t="s">
        <v>170</v>
      </c>
      <c r="AU517" s="242" t="s">
        <v>77</v>
      </c>
      <c r="AV517" s="13" t="s">
        <v>75</v>
      </c>
      <c r="AW517" s="13" t="s">
        <v>31</v>
      </c>
      <c r="AX517" s="13" t="s">
        <v>69</v>
      </c>
      <c r="AY517" s="242" t="s">
        <v>155</v>
      </c>
    </row>
    <row r="518" s="13" customFormat="1">
      <c r="A518" s="13"/>
      <c r="B518" s="233"/>
      <c r="C518" s="234"/>
      <c r="D518" s="228" t="s">
        <v>170</v>
      </c>
      <c r="E518" s="235" t="s">
        <v>19</v>
      </c>
      <c r="F518" s="236" t="s">
        <v>467</v>
      </c>
      <c r="G518" s="234"/>
      <c r="H518" s="235" t="s">
        <v>19</v>
      </c>
      <c r="I518" s="237"/>
      <c r="J518" s="234"/>
      <c r="K518" s="234"/>
      <c r="L518" s="238"/>
      <c r="M518" s="239"/>
      <c r="N518" s="240"/>
      <c r="O518" s="240"/>
      <c r="P518" s="240"/>
      <c r="Q518" s="240"/>
      <c r="R518" s="240"/>
      <c r="S518" s="240"/>
      <c r="T518" s="24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2" t="s">
        <v>170</v>
      </c>
      <c r="AU518" s="242" t="s">
        <v>77</v>
      </c>
      <c r="AV518" s="13" t="s">
        <v>75</v>
      </c>
      <c r="AW518" s="13" t="s">
        <v>31</v>
      </c>
      <c r="AX518" s="13" t="s">
        <v>69</v>
      </c>
      <c r="AY518" s="242" t="s">
        <v>155</v>
      </c>
    </row>
    <row r="519" s="14" customFormat="1">
      <c r="A519" s="14"/>
      <c r="B519" s="243"/>
      <c r="C519" s="244"/>
      <c r="D519" s="228" t="s">
        <v>170</v>
      </c>
      <c r="E519" s="245" t="s">
        <v>19</v>
      </c>
      <c r="F519" s="246" t="s">
        <v>468</v>
      </c>
      <c r="G519" s="244"/>
      <c r="H519" s="247">
        <v>750</v>
      </c>
      <c r="I519" s="248"/>
      <c r="J519" s="244"/>
      <c r="K519" s="244"/>
      <c r="L519" s="249"/>
      <c r="M519" s="250"/>
      <c r="N519" s="251"/>
      <c r="O519" s="251"/>
      <c r="P519" s="251"/>
      <c r="Q519" s="251"/>
      <c r="R519" s="251"/>
      <c r="S519" s="251"/>
      <c r="T519" s="252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3" t="s">
        <v>170</v>
      </c>
      <c r="AU519" s="253" t="s">
        <v>77</v>
      </c>
      <c r="AV519" s="14" t="s">
        <v>77</v>
      </c>
      <c r="AW519" s="14" t="s">
        <v>31</v>
      </c>
      <c r="AX519" s="14" t="s">
        <v>69</v>
      </c>
      <c r="AY519" s="253" t="s">
        <v>155</v>
      </c>
    </row>
    <row r="520" s="15" customFormat="1">
      <c r="A520" s="15"/>
      <c r="B520" s="254"/>
      <c r="C520" s="255"/>
      <c r="D520" s="228" t="s">
        <v>170</v>
      </c>
      <c r="E520" s="256" t="s">
        <v>19</v>
      </c>
      <c r="F520" s="257" t="s">
        <v>192</v>
      </c>
      <c r="G520" s="255"/>
      <c r="H520" s="258">
        <v>750</v>
      </c>
      <c r="I520" s="259"/>
      <c r="J520" s="255"/>
      <c r="K520" s="255"/>
      <c r="L520" s="260"/>
      <c r="M520" s="261"/>
      <c r="N520" s="262"/>
      <c r="O520" s="262"/>
      <c r="P520" s="262"/>
      <c r="Q520" s="262"/>
      <c r="R520" s="262"/>
      <c r="S520" s="262"/>
      <c r="T520" s="263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4" t="s">
        <v>170</v>
      </c>
      <c r="AU520" s="264" t="s">
        <v>77</v>
      </c>
      <c r="AV520" s="15" t="s">
        <v>161</v>
      </c>
      <c r="AW520" s="15" t="s">
        <v>31</v>
      </c>
      <c r="AX520" s="15" t="s">
        <v>75</v>
      </c>
      <c r="AY520" s="264" t="s">
        <v>155</v>
      </c>
    </row>
    <row r="521" s="2" customFormat="1" ht="16.5" customHeight="1">
      <c r="A521" s="41"/>
      <c r="B521" s="42"/>
      <c r="C521" s="265" t="s">
        <v>469</v>
      </c>
      <c r="D521" s="265" t="s">
        <v>322</v>
      </c>
      <c r="E521" s="266" t="s">
        <v>470</v>
      </c>
      <c r="F521" s="267" t="s">
        <v>471</v>
      </c>
      <c r="G521" s="268" t="s">
        <v>168</v>
      </c>
      <c r="H521" s="269">
        <v>148.5</v>
      </c>
      <c r="I521" s="270"/>
      <c r="J521" s="271">
        <f>ROUND(I521*H521,2)</f>
        <v>0</v>
      </c>
      <c r="K521" s="267" t="s">
        <v>19</v>
      </c>
      <c r="L521" s="272"/>
      <c r="M521" s="273" t="s">
        <v>19</v>
      </c>
      <c r="N521" s="274" t="s">
        <v>40</v>
      </c>
      <c r="O521" s="87"/>
      <c r="P521" s="224">
        <f>O521*H521</f>
        <v>0</v>
      </c>
      <c r="Q521" s="224">
        <v>0</v>
      </c>
      <c r="R521" s="224">
        <f>Q521*H521</f>
        <v>0</v>
      </c>
      <c r="S521" s="224">
        <v>0</v>
      </c>
      <c r="T521" s="225">
        <f>S521*H521</f>
        <v>0</v>
      </c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R521" s="226" t="s">
        <v>195</v>
      </c>
      <c r="AT521" s="226" t="s">
        <v>322</v>
      </c>
      <c r="AU521" s="226" t="s">
        <v>77</v>
      </c>
      <c r="AY521" s="20" t="s">
        <v>155</v>
      </c>
      <c r="BE521" s="227">
        <f>IF(N521="základní",J521,0)</f>
        <v>0</v>
      </c>
      <c r="BF521" s="227">
        <f>IF(N521="snížená",J521,0)</f>
        <v>0</v>
      </c>
      <c r="BG521" s="227">
        <f>IF(N521="zákl. přenesená",J521,0)</f>
        <v>0</v>
      </c>
      <c r="BH521" s="227">
        <f>IF(N521="sníž. přenesená",J521,0)</f>
        <v>0</v>
      </c>
      <c r="BI521" s="227">
        <f>IF(N521="nulová",J521,0)</f>
        <v>0</v>
      </c>
      <c r="BJ521" s="20" t="s">
        <v>75</v>
      </c>
      <c r="BK521" s="227">
        <f>ROUND(I521*H521,2)</f>
        <v>0</v>
      </c>
      <c r="BL521" s="20" t="s">
        <v>161</v>
      </c>
      <c r="BM521" s="226" t="s">
        <v>472</v>
      </c>
    </row>
    <row r="522" s="2" customFormat="1">
      <c r="A522" s="41"/>
      <c r="B522" s="42"/>
      <c r="C522" s="43"/>
      <c r="D522" s="228" t="s">
        <v>162</v>
      </c>
      <c r="E522" s="43"/>
      <c r="F522" s="229" t="s">
        <v>471</v>
      </c>
      <c r="G522" s="43"/>
      <c r="H522" s="43"/>
      <c r="I522" s="230"/>
      <c r="J522" s="43"/>
      <c r="K522" s="43"/>
      <c r="L522" s="47"/>
      <c r="M522" s="231"/>
      <c r="N522" s="232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T522" s="20" t="s">
        <v>162</v>
      </c>
      <c r="AU522" s="20" t="s">
        <v>77</v>
      </c>
    </row>
    <row r="523" s="2" customFormat="1" ht="16.5" customHeight="1">
      <c r="A523" s="41"/>
      <c r="B523" s="42"/>
      <c r="C523" s="215" t="s">
        <v>301</v>
      </c>
      <c r="D523" s="215" t="s">
        <v>157</v>
      </c>
      <c r="E523" s="216" t="s">
        <v>473</v>
      </c>
      <c r="F523" s="217" t="s">
        <v>474</v>
      </c>
      <c r="G523" s="218" t="s">
        <v>168</v>
      </c>
      <c r="H523" s="219">
        <v>3756.932</v>
      </c>
      <c r="I523" s="220"/>
      <c r="J523" s="221">
        <f>ROUND(I523*H523,2)</f>
        <v>0</v>
      </c>
      <c r="K523" s="217" t="s">
        <v>19</v>
      </c>
      <c r="L523" s="47"/>
      <c r="M523" s="222" t="s">
        <v>19</v>
      </c>
      <c r="N523" s="223" t="s">
        <v>40</v>
      </c>
      <c r="O523" s="87"/>
      <c r="P523" s="224">
        <f>O523*H523</f>
        <v>0</v>
      </c>
      <c r="Q523" s="224">
        <v>0</v>
      </c>
      <c r="R523" s="224">
        <f>Q523*H523</f>
        <v>0</v>
      </c>
      <c r="S523" s="224">
        <v>0</v>
      </c>
      <c r="T523" s="225">
        <f>S523*H523</f>
        <v>0</v>
      </c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R523" s="226" t="s">
        <v>161</v>
      </c>
      <c r="AT523" s="226" t="s">
        <v>157</v>
      </c>
      <c r="AU523" s="226" t="s">
        <v>77</v>
      </c>
      <c r="AY523" s="20" t="s">
        <v>155</v>
      </c>
      <c r="BE523" s="227">
        <f>IF(N523="základní",J523,0)</f>
        <v>0</v>
      </c>
      <c r="BF523" s="227">
        <f>IF(N523="snížená",J523,0)</f>
        <v>0</v>
      </c>
      <c r="BG523" s="227">
        <f>IF(N523="zákl. přenesená",J523,0)</f>
        <v>0</v>
      </c>
      <c r="BH523" s="227">
        <f>IF(N523="sníž. přenesená",J523,0)</f>
        <v>0</v>
      </c>
      <c r="BI523" s="227">
        <f>IF(N523="nulová",J523,0)</f>
        <v>0</v>
      </c>
      <c r="BJ523" s="20" t="s">
        <v>75</v>
      </c>
      <c r="BK523" s="227">
        <f>ROUND(I523*H523,2)</f>
        <v>0</v>
      </c>
      <c r="BL523" s="20" t="s">
        <v>161</v>
      </c>
      <c r="BM523" s="226" t="s">
        <v>475</v>
      </c>
    </row>
    <row r="524" s="2" customFormat="1">
      <c r="A524" s="41"/>
      <c r="B524" s="42"/>
      <c r="C524" s="43"/>
      <c r="D524" s="228" t="s">
        <v>162</v>
      </c>
      <c r="E524" s="43"/>
      <c r="F524" s="229" t="s">
        <v>474</v>
      </c>
      <c r="G524" s="43"/>
      <c r="H524" s="43"/>
      <c r="I524" s="230"/>
      <c r="J524" s="43"/>
      <c r="K524" s="43"/>
      <c r="L524" s="47"/>
      <c r="M524" s="231"/>
      <c r="N524" s="232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162</v>
      </c>
      <c r="AU524" s="20" t="s">
        <v>77</v>
      </c>
    </row>
    <row r="525" s="13" customFormat="1">
      <c r="A525" s="13"/>
      <c r="B525" s="233"/>
      <c r="C525" s="234"/>
      <c r="D525" s="228" t="s">
        <v>170</v>
      </c>
      <c r="E525" s="235" t="s">
        <v>19</v>
      </c>
      <c r="F525" s="236" t="s">
        <v>476</v>
      </c>
      <c r="G525" s="234"/>
      <c r="H525" s="235" t="s">
        <v>19</v>
      </c>
      <c r="I525" s="237"/>
      <c r="J525" s="234"/>
      <c r="K525" s="234"/>
      <c r="L525" s="238"/>
      <c r="M525" s="239"/>
      <c r="N525" s="240"/>
      <c r="O525" s="240"/>
      <c r="P525" s="240"/>
      <c r="Q525" s="240"/>
      <c r="R525" s="240"/>
      <c r="S525" s="240"/>
      <c r="T525" s="241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2" t="s">
        <v>170</v>
      </c>
      <c r="AU525" s="242" t="s">
        <v>77</v>
      </c>
      <c r="AV525" s="13" t="s">
        <v>75</v>
      </c>
      <c r="AW525" s="13" t="s">
        <v>31</v>
      </c>
      <c r="AX525" s="13" t="s">
        <v>69</v>
      </c>
      <c r="AY525" s="242" t="s">
        <v>155</v>
      </c>
    </row>
    <row r="526" s="13" customFormat="1">
      <c r="A526" s="13"/>
      <c r="B526" s="233"/>
      <c r="C526" s="234"/>
      <c r="D526" s="228" t="s">
        <v>170</v>
      </c>
      <c r="E526" s="235" t="s">
        <v>19</v>
      </c>
      <c r="F526" s="236" t="s">
        <v>171</v>
      </c>
      <c r="G526" s="234"/>
      <c r="H526" s="235" t="s">
        <v>19</v>
      </c>
      <c r="I526" s="237"/>
      <c r="J526" s="234"/>
      <c r="K526" s="234"/>
      <c r="L526" s="238"/>
      <c r="M526" s="239"/>
      <c r="N526" s="240"/>
      <c r="O526" s="240"/>
      <c r="P526" s="240"/>
      <c r="Q526" s="240"/>
      <c r="R526" s="240"/>
      <c r="S526" s="240"/>
      <c r="T526" s="241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2" t="s">
        <v>170</v>
      </c>
      <c r="AU526" s="242" t="s">
        <v>77</v>
      </c>
      <c r="AV526" s="13" t="s">
        <v>75</v>
      </c>
      <c r="AW526" s="13" t="s">
        <v>31</v>
      </c>
      <c r="AX526" s="13" t="s">
        <v>69</v>
      </c>
      <c r="AY526" s="242" t="s">
        <v>155</v>
      </c>
    </row>
    <row r="527" s="14" customFormat="1">
      <c r="A527" s="14"/>
      <c r="B527" s="243"/>
      <c r="C527" s="244"/>
      <c r="D527" s="228" t="s">
        <v>170</v>
      </c>
      <c r="E527" s="245" t="s">
        <v>19</v>
      </c>
      <c r="F527" s="246" t="s">
        <v>477</v>
      </c>
      <c r="G527" s="244"/>
      <c r="H527" s="247">
        <v>65.625</v>
      </c>
      <c r="I527" s="248"/>
      <c r="J527" s="244"/>
      <c r="K527" s="244"/>
      <c r="L527" s="249"/>
      <c r="M527" s="250"/>
      <c r="N527" s="251"/>
      <c r="O527" s="251"/>
      <c r="P527" s="251"/>
      <c r="Q527" s="251"/>
      <c r="R527" s="251"/>
      <c r="S527" s="251"/>
      <c r="T527" s="252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3" t="s">
        <v>170</v>
      </c>
      <c r="AU527" s="253" t="s">
        <v>77</v>
      </c>
      <c r="AV527" s="14" t="s">
        <v>77</v>
      </c>
      <c r="AW527" s="14" t="s">
        <v>31</v>
      </c>
      <c r="AX527" s="14" t="s">
        <v>69</v>
      </c>
      <c r="AY527" s="253" t="s">
        <v>155</v>
      </c>
    </row>
    <row r="528" s="13" customFormat="1">
      <c r="A528" s="13"/>
      <c r="B528" s="233"/>
      <c r="C528" s="234"/>
      <c r="D528" s="228" t="s">
        <v>170</v>
      </c>
      <c r="E528" s="235" t="s">
        <v>19</v>
      </c>
      <c r="F528" s="236" t="s">
        <v>478</v>
      </c>
      <c r="G528" s="234"/>
      <c r="H528" s="235" t="s">
        <v>19</v>
      </c>
      <c r="I528" s="237"/>
      <c r="J528" s="234"/>
      <c r="K528" s="234"/>
      <c r="L528" s="238"/>
      <c r="M528" s="239"/>
      <c r="N528" s="240"/>
      <c r="O528" s="240"/>
      <c r="P528" s="240"/>
      <c r="Q528" s="240"/>
      <c r="R528" s="240"/>
      <c r="S528" s="240"/>
      <c r="T528" s="241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2" t="s">
        <v>170</v>
      </c>
      <c r="AU528" s="242" t="s">
        <v>77</v>
      </c>
      <c r="AV528" s="13" t="s">
        <v>75</v>
      </c>
      <c r="AW528" s="13" t="s">
        <v>31</v>
      </c>
      <c r="AX528" s="13" t="s">
        <v>69</v>
      </c>
      <c r="AY528" s="242" t="s">
        <v>155</v>
      </c>
    </row>
    <row r="529" s="14" customFormat="1">
      <c r="A529" s="14"/>
      <c r="B529" s="243"/>
      <c r="C529" s="244"/>
      <c r="D529" s="228" t="s">
        <v>170</v>
      </c>
      <c r="E529" s="245" t="s">
        <v>19</v>
      </c>
      <c r="F529" s="246" t="s">
        <v>479</v>
      </c>
      <c r="G529" s="244"/>
      <c r="H529" s="247">
        <v>3.5</v>
      </c>
      <c r="I529" s="248"/>
      <c r="J529" s="244"/>
      <c r="K529" s="244"/>
      <c r="L529" s="249"/>
      <c r="M529" s="250"/>
      <c r="N529" s="251"/>
      <c r="O529" s="251"/>
      <c r="P529" s="251"/>
      <c r="Q529" s="251"/>
      <c r="R529" s="251"/>
      <c r="S529" s="251"/>
      <c r="T529" s="252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3" t="s">
        <v>170</v>
      </c>
      <c r="AU529" s="253" t="s">
        <v>77</v>
      </c>
      <c r="AV529" s="14" t="s">
        <v>77</v>
      </c>
      <c r="AW529" s="14" t="s">
        <v>31</v>
      </c>
      <c r="AX529" s="14" t="s">
        <v>69</v>
      </c>
      <c r="AY529" s="253" t="s">
        <v>155</v>
      </c>
    </row>
    <row r="530" s="14" customFormat="1">
      <c r="A530" s="14"/>
      <c r="B530" s="243"/>
      <c r="C530" s="244"/>
      <c r="D530" s="228" t="s">
        <v>170</v>
      </c>
      <c r="E530" s="245" t="s">
        <v>19</v>
      </c>
      <c r="F530" s="246" t="s">
        <v>480</v>
      </c>
      <c r="G530" s="244"/>
      <c r="H530" s="247">
        <v>7</v>
      </c>
      <c r="I530" s="248"/>
      <c r="J530" s="244"/>
      <c r="K530" s="244"/>
      <c r="L530" s="249"/>
      <c r="M530" s="250"/>
      <c r="N530" s="251"/>
      <c r="O530" s="251"/>
      <c r="P530" s="251"/>
      <c r="Q530" s="251"/>
      <c r="R530" s="251"/>
      <c r="S530" s="251"/>
      <c r="T530" s="25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3" t="s">
        <v>170</v>
      </c>
      <c r="AU530" s="253" t="s">
        <v>77</v>
      </c>
      <c r="AV530" s="14" t="s">
        <v>77</v>
      </c>
      <c r="AW530" s="14" t="s">
        <v>31</v>
      </c>
      <c r="AX530" s="14" t="s">
        <v>69</v>
      </c>
      <c r="AY530" s="253" t="s">
        <v>155</v>
      </c>
    </row>
    <row r="531" s="13" customFormat="1">
      <c r="A531" s="13"/>
      <c r="B531" s="233"/>
      <c r="C531" s="234"/>
      <c r="D531" s="228" t="s">
        <v>170</v>
      </c>
      <c r="E531" s="235" t="s">
        <v>19</v>
      </c>
      <c r="F531" s="236" t="s">
        <v>180</v>
      </c>
      <c r="G531" s="234"/>
      <c r="H531" s="235" t="s">
        <v>19</v>
      </c>
      <c r="I531" s="237"/>
      <c r="J531" s="234"/>
      <c r="K531" s="234"/>
      <c r="L531" s="238"/>
      <c r="M531" s="239"/>
      <c r="N531" s="240"/>
      <c r="O531" s="240"/>
      <c r="P531" s="240"/>
      <c r="Q531" s="240"/>
      <c r="R531" s="240"/>
      <c r="S531" s="240"/>
      <c r="T531" s="241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2" t="s">
        <v>170</v>
      </c>
      <c r="AU531" s="242" t="s">
        <v>77</v>
      </c>
      <c r="AV531" s="13" t="s">
        <v>75</v>
      </c>
      <c r="AW531" s="13" t="s">
        <v>31</v>
      </c>
      <c r="AX531" s="13" t="s">
        <v>69</v>
      </c>
      <c r="AY531" s="242" t="s">
        <v>155</v>
      </c>
    </row>
    <row r="532" s="14" customFormat="1">
      <c r="A532" s="14"/>
      <c r="B532" s="243"/>
      <c r="C532" s="244"/>
      <c r="D532" s="228" t="s">
        <v>170</v>
      </c>
      <c r="E532" s="245" t="s">
        <v>19</v>
      </c>
      <c r="F532" s="246" t="s">
        <v>481</v>
      </c>
      <c r="G532" s="244"/>
      <c r="H532" s="247">
        <v>16.187999999999998</v>
      </c>
      <c r="I532" s="248"/>
      <c r="J532" s="244"/>
      <c r="K532" s="244"/>
      <c r="L532" s="249"/>
      <c r="M532" s="250"/>
      <c r="N532" s="251"/>
      <c r="O532" s="251"/>
      <c r="P532" s="251"/>
      <c r="Q532" s="251"/>
      <c r="R532" s="251"/>
      <c r="S532" s="251"/>
      <c r="T532" s="252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3" t="s">
        <v>170</v>
      </c>
      <c r="AU532" s="253" t="s">
        <v>77</v>
      </c>
      <c r="AV532" s="14" t="s">
        <v>77</v>
      </c>
      <c r="AW532" s="14" t="s">
        <v>31</v>
      </c>
      <c r="AX532" s="14" t="s">
        <v>69</v>
      </c>
      <c r="AY532" s="253" t="s">
        <v>155</v>
      </c>
    </row>
    <row r="533" s="14" customFormat="1">
      <c r="A533" s="14"/>
      <c r="B533" s="243"/>
      <c r="C533" s="244"/>
      <c r="D533" s="228" t="s">
        <v>170</v>
      </c>
      <c r="E533" s="245" t="s">
        <v>19</v>
      </c>
      <c r="F533" s="246" t="s">
        <v>482</v>
      </c>
      <c r="G533" s="244"/>
      <c r="H533" s="247">
        <v>6.563</v>
      </c>
      <c r="I533" s="248"/>
      <c r="J533" s="244"/>
      <c r="K533" s="244"/>
      <c r="L533" s="249"/>
      <c r="M533" s="250"/>
      <c r="N533" s="251"/>
      <c r="O533" s="251"/>
      <c r="P533" s="251"/>
      <c r="Q533" s="251"/>
      <c r="R533" s="251"/>
      <c r="S533" s="251"/>
      <c r="T533" s="252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3" t="s">
        <v>170</v>
      </c>
      <c r="AU533" s="253" t="s">
        <v>77</v>
      </c>
      <c r="AV533" s="14" t="s">
        <v>77</v>
      </c>
      <c r="AW533" s="14" t="s">
        <v>31</v>
      </c>
      <c r="AX533" s="14" t="s">
        <v>69</v>
      </c>
      <c r="AY533" s="253" t="s">
        <v>155</v>
      </c>
    </row>
    <row r="534" s="13" customFormat="1">
      <c r="A534" s="13"/>
      <c r="B534" s="233"/>
      <c r="C534" s="234"/>
      <c r="D534" s="228" t="s">
        <v>170</v>
      </c>
      <c r="E534" s="235" t="s">
        <v>19</v>
      </c>
      <c r="F534" s="236" t="s">
        <v>183</v>
      </c>
      <c r="G534" s="234"/>
      <c r="H534" s="235" t="s">
        <v>19</v>
      </c>
      <c r="I534" s="237"/>
      <c r="J534" s="234"/>
      <c r="K534" s="234"/>
      <c r="L534" s="238"/>
      <c r="M534" s="239"/>
      <c r="N534" s="240"/>
      <c r="O534" s="240"/>
      <c r="P534" s="240"/>
      <c r="Q534" s="240"/>
      <c r="R534" s="240"/>
      <c r="S534" s="240"/>
      <c r="T534" s="241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2" t="s">
        <v>170</v>
      </c>
      <c r="AU534" s="242" t="s">
        <v>77</v>
      </c>
      <c r="AV534" s="13" t="s">
        <v>75</v>
      </c>
      <c r="AW534" s="13" t="s">
        <v>31</v>
      </c>
      <c r="AX534" s="13" t="s">
        <v>69</v>
      </c>
      <c r="AY534" s="242" t="s">
        <v>155</v>
      </c>
    </row>
    <row r="535" s="14" customFormat="1">
      <c r="A535" s="14"/>
      <c r="B535" s="243"/>
      <c r="C535" s="244"/>
      <c r="D535" s="228" t="s">
        <v>170</v>
      </c>
      <c r="E535" s="245" t="s">
        <v>19</v>
      </c>
      <c r="F535" s="246" t="s">
        <v>483</v>
      </c>
      <c r="G535" s="244"/>
      <c r="H535" s="247">
        <v>96.38</v>
      </c>
      <c r="I535" s="248"/>
      <c r="J535" s="244"/>
      <c r="K535" s="244"/>
      <c r="L535" s="249"/>
      <c r="M535" s="250"/>
      <c r="N535" s="251"/>
      <c r="O535" s="251"/>
      <c r="P535" s="251"/>
      <c r="Q535" s="251"/>
      <c r="R535" s="251"/>
      <c r="S535" s="251"/>
      <c r="T535" s="252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3" t="s">
        <v>170</v>
      </c>
      <c r="AU535" s="253" t="s">
        <v>77</v>
      </c>
      <c r="AV535" s="14" t="s">
        <v>77</v>
      </c>
      <c r="AW535" s="14" t="s">
        <v>31</v>
      </c>
      <c r="AX535" s="14" t="s">
        <v>69</v>
      </c>
      <c r="AY535" s="253" t="s">
        <v>155</v>
      </c>
    </row>
    <row r="536" s="14" customFormat="1">
      <c r="A536" s="14"/>
      <c r="B536" s="243"/>
      <c r="C536" s="244"/>
      <c r="D536" s="228" t="s">
        <v>170</v>
      </c>
      <c r="E536" s="245" t="s">
        <v>19</v>
      </c>
      <c r="F536" s="246" t="s">
        <v>484</v>
      </c>
      <c r="G536" s="244"/>
      <c r="H536" s="247">
        <v>71.28</v>
      </c>
      <c r="I536" s="248"/>
      <c r="J536" s="244"/>
      <c r="K536" s="244"/>
      <c r="L536" s="249"/>
      <c r="M536" s="250"/>
      <c r="N536" s="251"/>
      <c r="O536" s="251"/>
      <c r="P536" s="251"/>
      <c r="Q536" s="251"/>
      <c r="R536" s="251"/>
      <c r="S536" s="251"/>
      <c r="T536" s="252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3" t="s">
        <v>170</v>
      </c>
      <c r="AU536" s="253" t="s">
        <v>77</v>
      </c>
      <c r="AV536" s="14" t="s">
        <v>77</v>
      </c>
      <c r="AW536" s="14" t="s">
        <v>31</v>
      </c>
      <c r="AX536" s="14" t="s">
        <v>69</v>
      </c>
      <c r="AY536" s="253" t="s">
        <v>155</v>
      </c>
    </row>
    <row r="537" s="13" customFormat="1">
      <c r="A537" s="13"/>
      <c r="B537" s="233"/>
      <c r="C537" s="234"/>
      <c r="D537" s="228" t="s">
        <v>170</v>
      </c>
      <c r="E537" s="235" t="s">
        <v>19</v>
      </c>
      <c r="F537" s="236" t="s">
        <v>187</v>
      </c>
      <c r="G537" s="234"/>
      <c r="H537" s="235" t="s">
        <v>19</v>
      </c>
      <c r="I537" s="237"/>
      <c r="J537" s="234"/>
      <c r="K537" s="234"/>
      <c r="L537" s="238"/>
      <c r="M537" s="239"/>
      <c r="N537" s="240"/>
      <c r="O537" s="240"/>
      <c r="P537" s="240"/>
      <c r="Q537" s="240"/>
      <c r="R537" s="240"/>
      <c r="S537" s="240"/>
      <c r="T537" s="241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2" t="s">
        <v>170</v>
      </c>
      <c r="AU537" s="242" t="s">
        <v>77</v>
      </c>
      <c r="AV537" s="13" t="s">
        <v>75</v>
      </c>
      <c r="AW537" s="13" t="s">
        <v>31</v>
      </c>
      <c r="AX537" s="13" t="s">
        <v>69</v>
      </c>
      <c r="AY537" s="242" t="s">
        <v>155</v>
      </c>
    </row>
    <row r="538" s="14" customFormat="1">
      <c r="A538" s="14"/>
      <c r="B538" s="243"/>
      <c r="C538" s="244"/>
      <c r="D538" s="228" t="s">
        <v>170</v>
      </c>
      <c r="E538" s="245" t="s">
        <v>19</v>
      </c>
      <c r="F538" s="246" t="s">
        <v>485</v>
      </c>
      <c r="G538" s="244"/>
      <c r="H538" s="247">
        <v>5.95</v>
      </c>
      <c r="I538" s="248"/>
      <c r="J538" s="244"/>
      <c r="K538" s="244"/>
      <c r="L538" s="249"/>
      <c r="M538" s="250"/>
      <c r="N538" s="251"/>
      <c r="O538" s="251"/>
      <c r="P538" s="251"/>
      <c r="Q538" s="251"/>
      <c r="R538" s="251"/>
      <c r="S538" s="251"/>
      <c r="T538" s="252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3" t="s">
        <v>170</v>
      </c>
      <c r="AU538" s="253" t="s">
        <v>77</v>
      </c>
      <c r="AV538" s="14" t="s">
        <v>77</v>
      </c>
      <c r="AW538" s="14" t="s">
        <v>31</v>
      </c>
      <c r="AX538" s="14" t="s">
        <v>69</v>
      </c>
      <c r="AY538" s="253" t="s">
        <v>155</v>
      </c>
    </row>
    <row r="539" s="13" customFormat="1">
      <c r="A539" s="13"/>
      <c r="B539" s="233"/>
      <c r="C539" s="234"/>
      <c r="D539" s="228" t="s">
        <v>170</v>
      </c>
      <c r="E539" s="235" t="s">
        <v>19</v>
      </c>
      <c r="F539" s="236" t="s">
        <v>486</v>
      </c>
      <c r="G539" s="234"/>
      <c r="H539" s="235" t="s">
        <v>19</v>
      </c>
      <c r="I539" s="237"/>
      <c r="J539" s="234"/>
      <c r="K539" s="234"/>
      <c r="L539" s="238"/>
      <c r="M539" s="239"/>
      <c r="N539" s="240"/>
      <c r="O539" s="240"/>
      <c r="P539" s="240"/>
      <c r="Q539" s="240"/>
      <c r="R539" s="240"/>
      <c r="S539" s="240"/>
      <c r="T539" s="241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2" t="s">
        <v>170</v>
      </c>
      <c r="AU539" s="242" t="s">
        <v>77</v>
      </c>
      <c r="AV539" s="13" t="s">
        <v>75</v>
      </c>
      <c r="AW539" s="13" t="s">
        <v>31</v>
      </c>
      <c r="AX539" s="13" t="s">
        <v>69</v>
      </c>
      <c r="AY539" s="242" t="s">
        <v>155</v>
      </c>
    </row>
    <row r="540" s="13" customFormat="1">
      <c r="A540" s="13"/>
      <c r="B540" s="233"/>
      <c r="C540" s="234"/>
      <c r="D540" s="228" t="s">
        <v>170</v>
      </c>
      <c r="E540" s="235" t="s">
        <v>19</v>
      </c>
      <c r="F540" s="236" t="s">
        <v>487</v>
      </c>
      <c r="G540" s="234"/>
      <c r="H540" s="235" t="s">
        <v>19</v>
      </c>
      <c r="I540" s="237"/>
      <c r="J540" s="234"/>
      <c r="K540" s="234"/>
      <c r="L540" s="238"/>
      <c r="M540" s="239"/>
      <c r="N540" s="240"/>
      <c r="O540" s="240"/>
      <c r="P540" s="240"/>
      <c r="Q540" s="240"/>
      <c r="R540" s="240"/>
      <c r="S540" s="240"/>
      <c r="T540" s="241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2" t="s">
        <v>170</v>
      </c>
      <c r="AU540" s="242" t="s">
        <v>77</v>
      </c>
      <c r="AV540" s="13" t="s">
        <v>75</v>
      </c>
      <c r="AW540" s="13" t="s">
        <v>31</v>
      </c>
      <c r="AX540" s="13" t="s">
        <v>69</v>
      </c>
      <c r="AY540" s="242" t="s">
        <v>155</v>
      </c>
    </row>
    <row r="541" s="14" customFormat="1">
      <c r="A541" s="14"/>
      <c r="B541" s="243"/>
      <c r="C541" s="244"/>
      <c r="D541" s="228" t="s">
        <v>170</v>
      </c>
      <c r="E541" s="245" t="s">
        <v>19</v>
      </c>
      <c r="F541" s="246" t="s">
        <v>488</v>
      </c>
      <c r="G541" s="244"/>
      <c r="H541" s="247">
        <v>3459.506</v>
      </c>
      <c r="I541" s="248"/>
      <c r="J541" s="244"/>
      <c r="K541" s="244"/>
      <c r="L541" s="249"/>
      <c r="M541" s="250"/>
      <c r="N541" s="251"/>
      <c r="O541" s="251"/>
      <c r="P541" s="251"/>
      <c r="Q541" s="251"/>
      <c r="R541" s="251"/>
      <c r="S541" s="251"/>
      <c r="T541" s="252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3" t="s">
        <v>170</v>
      </c>
      <c r="AU541" s="253" t="s">
        <v>77</v>
      </c>
      <c r="AV541" s="14" t="s">
        <v>77</v>
      </c>
      <c r="AW541" s="14" t="s">
        <v>31</v>
      </c>
      <c r="AX541" s="14" t="s">
        <v>69</v>
      </c>
      <c r="AY541" s="253" t="s">
        <v>155</v>
      </c>
    </row>
    <row r="542" s="13" customFormat="1">
      <c r="A542" s="13"/>
      <c r="B542" s="233"/>
      <c r="C542" s="234"/>
      <c r="D542" s="228" t="s">
        <v>170</v>
      </c>
      <c r="E542" s="235" t="s">
        <v>19</v>
      </c>
      <c r="F542" s="236" t="s">
        <v>489</v>
      </c>
      <c r="G542" s="234"/>
      <c r="H542" s="235" t="s">
        <v>19</v>
      </c>
      <c r="I542" s="237"/>
      <c r="J542" s="234"/>
      <c r="K542" s="234"/>
      <c r="L542" s="238"/>
      <c r="M542" s="239"/>
      <c r="N542" s="240"/>
      <c r="O542" s="240"/>
      <c r="P542" s="240"/>
      <c r="Q542" s="240"/>
      <c r="R542" s="240"/>
      <c r="S542" s="240"/>
      <c r="T542" s="241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2" t="s">
        <v>170</v>
      </c>
      <c r="AU542" s="242" t="s">
        <v>77</v>
      </c>
      <c r="AV542" s="13" t="s">
        <v>75</v>
      </c>
      <c r="AW542" s="13" t="s">
        <v>31</v>
      </c>
      <c r="AX542" s="13" t="s">
        <v>69</v>
      </c>
      <c r="AY542" s="242" t="s">
        <v>155</v>
      </c>
    </row>
    <row r="543" s="14" customFormat="1">
      <c r="A543" s="14"/>
      <c r="B543" s="243"/>
      <c r="C543" s="244"/>
      <c r="D543" s="228" t="s">
        <v>170</v>
      </c>
      <c r="E543" s="245" t="s">
        <v>19</v>
      </c>
      <c r="F543" s="246" t="s">
        <v>490</v>
      </c>
      <c r="G543" s="244"/>
      <c r="H543" s="247">
        <v>12.48</v>
      </c>
      <c r="I543" s="248"/>
      <c r="J543" s="244"/>
      <c r="K543" s="244"/>
      <c r="L543" s="249"/>
      <c r="M543" s="250"/>
      <c r="N543" s="251"/>
      <c r="O543" s="251"/>
      <c r="P543" s="251"/>
      <c r="Q543" s="251"/>
      <c r="R543" s="251"/>
      <c r="S543" s="251"/>
      <c r="T543" s="252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3" t="s">
        <v>170</v>
      </c>
      <c r="AU543" s="253" t="s">
        <v>77</v>
      </c>
      <c r="AV543" s="14" t="s">
        <v>77</v>
      </c>
      <c r="AW543" s="14" t="s">
        <v>31</v>
      </c>
      <c r="AX543" s="14" t="s">
        <v>69</v>
      </c>
      <c r="AY543" s="253" t="s">
        <v>155</v>
      </c>
    </row>
    <row r="544" s="13" customFormat="1">
      <c r="A544" s="13"/>
      <c r="B544" s="233"/>
      <c r="C544" s="234"/>
      <c r="D544" s="228" t="s">
        <v>170</v>
      </c>
      <c r="E544" s="235" t="s">
        <v>19</v>
      </c>
      <c r="F544" s="236" t="s">
        <v>452</v>
      </c>
      <c r="G544" s="234"/>
      <c r="H544" s="235" t="s">
        <v>19</v>
      </c>
      <c r="I544" s="237"/>
      <c r="J544" s="234"/>
      <c r="K544" s="234"/>
      <c r="L544" s="238"/>
      <c r="M544" s="239"/>
      <c r="N544" s="240"/>
      <c r="O544" s="240"/>
      <c r="P544" s="240"/>
      <c r="Q544" s="240"/>
      <c r="R544" s="240"/>
      <c r="S544" s="240"/>
      <c r="T544" s="241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2" t="s">
        <v>170</v>
      </c>
      <c r="AU544" s="242" t="s">
        <v>77</v>
      </c>
      <c r="AV544" s="13" t="s">
        <v>75</v>
      </c>
      <c r="AW544" s="13" t="s">
        <v>31</v>
      </c>
      <c r="AX544" s="13" t="s">
        <v>69</v>
      </c>
      <c r="AY544" s="242" t="s">
        <v>155</v>
      </c>
    </row>
    <row r="545" s="14" customFormat="1">
      <c r="A545" s="14"/>
      <c r="B545" s="243"/>
      <c r="C545" s="244"/>
      <c r="D545" s="228" t="s">
        <v>170</v>
      </c>
      <c r="E545" s="245" t="s">
        <v>19</v>
      </c>
      <c r="F545" s="246" t="s">
        <v>453</v>
      </c>
      <c r="G545" s="244"/>
      <c r="H545" s="247">
        <v>6.72</v>
      </c>
      <c r="I545" s="248"/>
      <c r="J545" s="244"/>
      <c r="K545" s="244"/>
      <c r="L545" s="249"/>
      <c r="M545" s="250"/>
      <c r="N545" s="251"/>
      <c r="O545" s="251"/>
      <c r="P545" s="251"/>
      <c r="Q545" s="251"/>
      <c r="R545" s="251"/>
      <c r="S545" s="251"/>
      <c r="T545" s="252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3" t="s">
        <v>170</v>
      </c>
      <c r="AU545" s="253" t="s">
        <v>77</v>
      </c>
      <c r="AV545" s="14" t="s">
        <v>77</v>
      </c>
      <c r="AW545" s="14" t="s">
        <v>31</v>
      </c>
      <c r="AX545" s="14" t="s">
        <v>69</v>
      </c>
      <c r="AY545" s="253" t="s">
        <v>155</v>
      </c>
    </row>
    <row r="546" s="14" customFormat="1">
      <c r="A546" s="14"/>
      <c r="B546" s="243"/>
      <c r="C546" s="244"/>
      <c r="D546" s="228" t="s">
        <v>170</v>
      </c>
      <c r="E546" s="245" t="s">
        <v>19</v>
      </c>
      <c r="F546" s="246" t="s">
        <v>454</v>
      </c>
      <c r="G546" s="244"/>
      <c r="H546" s="247">
        <v>5.74</v>
      </c>
      <c r="I546" s="248"/>
      <c r="J546" s="244"/>
      <c r="K546" s="244"/>
      <c r="L546" s="249"/>
      <c r="M546" s="250"/>
      <c r="N546" s="251"/>
      <c r="O546" s="251"/>
      <c r="P546" s="251"/>
      <c r="Q546" s="251"/>
      <c r="R546" s="251"/>
      <c r="S546" s="251"/>
      <c r="T546" s="252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3" t="s">
        <v>170</v>
      </c>
      <c r="AU546" s="253" t="s">
        <v>77</v>
      </c>
      <c r="AV546" s="14" t="s">
        <v>77</v>
      </c>
      <c r="AW546" s="14" t="s">
        <v>31</v>
      </c>
      <c r="AX546" s="14" t="s">
        <v>69</v>
      </c>
      <c r="AY546" s="253" t="s">
        <v>155</v>
      </c>
    </row>
    <row r="547" s="15" customFormat="1">
      <c r="A547" s="15"/>
      <c r="B547" s="254"/>
      <c r="C547" s="255"/>
      <c r="D547" s="228" t="s">
        <v>170</v>
      </c>
      <c r="E547" s="256" t="s">
        <v>19</v>
      </c>
      <c r="F547" s="257" t="s">
        <v>192</v>
      </c>
      <c r="G547" s="255"/>
      <c r="H547" s="258">
        <v>3756.9319999999992</v>
      </c>
      <c r="I547" s="259"/>
      <c r="J547" s="255"/>
      <c r="K547" s="255"/>
      <c r="L547" s="260"/>
      <c r="M547" s="261"/>
      <c r="N547" s="262"/>
      <c r="O547" s="262"/>
      <c r="P547" s="262"/>
      <c r="Q547" s="262"/>
      <c r="R547" s="262"/>
      <c r="S547" s="262"/>
      <c r="T547" s="263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4" t="s">
        <v>170</v>
      </c>
      <c r="AU547" s="264" t="s">
        <v>77</v>
      </c>
      <c r="AV547" s="15" t="s">
        <v>161</v>
      </c>
      <c r="AW547" s="15" t="s">
        <v>31</v>
      </c>
      <c r="AX547" s="15" t="s">
        <v>75</v>
      </c>
      <c r="AY547" s="264" t="s">
        <v>155</v>
      </c>
    </row>
    <row r="548" s="2" customFormat="1" ht="16.5" customHeight="1">
      <c r="A548" s="41"/>
      <c r="B548" s="42"/>
      <c r="C548" s="215" t="s">
        <v>491</v>
      </c>
      <c r="D548" s="215" t="s">
        <v>157</v>
      </c>
      <c r="E548" s="216" t="s">
        <v>492</v>
      </c>
      <c r="F548" s="217" t="s">
        <v>493</v>
      </c>
      <c r="G548" s="218" t="s">
        <v>300</v>
      </c>
      <c r="H548" s="219">
        <v>2737</v>
      </c>
      <c r="I548" s="220"/>
      <c r="J548" s="221">
        <f>ROUND(I548*H548,2)</f>
        <v>0</v>
      </c>
      <c r="K548" s="217" t="s">
        <v>19</v>
      </c>
      <c r="L548" s="47"/>
      <c r="M548" s="222" t="s">
        <v>19</v>
      </c>
      <c r="N548" s="223" t="s">
        <v>40</v>
      </c>
      <c r="O548" s="87"/>
      <c r="P548" s="224">
        <f>O548*H548</f>
        <v>0</v>
      </c>
      <c r="Q548" s="224">
        <v>0</v>
      </c>
      <c r="R548" s="224">
        <f>Q548*H548</f>
        <v>0</v>
      </c>
      <c r="S548" s="224">
        <v>0</v>
      </c>
      <c r="T548" s="225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26" t="s">
        <v>161</v>
      </c>
      <c r="AT548" s="226" t="s">
        <v>157</v>
      </c>
      <c r="AU548" s="226" t="s">
        <v>77</v>
      </c>
      <c r="AY548" s="20" t="s">
        <v>155</v>
      </c>
      <c r="BE548" s="227">
        <f>IF(N548="základní",J548,0)</f>
        <v>0</v>
      </c>
      <c r="BF548" s="227">
        <f>IF(N548="snížená",J548,0)</f>
        <v>0</v>
      </c>
      <c r="BG548" s="227">
        <f>IF(N548="zákl. přenesená",J548,0)</f>
        <v>0</v>
      </c>
      <c r="BH548" s="227">
        <f>IF(N548="sníž. přenesená",J548,0)</f>
        <v>0</v>
      </c>
      <c r="BI548" s="227">
        <f>IF(N548="nulová",J548,0)</f>
        <v>0</v>
      </c>
      <c r="BJ548" s="20" t="s">
        <v>75</v>
      </c>
      <c r="BK548" s="227">
        <f>ROUND(I548*H548,2)</f>
        <v>0</v>
      </c>
      <c r="BL548" s="20" t="s">
        <v>161</v>
      </c>
      <c r="BM548" s="226" t="s">
        <v>494</v>
      </c>
    </row>
    <row r="549" s="2" customFormat="1">
      <c r="A549" s="41"/>
      <c r="B549" s="42"/>
      <c r="C549" s="43"/>
      <c r="D549" s="228" t="s">
        <v>162</v>
      </c>
      <c r="E549" s="43"/>
      <c r="F549" s="229" t="s">
        <v>493</v>
      </c>
      <c r="G549" s="43"/>
      <c r="H549" s="43"/>
      <c r="I549" s="230"/>
      <c r="J549" s="43"/>
      <c r="K549" s="43"/>
      <c r="L549" s="47"/>
      <c r="M549" s="231"/>
      <c r="N549" s="232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162</v>
      </c>
      <c r="AU549" s="20" t="s">
        <v>77</v>
      </c>
    </row>
    <row r="550" s="13" customFormat="1">
      <c r="A550" s="13"/>
      <c r="B550" s="233"/>
      <c r="C550" s="234"/>
      <c r="D550" s="228" t="s">
        <v>170</v>
      </c>
      <c r="E550" s="235" t="s">
        <v>19</v>
      </c>
      <c r="F550" s="236" t="s">
        <v>390</v>
      </c>
      <c r="G550" s="234"/>
      <c r="H550" s="235" t="s">
        <v>19</v>
      </c>
      <c r="I550" s="237"/>
      <c r="J550" s="234"/>
      <c r="K550" s="234"/>
      <c r="L550" s="238"/>
      <c r="M550" s="239"/>
      <c r="N550" s="240"/>
      <c r="O550" s="240"/>
      <c r="P550" s="240"/>
      <c r="Q550" s="240"/>
      <c r="R550" s="240"/>
      <c r="S550" s="240"/>
      <c r="T550" s="241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2" t="s">
        <v>170</v>
      </c>
      <c r="AU550" s="242" t="s">
        <v>77</v>
      </c>
      <c r="AV550" s="13" t="s">
        <v>75</v>
      </c>
      <c r="AW550" s="13" t="s">
        <v>31</v>
      </c>
      <c r="AX550" s="13" t="s">
        <v>69</v>
      </c>
      <c r="AY550" s="242" t="s">
        <v>155</v>
      </c>
    </row>
    <row r="551" s="14" customFormat="1">
      <c r="A551" s="14"/>
      <c r="B551" s="243"/>
      <c r="C551" s="244"/>
      <c r="D551" s="228" t="s">
        <v>170</v>
      </c>
      <c r="E551" s="245" t="s">
        <v>19</v>
      </c>
      <c r="F551" s="246" t="s">
        <v>391</v>
      </c>
      <c r="G551" s="244"/>
      <c r="H551" s="247">
        <v>2299.9</v>
      </c>
      <c r="I551" s="248"/>
      <c r="J551" s="244"/>
      <c r="K551" s="244"/>
      <c r="L551" s="249"/>
      <c r="M551" s="250"/>
      <c r="N551" s="251"/>
      <c r="O551" s="251"/>
      <c r="P551" s="251"/>
      <c r="Q551" s="251"/>
      <c r="R551" s="251"/>
      <c r="S551" s="251"/>
      <c r="T551" s="25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3" t="s">
        <v>170</v>
      </c>
      <c r="AU551" s="253" t="s">
        <v>77</v>
      </c>
      <c r="AV551" s="14" t="s">
        <v>77</v>
      </c>
      <c r="AW551" s="14" t="s">
        <v>31</v>
      </c>
      <c r="AX551" s="14" t="s">
        <v>69</v>
      </c>
      <c r="AY551" s="253" t="s">
        <v>155</v>
      </c>
    </row>
    <row r="552" s="13" customFormat="1">
      <c r="A552" s="13"/>
      <c r="B552" s="233"/>
      <c r="C552" s="234"/>
      <c r="D552" s="228" t="s">
        <v>170</v>
      </c>
      <c r="E552" s="235" t="s">
        <v>19</v>
      </c>
      <c r="F552" s="236" t="s">
        <v>495</v>
      </c>
      <c r="G552" s="234"/>
      <c r="H552" s="235" t="s">
        <v>19</v>
      </c>
      <c r="I552" s="237"/>
      <c r="J552" s="234"/>
      <c r="K552" s="234"/>
      <c r="L552" s="238"/>
      <c r="M552" s="239"/>
      <c r="N552" s="240"/>
      <c r="O552" s="240"/>
      <c r="P552" s="240"/>
      <c r="Q552" s="240"/>
      <c r="R552" s="240"/>
      <c r="S552" s="240"/>
      <c r="T552" s="241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2" t="s">
        <v>170</v>
      </c>
      <c r="AU552" s="242" t="s">
        <v>77</v>
      </c>
      <c r="AV552" s="13" t="s">
        <v>75</v>
      </c>
      <c r="AW552" s="13" t="s">
        <v>31</v>
      </c>
      <c r="AX552" s="13" t="s">
        <v>69</v>
      </c>
      <c r="AY552" s="242" t="s">
        <v>155</v>
      </c>
    </row>
    <row r="553" s="14" customFormat="1">
      <c r="A553" s="14"/>
      <c r="B553" s="243"/>
      <c r="C553" s="244"/>
      <c r="D553" s="228" t="s">
        <v>170</v>
      </c>
      <c r="E553" s="245" t="s">
        <v>19</v>
      </c>
      <c r="F553" s="246" t="s">
        <v>496</v>
      </c>
      <c r="G553" s="244"/>
      <c r="H553" s="247">
        <v>36</v>
      </c>
      <c r="I553" s="248"/>
      <c r="J553" s="244"/>
      <c r="K553" s="244"/>
      <c r="L553" s="249"/>
      <c r="M553" s="250"/>
      <c r="N553" s="251"/>
      <c r="O553" s="251"/>
      <c r="P553" s="251"/>
      <c r="Q553" s="251"/>
      <c r="R553" s="251"/>
      <c r="S553" s="251"/>
      <c r="T553" s="252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3" t="s">
        <v>170</v>
      </c>
      <c r="AU553" s="253" t="s">
        <v>77</v>
      </c>
      <c r="AV553" s="14" t="s">
        <v>77</v>
      </c>
      <c r="AW553" s="14" t="s">
        <v>31</v>
      </c>
      <c r="AX553" s="14" t="s">
        <v>69</v>
      </c>
      <c r="AY553" s="253" t="s">
        <v>155</v>
      </c>
    </row>
    <row r="554" s="14" customFormat="1">
      <c r="A554" s="14"/>
      <c r="B554" s="243"/>
      <c r="C554" s="244"/>
      <c r="D554" s="228" t="s">
        <v>170</v>
      </c>
      <c r="E554" s="245" t="s">
        <v>19</v>
      </c>
      <c r="F554" s="246" t="s">
        <v>496</v>
      </c>
      <c r="G554" s="244"/>
      <c r="H554" s="247">
        <v>36</v>
      </c>
      <c r="I554" s="248"/>
      <c r="J554" s="244"/>
      <c r="K554" s="244"/>
      <c r="L554" s="249"/>
      <c r="M554" s="250"/>
      <c r="N554" s="251"/>
      <c r="O554" s="251"/>
      <c r="P554" s="251"/>
      <c r="Q554" s="251"/>
      <c r="R554" s="251"/>
      <c r="S554" s="251"/>
      <c r="T554" s="252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3" t="s">
        <v>170</v>
      </c>
      <c r="AU554" s="253" t="s">
        <v>77</v>
      </c>
      <c r="AV554" s="14" t="s">
        <v>77</v>
      </c>
      <c r="AW554" s="14" t="s">
        <v>31</v>
      </c>
      <c r="AX554" s="14" t="s">
        <v>69</v>
      </c>
      <c r="AY554" s="253" t="s">
        <v>155</v>
      </c>
    </row>
    <row r="555" s="14" customFormat="1">
      <c r="A555" s="14"/>
      <c r="B555" s="243"/>
      <c r="C555" s="244"/>
      <c r="D555" s="228" t="s">
        <v>170</v>
      </c>
      <c r="E555" s="245" t="s">
        <v>19</v>
      </c>
      <c r="F555" s="246" t="s">
        <v>496</v>
      </c>
      <c r="G555" s="244"/>
      <c r="H555" s="247">
        <v>36</v>
      </c>
      <c r="I555" s="248"/>
      <c r="J555" s="244"/>
      <c r="K555" s="244"/>
      <c r="L555" s="249"/>
      <c r="M555" s="250"/>
      <c r="N555" s="251"/>
      <c r="O555" s="251"/>
      <c r="P555" s="251"/>
      <c r="Q555" s="251"/>
      <c r="R555" s="251"/>
      <c r="S555" s="251"/>
      <c r="T555" s="252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3" t="s">
        <v>170</v>
      </c>
      <c r="AU555" s="253" t="s">
        <v>77</v>
      </c>
      <c r="AV555" s="14" t="s">
        <v>77</v>
      </c>
      <c r="AW555" s="14" t="s">
        <v>31</v>
      </c>
      <c r="AX555" s="14" t="s">
        <v>69</v>
      </c>
      <c r="AY555" s="253" t="s">
        <v>155</v>
      </c>
    </row>
    <row r="556" s="14" customFormat="1">
      <c r="A556" s="14"/>
      <c r="B556" s="243"/>
      <c r="C556" s="244"/>
      <c r="D556" s="228" t="s">
        <v>170</v>
      </c>
      <c r="E556" s="245" t="s">
        <v>19</v>
      </c>
      <c r="F556" s="246" t="s">
        <v>497</v>
      </c>
      <c r="G556" s="244"/>
      <c r="H556" s="247">
        <v>37.5</v>
      </c>
      <c r="I556" s="248"/>
      <c r="J556" s="244"/>
      <c r="K556" s="244"/>
      <c r="L556" s="249"/>
      <c r="M556" s="250"/>
      <c r="N556" s="251"/>
      <c r="O556" s="251"/>
      <c r="P556" s="251"/>
      <c r="Q556" s="251"/>
      <c r="R556" s="251"/>
      <c r="S556" s="251"/>
      <c r="T556" s="252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3" t="s">
        <v>170</v>
      </c>
      <c r="AU556" s="253" t="s">
        <v>77</v>
      </c>
      <c r="AV556" s="14" t="s">
        <v>77</v>
      </c>
      <c r="AW556" s="14" t="s">
        <v>31</v>
      </c>
      <c r="AX556" s="14" t="s">
        <v>69</v>
      </c>
      <c r="AY556" s="253" t="s">
        <v>155</v>
      </c>
    </row>
    <row r="557" s="14" customFormat="1">
      <c r="A557" s="14"/>
      <c r="B557" s="243"/>
      <c r="C557" s="244"/>
      <c r="D557" s="228" t="s">
        <v>170</v>
      </c>
      <c r="E557" s="245" t="s">
        <v>19</v>
      </c>
      <c r="F557" s="246" t="s">
        <v>498</v>
      </c>
      <c r="G557" s="244"/>
      <c r="H557" s="247">
        <v>25</v>
      </c>
      <c r="I557" s="248"/>
      <c r="J557" s="244"/>
      <c r="K557" s="244"/>
      <c r="L557" s="249"/>
      <c r="M557" s="250"/>
      <c r="N557" s="251"/>
      <c r="O557" s="251"/>
      <c r="P557" s="251"/>
      <c r="Q557" s="251"/>
      <c r="R557" s="251"/>
      <c r="S557" s="251"/>
      <c r="T557" s="252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3" t="s">
        <v>170</v>
      </c>
      <c r="AU557" s="253" t="s">
        <v>77</v>
      </c>
      <c r="AV557" s="14" t="s">
        <v>77</v>
      </c>
      <c r="AW557" s="14" t="s">
        <v>31</v>
      </c>
      <c r="AX557" s="14" t="s">
        <v>69</v>
      </c>
      <c r="AY557" s="253" t="s">
        <v>155</v>
      </c>
    </row>
    <row r="558" s="13" customFormat="1">
      <c r="A558" s="13"/>
      <c r="B558" s="233"/>
      <c r="C558" s="234"/>
      <c r="D558" s="228" t="s">
        <v>170</v>
      </c>
      <c r="E558" s="235" t="s">
        <v>19</v>
      </c>
      <c r="F558" s="236" t="s">
        <v>499</v>
      </c>
      <c r="G558" s="234"/>
      <c r="H558" s="235" t="s">
        <v>19</v>
      </c>
      <c r="I558" s="237"/>
      <c r="J558" s="234"/>
      <c r="K558" s="234"/>
      <c r="L558" s="238"/>
      <c r="M558" s="239"/>
      <c r="N558" s="240"/>
      <c r="O558" s="240"/>
      <c r="P558" s="240"/>
      <c r="Q558" s="240"/>
      <c r="R558" s="240"/>
      <c r="S558" s="240"/>
      <c r="T558" s="241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2" t="s">
        <v>170</v>
      </c>
      <c r="AU558" s="242" t="s">
        <v>77</v>
      </c>
      <c r="AV558" s="13" t="s">
        <v>75</v>
      </c>
      <c r="AW558" s="13" t="s">
        <v>31</v>
      </c>
      <c r="AX558" s="13" t="s">
        <v>69</v>
      </c>
      <c r="AY558" s="242" t="s">
        <v>155</v>
      </c>
    </row>
    <row r="559" s="14" customFormat="1">
      <c r="A559" s="14"/>
      <c r="B559" s="243"/>
      <c r="C559" s="244"/>
      <c r="D559" s="228" t="s">
        <v>170</v>
      </c>
      <c r="E559" s="245" t="s">
        <v>19</v>
      </c>
      <c r="F559" s="246" t="s">
        <v>500</v>
      </c>
      <c r="G559" s="244"/>
      <c r="H559" s="247">
        <v>17.8</v>
      </c>
      <c r="I559" s="248"/>
      <c r="J559" s="244"/>
      <c r="K559" s="244"/>
      <c r="L559" s="249"/>
      <c r="M559" s="250"/>
      <c r="N559" s="251"/>
      <c r="O559" s="251"/>
      <c r="P559" s="251"/>
      <c r="Q559" s="251"/>
      <c r="R559" s="251"/>
      <c r="S559" s="251"/>
      <c r="T559" s="252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3" t="s">
        <v>170</v>
      </c>
      <c r="AU559" s="253" t="s">
        <v>77</v>
      </c>
      <c r="AV559" s="14" t="s">
        <v>77</v>
      </c>
      <c r="AW559" s="14" t="s">
        <v>31</v>
      </c>
      <c r="AX559" s="14" t="s">
        <v>69</v>
      </c>
      <c r="AY559" s="253" t="s">
        <v>155</v>
      </c>
    </row>
    <row r="560" s="16" customFormat="1">
      <c r="A560" s="16"/>
      <c r="B560" s="276"/>
      <c r="C560" s="277"/>
      <c r="D560" s="228" t="s">
        <v>170</v>
      </c>
      <c r="E560" s="278" t="s">
        <v>19</v>
      </c>
      <c r="F560" s="279" t="s">
        <v>426</v>
      </c>
      <c r="G560" s="277"/>
      <c r="H560" s="280">
        <v>2488.2000000000004</v>
      </c>
      <c r="I560" s="281"/>
      <c r="J560" s="277"/>
      <c r="K560" s="277"/>
      <c r="L560" s="282"/>
      <c r="M560" s="283"/>
      <c r="N560" s="284"/>
      <c r="O560" s="284"/>
      <c r="P560" s="284"/>
      <c r="Q560" s="284"/>
      <c r="R560" s="284"/>
      <c r="S560" s="284"/>
      <c r="T560" s="285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T560" s="286" t="s">
        <v>170</v>
      </c>
      <c r="AU560" s="286" t="s">
        <v>77</v>
      </c>
      <c r="AV560" s="16" t="s">
        <v>165</v>
      </c>
      <c r="AW560" s="16" t="s">
        <v>31</v>
      </c>
      <c r="AX560" s="16" t="s">
        <v>69</v>
      </c>
      <c r="AY560" s="286" t="s">
        <v>155</v>
      </c>
    </row>
    <row r="561" s="13" customFormat="1">
      <c r="A561" s="13"/>
      <c r="B561" s="233"/>
      <c r="C561" s="234"/>
      <c r="D561" s="228" t="s">
        <v>170</v>
      </c>
      <c r="E561" s="235" t="s">
        <v>19</v>
      </c>
      <c r="F561" s="236" t="s">
        <v>501</v>
      </c>
      <c r="G561" s="234"/>
      <c r="H561" s="235" t="s">
        <v>19</v>
      </c>
      <c r="I561" s="237"/>
      <c r="J561" s="234"/>
      <c r="K561" s="234"/>
      <c r="L561" s="238"/>
      <c r="M561" s="239"/>
      <c r="N561" s="240"/>
      <c r="O561" s="240"/>
      <c r="P561" s="240"/>
      <c r="Q561" s="240"/>
      <c r="R561" s="240"/>
      <c r="S561" s="240"/>
      <c r="T561" s="241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2" t="s">
        <v>170</v>
      </c>
      <c r="AU561" s="242" t="s">
        <v>77</v>
      </c>
      <c r="AV561" s="13" t="s">
        <v>75</v>
      </c>
      <c r="AW561" s="13" t="s">
        <v>31</v>
      </c>
      <c r="AX561" s="13" t="s">
        <v>69</v>
      </c>
      <c r="AY561" s="242" t="s">
        <v>155</v>
      </c>
    </row>
    <row r="562" s="14" customFormat="1">
      <c r="A562" s="14"/>
      <c r="B562" s="243"/>
      <c r="C562" s="244"/>
      <c r="D562" s="228" t="s">
        <v>170</v>
      </c>
      <c r="E562" s="245" t="s">
        <v>19</v>
      </c>
      <c r="F562" s="246" t="s">
        <v>502</v>
      </c>
      <c r="G562" s="244"/>
      <c r="H562" s="247">
        <v>248.8</v>
      </c>
      <c r="I562" s="248"/>
      <c r="J562" s="244"/>
      <c r="K562" s="244"/>
      <c r="L562" s="249"/>
      <c r="M562" s="250"/>
      <c r="N562" s="251"/>
      <c r="O562" s="251"/>
      <c r="P562" s="251"/>
      <c r="Q562" s="251"/>
      <c r="R562" s="251"/>
      <c r="S562" s="251"/>
      <c r="T562" s="252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3" t="s">
        <v>170</v>
      </c>
      <c r="AU562" s="253" t="s">
        <v>77</v>
      </c>
      <c r="AV562" s="14" t="s">
        <v>77</v>
      </c>
      <c r="AW562" s="14" t="s">
        <v>31</v>
      </c>
      <c r="AX562" s="14" t="s">
        <v>69</v>
      </c>
      <c r="AY562" s="253" t="s">
        <v>155</v>
      </c>
    </row>
    <row r="563" s="15" customFormat="1">
      <c r="A563" s="15"/>
      <c r="B563" s="254"/>
      <c r="C563" s="255"/>
      <c r="D563" s="228" t="s">
        <v>170</v>
      </c>
      <c r="E563" s="256" t="s">
        <v>19</v>
      </c>
      <c r="F563" s="257" t="s">
        <v>192</v>
      </c>
      <c r="G563" s="255"/>
      <c r="H563" s="258">
        <v>2737.0000000000004</v>
      </c>
      <c r="I563" s="259"/>
      <c r="J563" s="255"/>
      <c r="K563" s="255"/>
      <c r="L563" s="260"/>
      <c r="M563" s="261"/>
      <c r="N563" s="262"/>
      <c r="O563" s="262"/>
      <c r="P563" s="262"/>
      <c r="Q563" s="262"/>
      <c r="R563" s="262"/>
      <c r="S563" s="262"/>
      <c r="T563" s="263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4" t="s">
        <v>170</v>
      </c>
      <c r="AU563" s="264" t="s">
        <v>77</v>
      </c>
      <c r="AV563" s="15" t="s">
        <v>161</v>
      </c>
      <c r="AW563" s="15" t="s">
        <v>31</v>
      </c>
      <c r="AX563" s="15" t="s">
        <v>75</v>
      </c>
      <c r="AY563" s="264" t="s">
        <v>155</v>
      </c>
    </row>
    <row r="564" s="2" customFormat="1" ht="16.5" customHeight="1">
      <c r="A564" s="41"/>
      <c r="B564" s="42"/>
      <c r="C564" s="265" t="s">
        <v>325</v>
      </c>
      <c r="D564" s="265" t="s">
        <v>322</v>
      </c>
      <c r="E564" s="266" t="s">
        <v>503</v>
      </c>
      <c r="F564" s="267" t="s">
        <v>504</v>
      </c>
      <c r="G564" s="268" t="s">
        <v>300</v>
      </c>
      <c r="H564" s="269">
        <v>2873.85</v>
      </c>
      <c r="I564" s="270"/>
      <c r="J564" s="271">
        <f>ROUND(I564*H564,2)</f>
        <v>0</v>
      </c>
      <c r="K564" s="267" t="s">
        <v>19</v>
      </c>
      <c r="L564" s="272"/>
      <c r="M564" s="273" t="s">
        <v>19</v>
      </c>
      <c r="N564" s="274" t="s">
        <v>40</v>
      </c>
      <c r="O564" s="87"/>
      <c r="P564" s="224">
        <f>O564*H564</f>
        <v>0</v>
      </c>
      <c r="Q564" s="224">
        <v>0</v>
      </c>
      <c r="R564" s="224">
        <f>Q564*H564</f>
        <v>0</v>
      </c>
      <c r="S564" s="224">
        <v>0</v>
      </c>
      <c r="T564" s="225">
        <f>S564*H564</f>
        <v>0</v>
      </c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R564" s="226" t="s">
        <v>195</v>
      </c>
      <c r="AT564" s="226" t="s">
        <v>322</v>
      </c>
      <c r="AU564" s="226" t="s">
        <v>77</v>
      </c>
      <c r="AY564" s="20" t="s">
        <v>155</v>
      </c>
      <c r="BE564" s="227">
        <f>IF(N564="základní",J564,0)</f>
        <v>0</v>
      </c>
      <c r="BF564" s="227">
        <f>IF(N564="snížená",J564,0)</f>
        <v>0</v>
      </c>
      <c r="BG564" s="227">
        <f>IF(N564="zákl. přenesená",J564,0)</f>
        <v>0</v>
      </c>
      <c r="BH564" s="227">
        <f>IF(N564="sníž. přenesená",J564,0)</f>
        <v>0</v>
      </c>
      <c r="BI564" s="227">
        <f>IF(N564="nulová",J564,0)</f>
        <v>0</v>
      </c>
      <c r="BJ564" s="20" t="s">
        <v>75</v>
      </c>
      <c r="BK564" s="227">
        <f>ROUND(I564*H564,2)</f>
        <v>0</v>
      </c>
      <c r="BL564" s="20" t="s">
        <v>161</v>
      </c>
      <c r="BM564" s="226" t="s">
        <v>505</v>
      </c>
    </row>
    <row r="565" s="2" customFormat="1">
      <c r="A565" s="41"/>
      <c r="B565" s="42"/>
      <c r="C565" s="43"/>
      <c r="D565" s="228" t="s">
        <v>162</v>
      </c>
      <c r="E565" s="43"/>
      <c r="F565" s="229" t="s">
        <v>504</v>
      </c>
      <c r="G565" s="43"/>
      <c r="H565" s="43"/>
      <c r="I565" s="230"/>
      <c r="J565" s="43"/>
      <c r="K565" s="43"/>
      <c r="L565" s="47"/>
      <c r="M565" s="231"/>
      <c r="N565" s="232"/>
      <c r="O565" s="87"/>
      <c r="P565" s="87"/>
      <c r="Q565" s="87"/>
      <c r="R565" s="87"/>
      <c r="S565" s="87"/>
      <c r="T565" s="88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T565" s="20" t="s">
        <v>162</v>
      </c>
      <c r="AU565" s="20" t="s">
        <v>77</v>
      </c>
    </row>
    <row r="566" s="14" customFormat="1">
      <c r="A566" s="14"/>
      <c r="B566" s="243"/>
      <c r="C566" s="244"/>
      <c r="D566" s="228" t="s">
        <v>170</v>
      </c>
      <c r="E566" s="245" t="s">
        <v>19</v>
      </c>
      <c r="F566" s="246" t="s">
        <v>506</v>
      </c>
      <c r="G566" s="244"/>
      <c r="H566" s="247">
        <v>2873.85</v>
      </c>
      <c r="I566" s="248"/>
      <c r="J566" s="244"/>
      <c r="K566" s="244"/>
      <c r="L566" s="249"/>
      <c r="M566" s="250"/>
      <c r="N566" s="251"/>
      <c r="O566" s="251"/>
      <c r="P566" s="251"/>
      <c r="Q566" s="251"/>
      <c r="R566" s="251"/>
      <c r="S566" s="251"/>
      <c r="T566" s="252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3" t="s">
        <v>170</v>
      </c>
      <c r="AU566" s="253" t="s">
        <v>77</v>
      </c>
      <c r="AV566" s="14" t="s">
        <v>77</v>
      </c>
      <c r="AW566" s="14" t="s">
        <v>31</v>
      </c>
      <c r="AX566" s="14" t="s">
        <v>69</v>
      </c>
      <c r="AY566" s="253" t="s">
        <v>155</v>
      </c>
    </row>
    <row r="567" s="15" customFormat="1">
      <c r="A567" s="15"/>
      <c r="B567" s="254"/>
      <c r="C567" s="255"/>
      <c r="D567" s="228" t="s">
        <v>170</v>
      </c>
      <c r="E567" s="256" t="s">
        <v>19</v>
      </c>
      <c r="F567" s="257" t="s">
        <v>192</v>
      </c>
      <c r="G567" s="255"/>
      <c r="H567" s="258">
        <v>2873.85</v>
      </c>
      <c r="I567" s="259"/>
      <c r="J567" s="255"/>
      <c r="K567" s="255"/>
      <c r="L567" s="260"/>
      <c r="M567" s="261"/>
      <c r="N567" s="262"/>
      <c r="O567" s="262"/>
      <c r="P567" s="262"/>
      <c r="Q567" s="262"/>
      <c r="R567" s="262"/>
      <c r="S567" s="262"/>
      <c r="T567" s="263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64" t="s">
        <v>170</v>
      </c>
      <c r="AU567" s="264" t="s">
        <v>77</v>
      </c>
      <c r="AV567" s="15" t="s">
        <v>161</v>
      </c>
      <c r="AW567" s="15" t="s">
        <v>31</v>
      </c>
      <c r="AX567" s="15" t="s">
        <v>75</v>
      </c>
      <c r="AY567" s="264" t="s">
        <v>155</v>
      </c>
    </row>
    <row r="568" s="2" customFormat="1" ht="16.5" customHeight="1">
      <c r="A568" s="41"/>
      <c r="B568" s="42"/>
      <c r="C568" s="215" t="s">
        <v>507</v>
      </c>
      <c r="D568" s="215" t="s">
        <v>157</v>
      </c>
      <c r="E568" s="216" t="s">
        <v>386</v>
      </c>
      <c r="F568" s="217" t="s">
        <v>387</v>
      </c>
      <c r="G568" s="218" t="s">
        <v>300</v>
      </c>
      <c r="H568" s="219">
        <v>2299.9</v>
      </c>
      <c r="I568" s="220"/>
      <c r="J568" s="221">
        <f>ROUND(I568*H568,2)</f>
        <v>0</v>
      </c>
      <c r="K568" s="217" t="s">
        <v>19</v>
      </c>
      <c r="L568" s="47"/>
      <c r="M568" s="222" t="s">
        <v>19</v>
      </c>
      <c r="N568" s="223" t="s">
        <v>40</v>
      </c>
      <c r="O568" s="87"/>
      <c r="P568" s="224">
        <f>O568*H568</f>
        <v>0</v>
      </c>
      <c r="Q568" s="224">
        <v>0</v>
      </c>
      <c r="R568" s="224">
        <f>Q568*H568</f>
        <v>0</v>
      </c>
      <c r="S568" s="224">
        <v>0</v>
      </c>
      <c r="T568" s="225">
        <f>S568*H568</f>
        <v>0</v>
      </c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R568" s="226" t="s">
        <v>161</v>
      </c>
      <c r="AT568" s="226" t="s">
        <v>157</v>
      </c>
      <c r="AU568" s="226" t="s">
        <v>77</v>
      </c>
      <c r="AY568" s="20" t="s">
        <v>155</v>
      </c>
      <c r="BE568" s="227">
        <f>IF(N568="základní",J568,0)</f>
        <v>0</v>
      </c>
      <c r="BF568" s="227">
        <f>IF(N568="snížená",J568,0)</f>
        <v>0</v>
      </c>
      <c r="BG568" s="227">
        <f>IF(N568="zákl. přenesená",J568,0)</f>
        <v>0</v>
      </c>
      <c r="BH568" s="227">
        <f>IF(N568="sníž. přenesená",J568,0)</f>
        <v>0</v>
      </c>
      <c r="BI568" s="227">
        <f>IF(N568="nulová",J568,0)</f>
        <v>0</v>
      </c>
      <c r="BJ568" s="20" t="s">
        <v>75</v>
      </c>
      <c r="BK568" s="227">
        <f>ROUND(I568*H568,2)</f>
        <v>0</v>
      </c>
      <c r="BL568" s="20" t="s">
        <v>161</v>
      </c>
      <c r="BM568" s="226" t="s">
        <v>508</v>
      </c>
    </row>
    <row r="569" s="2" customFormat="1">
      <c r="A569" s="41"/>
      <c r="B569" s="42"/>
      <c r="C569" s="43"/>
      <c r="D569" s="228" t="s">
        <v>162</v>
      </c>
      <c r="E569" s="43"/>
      <c r="F569" s="229" t="s">
        <v>387</v>
      </c>
      <c r="G569" s="43"/>
      <c r="H569" s="43"/>
      <c r="I569" s="230"/>
      <c r="J569" s="43"/>
      <c r="K569" s="43"/>
      <c r="L569" s="47"/>
      <c r="M569" s="231"/>
      <c r="N569" s="232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162</v>
      </c>
      <c r="AU569" s="20" t="s">
        <v>77</v>
      </c>
    </row>
    <row r="570" s="13" customFormat="1">
      <c r="A570" s="13"/>
      <c r="B570" s="233"/>
      <c r="C570" s="234"/>
      <c r="D570" s="228" t="s">
        <v>170</v>
      </c>
      <c r="E570" s="235" t="s">
        <v>19</v>
      </c>
      <c r="F570" s="236" t="s">
        <v>509</v>
      </c>
      <c r="G570" s="234"/>
      <c r="H570" s="235" t="s">
        <v>19</v>
      </c>
      <c r="I570" s="237"/>
      <c r="J570" s="234"/>
      <c r="K570" s="234"/>
      <c r="L570" s="238"/>
      <c r="M570" s="239"/>
      <c r="N570" s="240"/>
      <c r="O570" s="240"/>
      <c r="P570" s="240"/>
      <c r="Q570" s="240"/>
      <c r="R570" s="240"/>
      <c r="S570" s="240"/>
      <c r="T570" s="241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2" t="s">
        <v>170</v>
      </c>
      <c r="AU570" s="242" t="s">
        <v>77</v>
      </c>
      <c r="AV570" s="13" t="s">
        <v>75</v>
      </c>
      <c r="AW570" s="13" t="s">
        <v>31</v>
      </c>
      <c r="AX570" s="13" t="s">
        <v>69</v>
      </c>
      <c r="AY570" s="242" t="s">
        <v>155</v>
      </c>
    </row>
    <row r="571" s="14" customFormat="1">
      <c r="A571" s="14"/>
      <c r="B571" s="243"/>
      <c r="C571" s="244"/>
      <c r="D571" s="228" t="s">
        <v>170</v>
      </c>
      <c r="E571" s="245" t="s">
        <v>19</v>
      </c>
      <c r="F571" s="246" t="s">
        <v>510</v>
      </c>
      <c r="G571" s="244"/>
      <c r="H571" s="247">
        <v>156.2</v>
      </c>
      <c r="I571" s="248"/>
      <c r="J571" s="244"/>
      <c r="K571" s="244"/>
      <c r="L571" s="249"/>
      <c r="M571" s="250"/>
      <c r="N571" s="251"/>
      <c r="O571" s="251"/>
      <c r="P571" s="251"/>
      <c r="Q571" s="251"/>
      <c r="R571" s="251"/>
      <c r="S571" s="251"/>
      <c r="T571" s="252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3" t="s">
        <v>170</v>
      </c>
      <c r="AU571" s="253" t="s">
        <v>77</v>
      </c>
      <c r="AV571" s="14" t="s">
        <v>77</v>
      </c>
      <c r="AW571" s="14" t="s">
        <v>31</v>
      </c>
      <c r="AX571" s="14" t="s">
        <v>69</v>
      </c>
      <c r="AY571" s="253" t="s">
        <v>155</v>
      </c>
    </row>
    <row r="572" s="14" customFormat="1">
      <c r="A572" s="14"/>
      <c r="B572" s="243"/>
      <c r="C572" s="244"/>
      <c r="D572" s="228" t="s">
        <v>170</v>
      </c>
      <c r="E572" s="245" t="s">
        <v>19</v>
      </c>
      <c r="F572" s="246" t="s">
        <v>511</v>
      </c>
      <c r="G572" s="244"/>
      <c r="H572" s="247">
        <v>17.399999999999998</v>
      </c>
      <c r="I572" s="248"/>
      <c r="J572" s="244"/>
      <c r="K572" s="244"/>
      <c r="L572" s="249"/>
      <c r="M572" s="250"/>
      <c r="N572" s="251"/>
      <c r="O572" s="251"/>
      <c r="P572" s="251"/>
      <c r="Q572" s="251"/>
      <c r="R572" s="251"/>
      <c r="S572" s="251"/>
      <c r="T572" s="252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3" t="s">
        <v>170</v>
      </c>
      <c r="AU572" s="253" t="s">
        <v>77</v>
      </c>
      <c r="AV572" s="14" t="s">
        <v>77</v>
      </c>
      <c r="AW572" s="14" t="s">
        <v>31</v>
      </c>
      <c r="AX572" s="14" t="s">
        <v>69</v>
      </c>
      <c r="AY572" s="253" t="s">
        <v>155</v>
      </c>
    </row>
    <row r="573" s="13" customFormat="1">
      <c r="A573" s="13"/>
      <c r="B573" s="233"/>
      <c r="C573" s="234"/>
      <c r="D573" s="228" t="s">
        <v>170</v>
      </c>
      <c r="E573" s="235" t="s">
        <v>19</v>
      </c>
      <c r="F573" s="236" t="s">
        <v>512</v>
      </c>
      <c r="G573" s="234"/>
      <c r="H573" s="235" t="s">
        <v>19</v>
      </c>
      <c r="I573" s="237"/>
      <c r="J573" s="234"/>
      <c r="K573" s="234"/>
      <c r="L573" s="238"/>
      <c r="M573" s="239"/>
      <c r="N573" s="240"/>
      <c r="O573" s="240"/>
      <c r="P573" s="240"/>
      <c r="Q573" s="240"/>
      <c r="R573" s="240"/>
      <c r="S573" s="240"/>
      <c r="T573" s="241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2" t="s">
        <v>170</v>
      </c>
      <c r="AU573" s="242" t="s">
        <v>77</v>
      </c>
      <c r="AV573" s="13" t="s">
        <v>75</v>
      </c>
      <c r="AW573" s="13" t="s">
        <v>31</v>
      </c>
      <c r="AX573" s="13" t="s">
        <v>69</v>
      </c>
      <c r="AY573" s="242" t="s">
        <v>155</v>
      </c>
    </row>
    <row r="574" s="14" customFormat="1">
      <c r="A574" s="14"/>
      <c r="B574" s="243"/>
      <c r="C574" s="244"/>
      <c r="D574" s="228" t="s">
        <v>170</v>
      </c>
      <c r="E574" s="245" t="s">
        <v>19</v>
      </c>
      <c r="F574" s="246" t="s">
        <v>513</v>
      </c>
      <c r="G574" s="244"/>
      <c r="H574" s="247">
        <v>25.2</v>
      </c>
      <c r="I574" s="248"/>
      <c r="J574" s="244"/>
      <c r="K574" s="244"/>
      <c r="L574" s="249"/>
      <c r="M574" s="250"/>
      <c r="N574" s="251"/>
      <c r="O574" s="251"/>
      <c r="P574" s="251"/>
      <c r="Q574" s="251"/>
      <c r="R574" s="251"/>
      <c r="S574" s="251"/>
      <c r="T574" s="252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3" t="s">
        <v>170</v>
      </c>
      <c r="AU574" s="253" t="s">
        <v>77</v>
      </c>
      <c r="AV574" s="14" t="s">
        <v>77</v>
      </c>
      <c r="AW574" s="14" t="s">
        <v>31</v>
      </c>
      <c r="AX574" s="14" t="s">
        <v>69</v>
      </c>
      <c r="AY574" s="253" t="s">
        <v>155</v>
      </c>
    </row>
    <row r="575" s="14" customFormat="1">
      <c r="A575" s="14"/>
      <c r="B575" s="243"/>
      <c r="C575" s="244"/>
      <c r="D575" s="228" t="s">
        <v>170</v>
      </c>
      <c r="E575" s="245" t="s">
        <v>19</v>
      </c>
      <c r="F575" s="246" t="s">
        <v>514</v>
      </c>
      <c r="G575" s="244"/>
      <c r="H575" s="247">
        <v>10</v>
      </c>
      <c r="I575" s="248"/>
      <c r="J575" s="244"/>
      <c r="K575" s="244"/>
      <c r="L575" s="249"/>
      <c r="M575" s="250"/>
      <c r="N575" s="251"/>
      <c r="O575" s="251"/>
      <c r="P575" s="251"/>
      <c r="Q575" s="251"/>
      <c r="R575" s="251"/>
      <c r="S575" s="251"/>
      <c r="T575" s="252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3" t="s">
        <v>170</v>
      </c>
      <c r="AU575" s="253" t="s">
        <v>77</v>
      </c>
      <c r="AV575" s="14" t="s">
        <v>77</v>
      </c>
      <c r="AW575" s="14" t="s">
        <v>31</v>
      </c>
      <c r="AX575" s="14" t="s">
        <v>69</v>
      </c>
      <c r="AY575" s="253" t="s">
        <v>155</v>
      </c>
    </row>
    <row r="576" s="14" customFormat="1">
      <c r="A576" s="14"/>
      <c r="B576" s="243"/>
      <c r="C576" s="244"/>
      <c r="D576" s="228" t="s">
        <v>170</v>
      </c>
      <c r="E576" s="245" t="s">
        <v>19</v>
      </c>
      <c r="F576" s="246" t="s">
        <v>515</v>
      </c>
      <c r="G576" s="244"/>
      <c r="H576" s="247">
        <v>107.1</v>
      </c>
      <c r="I576" s="248"/>
      <c r="J576" s="244"/>
      <c r="K576" s="244"/>
      <c r="L576" s="249"/>
      <c r="M576" s="250"/>
      <c r="N576" s="251"/>
      <c r="O576" s="251"/>
      <c r="P576" s="251"/>
      <c r="Q576" s="251"/>
      <c r="R576" s="251"/>
      <c r="S576" s="251"/>
      <c r="T576" s="252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3" t="s">
        <v>170</v>
      </c>
      <c r="AU576" s="253" t="s">
        <v>77</v>
      </c>
      <c r="AV576" s="14" t="s">
        <v>77</v>
      </c>
      <c r="AW576" s="14" t="s">
        <v>31</v>
      </c>
      <c r="AX576" s="14" t="s">
        <v>69</v>
      </c>
      <c r="AY576" s="253" t="s">
        <v>155</v>
      </c>
    </row>
    <row r="577" s="14" customFormat="1">
      <c r="A577" s="14"/>
      <c r="B577" s="243"/>
      <c r="C577" s="244"/>
      <c r="D577" s="228" t="s">
        <v>170</v>
      </c>
      <c r="E577" s="245" t="s">
        <v>19</v>
      </c>
      <c r="F577" s="246" t="s">
        <v>516</v>
      </c>
      <c r="G577" s="244"/>
      <c r="H577" s="247">
        <v>133.9</v>
      </c>
      <c r="I577" s="248"/>
      <c r="J577" s="244"/>
      <c r="K577" s="244"/>
      <c r="L577" s="249"/>
      <c r="M577" s="250"/>
      <c r="N577" s="251"/>
      <c r="O577" s="251"/>
      <c r="P577" s="251"/>
      <c r="Q577" s="251"/>
      <c r="R577" s="251"/>
      <c r="S577" s="251"/>
      <c r="T577" s="252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3" t="s">
        <v>170</v>
      </c>
      <c r="AU577" s="253" t="s">
        <v>77</v>
      </c>
      <c r="AV577" s="14" t="s">
        <v>77</v>
      </c>
      <c r="AW577" s="14" t="s">
        <v>31</v>
      </c>
      <c r="AX577" s="14" t="s">
        <v>69</v>
      </c>
      <c r="AY577" s="253" t="s">
        <v>155</v>
      </c>
    </row>
    <row r="578" s="14" customFormat="1">
      <c r="A578" s="14"/>
      <c r="B578" s="243"/>
      <c r="C578" s="244"/>
      <c r="D578" s="228" t="s">
        <v>170</v>
      </c>
      <c r="E578" s="245" t="s">
        <v>19</v>
      </c>
      <c r="F578" s="246" t="s">
        <v>517</v>
      </c>
      <c r="G578" s="244"/>
      <c r="H578" s="247">
        <v>27</v>
      </c>
      <c r="I578" s="248"/>
      <c r="J578" s="244"/>
      <c r="K578" s="244"/>
      <c r="L578" s="249"/>
      <c r="M578" s="250"/>
      <c r="N578" s="251"/>
      <c r="O578" s="251"/>
      <c r="P578" s="251"/>
      <c r="Q578" s="251"/>
      <c r="R578" s="251"/>
      <c r="S578" s="251"/>
      <c r="T578" s="252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3" t="s">
        <v>170</v>
      </c>
      <c r="AU578" s="253" t="s">
        <v>77</v>
      </c>
      <c r="AV578" s="14" t="s">
        <v>77</v>
      </c>
      <c r="AW578" s="14" t="s">
        <v>31</v>
      </c>
      <c r="AX578" s="14" t="s">
        <v>69</v>
      </c>
      <c r="AY578" s="253" t="s">
        <v>155</v>
      </c>
    </row>
    <row r="579" s="14" customFormat="1">
      <c r="A579" s="14"/>
      <c r="B579" s="243"/>
      <c r="C579" s="244"/>
      <c r="D579" s="228" t="s">
        <v>170</v>
      </c>
      <c r="E579" s="245" t="s">
        <v>19</v>
      </c>
      <c r="F579" s="246" t="s">
        <v>518</v>
      </c>
      <c r="G579" s="244"/>
      <c r="H579" s="247">
        <v>17.2</v>
      </c>
      <c r="I579" s="248"/>
      <c r="J579" s="244"/>
      <c r="K579" s="244"/>
      <c r="L579" s="249"/>
      <c r="M579" s="250"/>
      <c r="N579" s="251"/>
      <c r="O579" s="251"/>
      <c r="P579" s="251"/>
      <c r="Q579" s="251"/>
      <c r="R579" s="251"/>
      <c r="S579" s="251"/>
      <c r="T579" s="252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3" t="s">
        <v>170</v>
      </c>
      <c r="AU579" s="253" t="s">
        <v>77</v>
      </c>
      <c r="AV579" s="14" t="s">
        <v>77</v>
      </c>
      <c r="AW579" s="14" t="s">
        <v>31</v>
      </c>
      <c r="AX579" s="14" t="s">
        <v>69</v>
      </c>
      <c r="AY579" s="253" t="s">
        <v>155</v>
      </c>
    </row>
    <row r="580" s="14" customFormat="1">
      <c r="A580" s="14"/>
      <c r="B580" s="243"/>
      <c r="C580" s="244"/>
      <c r="D580" s="228" t="s">
        <v>170</v>
      </c>
      <c r="E580" s="245" t="s">
        <v>19</v>
      </c>
      <c r="F580" s="246" t="s">
        <v>519</v>
      </c>
      <c r="G580" s="244"/>
      <c r="H580" s="247">
        <v>7.9</v>
      </c>
      <c r="I580" s="248"/>
      <c r="J580" s="244"/>
      <c r="K580" s="244"/>
      <c r="L580" s="249"/>
      <c r="M580" s="250"/>
      <c r="N580" s="251"/>
      <c r="O580" s="251"/>
      <c r="P580" s="251"/>
      <c r="Q580" s="251"/>
      <c r="R580" s="251"/>
      <c r="S580" s="251"/>
      <c r="T580" s="252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3" t="s">
        <v>170</v>
      </c>
      <c r="AU580" s="253" t="s">
        <v>77</v>
      </c>
      <c r="AV580" s="14" t="s">
        <v>77</v>
      </c>
      <c r="AW580" s="14" t="s">
        <v>31</v>
      </c>
      <c r="AX580" s="14" t="s">
        <v>69</v>
      </c>
      <c r="AY580" s="253" t="s">
        <v>155</v>
      </c>
    </row>
    <row r="581" s="13" customFormat="1">
      <c r="A581" s="13"/>
      <c r="B581" s="233"/>
      <c r="C581" s="234"/>
      <c r="D581" s="228" t="s">
        <v>170</v>
      </c>
      <c r="E581" s="235" t="s">
        <v>19</v>
      </c>
      <c r="F581" s="236" t="s">
        <v>520</v>
      </c>
      <c r="G581" s="234"/>
      <c r="H581" s="235" t="s">
        <v>19</v>
      </c>
      <c r="I581" s="237"/>
      <c r="J581" s="234"/>
      <c r="K581" s="234"/>
      <c r="L581" s="238"/>
      <c r="M581" s="239"/>
      <c r="N581" s="240"/>
      <c r="O581" s="240"/>
      <c r="P581" s="240"/>
      <c r="Q581" s="240"/>
      <c r="R581" s="240"/>
      <c r="S581" s="240"/>
      <c r="T581" s="241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2" t="s">
        <v>170</v>
      </c>
      <c r="AU581" s="242" t="s">
        <v>77</v>
      </c>
      <c r="AV581" s="13" t="s">
        <v>75</v>
      </c>
      <c r="AW581" s="13" t="s">
        <v>31</v>
      </c>
      <c r="AX581" s="13" t="s">
        <v>69</v>
      </c>
      <c r="AY581" s="242" t="s">
        <v>155</v>
      </c>
    </row>
    <row r="582" s="14" customFormat="1">
      <c r="A582" s="14"/>
      <c r="B582" s="243"/>
      <c r="C582" s="244"/>
      <c r="D582" s="228" t="s">
        <v>170</v>
      </c>
      <c r="E582" s="245" t="s">
        <v>19</v>
      </c>
      <c r="F582" s="246" t="s">
        <v>518</v>
      </c>
      <c r="G582" s="244"/>
      <c r="H582" s="247">
        <v>17.2</v>
      </c>
      <c r="I582" s="248"/>
      <c r="J582" s="244"/>
      <c r="K582" s="244"/>
      <c r="L582" s="249"/>
      <c r="M582" s="250"/>
      <c r="N582" s="251"/>
      <c r="O582" s="251"/>
      <c r="P582" s="251"/>
      <c r="Q582" s="251"/>
      <c r="R582" s="251"/>
      <c r="S582" s="251"/>
      <c r="T582" s="252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3" t="s">
        <v>170</v>
      </c>
      <c r="AU582" s="253" t="s">
        <v>77</v>
      </c>
      <c r="AV582" s="14" t="s">
        <v>77</v>
      </c>
      <c r="AW582" s="14" t="s">
        <v>31</v>
      </c>
      <c r="AX582" s="14" t="s">
        <v>69</v>
      </c>
      <c r="AY582" s="253" t="s">
        <v>155</v>
      </c>
    </row>
    <row r="583" s="14" customFormat="1">
      <c r="A583" s="14"/>
      <c r="B583" s="243"/>
      <c r="C583" s="244"/>
      <c r="D583" s="228" t="s">
        <v>170</v>
      </c>
      <c r="E583" s="245" t="s">
        <v>19</v>
      </c>
      <c r="F583" s="246" t="s">
        <v>521</v>
      </c>
      <c r="G583" s="244"/>
      <c r="H583" s="247">
        <v>75.6</v>
      </c>
      <c r="I583" s="248"/>
      <c r="J583" s="244"/>
      <c r="K583" s="244"/>
      <c r="L583" s="249"/>
      <c r="M583" s="250"/>
      <c r="N583" s="251"/>
      <c r="O583" s="251"/>
      <c r="P583" s="251"/>
      <c r="Q583" s="251"/>
      <c r="R583" s="251"/>
      <c r="S583" s="251"/>
      <c r="T583" s="252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3" t="s">
        <v>170</v>
      </c>
      <c r="AU583" s="253" t="s">
        <v>77</v>
      </c>
      <c r="AV583" s="14" t="s">
        <v>77</v>
      </c>
      <c r="AW583" s="14" t="s">
        <v>31</v>
      </c>
      <c r="AX583" s="14" t="s">
        <v>69</v>
      </c>
      <c r="AY583" s="253" t="s">
        <v>155</v>
      </c>
    </row>
    <row r="584" s="13" customFormat="1">
      <c r="A584" s="13"/>
      <c r="B584" s="233"/>
      <c r="C584" s="234"/>
      <c r="D584" s="228" t="s">
        <v>170</v>
      </c>
      <c r="E584" s="235" t="s">
        <v>19</v>
      </c>
      <c r="F584" s="236" t="s">
        <v>522</v>
      </c>
      <c r="G584" s="234"/>
      <c r="H584" s="235" t="s">
        <v>19</v>
      </c>
      <c r="I584" s="237"/>
      <c r="J584" s="234"/>
      <c r="K584" s="234"/>
      <c r="L584" s="238"/>
      <c r="M584" s="239"/>
      <c r="N584" s="240"/>
      <c r="O584" s="240"/>
      <c r="P584" s="240"/>
      <c r="Q584" s="240"/>
      <c r="R584" s="240"/>
      <c r="S584" s="240"/>
      <c r="T584" s="24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2" t="s">
        <v>170</v>
      </c>
      <c r="AU584" s="242" t="s">
        <v>77</v>
      </c>
      <c r="AV584" s="13" t="s">
        <v>75</v>
      </c>
      <c r="AW584" s="13" t="s">
        <v>31</v>
      </c>
      <c r="AX584" s="13" t="s">
        <v>69</v>
      </c>
      <c r="AY584" s="242" t="s">
        <v>155</v>
      </c>
    </row>
    <row r="585" s="14" customFormat="1">
      <c r="A585" s="14"/>
      <c r="B585" s="243"/>
      <c r="C585" s="244"/>
      <c r="D585" s="228" t="s">
        <v>170</v>
      </c>
      <c r="E585" s="245" t="s">
        <v>19</v>
      </c>
      <c r="F585" s="246" t="s">
        <v>523</v>
      </c>
      <c r="G585" s="244"/>
      <c r="H585" s="247">
        <v>149.1</v>
      </c>
      <c r="I585" s="248"/>
      <c r="J585" s="244"/>
      <c r="K585" s="244"/>
      <c r="L585" s="249"/>
      <c r="M585" s="250"/>
      <c r="N585" s="251"/>
      <c r="O585" s="251"/>
      <c r="P585" s="251"/>
      <c r="Q585" s="251"/>
      <c r="R585" s="251"/>
      <c r="S585" s="251"/>
      <c r="T585" s="252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3" t="s">
        <v>170</v>
      </c>
      <c r="AU585" s="253" t="s">
        <v>77</v>
      </c>
      <c r="AV585" s="14" t="s">
        <v>77</v>
      </c>
      <c r="AW585" s="14" t="s">
        <v>31</v>
      </c>
      <c r="AX585" s="14" t="s">
        <v>69</v>
      </c>
      <c r="AY585" s="253" t="s">
        <v>155</v>
      </c>
    </row>
    <row r="586" s="14" customFormat="1">
      <c r="A586" s="14"/>
      <c r="B586" s="243"/>
      <c r="C586" s="244"/>
      <c r="D586" s="228" t="s">
        <v>170</v>
      </c>
      <c r="E586" s="245" t="s">
        <v>19</v>
      </c>
      <c r="F586" s="246" t="s">
        <v>524</v>
      </c>
      <c r="G586" s="244"/>
      <c r="H586" s="247">
        <v>6.2</v>
      </c>
      <c r="I586" s="248"/>
      <c r="J586" s="244"/>
      <c r="K586" s="244"/>
      <c r="L586" s="249"/>
      <c r="M586" s="250"/>
      <c r="N586" s="251"/>
      <c r="O586" s="251"/>
      <c r="P586" s="251"/>
      <c r="Q586" s="251"/>
      <c r="R586" s="251"/>
      <c r="S586" s="251"/>
      <c r="T586" s="252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3" t="s">
        <v>170</v>
      </c>
      <c r="AU586" s="253" t="s">
        <v>77</v>
      </c>
      <c r="AV586" s="14" t="s">
        <v>77</v>
      </c>
      <c r="AW586" s="14" t="s">
        <v>31</v>
      </c>
      <c r="AX586" s="14" t="s">
        <v>69</v>
      </c>
      <c r="AY586" s="253" t="s">
        <v>155</v>
      </c>
    </row>
    <row r="587" s="14" customFormat="1">
      <c r="A587" s="14"/>
      <c r="B587" s="243"/>
      <c r="C587" s="244"/>
      <c r="D587" s="228" t="s">
        <v>170</v>
      </c>
      <c r="E587" s="245" t="s">
        <v>19</v>
      </c>
      <c r="F587" s="246" t="s">
        <v>525</v>
      </c>
      <c r="G587" s="244"/>
      <c r="H587" s="247">
        <v>18</v>
      </c>
      <c r="I587" s="248"/>
      <c r="J587" s="244"/>
      <c r="K587" s="244"/>
      <c r="L587" s="249"/>
      <c r="M587" s="250"/>
      <c r="N587" s="251"/>
      <c r="O587" s="251"/>
      <c r="P587" s="251"/>
      <c r="Q587" s="251"/>
      <c r="R587" s="251"/>
      <c r="S587" s="251"/>
      <c r="T587" s="252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3" t="s">
        <v>170</v>
      </c>
      <c r="AU587" s="253" t="s">
        <v>77</v>
      </c>
      <c r="AV587" s="14" t="s">
        <v>77</v>
      </c>
      <c r="AW587" s="14" t="s">
        <v>31</v>
      </c>
      <c r="AX587" s="14" t="s">
        <v>69</v>
      </c>
      <c r="AY587" s="253" t="s">
        <v>155</v>
      </c>
    </row>
    <row r="588" s="14" customFormat="1">
      <c r="A588" s="14"/>
      <c r="B588" s="243"/>
      <c r="C588" s="244"/>
      <c r="D588" s="228" t="s">
        <v>170</v>
      </c>
      <c r="E588" s="245" t="s">
        <v>19</v>
      </c>
      <c r="F588" s="246" t="s">
        <v>526</v>
      </c>
      <c r="G588" s="244"/>
      <c r="H588" s="247">
        <v>57.6</v>
      </c>
      <c r="I588" s="248"/>
      <c r="J588" s="244"/>
      <c r="K588" s="244"/>
      <c r="L588" s="249"/>
      <c r="M588" s="250"/>
      <c r="N588" s="251"/>
      <c r="O588" s="251"/>
      <c r="P588" s="251"/>
      <c r="Q588" s="251"/>
      <c r="R588" s="251"/>
      <c r="S588" s="251"/>
      <c r="T588" s="252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3" t="s">
        <v>170</v>
      </c>
      <c r="AU588" s="253" t="s">
        <v>77</v>
      </c>
      <c r="AV588" s="14" t="s">
        <v>77</v>
      </c>
      <c r="AW588" s="14" t="s">
        <v>31</v>
      </c>
      <c r="AX588" s="14" t="s">
        <v>69</v>
      </c>
      <c r="AY588" s="253" t="s">
        <v>155</v>
      </c>
    </row>
    <row r="589" s="14" customFormat="1">
      <c r="A589" s="14"/>
      <c r="B589" s="243"/>
      <c r="C589" s="244"/>
      <c r="D589" s="228" t="s">
        <v>170</v>
      </c>
      <c r="E589" s="245" t="s">
        <v>19</v>
      </c>
      <c r="F589" s="246" t="s">
        <v>519</v>
      </c>
      <c r="G589" s="244"/>
      <c r="H589" s="247">
        <v>7.9</v>
      </c>
      <c r="I589" s="248"/>
      <c r="J589" s="244"/>
      <c r="K589" s="244"/>
      <c r="L589" s="249"/>
      <c r="M589" s="250"/>
      <c r="N589" s="251"/>
      <c r="O589" s="251"/>
      <c r="P589" s="251"/>
      <c r="Q589" s="251"/>
      <c r="R589" s="251"/>
      <c r="S589" s="251"/>
      <c r="T589" s="252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3" t="s">
        <v>170</v>
      </c>
      <c r="AU589" s="253" t="s">
        <v>77</v>
      </c>
      <c r="AV589" s="14" t="s">
        <v>77</v>
      </c>
      <c r="AW589" s="14" t="s">
        <v>31</v>
      </c>
      <c r="AX589" s="14" t="s">
        <v>69</v>
      </c>
      <c r="AY589" s="253" t="s">
        <v>155</v>
      </c>
    </row>
    <row r="590" s="14" customFormat="1">
      <c r="A590" s="14"/>
      <c r="B590" s="243"/>
      <c r="C590" s="244"/>
      <c r="D590" s="228" t="s">
        <v>170</v>
      </c>
      <c r="E590" s="245" t="s">
        <v>19</v>
      </c>
      <c r="F590" s="246" t="s">
        <v>527</v>
      </c>
      <c r="G590" s="244"/>
      <c r="H590" s="247">
        <v>7.1</v>
      </c>
      <c r="I590" s="248"/>
      <c r="J590" s="244"/>
      <c r="K590" s="244"/>
      <c r="L590" s="249"/>
      <c r="M590" s="250"/>
      <c r="N590" s="251"/>
      <c r="O590" s="251"/>
      <c r="P590" s="251"/>
      <c r="Q590" s="251"/>
      <c r="R590" s="251"/>
      <c r="S590" s="251"/>
      <c r="T590" s="252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3" t="s">
        <v>170</v>
      </c>
      <c r="AU590" s="253" t="s">
        <v>77</v>
      </c>
      <c r="AV590" s="14" t="s">
        <v>77</v>
      </c>
      <c r="AW590" s="14" t="s">
        <v>31</v>
      </c>
      <c r="AX590" s="14" t="s">
        <v>69</v>
      </c>
      <c r="AY590" s="253" t="s">
        <v>155</v>
      </c>
    </row>
    <row r="591" s="14" customFormat="1">
      <c r="A591" s="14"/>
      <c r="B591" s="243"/>
      <c r="C591" s="244"/>
      <c r="D591" s="228" t="s">
        <v>170</v>
      </c>
      <c r="E591" s="245" t="s">
        <v>19</v>
      </c>
      <c r="F591" s="246" t="s">
        <v>528</v>
      </c>
      <c r="G591" s="244"/>
      <c r="H591" s="247">
        <v>20</v>
      </c>
      <c r="I591" s="248"/>
      <c r="J591" s="244"/>
      <c r="K591" s="244"/>
      <c r="L591" s="249"/>
      <c r="M591" s="250"/>
      <c r="N591" s="251"/>
      <c r="O591" s="251"/>
      <c r="P591" s="251"/>
      <c r="Q591" s="251"/>
      <c r="R591" s="251"/>
      <c r="S591" s="251"/>
      <c r="T591" s="252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3" t="s">
        <v>170</v>
      </c>
      <c r="AU591" s="253" t="s">
        <v>77</v>
      </c>
      <c r="AV591" s="14" t="s">
        <v>77</v>
      </c>
      <c r="AW591" s="14" t="s">
        <v>31</v>
      </c>
      <c r="AX591" s="14" t="s">
        <v>69</v>
      </c>
      <c r="AY591" s="253" t="s">
        <v>155</v>
      </c>
    </row>
    <row r="592" s="13" customFormat="1">
      <c r="A592" s="13"/>
      <c r="B592" s="233"/>
      <c r="C592" s="234"/>
      <c r="D592" s="228" t="s">
        <v>170</v>
      </c>
      <c r="E592" s="235" t="s">
        <v>19</v>
      </c>
      <c r="F592" s="236" t="s">
        <v>529</v>
      </c>
      <c r="G592" s="234"/>
      <c r="H592" s="235" t="s">
        <v>19</v>
      </c>
      <c r="I592" s="237"/>
      <c r="J592" s="234"/>
      <c r="K592" s="234"/>
      <c r="L592" s="238"/>
      <c r="M592" s="239"/>
      <c r="N592" s="240"/>
      <c r="O592" s="240"/>
      <c r="P592" s="240"/>
      <c r="Q592" s="240"/>
      <c r="R592" s="240"/>
      <c r="S592" s="240"/>
      <c r="T592" s="241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2" t="s">
        <v>170</v>
      </c>
      <c r="AU592" s="242" t="s">
        <v>77</v>
      </c>
      <c r="AV592" s="13" t="s">
        <v>75</v>
      </c>
      <c r="AW592" s="13" t="s">
        <v>31</v>
      </c>
      <c r="AX592" s="13" t="s">
        <v>69</v>
      </c>
      <c r="AY592" s="242" t="s">
        <v>155</v>
      </c>
    </row>
    <row r="593" s="14" customFormat="1">
      <c r="A593" s="14"/>
      <c r="B593" s="243"/>
      <c r="C593" s="244"/>
      <c r="D593" s="228" t="s">
        <v>170</v>
      </c>
      <c r="E593" s="245" t="s">
        <v>19</v>
      </c>
      <c r="F593" s="246" t="s">
        <v>530</v>
      </c>
      <c r="G593" s="244"/>
      <c r="H593" s="247">
        <v>298.2</v>
      </c>
      <c r="I593" s="248"/>
      <c r="J593" s="244"/>
      <c r="K593" s="244"/>
      <c r="L593" s="249"/>
      <c r="M593" s="250"/>
      <c r="N593" s="251"/>
      <c r="O593" s="251"/>
      <c r="P593" s="251"/>
      <c r="Q593" s="251"/>
      <c r="R593" s="251"/>
      <c r="S593" s="251"/>
      <c r="T593" s="252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3" t="s">
        <v>170</v>
      </c>
      <c r="AU593" s="253" t="s">
        <v>77</v>
      </c>
      <c r="AV593" s="14" t="s">
        <v>77</v>
      </c>
      <c r="AW593" s="14" t="s">
        <v>31</v>
      </c>
      <c r="AX593" s="14" t="s">
        <v>69</v>
      </c>
      <c r="AY593" s="253" t="s">
        <v>155</v>
      </c>
    </row>
    <row r="594" s="14" customFormat="1">
      <c r="A594" s="14"/>
      <c r="B594" s="243"/>
      <c r="C594" s="244"/>
      <c r="D594" s="228" t="s">
        <v>170</v>
      </c>
      <c r="E594" s="245" t="s">
        <v>19</v>
      </c>
      <c r="F594" s="246" t="s">
        <v>531</v>
      </c>
      <c r="G594" s="244"/>
      <c r="H594" s="247">
        <v>85.2</v>
      </c>
      <c r="I594" s="248"/>
      <c r="J594" s="244"/>
      <c r="K594" s="244"/>
      <c r="L594" s="249"/>
      <c r="M594" s="250"/>
      <c r="N594" s="251"/>
      <c r="O594" s="251"/>
      <c r="P594" s="251"/>
      <c r="Q594" s="251"/>
      <c r="R594" s="251"/>
      <c r="S594" s="251"/>
      <c r="T594" s="252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3" t="s">
        <v>170</v>
      </c>
      <c r="AU594" s="253" t="s">
        <v>77</v>
      </c>
      <c r="AV594" s="14" t="s">
        <v>77</v>
      </c>
      <c r="AW594" s="14" t="s">
        <v>31</v>
      </c>
      <c r="AX594" s="14" t="s">
        <v>69</v>
      </c>
      <c r="AY594" s="253" t="s">
        <v>155</v>
      </c>
    </row>
    <row r="595" s="13" customFormat="1">
      <c r="A595" s="13"/>
      <c r="B595" s="233"/>
      <c r="C595" s="234"/>
      <c r="D595" s="228" t="s">
        <v>170</v>
      </c>
      <c r="E595" s="235" t="s">
        <v>19</v>
      </c>
      <c r="F595" s="236" t="s">
        <v>532</v>
      </c>
      <c r="G595" s="234"/>
      <c r="H595" s="235" t="s">
        <v>19</v>
      </c>
      <c r="I595" s="237"/>
      <c r="J595" s="234"/>
      <c r="K595" s="234"/>
      <c r="L595" s="238"/>
      <c r="M595" s="239"/>
      <c r="N595" s="240"/>
      <c r="O595" s="240"/>
      <c r="P595" s="240"/>
      <c r="Q595" s="240"/>
      <c r="R595" s="240"/>
      <c r="S595" s="240"/>
      <c r="T595" s="241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2" t="s">
        <v>170</v>
      </c>
      <c r="AU595" s="242" t="s">
        <v>77</v>
      </c>
      <c r="AV595" s="13" t="s">
        <v>75</v>
      </c>
      <c r="AW595" s="13" t="s">
        <v>31</v>
      </c>
      <c r="AX595" s="13" t="s">
        <v>69</v>
      </c>
      <c r="AY595" s="242" t="s">
        <v>155</v>
      </c>
    </row>
    <row r="596" s="14" customFormat="1">
      <c r="A596" s="14"/>
      <c r="B596" s="243"/>
      <c r="C596" s="244"/>
      <c r="D596" s="228" t="s">
        <v>170</v>
      </c>
      <c r="E596" s="245" t="s">
        <v>19</v>
      </c>
      <c r="F596" s="246" t="s">
        <v>533</v>
      </c>
      <c r="G596" s="244"/>
      <c r="H596" s="247">
        <v>170.4</v>
      </c>
      <c r="I596" s="248"/>
      <c r="J596" s="244"/>
      <c r="K596" s="244"/>
      <c r="L596" s="249"/>
      <c r="M596" s="250"/>
      <c r="N596" s="251"/>
      <c r="O596" s="251"/>
      <c r="P596" s="251"/>
      <c r="Q596" s="251"/>
      <c r="R596" s="251"/>
      <c r="S596" s="251"/>
      <c r="T596" s="252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3" t="s">
        <v>170</v>
      </c>
      <c r="AU596" s="253" t="s">
        <v>77</v>
      </c>
      <c r="AV596" s="14" t="s">
        <v>77</v>
      </c>
      <c r="AW596" s="14" t="s">
        <v>31</v>
      </c>
      <c r="AX596" s="14" t="s">
        <v>69</v>
      </c>
      <c r="AY596" s="253" t="s">
        <v>155</v>
      </c>
    </row>
    <row r="597" s="14" customFormat="1">
      <c r="A597" s="14"/>
      <c r="B597" s="243"/>
      <c r="C597" s="244"/>
      <c r="D597" s="228" t="s">
        <v>170</v>
      </c>
      <c r="E597" s="245" t="s">
        <v>19</v>
      </c>
      <c r="F597" s="246" t="s">
        <v>534</v>
      </c>
      <c r="G597" s="244"/>
      <c r="H597" s="247">
        <v>127.8</v>
      </c>
      <c r="I597" s="248"/>
      <c r="J597" s="244"/>
      <c r="K597" s="244"/>
      <c r="L597" s="249"/>
      <c r="M597" s="250"/>
      <c r="N597" s="251"/>
      <c r="O597" s="251"/>
      <c r="P597" s="251"/>
      <c r="Q597" s="251"/>
      <c r="R597" s="251"/>
      <c r="S597" s="251"/>
      <c r="T597" s="252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3" t="s">
        <v>170</v>
      </c>
      <c r="AU597" s="253" t="s">
        <v>77</v>
      </c>
      <c r="AV597" s="14" t="s">
        <v>77</v>
      </c>
      <c r="AW597" s="14" t="s">
        <v>31</v>
      </c>
      <c r="AX597" s="14" t="s">
        <v>69</v>
      </c>
      <c r="AY597" s="253" t="s">
        <v>155</v>
      </c>
    </row>
    <row r="598" s="14" customFormat="1">
      <c r="A598" s="14"/>
      <c r="B598" s="243"/>
      <c r="C598" s="244"/>
      <c r="D598" s="228" t="s">
        <v>170</v>
      </c>
      <c r="E598" s="245" t="s">
        <v>19</v>
      </c>
      <c r="F598" s="246" t="s">
        <v>535</v>
      </c>
      <c r="G598" s="244"/>
      <c r="H598" s="247">
        <v>51.6</v>
      </c>
      <c r="I598" s="248"/>
      <c r="J598" s="244"/>
      <c r="K598" s="244"/>
      <c r="L598" s="249"/>
      <c r="M598" s="250"/>
      <c r="N598" s="251"/>
      <c r="O598" s="251"/>
      <c r="P598" s="251"/>
      <c r="Q598" s="251"/>
      <c r="R598" s="251"/>
      <c r="S598" s="251"/>
      <c r="T598" s="252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3" t="s">
        <v>170</v>
      </c>
      <c r="AU598" s="253" t="s">
        <v>77</v>
      </c>
      <c r="AV598" s="14" t="s">
        <v>77</v>
      </c>
      <c r="AW598" s="14" t="s">
        <v>31</v>
      </c>
      <c r="AX598" s="14" t="s">
        <v>69</v>
      </c>
      <c r="AY598" s="253" t="s">
        <v>155</v>
      </c>
    </row>
    <row r="599" s="14" customFormat="1">
      <c r="A599" s="14"/>
      <c r="B599" s="243"/>
      <c r="C599" s="244"/>
      <c r="D599" s="228" t="s">
        <v>170</v>
      </c>
      <c r="E599" s="245" t="s">
        <v>19</v>
      </c>
      <c r="F599" s="246" t="s">
        <v>536</v>
      </c>
      <c r="G599" s="244"/>
      <c r="H599" s="247">
        <v>8.2</v>
      </c>
      <c r="I599" s="248"/>
      <c r="J599" s="244"/>
      <c r="K599" s="244"/>
      <c r="L599" s="249"/>
      <c r="M599" s="250"/>
      <c r="N599" s="251"/>
      <c r="O599" s="251"/>
      <c r="P599" s="251"/>
      <c r="Q599" s="251"/>
      <c r="R599" s="251"/>
      <c r="S599" s="251"/>
      <c r="T599" s="252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3" t="s">
        <v>170</v>
      </c>
      <c r="AU599" s="253" t="s">
        <v>77</v>
      </c>
      <c r="AV599" s="14" t="s">
        <v>77</v>
      </c>
      <c r="AW599" s="14" t="s">
        <v>31</v>
      </c>
      <c r="AX599" s="14" t="s">
        <v>69</v>
      </c>
      <c r="AY599" s="253" t="s">
        <v>155</v>
      </c>
    </row>
    <row r="600" s="13" customFormat="1">
      <c r="A600" s="13"/>
      <c r="B600" s="233"/>
      <c r="C600" s="234"/>
      <c r="D600" s="228" t="s">
        <v>170</v>
      </c>
      <c r="E600" s="235" t="s">
        <v>19</v>
      </c>
      <c r="F600" s="236" t="s">
        <v>537</v>
      </c>
      <c r="G600" s="234"/>
      <c r="H600" s="235" t="s">
        <v>19</v>
      </c>
      <c r="I600" s="237"/>
      <c r="J600" s="234"/>
      <c r="K600" s="234"/>
      <c r="L600" s="238"/>
      <c r="M600" s="239"/>
      <c r="N600" s="240"/>
      <c r="O600" s="240"/>
      <c r="P600" s="240"/>
      <c r="Q600" s="240"/>
      <c r="R600" s="240"/>
      <c r="S600" s="240"/>
      <c r="T600" s="241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2" t="s">
        <v>170</v>
      </c>
      <c r="AU600" s="242" t="s">
        <v>77</v>
      </c>
      <c r="AV600" s="13" t="s">
        <v>75</v>
      </c>
      <c r="AW600" s="13" t="s">
        <v>31</v>
      </c>
      <c r="AX600" s="13" t="s">
        <v>69</v>
      </c>
      <c r="AY600" s="242" t="s">
        <v>155</v>
      </c>
    </row>
    <row r="601" s="14" customFormat="1">
      <c r="A601" s="14"/>
      <c r="B601" s="243"/>
      <c r="C601" s="244"/>
      <c r="D601" s="228" t="s">
        <v>170</v>
      </c>
      <c r="E601" s="245" t="s">
        <v>19</v>
      </c>
      <c r="F601" s="246" t="s">
        <v>531</v>
      </c>
      <c r="G601" s="244"/>
      <c r="H601" s="247">
        <v>85.2</v>
      </c>
      <c r="I601" s="248"/>
      <c r="J601" s="244"/>
      <c r="K601" s="244"/>
      <c r="L601" s="249"/>
      <c r="M601" s="250"/>
      <c r="N601" s="251"/>
      <c r="O601" s="251"/>
      <c r="P601" s="251"/>
      <c r="Q601" s="251"/>
      <c r="R601" s="251"/>
      <c r="S601" s="251"/>
      <c r="T601" s="252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3" t="s">
        <v>170</v>
      </c>
      <c r="AU601" s="253" t="s">
        <v>77</v>
      </c>
      <c r="AV601" s="14" t="s">
        <v>77</v>
      </c>
      <c r="AW601" s="14" t="s">
        <v>31</v>
      </c>
      <c r="AX601" s="14" t="s">
        <v>69</v>
      </c>
      <c r="AY601" s="253" t="s">
        <v>155</v>
      </c>
    </row>
    <row r="602" s="14" customFormat="1">
      <c r="A602" s="14"/>
      <c r="B602" s="243"/>
      <c r="C602" s="244"/>
      <c r="D602" s="228" t="s">
        <v>170</v>
      </c>
      <c r="E602" s="245" t="s">
        <v>19</v>
      </c>
      <c r="F602" s="246" t="s">
        <v>538</v>
      </c>
      <c r="G602" s="244"/>
      <c r="H602" s="247">
        <v>99.4</v>
      </c>
      <c r="I602" s="248"/>
      <c r="J602" s="244"/>
      <c r="K602" s="244"/>
      <c r="L602" s="249"/>
      <c r="M602" s="250"/>
      <c r="N602" s="251"/>
      <c r="O602" s="251"/>
      <c r="P602" s="251"/>
      <c r="Q602" s="251"/>
      <c r="R602" s="251"/>
      <c r="S602" s="251"/>
      <c r="T602" s="252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3" t="s">
        <v>170</v>
      </c>
      <c r="AU602" s="253" t="s">
        <v>77</v>
      </c>
      <c r="AV602" s="14" t="s">
        <v>77</v>
      </c>
      <c r="AW602" s="14" t="s">
        <v>31</v>
      </c>
      <c r="AX602" s="14" t="s">
        <v>69</v>
      </c>
      <c r="AY602" s="253" t="s">
        <v>155</v>
      </c>
    </row>
    <row r="603" s="14" customFormat="1">
      <c r="A603" s="14"/>
      <c r="B603" s="243"/>
      <c r="C603" s="244"/>
      <c r="D603" s="228" t="s">
        <v>170</v>
      </c>
      <c r="E603" s="245" t="s">
        <v>19</v>
      </c>
      <c r="F603" s="246" t="s">
        <v>539</v>
      </c>
      <c r="G603" s="244"/>
      <c r="H603" s="247">
        <v>71</v>
      </c>
      <c r="I603" s="248"/>
      <c r="J603" s="244"/>
      <c r="K603" s="244"/>
      <c r="L603" s="249"/>
      <c r="M603" s="250"/>
      <c r="N603" s="251"/>
      <c r="O603" s="251"/>
      <c r="P603" s="251"/>
      <c r="Q603" s="251"/>
      <c r="R603" s="251"/>
      <c r="S603" s="251"/>
      <c r="T603" s="252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3" t="s">
        <v>170</v>
      </c>
      <c r="AU603" s="253" t="s">
        <v>77</v>
      </c>
      <c r="AV603" s="14" t="s">
        <v>77</v>
      </c>
      <c r="AW603" s="14" t="s">
        <v>31</v>
      </c>
      <c r="AX603" s="14" t="s">
        <v>69</v>
      </c>
      <c r="AY603" s="253" t="s">
        <v>155</v>
      </c>
    </row>
    <row r="604" s="14" customFormat="1">
      <c r="A604" s="14"/>
      <c r="B604" s="243"/>
      <c r="C604" s="244"/>
      <c r="D604" s="228" t="s">
        <v>170</v>
      </c>
      <c r="E604" s="245" t="s">
        <v>19</v>
      </c>
      <c r="F604" s="246" t="s">
        <v>540</v>
      </c>
      <c r="G604" s="244"/>
      <c r="H604" s="247">
        <v>34.799999999999996</v>
      </c>
      <c r="I604" s="248"/>
      <c r="J604" s="244"/>
      <c r="K604" s="244"/>
      <c r="L604" s="249"/>
      <c r="M604" s="250"/>
      <c r="N604" s="251"/>
      <c r="O604" s="251"/>
      <c r="P604" s="251"/>
      <c r="Q604" s="251"/>
      <c r="R604" s="251"/>
      <c r="S604" s="251"/>
      <c r="T604" s="252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3" t="s">
        <v>170</v>
      </c>
      <c r="AU604" s="253" t="s">
        <v>77</v>
      </c>
      <c r="AV604" s="14" t="s">
        <v>77</v>
      </c>
      <c r="AW604" s="14" t="s">
        <v>31</v>
      </c>
      <c r="AX604" s="14" t="s">
        <v>69</v>
      </c>
      <c r="AY604" s="253" t="s">
        <v>155</v>
      </c>
    </row>
    <row r="605" s="13" customFormat="1">
      <c r="A605" s="13"/>
      <c r="B605" s="233"/>
      <c r="C605" s="234"/>
      <c r="D605" s="228" t="s">
        <v>170</v>
      </c>
      <c r="E605" s="235" t="s">
        <v>19</v>
      </c>
      <c r="F605" s="236" t="s">
        <v>541</v>
      </c>
      <c r="G605" s="234"/>
      <c r="H605" s="235" t="s">
        <v>19</v>
      </c>
      <c r="I605" s="237"/>
      <c r="J605" s="234"/>
      <c r="K605" s="234"/>
      <c r="L605" s="238"/>
      <c r="M605" s="239"/>
      <c r="N605" s="240"/>
      <c r="O605" s="240"/>
      <c r="P605" s="240"/>
      <c r="Q605" s="240"/>
      <c r="R605" s="240"/>
      <c r="S605" s="240"/>
      <c r="T605" s="241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2" t="s">
        <v>170</v>
      </c>
      <c r="AU605" s="242" t="s">
        <v>77</v>
      </c>
      <c r="AV605" s="13" t="s">
        <v>75</v>
      </c>
      <c r="AW605" s="13" t="s">
        <v>31</v>
      </c>
      <c r="AX605" s="13" t="s">
        <v>69</v>
      </c>
      <c r="AY605" s="242" t="s">
        <v>155</v>
      </c>
    </row>
    <row r="606" s="14" customFormat="1">
      <c r="A606" s="14"/>
      <c r="B606" s="243"/>
      <c r="C606" s="244"/>
      <c r="D606" s="228" t="s">
        <v>170</v>
      </c>
      <c r="E606" s="245" t="s">
        <v>19</v>
      </c>
      <c r="F606" s="246" t="s">
        <v>542</v>
      </c>
      <c r="G606" s="244"/>
      <c r="H606" s="247">
        <v>80.6</v>
      </c>
      <c r="I606" s="248"/>
      <c r="J606" s="244"/>
      <c r="K606" s="244"/>
      <c r="L606" s="249"/>
      <c r="M606" s="250"/>
      <c r="N606" s="251"/>
      <c r="O606" s="251"/>
      <c r="P606" s="251"/>
      <c r="Q606" s="251"/>
      <c r="R606" s="251"/>
      <c r="S606" s="251"/>
      <c r="T606" s="252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3" t="s">
        <v>170</v>
      </c>
      <c r="AU606" s="253" t="s">
        <v>77</v>
      </c>
      <c r="AV606" s="14" t="s">
        <v>77</v>
      </c>
      <c r="AW606" s="14" t="s">
        <v>31</v>
      </c>
      <c r="AX606" s="14" t="s">
        <v>69</v>
      </c>
      <c r="AY606" s="253" t="s">
        <v>155</v>
      </c>
    </row>
    <row r="607" s="14" customFormat="1">
      <c r="A607" s="14"/>
      <c r="B607" s="243"/>
      <c r="C607" s="244"/>
      <c r="D607" s="228" t="s">
        <v>170</v>
      </c>
      <c r="E607" s="245" t="s">
        <v>19</v>
      </c>
      <c r="F607" s="246" t="s">
        <v>543</v>
      </c>
      <c r="G607" s="244"/>
      <c r="H607" s="247">
        <v>8.6</v>
      </c>
      <c r="I607" s="248"/>
      <c r="J607" s="244"/>
      <c r="K607" s="244"/>
      <c r="L607" s="249"/>
      <c r="M607" s="250"/>
      <c r="N607" s="251"/>
      <c r="O607" s="251"/>
      <c r="P607" s="251"/>
      <c r="Q607" s="251"/>
      <c r="R607" s="251"/>
      <c r="S607" s="251"/>
      <c r="T607" s="252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3" t="s">
        <v>170</v>
      </c>
      <c r="AU607" s="253" t="s">
        <v>77</v>
      </c>
      <c r="AV607" s="14" t="s">
        <v>77</v>
      </c>
      <c r="AW607" s="14" t="s">
        <v>31</v>
      </c>
      <c r="AX607" s="14" t="s">
        <v>69</v>
      </c>
      <c r="AY607" s="253" t="s">
        <v>155</v>
      </c>
    </row>
    <row r="608" s="14" customFormat="1">
      <c r="A608" s="14"/>
      <c r="B608" s="243"/>
      <c r="C608" s="244"/>
      <c r="D608" s="228" t="s">
        <v>170</v>
      </c>
      <c r="E608" s="245" t="s">
        <v>19</v>
      </c>
      <c r="F608" s="246" t="s">
        <v>544</v>
      </c>
      <c r="G608" s="244"/>
      <c r="H608" s="247">
        <v>7.2</v>
      </c>
      <c r="I608" s="248"/>
      <c r="J608" s="244"/>
      <c r="K608" s="244"/>
      <c r="L608" s="249"/>
      <c r="M608" s="250"/>
      <c r="N608" s="251"/>
      <c r="O608" s="251"/>
      <c r="P608" s="251"/>
      <c r="Q608" s="251"/>
      <c r="R608" s="251"/>
      <c r="S608" s="251"/>
      <c r="T608" s="252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3" t="s">
        <v>170</v>
      </c>
      <c r="AU608" s="253" t="s">
        <v>77</v>
      </c>
      <c r="AV608" s="14" t="s">
        <v>77</v>
      </c>
      <c r="AW608" s="14" t="s">
        <v>31</v>
      </c>
      <c r="AX608" s="14" t="s">
        <v>69</v>
      </c>
      <c r="AY608" s="253" t="s">
        <v>155</v>
      </c>
    </row>
    <row r="609" s="14" customFormat="1">
      <c r="A609" s="14"/>
      <c r="B609" s="243"/>
      <c r="C609" s="244"/>
      <c r="D609" s="228" t="s">
        <v>170</v>
      </c>
      <c r="E609" s="245" t="s">
        <v>19</v>
      </c>
      <c r="F609" s="246" t="s">
        <v>544</v>
      </c>
      <c r="G609" s="244"/>
      <c r="H609" s="247">
        <v>7.2</v>
      </c>
      <c r="I609" s="248"/>
      <c r="J609" s="244"/>
      <c r="K609" s="244"/>
      <c r="L609" s="249"/>
      <c r="M609" s="250"/>
      <c r="N609" s="251"/>
      <c r="O609" s="251"/>
      <c r="P609" s="251"/>
      <c r="Q609" s="251"/>
      <c r="R609" s="251"/>
      <c r="S609" s="251"/>
      <c r="T609" s="252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3" t="s">
        <v>170</v>
      </c>
      <c r="AU609" s="253" t="s">
        <v>77</v>
      </c>
      <c r="AV609" s="14" t="s">
        <v>77</v>
      </c>
      <c r="AW609" s="14" t="s">
        <v>31</v>
      </c>
      <c r="AX609" s="14" t="s">
        <v>69</v>
      </c>
      <c r="AY609" s="253" t="s">
        <v>155</v>
      </c>
    </row>
    <row r="610" s="14" customFormat="1">
      <c r="A610" s="14"/>
      <c r="B610" s="243"/>
      <c r="C610" s="244"/>
      <c r="D610" s="228" t="s">
        <v>170</v>
      </c>
      <c r="E610" s="245" t="s">
        <v>19</v>
      </c>
      <c r="F610" s="246" t="s">
        <v>545</v>
      </c>
      <c r="G610" s="244"/>
      <c r="H610" s="247">
        <v>25.8</v>
      </c>
      <c r="I610" s="248"/>
      <c r="J610" s="244"/>
      <c r="K610" s="244"/>
      <c r="L610" s="249"/>
      <c r="M610" s="250"/>
      <c r="N610" s="251"/>
      <c r="O610" s="251"/>
      <c r="P610" s="251"/>
      <c r="Q610" s="251"/>
      <c r="R610" s="251"/>
      <c r="S610" s="251"/>
      <c r="T610" s="252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3" t="s">
        <v>170</v>
      </c>
      <c r="AU610" s="253" t="s">
        <v>77</v>
      </c>
      <c r="AV610" s="14" t="s">
        <v>77</v>
      </c>
      <c r="AW610" s="14" t="s">
        <v>31</v>
      </c>
      <c r="AX610" s="14" t="s">
        <v>69</v>
      </c>
      <c r="AY610" s="253" t="s">
        <v>155</v>
      </c>
    </row>
    <row r="611" s="14" customFormat="1">
      <c r="A611" s="14"/>
      <c r="B611" s="243"/>
      <c r="C611" s="244"/>
      <c r="D611" s="228" t="s">
        <v>170</v>
      </c>
      <c r="E611" s="245" t="s">
        <v>19</v>
      </c>
      <c r="F611" s="246" t="s">
        <v>546</v>
      </c>
      <c r="G611" s="244"/>
      <c r="H611" s="247">
        <v>170.4</v>
      </c>
      <c r="I611" s="248"/>
      <c r="J611" s="244"/>
      <c r="K611" s="244"/>
      <c r="L611" s="249"/>
      <c r="M611" s="250"/>
      <c r="N611" s="251"/>
      <c r="O611" s="251"/>
      <c r="P611" s="251"/>
      <c r="Q611" s="251"/>
      <c r="R611" s="251"/>
      <c r="S611" s="251"/>
      <c r="T611" s="252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3" t="s">
        <v>170</v>
      </c>
      <c r="AU611" s="253" t="s">
        <v>77</v>
      </c>
      <c r="AV611" s="14" t="s">
        <v>77</v>
      </c>
      <c r="AW611" s="14" t="s">
        <v>31</v>
      </c>
      <c r="AX611" s="14" t="s">
        <v>69</v>
      </c>
      <c r="AY611" s="253" t="s">
        <v>155</v>
      </c>
    </row>
    <row r="612" s="14" customFormat="1">
      <c r="A612" s="14"/>
      <c r="B612" s="243"/>
      <c r="C612" s="244"/>
      <c r="D612" s="228" t="s">
        <v>170</v>
      </c>
      <c r="E612" s="245" t="s">
        <v>19</v>
      </c>
      <c r="F612" s="246" t="s">
        <v>539</v>
      </c>
      <c r="G612" s="244"/>
      <c r="H612" s="247">
        <v>71</v>
      </c>
      <c r="I612" s="248"/>
      <c r="J612" s="244"/>
      <c r="K612" s="244"/>
      <c r="L612" s="249"/>
      <c r="M612" s="250"/>
      <c r="N612" s="251"/>
      <c r="O612" s="251"/>
      <c r="P612" s="251"/>
      <c r="Q612" s="251"/>
      <c r="R612" s="251"/>
      <c r="S612" s="251"/>
      <c r="T612" s="252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3" t="s">
        <v>170</v>
      </c>
      <c r="AU612" s="253" t="s">
        <v>77</v>
      </c>
      <c r="AV612" s="14" t="s">
        <v>77</v>
      </c>
      <c r="AW612" s="14" t="s">
        <v>31</v>
      </c>
      <c r="AX612" s="14" t="s">
        <v>69</v>
      </c>
      <c r="AY612" s="253" t="s">
        <v>155</v>
      </c>
    </row>
    <row r="613" s="14" customFormat="1">
      <c r="A613" s="14"/>
      <c r="B613" s="243"/>
      <c r="C613" s="244"/>
      <c r="D613" s="228" t="s">
        <v>170</v>
      </c>
      <c r="E613" s="245" t="s">
        <v>19</v>
      </c>
      <c r="F613" s="246" t="s">
        <v>547</v>
      </c>
      <c r="G613" s="244"/>
      <c r="H613" s="247">
        <v>18.8</v>
      </c>
      <c r="I613" s="248"/>
      <c r="J613" s="244"/>
      <c r="K613" s="244"/>
      <c r="L613" s="249"/>
      <c r="M613" s="250"/>
      <c r="N613" s="251"/>
      <c r="O613" s="251"/>
      <c r="P613" s="251"/>
      <c r="Q613" s="251"/>
      <c r="R613" s="251"/>
      <c r="S613" s="251"/>
      <c r="T613" s="252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3" t="s">
        <v>170</v>
      </c>
      <c r="AU613" s="253" t="s">
        <v>77</v>
      </c>
      <c r="AV613" s="14" t="s">
        <v>77</v>
      </c>
      <c r="AW613" s="14" t="s">
        <v>31</v>
      </c>
      <c r="AX613" s="14" t="s">
        <v>69</v>
      </c>
      <c r="AY613" s="253" t="s">
        <v>155</v>
      </c>
    </row>
    <row r="614" s="14" customFormat="1">
      <c r="A614" s="14"/>
      <c r="B614" s="243"/>
      <c r="C614" s="244"/>
      <c r="D614" s="228" t="s">
        <v>170</v>
      </c>
      <c r="E614" s="245" t="s">
        <v>19</v>
      </c>
      <c r="F614" s="246" t="s">
        <v>548</v>
      </c>
      <c r="G614" s="244"/>
      <c r="H614" s="247">
        <v>6.4</v>
      </c>
      <c r="I614" s="248"/>
      <c r="J614" s="244"/>
      <c r="K614" s="244"/>
      <c r="L614" s="249"/>
      <c r="M614" s="250"/>
      <c r="N614" s="251"/>
      <c r="O614" s="251"/>
      <c r="P614" s="251"/>
      <c r="Q614" s="251"/>
      <c r="R614" s="251"/>
      <c r="S614" s="251"/>
      <c r="T614" s="252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3" t="s">
        <v>170</v>
      </c>
      <c r="AU614" s="253" t="s">
        <v>77</v>
      </c>
      <c r="AV614" s="14" t="s">
        <v>77</v>
      </c>
      <c r="AW614" s="14" t="s">
        <v>31</v>
      </c>
      <c r="AX614" s="14" t="s">
        <v>69</v>
      </c>
      <c r="AY614" s="253" t="s">
        <v>155</v>
      </c>
    </row>
    <row r="615" s="14" customFormat="1">
      <c r="A615" s="14"/>
      <c r="B615" s="243"/>
      <c r="C615" s="244"/>
      <c r="D615" s="228" t="s">
        <v>170</v>
      </c>
      <c r="E615" s="245" t="s">
        <v>19</v>
      </c>
      <c r="F615" s="246" t="s">
        <v>549</v>
      </c>
      <c r="G615" s="244"/>
      <c r="H615" s="247">
        <v>5.2</v>
      </c>
      <c r="I615" s="248"/>
      <c r="J615" s="244"/>
      <c r="K615" s="244"/>
      <c r="L615" s="249"/>
      <c r="M615" s="250"/>
      <c r="N615" s="251"/>
      <c r="O615" s="251"/>
      <c r="P615" s="251"/>
      <c r="Q615" s="251"/>
      <c r="R615" s="251"/>
      <c r="S615" s="251"/>
      <c r="T615" s="252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3" t="s">
        <v>170</v>
      </c>
      <c r="AU615" s="253" t="s">
        <v>77</v>
      </c>
      <c r="AV615" s="14" t="s">
        <v>77</v>
      </c>
      <c r="AW615" s="14" t="s">
        <v>31</v>
      </c>
      <c r="AX615" s="14" t="s">
        <v>69</v>
      </c>
      <c r="AY615" s="253" t="s">
        <v>155</v>
      </c>
    </row>
    <row r="616" s="14" customFormat="1">
      <c r="A616" s="14"/>
      <c r="B616" s="243"/>
      <c r="C616" s="244"/>
      <c r="D616" s="228" t="s">
        <v>170</v>
      </c>
      <c r="E616" s="245" t="s">
        <v>19</v>
      </c>
      <c r="F616" s="246" t="s">
        <v>550</v>
      </c>
      <c r="G616" s="244"/>
      <c r="H616" s="247">
        <v>6.3</v>
      </c>
      <c r="I616" s="248"/>
      <c r="J616" s="244"/>
      <c r="K616" s="244"/>
      <c r="L616" s="249"/>
      <c r="M616" s="250"/>
      <c r="N616" s="251"/>
      <c r="O616" s="251"/>
      <c r="P616" s="251"/>
      <c r="Q616" s="251"/>
      <c r="R616" s="251"/>
      <c r="S616" s="251"/>
      <c r="T616" s="252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3" t="s">
        <v>170</v>
      </c>
      <c r="AU616" s="253" t="s">
        <v>77</v>
      </c>
      <c r="AV616" s="14" t="s">
        <v>77</v>
      </c>
      <c r="AW616" s="14" t="s">
        <v>31</v>
      </c>
      <c r="AX616" s="14" t="s">
        <v>69</v>
      </c>
      <c r="AY616" s="253" t="s">
        <v>155</v>
      </c>
    </row>
    <row r="617" s="15" customFormat="1">
      <c r="A617" s="15"/>
      <c r="B617" s="254"/>
      <c r="C617" s="255"/>
      <c r="D617" s="228" t="s">
        <v>170</v>
      </c>
      <c r="E617" s="256" t="s">
        <v>19</v>
      </c>
      <c r="F617" s="257" t="s">
        <v>192</v>
      </c>
      <c r="G617" s="255"/>
      <c r="H617" s="258">
        <v>2299.9</v>
      </c>
      <c r="I617" s="259"/>
      <c r="J617" s="255"/>
      <c r="K617" s="255"/>
      <c r="L617" s="260"/>
      <c r="M617" s="261"/>
      <c r="N617" s="262"/>
      <c r="O617" s="262"/>
      <c r="P617" s="262"/>
      <c r="Q617" s="262"/>
      <c r="R617" s="262"/>
      <c r="S617" s="262"/>
      <c r="T617" s="263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64" t="s">
        <v>170</v>
      </c>
      <c r="AU617" s="264" t="s">
        <v>77</v>
      </c>
      <c r="AV617" s="15" t="s">
        <v>161</v>
      </c>
      <c r="AW617" s="15" t="s">
        <v>31</v>
      </c>
      <c r="AX617" s="15" t="s">
        <v>75</v>
      </c>
      <c r="AY617" s="264" t="s">
        <v>155</v>
      </c>
    </row>
    <row r="618" s="2" customFormat="1" ht="16.5" customHeight="1">
      <c r="A618" s="41"/>
      <c r="B618" s="42"/>
      <c r="C618" s="265" t="s">
        <v>351</v>
      </c>
      <c r="D618" s="265" t="s">
        <v>322</v>
      </c>
      <c r="E618" s="266" t="s">
        <v>393</v>
      </c>
      <c r="F618" s="267" t="s">
        <v>394</v>
      </c>
      <c r="G618" s="268" t="s">
        <v>300</v>
      </c>
      <c r="H618" s="269">
        <v>2414.895</v>
      </c>
      <c r="I618" s="270"/>
      <c r="J618" s="271">
        <f>ROUND(I618*H618,2)</f>
        <v>0</v>
      </c>
      <c r="K618" s="267" t="s">
        <v>19</v>
      </c>
      <c r="L618" s="272"/>
      <c r="M618" s="273" t="s">
        <v>19</v>
      </c>
      <c r="N618" s="274" t="s">
        <v>40</v>
      </c>
      <c r="O618" s="87"/>
      <c r="P618" s="224">
        <f>O618*H618</f>
        <v>0</v>
      </c>
      <c r="Q618" s="224">
        <v>0</v>
      </c>
      <c r="R618" s="224">
        <f>Q618*H618</f>
        <v>0</v>
      </c>
      <c r="S618" s="224">
        <v>0</v>
      </c>
      <c r="T618" s="225">
        <f>S618*H618</f>
        <v>0</v>
      </c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R618" s="226" t="s">
        <v>195</v>
      </c>
      <c r="AT618" s="226" t="s">
        <v>322</v>
      </c>
      <c r="AU618" s="226" t="s">
        <v>77</v>
      </c>
      <c r="AY618" s="20" t="s">
        <v>155</v>
      </c>
      <c r="BE618" s="227">
        <f>IF(N618="základní",J618,0)</f>
        <v>0</v>
      </c>
      <c r="BF618" s="227">
        <f>IF(N618="snížená",J618,0)</f>
        <v>0</v>
      </c>
      <c r="BG618" s="227">
        <f>IF(N618="zákl. přenesená",J618,0)</f>
        <v>0</v>
      </c>
      <c r="BH618" s="227">
        <f>IF(N618="sníž. přenesená",J618,0)</f>
        <v>0</v>
      </c>
      <c r="BI618" s="227">
        <f>IF(N618="nulová",J618,0)</f>
        <v>0</v>
      </c>
      <c r="BJ618" s="20" t="s">
        <v>75</v>
      </c>
      <c r="BK618" s="227">
        <f>ROUND(I618*H618,2)</f>
        <v>0</v>
      </c>
      <c r="BL618" s="20" t="s">
        <v>161</v>
      </c>
      <c r="BM618" s="226" t="s">
        <v>551</v>
      </c>
    </row>
    <row r="619" s="2" customFormat="1">
      <c r="A619" s="41"/>
      <c r="B619" s="42"/>
      <c r="C619" s="43"/>
      <c r="D619" s="228" t="s">
        <v>162</v>
      </c>
      <c r="E619" s="43"/>
      <c r="F619" s="229" t="s">
        <v>394</v>
      </c>
      <c r="G619" s="43"/>
      <c r="H619" s="43"/>
      <c r="I619" s="230"/>
      <c r="J619" s="43"/>
      <c r="K619" s="43"/>
      <c r="L619" s="47"/>
      <c r="M619" s="231"/>
      <c r="N619" s="232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T619" s="20" t="s">
        <v>162</v>
      </c>
      <c r="AU619" s="20" t="s">
        <v>77</v>
      </c>
    </row>
    <row r="620" s="14" customFormat="1">
      <c r="A620" s="14"/>
      <c r="B620" s="243"/>
      <c r="C620" s="244"/>
      <c r="D620" s="228" t="s">
        <v>170</v>
      </c>
      <c r="E620" s="245" t="s">
        <v>19</v>
      </c>
      <c r="F620" s="246" t="s">
        <v>396</v>
      </c>
      <c r="G620" s="244"/>
      <c r="H620" s="247">
        <v>2414.895</v>
      </c>
      <c r="I620" s="248"/>
      <c r="J620" s="244"/>
      <c r="K620" s="244"/>
      <c r="L620" s="249"/>
      <c r="M620" s="250"/>
      <c r="N620" s="251"/>
      <c r="O620" s="251"/>
      <c r="P620" s="251"/>
      <c r="Q620" s="251"/>
      <c r="R620" s="251"/>
      <c r="S620" s="251"/>
      <c r="T620" s="252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3" t="s">
        <v>170</v>
      </c>
      <c r="AU620" s="253" t="s">
        <v>77</v>
      </c>
      <c r="AV620" s="14" t="s">
        <v>77</v>
      </c>
      <c r="AW620" s="14" t="s">
        <v>31</v>
      </c>
      <c r="AX620" s="14" t="s">
        <v>69</v>
      </c>
      <c r="AY620" s="253" t="s">
        <v>155</v>
      </c>
    </row>
    <row r="621" s="15" customFormat="1">
      <c r="A621" s="15"/>
      <c r="B621" s="254"/>
      <c r="C621" s="255"/>
      <c r="D621" s="228" t="s">
        <v>170</v>
      </c>
      <c r="E621" s="256" t="s">
        <v>19</v>
      </c>
      <c r="F621" s="257" t="s">
        <v>192</v>
      </c>
      <c r="G621" s="255"/>
      <c r="H621" s="258">
        <v>2414.895</v>
      </c>
      <c r="I621" s="259"/>
      <c r="J621" s="255"/>
      <c r="K621" s="255"/>
      <c r="L621" s="260"/>
      <c r="M621" s="261"/>
      <c r="N621" s="262"/>
      <c r="O621" s="262"/>
      <c r="P621" s="262"/>
      <c r="Q621" s="262"/>
      <c r="R621" s="262"/>
      <c r="S621" s="262"/>
      <c r="T621" s="263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4" t="s">
        <v>170</v>
      </c>
      <c r="AU621" s="264" t="s">
        <v>77</v>
      </c>
      <c r="AV621" s="15" t="s">
        <v>161</v>
      </c>
      <c r="AW621" s="15" t="s">
        <v>31</v>
      </c>
      <c r="AX621" s="15" t="s">
        <v>75</v>
      </c>
      <c r="AY621" s="264" t="s">
        <v>155</v>
      </c>
    </row>
    <row r="622" s="2" customFormat="1" ht="16.5" customHeight="1">
      <c r="A622" s="41"/>
      <c r="B622" s="42"/>
      <c r="C622" s="215" t="s">
        <v>552</v>
      </c>
      <c r="D622" s="215" t="s">
        <v>157</v>
      </c>
      <c r="E622" s="216" t="s">
        <v>553</v>
      </c>
      <c r="F622" s="217" t="s">
        <v>554</v>
      </c>
      <c r="G622" s="218" t="s">
        <v>300</v>
      </c>
      <c r="H622" s="219">
        <v>505.91</v>
      </c>
      <c r="I622" s="220"/>
      <c r="J622" s="221">
        <f>ROUND(I622*H622,2)</f>
        <v>0</v>
      </c>
      <c r="K622" s="217" t="s">
        <v>19</v>
      </c>
      <c r="L622" s="47"/>
      <c r="M622" s="222" t="s">
        <v>19</v>
      </c>
      <c r="N622" s="223" t="s">
        <v>40</v>
      </c>
      <c r="O622" s="87"/>
      <c r="P622" s="224">
        <f>O622*H622</f>
        <v>0</v>
      </c>
      <c r="Q622" s="224">
        <v>0</v>
      </c>
      <c r="R622" s="224">
        <f>Q622*H622</f>
        <v>0</v>
      </c>
      <c r="S622" s="224">
        <v>0</v>
      </c>
      <c r="T622" s="225">
        <f>S622*H622</f>
        <v>0</v>
      </c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R622" s="226" t="s">
        <v>161</v>
      </c>
      <c r="AT622" s="226" t="s">
        <v>157</v>
      </c>
      <c r="AU622" s="226" t="s">
        <v>77</v>
      </c>
      <c r="AY622" s="20" t="s">
        <v>155</v>
      </c>
      <c r="BE622" s="227">
        <f>IF(N622="základní",J622,0)</f>
        <v>0</v>
      </c>
      <c r="BF622" s="227">
        <f>IF(N622="snížená",J622,0)</f>
        <v>0</v>
      </c>
      <c r="BG622" s="227">
        <f>IF(N622="zákl. přenesená",J622,0)</f>
        <v>0</v>
      </c>
      <c r="BH622" s="227">
        <f>IF(N622="sníž. přenesená",J622,0)</f>
        <v>0</v>
      </c>
      <c r="BI622" s="227">
        <f>IF(N622="nulová",J622,0)</f>
        <v>0</v>
      </c>
      <c r="BJ622" s="20" t="s">
        <v>75</v>
      </c>
      <c r="BK622" s="227">
        <f>ROUND(I622*H622,2)</f>
        <v>0</v>
      </c>
      <c r="BL622" s="20" t="s">
        <v>161</v>
      </c>
      <c r="BM622" s="226" t="s">
        <v>555</v>
      </c>
    </row>
    <row r="623" s="2" customFormat="1">
      <c r="A623" s="41"/>
      <c r="B623" s="42"/>
      <c r="C623" s="43"/>
      <c r="D623" s="228" t="s">
        <v>162</v>
      </c>
      <c r="E623" s="43"/>
      <c r="F623" s="229" t="s">
        <v>554</v>
      </c>
      <c r="G623" s="43"/>
      <c r="H623" s="43"/>
      <c r="I623" s="230"/>
      <c r="J623" s="43"/>
      <c r="K623" s="43"/>
      <c r="L623" s="47"/>
      <c r="M623" s="231"/>
      <c r="N623" s="232"/>
      <c r="O623" s="87"/>
      <c r="P623" s="87"/>
      <c r="Q623" s="87"/>
      <c r="R623" s="87"/>
      <c r="S623" s="87"/>
      <c r="T623" s="88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T623" s="20" t="s">
        <v>162</v>
      </c>
      <c r="AU623" s="20" t="s">
        <v>77</v>
      </c>
    </row>
    <row r="624" s="13" customFormat="1">
      <c r="A624" s="13"/>
      <c r="B624" s="233"/>
      <c r="C624" s="234"/>
      <c r="D624" s="228" t="s">
        <v>170</v>
      </c>
      <c r="E624" s="235" t="s">
        <v>19</v>
      </c>
      <c r="F624" s="236" t="s">
        <v>171</v>
      </c>
      <c r="G624" s="234"/>
      <c r="H624" s="235" t="s">
        <v>19</v>
      </c>
      <c r="I624" s="237"/>
      <c r="J624" s="234"/>
      <c r="K624" s="234"/>
      <c r="L624" s="238"/>
      <c r="M624" s="239"/>
      <c r="N624" s="240"/>
      <c r="O624" s="240"/>
      <c r="P624" s="240"/>
      <c r="Q624" s="240"/>
      <c r="R624" s="240"/>
      <c r="S624" s="240"/>
      <c r="T624" s="241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2" t="s">
        <v>170</v>
      </c>
      <c r="AU624" s="242" t="s">
        <v>77</v>
      </c>
      <c r="AV624" s="13" t="s">
        <v>75</v>
      </c>
      <c r="AW624" s="13" t="s">
        <v>31</v>
      </c>
      <c r="AX624" s="13" t="s">
        <v>69</v>
      </c>
      <c r="AY624" s="242" t="s">
        <v>155</v>
      </c>
    </row>
    <row r="625" s="14" customFormat="1">
      <c r="A625" s="14"/>
      <c r="B625" s="243"/>
      <c r="C625" s="244"/>
      <c r="D625" s="228" t="s">
        <v>170</v>
      </c>
      <c r="E625" s="245" t="s">
        <v>19</v>
      </c>
      <c r="F625" s="246" t="s">
        <v>556</v>
      </c>
      <c r="G625" s="244"/>
      <c r="H625" s="247">
        <v>145</v>
      </c>
      <c r="I625" s="248"/>
      <c r="J625" s="244"/>
      <c r="K625" s="244"/>
      <c r="L625" s="249"/>
      <c r="M625" s="250"/>
      <c r="N625" s="251"/>
      <c r="O625" s="251"/>
      <c r="P625" s="251"/>
      <c r="Q625" s="251"/>
      <c r="R625" s="251"/>
      <c r="S625" s="251"/>
      <c r="T625" s="252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3" t="s">
        <v>170</v>
      </c>
      <c r="AU625" s="253" t="s">
        <v>77</v>
      </c>
      <c r="AV625" s="14" t="s">
        <v>77</v>
      </c>
      <c r="AW625" s="14" t="s">
        <v>31</v>
      </c>
      <c r="AX625" s="14" t="s">
        <v>69</v>
      </c>
      <c r="AY625" s="253" t="s">
        <v>155</v>
      </c>
    </row>
    <row r="626" s="13" customFormat="1">
      <c r="A626" s="13"/>
      <c r="B626" s="233"/>
      <c r="C626" s="234"/>
      <c r="D626" s="228" t="s">
        <v>170</v>
      </c>
      <c r="E626" s="235" t="s">
        <v>19</v>
      </c>
      <c r="F626" s="236" t="s">
        <v>177</v>
      </c>
      <c r="G626" s="234"/>
      <c r="H626" s="235" t="s">
        <v>19</v>
      </c>
      <c r="I626" s="237"/>
      <c r="J626" s="234"/>
      <c r="K626" s="234"/>
      <c r="L626" s="238"/>
      <c r="M626" s="239"/>
      <c r="N626" s="240"/>
      <c r="O626" s="240"/>
      <c r="P626" s="240"/>
      <c r="Q626" s="240"/>
      <c r="R626" s="240"/>
      <c r="S626" s="240"/>
      <c r="T626" s="241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2" t="s">
        <v>170</v>
      </c>
      <c r="AU626" s="242" t="s">
        <v>77</v>
      </c>
      <c r="AV626" s="13" t="s">
        <v>75</v>
      </c>
      <c r="AW626" s="13" t="s">
        <v>31</v>
      </c>
      <c r="AX626" s="13" t="s">
        <v>69</v>
      </c>
      <c r="AY626" s="242" t="s">
        <v>155</v>
      </c>
    </row>
    <row r="627" s="14" customFormat="1">
      <c r="A627" s="14"/>
      <c r="B627" s="243"/>
      <c r="C627" s="244"/>
      <c r="D627" s="228" t="s">
        <v>170</v>
      </c>
      <c r="E627" s="245" t="s">
        <v>19</v>
      </c>
      <c r="F627" s="246" t="s">
        <v>557</v>
      </c>
      <c r="G627" s="244"/>
      <c r="H627" s="247">
        <v>73.63</v>
      </c>
      <c r="I627" s="248"/>
      <c r="J627" s="244"/>
      <c r="K627" s="244"/>
      <c r="L627" s="249"/>
      <c r="M627" s="250"/>
      <c r="N627" s="251"/>
      <c r="O627" s="251"/>
      <c r="P627" s="251"/>
      <c r="Q627" s="251"/>
      <c r="R627" s="251"/>
      <c r="S627" s="251"/>
      <c r="T627" s="252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3" t="s">
        <v>170</v>
      </c>
      <c r="AU627" s="253" t="s">
        <v>77</v>
      </c>
      <c r="AV627" s="14" t="s">
        <v>77</v>
      </c>
      <c r="AW627" s="14" t="s">
        <v>31</v>
      </c>
      <c r="AX627" s="14" t="s">
        <v>69</v>
      </c>
      <c r="AY627" s="253" t="s">
        <v>155</v>
      </c>
    </row>
    <row r="628" s="13" customFormat="1">
      <c r="A628" s="13"/>
      <c r="B628" s="233"/>
      <c r="C628" s="234"/>
      <c r="D628" s="228" t="s">
        <v>170</v>
      </c>
      <c r="E628" s="235" t="s">
        <v>19</v>
      </c>
      <c r="F628" s="236" t="s">
        <v>180</v>
      </c>
      <c r="G628" s="234"/>
      <c r="H628" s="235" t="s">
        <v>19</v>
      </c>
      <c r="I628" s="237"/>
      <c r="J628" s="234"/>
      <c r="K628" s="234"/>
      <c r="L628" s="238"/>
      <c r="M628" s="239"/>
      <c r="N628" s="240"/>
      <c r="O628" s="240"/>
      <c r="P628" s="240"/>
      <c r="Q628" s="240"/>
      <c r="R628" s="240"/>
      <c r="S628" s="240"/>
      <c r="T628" s="241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2" t="s">
        <v>170</v>
      </c>
      <c r="AU628" s="242" t="s">
        <v>77</v>
      </c>
      <c r="AV628" s="13" t="s">
        <v>75</v>
      </c>
      <c r="AW628" s="13" t="s">
        <v>31</v>
      </c>
      <c r="AX628" s="13" t="s">
        <v>69</v>
      </c>
      <c r="AY628" s="242" t="s">
        <v>155</v>
      </c>
    </row>
    <row r="629" s="14" customFormat="1">
      <c r="A629" s="14"/>
      <c r="B629" s="243"/>
      <c r="C629" s="244"/>
      <c r="D629" s="228" t="s">
        <v>170</v>
      </c>
      <c r="E629" s="245" t="s">
        <v>19</v>
      </c>
      <c r="F629" s="246" t="s">
        <v>558</v>
      </c>
      <c r="G629" s="244"/>
      <c r="H629" s="247">
        <v>95.2</v>
      </c>
      <c r="I629" s="248"/>
      <c r="J629" s="244"/>
      <c r="K629" s="244"/>
      <c r="L629" s="249"/>
      <c r="M629" s="250"/>
      <c r="N629" s="251"/>
      <c r="O629" s="251"/>
      <c r="P629" s="251"/>
      <c r="Q629" s="251"/>
      <c r="R629" s="251"/>
      <c r="S629" s="251"/>
      <c r="T629" s="252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3" t="s">
        <v>170</v>
      </c>
      <c r="AU629" s="253" t="s">
        <v>77</v>
      </c>
      <c r="AV629" s="14" t="s">
        <v>77</v>
      </c>
      <c r="AW629" s="14" t="s">
        <v>31</v>
      </c>
      <c r="AX629" s="14" t="s">
        <v>69</v>
      </c>
      <c r="AY629" s="253" t="s">
        <v>155</v>
      </c>
    </row>
    <row r="630" s="13" customFormat="1">
      <c r="A630" s="13"/>
      <c r="B630" s="233"/>
      <c r="C630" s="234"/>
      <c r="D630" s="228" t="s">
        <v>170</v>
      </c>
      <c r="E630" s="235" t="s">
        <v>19</v>
      </c>
      <c r="F630" s="236" t="s">
        <v>183</v>
      </c>
      <c r="G630" s="234"/>
      <c r="H630" s="235" t="s">
        <v>19</v>
      </c>
      <c r="I630" s="237"/>
      <c r="J630" s="234"/>
      <c r="K630" s="234"/>
      <c r="L630" s="238"/>
      <c r="M630" s="239"/>
      <c r="N630" s="240"/>
      <c r="O630" s="240"/>
      <c r="P630" s="240"/>
      <c r="Q630" s="240"/>
      <c r="R630" s="240"/>
      <c r="S630" s="240"/>
      <c r="T630" s="241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2" t="s">
        <v>170</v>
      </c>
      <c r="AU630" s="242" t="s">
        <v>77</v>
      </c>
      <c r="AV630" s="13" t="s">
        <v>75</v>
      </c>
      <c r="AW630" s="13" t="s">
        <v>31</v>
      </c>
      <c r="AX630" s="13" t="s">
        <v>69</v>
      </c>
      <c r="AY630" s="242" t="s">
        <v>155</v>
      </c>
    </row>
    <row r="631" s="14" customFormat="1">
      <c r="A631" s="14"/>
      <c r="B631" s="243"/>
      <c r="C631" s="244"/>
      <c r="D631" s="228" t="s">
        <v>170</v>
      </c>
      <c r="E631" s="245" t="s">
        <v>19</v>
      </c>
      <c r="F631" s="246" t="s">
        <v>559</v>
      </c>
      <c r="G631" s="244"/>
      <c r="H631" s="247">
        <v>83.9</v>
      </c>
      <c r="I631" s="248"/>
      <c r="J631" s="244"/>
      <c r="K631" s="244"/>
      <c r="L631" s="249"/>
      <c r="M631" s="250"/>
      <c r="N631" s="251"/>
      <c r="O631" s="251"/>
      <c r="P631" s="251"/>
      <c r="Q631" s="251"/>
      <c r="R631" s="251"/>
      <c r="S631" s="251"/>
      <c r="T631" s="252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3" t="s">
        <v>170</v>
      </c>
      <c r="AU631" s="253" t="s">
        <v>77</v>
      </c>
      <c r="AV631" s="14" t="s">
        <v>77</v>
      </c>
      <c r="AW631" s="14" t="s">
        <v>31</v>
      </c>
      <c r="AX631" s="14" t="s">
        <v>69</v>
      </c>
      <c r="AY631" s="253" t="s">
        <v>155</v>
      </c>
    </row>
    <row r="632" s="13" customFormat="1">
      <c r="A632" s="13"/>
      <c r="B632" s="233"/>
      <c r="C632" s="234"/>
      <c r="D632" s="228" t="s">
        <v>170</v>
      </c>
      <c r="E632" s="235" t="s">
        <v>19</v>
      </c>
      <c r="F632" s="236" t="s">
        <v>187</v>
      </c>
      <c r="G632" s="234"/>
      <c r="H632" s="235" t="s">
        <v>19</v>
      </c>
      <c r="I632" s="237"/>
      <c r="J632" s="234"/>
      <c r="K632" s="234"/>
      <c r="L632" s="238"/>
      <c r="M632" s="239"/>
      <c r="N632" s="240"/>
      <c r="O632" s="240"/>
      <c r="P632" s="240"/>
      <c r="Q632" s="240"/>
      <c r="R632" s="240"/>
      <c r="S632" s="240"/>
      <c r="T632" s="24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2" t="s">
        <v>170</v>
      </c>
      <c r="AU632" s="242" t="s">
        <v>77</v>
      </c>
      <c r="AV632" s="13" t="s">
        <v>75</v>
      </c>
      <c r="AW632" s="13" t="s">
        <v>31</v>
      </c>
      <c r="AX632" s="13" t="s">
        <v>69</v>
      </c>
      <c r="AY632" s="242" t="s">
        <v>155</v>
      </c>
    </row>
    <row r="633" s="14" customFormat="1">
      <c r="A633" s="14"/>
      <c r="B633" s="243"/>
      <c r="C633" s="244"/>
      <c r="D633" s="228" t="s">
        <v>170</v>
      </c>
      <c r="E633" s="245" t="s">
        <v>19</v>
      </c>
      <c r="F633" s="246" t="s">
        <v>560</v>
      </c>
      <c r="G633" s="244"/>
      <c r="H633" s="247">
        <v>117.4</v>
      </c>
      <c r="I633" s="248"/>
      <c r="J633" s="244"/>
      <c r="K633" s="244"/>
      <c r="L633" s="249"/>
      <c r="M633" s="250"/>
      <c r="N633" s="251"/>
      <c r="O633" s="251"/>
      <c r="P633" s="251"/>
      <c r="Q633" s="251"/>
      <c r="R633" s="251"/>
      <c r="S633" s="251"/>
      <c r="T633" s="252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3" t="s">
        <v>170</v>
      </c>
      <c r="AU633" s="253" t="s">
        <v>77</v>
      </c>
      <c r="AV633" s="14" t="s">
        <v>77</v>
      </c>
      <c r="AW633" s="14" t="s">
        <v>31</v>
      </c>
      <c r="AX633" s="14" t="s">
        <v>69</v>
      </c>
      <c r="AY633" s="253" t="s">
        <v>155</v>
      </c>
    </row>
    <row r="634" s="14" customFormat="1">
      <c r="A634" s="14"/>
      <c r="B634" s="243"/>
      <c r="C634" s="244"/>
      <c r="D634" s="228" t="s">
        <v>170</v>
      </c>
      <c r="E634" s="245" t="s">
        <v>19</v>
      </c>
      <c r="F634" s="246" t="s">
        <v>561</v>
      </c>
      <c r="G634" s="244"/>
      <c r="H634" s="247">
        <v>6.7</v>
      </c>
      <c r="I634" s="248"/>
      <c r="J634" s="244"/>
      <c r="K634" s="244"/>
      <c r="L634" s="249"/>
      <c r="M634" s="250"/>
      <c r="N634" s="251"/>
      <c r="O634" s="251"/>
      <c r="P634" s="251"/>
      <c r="Q634" s="251"/>
      <c r="R634" s="251"/>
      <c r="S634" s="251"/>
      <c r="T634" s="252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3" t="s">
        <v>170</v>
      </c>
      <c r="AU634" s="253" t="s">
        <v>77</v>
      </c>
      <c r="AV634" s="14" t="s">
        <v>77</v>
      </c>
      <c r="AW634" s="14" t="s">
        <v>31</v>
      </c>
      <c r="AX634" s="14" t="s">
        <v>69</v>
      </c>
      <c r="AY634" s="253" t="s">
        <v>155</v>
      </c>
    </row>
    <row r="635" s="13" customFormat="1">
      <c r="A635" s="13"/>
      <c r="B635" s="233"/>
      <c r="C635" s="234"/>
      <c r="D635" s="228" t="s">
        <v>170</v>
      </c>
      <c r="E635" s="235" t="s">
        <v>19</v>
      </c>
      <c r="F635" s="236" t="s">
        <v>562</v>
      </c>
      <c r="G635" s="234"/>
      <c r="H635" s="235" t="s">
        <v>19</v>
      </c>
      <c r="I635" s="237"/>
      <c r="J635" s="234"/>
      <c r="K635" s="234"/>
      <c r="L635" s="238"/>
      <c r="M635" s="239"/>
      <c r="N635" s="240"/>
      <c r="O635" s="240"/>
      <c r="P635" s="240"/>
      <c r="Q635" s="240"/>
      <c r="R635" s="240"/>
      <c r="S635" s="240"/>
      <c r="T635" s="241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2" t="s">
        <v>170</v>
      </c>
      <c r="AU635" s="242" t="s">
        <v>77</v>
      </c>
      <c r="AV635" s="13" t="s">
        <v>75</v>
      </c>
      <c r="AW635" s="13" t="s">
        <v>31</v>
      </c>
      <c r="AX635" s="13" t="s">
        <v>69</v>
      </c>
      <c r="AY635" s="242" t="s">
        <v>155</v>
      </c>
    </row>
    <row r="636" s="14" customFormat="1">
      <c r="A636" s="14"/>
      <c r="B636" s="243"/>
      <c r="C636" s="244"/>
      <c r="D636" s="228" t="s">
        <v>170</v>
      </c>
      <c r="E636" s="245" t="s">
        <v>19</v>
      </c>
      <c r="F636" s="246" t="s">
        <v>563</v>
      </c>
      <c r="G636" s="244"/>
      <c r="H636" s="247">
        <v>-37.44</v>
      </c>
      <c r="I636" s="248"/>
      <c r="J636" s="244"/>
      <c r="K636" s="244"/>
      <c r="L636" s="249"/>
      <c r="M636" s="250"/>
      <c r="N636" s="251"/>
      <c r="O636" s="251"/>
      <c r="P636" s="251"/>
      <c r="Q636" s="251"/>
      <c r="R636" s="251"/>
      <c r="S636" s="251"/>
      <c r="T636" s="252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3" t="s">
        <v>170</v>
      </c>
      <c r="AU636" s="253" t="s">
        <v>77</v>
      </c>
      <c r="AV636" s="14" t="s">
        <v>77</v>
      </c>
      <c r="AW636" s="14" t="s">
        <v>31</v>
      </c>
      <c r="AX636" s="14" t="s">
        <v>69</v>
      </c>
      <c r="AY636" s="253" t="s">
        <v>155</v>
      </c>
    </row>
    <row r="637" s="14" customFormat="1">
      <c r="A637" s="14"/>
      <c r="B637" s="243"/>
      <c r="C637" s="244"/>
      <c r="D637" s="228" t="s">
        <v>170</v>
      </c>
      <c r="E637" s="245" t="s">
        <v>19</v>
      </c>
      <c r="F637" s="246" t="s">
        <v>564</v>
      </c>
      <c r="G637" s="244"/>
      <c r="H637" s="247">
        <v>-5</v>
      </c>
      <c r="I637" s="248"/>
      <c r="J637" s="244"/>
      <c r="K637" s="244"/>
      <c r="L637" s="249"/>
      <c r="M637" s="250"/>
      <c r="N637" s="251"/>
      <c r="O637" s="251"/>
      <c r="P637" s="251"/>
      <c r="Q637" s="251"/>
      <c r="R637" s="251"/>
      <c r="S637" s="251"/>
      <c r="T637" s="252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3" t="s">
        <v>170</v>
      </c>
      <c r="AU637" s="253" t="s">
        <v>77</v>
      </c>
      <c r="AV637" s="14" t="s">
        <v>77</v>
      </c>
      <c r="AW637" s="14" t="s">
        <v>31</v>
      </c>
      <c r="AX637" s="14" t="s">
        <v>69</v>
      </c>
      <c r="AY637" s="253" t="s">
        <v>155</v>
      </c>
    </row>
    <row r="638" s="14" customFormat="1">
      <c r="A638" s="14"/>
      <c r="B638" s="243"/>
      <c r="C638" s="244"/>
      <c r="D638" s="228" t="s">
        <v>170</v>
      </c>
      <c r="E638" s="245" t="s">
        <v>19</v>
      </c>
      <c r="F638" s="246" t="s">
        <v>565</v>
      </c>
      <c r="G638" s="244"/>
      <c r="H638" s="247">
        <v>-6</v>
      </c>
      <c r="I638" s="248"/>
      <c r="J638" s="244"/>
      <c r="K638" s="244"/>
      <c r="L638" s="249"/>
      <c r="M638" s="250"/>
      <c r="N638" s="251"/>
      <c r="O638" s="251"/>
      <c r="P638" s="251"/>
      <c r="Q638" s="251"/>
      <c r="R638" s="251"/>
      <c r="S638" s="251"/>
      <c r="T638" s="252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3" t="s">
        <v>170</v>
      </c>
      <c r="AU638" s="253" t="s">
        <v>77</v>
      </c>
      <c r="AV638" s="14" t="s">
        <v>77</v>
      </c>
      <c r="AW638" s="14" t="s">
        <v>31</v>
      </c>
      <c r="AX638" s="14" t="s">
        <v>69</v>
      </c>
      <c r="AY638" s="253" t="s">
        <v>155</v>
      </c>
    </row>
    <row r="639" s="14" customFormat="1">
      <c r="A639" s="14"/>
      <c r="B639" s="243"/>
      <c r="C639" s="244"/>
      <c r="D639" s="228" t="s">
        <v>170</v>
      </c>
      <c r="E639" s="245" t="s">
        <v>19</v>
      </c>
      <c r="F639" s="246" t="s">
        <v>566</v>
      </c>
      <c r="G639" s="244"/>
      <c r="H639" s="247">
        <v>-2.28</v>
      </c>
      <c r="I639" s="248"/>
      <c r="J639" s="244"/>
      <c r="K639" s="244"/>
      <c r="L639" s="249"/>
      <c r="M639" s="250"/>
      <c r="N639" s="251"/>
      <c r="O639" s="251"/>
      <c r="P639" s="251"/>
      <c r="Q639" s="251"/>
      <c r="R639" s="251"/>
      <c r="S639" s="251"/>
      <c r="T639" s="252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3" t="s">
        <v>170</v>
      </c>
      <c r="AU639" s="253" t="s">
        <v>77</v>
      </c>
      <c r="AV639" s="14" t="s">
        <v>77</v>
      </c>
      <c r="AW639" s="14" t="s">
        <v>31</v>
      </c>
      <c r="AX639" s="14" t="s">
        <v>69</v>
      </c>
      <c r="AY639" s="253" t="s">
        <v>155</v>
      </c>
    </row>
    <row r="640" s="14" customFormat="1">
      <c r="A640" s="14"/>
      <c r="B640" s="243"/>
      <c r="C640" s="244"/>
      <c r="D640" s="228" t="s">
        <v>170</v>
      </c>
      <c r="E640" s="245" t="s">
        <v>19</v>
      </c>
      <c r="F640" s="246" t="s">
        <v>567</v>
      </c>
      <c r="G640" s="244"/>
      <c r="H640" s="247">
        <v>-4.7</v>
      </c>
      <c r="I640" s="248"/>
      <c r="J640" s="244"/>
      <c r="K640" s="244"/>
      <c r="L640" s="249"/>
      <c r="M640" s="250"/>
      <c r="N640" s="251"/>
      <c r="O640" s="251"/>
      <c r="P640" s="251"/>
      <c r="Q640" s="251"/>
      <c r="R640" s="251"/>
      <c r="S640" s="251"/>
      <c r="T640" s="252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3" t="s">
        <v>170</v>
      </c>
      <c r="AU640" s="253" t="s">
        <v>77</v>
      </c>
      <c r="AV640" s="14" t="s">
        <v>77</v>
      </c>
      <c r="AW640" s="14" t="s">
        <v>31</v>
      </c>
      <c r="AX640" s="14" t="s">
        <v>69</v>
      </c>
      <c r="AY640" s="253" t="s">
        <v>155</v>
      </c>
    </row>
    <row r="641" s="16" customFormat="1">
      <c r="A641" s="16"/>
      <c r="B641" s="276"/>
      <c r="C641" s="277"/>
      <c r="D641" s="228" t="s">
        <v>170</v>
      </c>
      <c r="E641" s="278" t="s">
        <v>19</v>
      </c>
      <c r="F641" s="279" t="s">
        <v>568</v>
      </c>
      <c r="G641" s="277"/>
      <c r="H641" s="280">
        <v>466.41000000000008</v>
      </c>
      <c r="I641" s="281"/>
      <c r="J641" s="277"/>
      <c r="K641" s="277"/>
      <c r="L641" s="282"/>
      <c r="M641" s="283"/>
      <c r="N641" s="284"/>
      <c r="O641" s="284"/>
      <c r="P641" s="284"/>
      <c r="Q641" s="284"/>
      <c r="R641" s="284"/>
      <c r="S641" s="284"/>
      <c r="T641" s="285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T641" s="286" t="s">
        <v>170</v>
      </c>
      <c r="AU641" s="286" t="s">
        <v>77</v>
      </c>
      <c r="AV641" s="16" t="s">
        <v>165</v>
      </c>
      <c r="AW641" s="16" t="s">
        <v>31</v>
      </c>
      <c r="AX641" s="16" t="s">
        <v>69</v>
      </c>
      <c r="AY641" s="286" t="s">
        <v>155</v>
      </c>
    </row>
    <row r="642" s="13" customFormat="1">
      <c r="A642" s="13"/>
      <c r="B642" s="233"/>
      <c r="C642" s="234"/>
      <c r="D642" s="228" t="s">
        <v>170</v>
      </c>
      <c r="E642" s="235" t="s">
        <v>19</v>
      </c>
      <c r="F642" s="236" t="s">
        <v>171</v>
      </c>
      <c r="G642" s="234"/>
      <c r="H642" s="235" t="s">
        <v>19</v>
      </c>
      <c r="I642" s="237"/>
      <c r="J642" s="234"/>
      <c r="K642" s="234"/>
      <c r="L642" s="238"/>
      <c r="M642" s="239"/>
      <c r="N642" s="240"/>
      <c r="O642" s="240"/>
      <c r="P642" s="240"/>
      <c r="Q642" s="240"/>
      <c r="R642" s="240"/>
      <c r="S642" s="240"/>
      <c r="T642" s="241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2" t="s">
        <v>170</v>
      </c>
      <c r="AU642" s="242" t="s">
        <v>77</v>
      </c>
      <c r="AV642" s="13" t="s">
        <v>75</v>
      </c>
      <c r="AW642" s="13" t="s">
        <v>31</v>
      </c>
      <c r="AX642" s="13" t="s">
        <v>69</v>
      </c>
      <c r="AY642" s="242" t="s">
        <v>155</v>
      </c>
    </row>
    <row r="643" s="14" customFormat="1">
      <c r="A643" s="14"/>
      <c r="B643" s="243"/>
      <c r="C643" s="244"/>
      <c r="D643" s="228" t="s">
        <v>170</v>
      </c>
      <c r="E643" s="245" t="s">
        <v>19</v>
      </c>
      <c r="F643" s="246" t="s">
        <v>569</v>
      </c>
      <c r="G643" s="244"/>
      <c r="H643" s="247">
        <v>7.5</v>
      </c>
      <c r="I643" s="248"/>
      <c r="J643" s="244"/>
      <c r="K643" s="244"/>
      <c r="L643" s="249"/>
      <c r="M643" s="250"/>
      <c r="N643" s="251"/>
      <c r="O643" s="251"/>
      <c r="P643" s="251"/>
      <c r="Q643" s="251"/>
      <c r="R643" s="251"/>
      <c r="S643" s="251"/>
      <c r="T643" s="252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3" t="s">
        <v>170</v>
      </c>
      <c r="AU643" s="253" t="s">
        <v>77</v>
      </c>
      <c r="AV643" s="14" t="s">
        <v>77</v>
      </c>
      <c r="AW643" s="14" t="s">
        <v>31</v>
      </c>
      <c r="AX643" s="14" t="s">
        <v>69</v>
      </c>
      <c r="AY643" s="253" t="s">
        <v>155</v>
      </c>
    </row>
    <row r="644" s="13" customFormat="1">
      <c r="A644" s="13"/>
      <c r="B644" s="233"/>
      <c r="C644" s="234"/>
      <c r="D644" s="228" t="s">
        <v>170</v>
      </c>
      <c r="E644" s="235" t="s">
        <v>19</v>
      </c>
      <c r="F644" s="236" t="s">
        <v>478</v>
      </c>
      <c r="G644" s="234"/>
      <c r="H644" s="235" t="s">
        <v>19</v>
      </c>
      <c r="I644" s="237"/>
      <c r="J644" s="234"/>
      <c r="K644" s="234"/>
      <c r="L644" s="238"/>
      <c r="M644" s="239"/>
      <c r="N644" s="240"/>
      <c r="O644" s="240"/>
      <c r="P644" s="240"/>
      <c r="Q644" s="240"/>
      <c r="R644" s="240"/>
      <c r="S644" s="240"/>
      <c r="T644" s="241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2" t="s">
        <v>170</v>
      </c>
      <c r="AU644" s="242" t="s">
        <v>77</v>
      </c>
      <c r="AV644" s="13" t="s">
        <v>75</v>
      </c>
      <c r="AW644" s="13" t="s">
        <v>31</v>
      </c>
      <c r="AX644" s="13" t="s">
        <v>69</v>
      </c>
      <c r="AY644" s="242" t="s">
        <v>155</v>
      </c>
    </row>
    <row r="645" s="14" customFormat="1">
      <c r="A645" s="14"/>
      <c r="B645" s="243"/>
      <c r="C645" s="244"/>
      <c r="D645" s="228" t="s">
        <v>170</v>
      </c>
      <c r="E645" s="245" t="s">
        <v>19</v>
      </c>
      <c r="F645" s="246" t="s">
        <v>570</v>
      </c>
      <c r="G645" s="244"/>
      <c r="H645" s="247">
        <v>0.4</v>
      </c>
      <c r="I645" s="248"/>
      <c r="J645" s="244"/>
      <c r="K645" s="244"/>
      <c r="L645" s="249"/>
      <c r="M645" s="250"/>
      <c r="N645" s="251"/>
      <c r="O645" s="251"/>
      <c r="P645" s="251"/>
      <c r="Q645" s="251"/>
      <c r="R645" s="251"/>
      <c r="S645" s="251"/>
      <c r="T645" s="252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3" t="s">
        <v>170</v>
      </c>
      <c r="AU645" s="253" t="s">
        <v>77</v>
      </c>
      <c r="AV645" s="14" t="s">
        <v>77</v>
      </c>
      <c r="AW645" s="14" t="s">
        <v>31</v>
      </c>
      <c r="AX645" s="14" t="s">
        <v>69</v>
      </c>
      <c r="AY645" s="253" t="s">
        <v>155</v>
      </c>
    </row>
    <row r="646" s="14" customFormat="1">
      <c r="A646" s="14"/>
      <c r="B646" s="243"/>
      <c r="C646" s="244"/>
      <c r="D646" s="228" t="s">
        <v>170</v>
      </c>
      <c r="E646" s="245" t="s">
        <v>19</v>
      </c>
      <c r="F646" s="246" t="s">
        <v>571</v>
      </c>
      <c r="G646" s="244"/>
      <c r="H646" s="247">
        <v>0.8</v>
      </c>
      <c r="I646" s="248"/>
      <c r="J646" s="244"/>
      <c r="K646" s="244"/>
      <c r="L646" s="249"/>
      <c r="M646" s="250"/>
      <c r="N646" s="251"/>
      <c r="O646" s="251"/>
      <c r="P646" s="251"/>
      <c r="Q646" s="251"/>
      <c r="R646" s="251"/>
      <c r="S646" s="251"/>
      <c r="T646" s="252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3" t="s">
        <v>170</v>
      </c>
      <c r="AU646" s="253" t="s">
        <v>77</v>
      </c>
      <c r="AV646" s="14" t="s">
        <v>77</v>
      </c>
      <c r="AW646" s="14" t="s">
        <v>31</v>
      </c>
      <c r="AX646" s="14" t="s">
        <v>69</v>
      </c>
      <c r="AY646" s="253" t="s">
        <v>155</v>
      </c>
    </row>
    <row r="647" s="13" customFormat="1">
      <c r="A647" s="13"/>
      <c r="B647" s="233"/>
      <c r="C647" s="234"/>
      <c r="D647" s="228" t="s">
        <v>170</v>
      </c>
      <c r="E647" s="235" t="s">
        <v>19</v>
      </c>
      <c r="F647" s="236" t="s">
        <v>180</v>
      </c>
      <c r="G647" s="234"/>
      <c r="H647" s="235" t="s">
        <v>19</v>
      </c>
      <c r="I647" s="237"/>
      <c r="J647" s="234"/>
      <c r="K647" s="234"/>
      <c r="L647" s="238"/>
      <c r="M647" s="239"/>
      <c r="N647" s="240"/>
      <c r="O647" s="240"/>
      <c r="P647" s="240"/>
      <c r="Q647" s="240"/>
      <c r="R647" s="240"/>
      <c r="S647" s="240"/>
      <c r="T647" s="241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2" t="s">
        <v>170</v>
      </c>
      <c r="AU647" s="242" t="s">
        <v>77</v>
      </c>
      <c r="AV647" s="13" t="s">
        <v>75</v>
      </c>
      <c r="AW647" s="13" t="s">
        <v>31</v>
      </c>
      <c r="AX647" s="13" t="s">
        <v>69</v>
      </c>
      <c r="AY647" s="242" t="s">
        <v>155</v>
      </c>
    </row>
    <row r="648" s="14" customFormat="1">
      <c r="A648" s="14"/>
      <c r="B648" s="243"/>
      <c r="C648" s="244"/>
      <c r="D648" s="228" t="s">
        <v>170</v>
      </c>
      <c r="E648" s="245" t="s">
        <v>19</v>
      </c>
      <c r="F648" s="246" t="s">
        <v>572</v>
      </c>
      <c r="G648" s="244"/>
      <c r="H648" s="247">
        <v>1.85</v>
      </c>
      <c r="I648" s="248"/>
      <c r="J648" s="244"/>
      <c r="K648" s="244"/>
      <c r="L648" s="249"/>
      <c r="M648" s="250"/>
      <c r="N648" s="251"/>
      <c r="O648" s="251"/>
      <c r="P648" s="251"/>
      <c r="Q648" s="251"/>
      <c r="R648" s="251"/>
      <c r="S648" s="251"/>
      <c r="T648" s="252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3" t="s">
        <v>170</v>
      </c>
      <c r="AU648" s="253" t="s">
        <v>77</v>
      </c>
      <c r="AV648" s="14" t="s">
        <v>77</v>
      </c>
      <c r="AW648" s="14" t="s">
        <v>31</v>
      </c>
      <c r="AX648" s="14" t="s">
        <v>69</v>
      </c>
      <c r="AY648" s="253" t="s">
        <v>155</v>
      </c>
    </row>
    <row r="649" s="14" customFormat="1">
      <c r="A649" s="14"/>
      <c r="B649" s="243"/>
      <c r="C649" s="244"/>
      <c r="D649" s="228" t="s">
        <v>170</v>
      </c>
      <c r="E649" s="245" t="s">
        <v>19</v>
      </c>
      <c r="F649" s="246" t="s">
        <v>573</v>
      </c>
      <c r="G649" s="244"/>
      <c r="H649" s="247">
        <v>0.75</v>
      </c>
      <c r="I649" s="248"/>
      <c r="J649" s="244"/>
      <c r="K649" s="244"/>
      <c r="L649" s="249"/>
      <c r="M649" s="250"/>
      <c r="N649" s="251"/>
      <c r="O649" s="251"/>
      <c r="P649" s="251"/>
      <c r="Q649" s="251"/>
      <c r="R649" s="251"/>
      <c r="S649" s="251"/>
      <c r="T649" s="252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3" t="s">
        <v>170</v>
      </c>
      <c r="AU649" s="253" t="s">
        <v>77</v>
      </c>
      <c r="AV649" s="14" t="s">
        <v>77</v>
      </c>
      <c r="AW649" s="14" t="s">
        <v>31</v>
      </c>
      <c r="AX649" s="14" t="s">
        <v>69</v>
      </c>
      <c r="AY649" s="253" t="s">
        <v>155</v>
      </c>
    </row>
    <row r="650" s="13" customFormat="1">
      <c r="A650" s="13"/>
      <c r="B650" s="233"/>
      <c r="C650" s="234"/>
      <c r="D650" s="228" t="s">
        <v>170</v>
      </c>
      <c r="E650" s="235" t="s">
        <v>19</v>
      </c>
      <c r="F650" s="236" t="s">
        <v>183</v>
      </c>
      <c r="G650" s="234"/>
      <c r="H650" s="235" t="s">
        <v>19</v>
      </c>
      <c r="I650" s="237"/>
      <c r="J650" s="234"/>
      <c r="K650" s="234"/>
      <c r="L650" s="238"/>
      <c r="M650" s="239"/>
      <c r="N650" s="240"/>
      <c r="O650" s="240"/>
      <c r="P650" s="240"/>
      <c r="Q650" s="240"/>
      <c r="R650" s="240"/>
      <c r="S650" s="240"/>
      <c r="T650" s="241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2" t="s">
        <v>170</v>
      </c>
      <c r="AU650" s="242" t="s">
        <v>77</v>
      </c>
      <c r="AV650" s="13" t="s">
        <v>75</v>
      </c>
      <c r="AW650" s="13" t="s">
        <v>31</v>
      </c>
      <c r="AX650" s="13" t="s">
        <v>69</v>
      </c>
      <c r="AY650" s="242" t="s">
        <v>155</v>
      </c>
    </row>
    <row r="651" s="14" customFormat="1">
      <c r="A651" s="14"/>
      <c r="B651" s="243"/>
      <c r="C651" s="244"/>
      <c r="D651" s="228" t="s">
        <v>170</v>
      </c>
      <c r="E651" s="245" t="s">
        <v>19</v>
      </c>
      <c r="F651" s="246" t="s">
        <v>574</v>
      </c>
      <c r="G651" s="244"/>
      <c r="H651" s="247">
        <v>7.9</v>
      </c>
      <c r="I651" s="248"/>
      <c r="J651" s="244"/>
      <c r="K651" s="244"/>
      <c r="L651" s="249"/>
      <c r="M651" s="250"/>
      <c r="N651" s="251"/>
      <c r="O651" s="251"/>
      <c r="P651" s="251"/>
      <c r="Q651" s="251"/>
      <c r="R651" s="251"/>
      <c r="S651" s="251"/>
      <c r="T651" s="252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3" t="s">
        <v>170</v>
      </c>
      <c r="AU651" s="253" t="s">
        <v>77</v>
      </c>
      <c r="AV651" s="14" t="s">
        <v>77</v>
      </c>
      <c r="AW651" s="14" t="s">
        <v>31</v>
      </c>
      <c r="AX651" s="14" t="s">
        <v>69</v>
      </c>
      <c r="AY651" s="253" t="s">
        <v>155</v>
      </c>
    </row>
    <row r="652" s="14" customFormat="1">
      <c r="A652" s="14"/>
      <c r="B652" s="243"/>
      <c r="C652" s="244"/>
      <c r="D652" s="228" t="s">
        <v>170</v>
      </c>
      <c r="E652" s="245" t="s">
        <v>19</v>
      </c>
      <c r="F652" s="246" t="s">
        <v>575</v>
      </c>
      <c r="G652" s="244"/>
      <c r="H652" s="247">
        <v>19.8</v>
      </c>
      <c r="I652" s="248"/>
      <c r="J652" s="244"/>
      <c r="K652" s="244"/>
      <c r="L652" s="249"/>
      <c r="M652" s="250"/>
      <c r="N652" s="251"/>
      <c r="O652" s="251"/>
      <c r="P652" s="251"/>
      <c r="Q652" s="251"/>
      <c r="R652" s="251"/>
      <c r="S652" s="251"/>
      <c r="T652" s="252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3" t="s">
        <v>170</v>
      </c>
      <c r="AU652" s="253" t="s">
        <v>77</v>
      </c>
      <c r="AV652" s="14" t="s">
        <v>77</v>
      </c>
      <c r="AW652" s="14" t="s">
        <v>31</v>
      </c>
      <c r="AX652" s="14" t="s">
        <v>69</v>
      </c>
      <c r="AY652" s="253" t="s">
        <v>155</v>
      </c>
    </row>
    <row r="653" s="13" customFormat="1">
      <c r="A653" s="13"/>
      <c r="B653" s="233"/>
      <c r="C653" s="234"/>
      <c r="D653" s="228" t="s">
        <v>170</v>
      </c>
      <c r="E653" s="235" t="s">
        <v>19</v>
      </c>
      <c r="F653" s="236" t="s">
        <v>187</v>
      </c>
      <c r="G653" s="234"/>
      <c r="H653" s="235" t="s">
        <v>19</v>
      </c>
      <c r="I653" s="237"/>
      <c r="J653" s="234"/>
      <c r="K653" s="234"/>
      <c r="L653" s="238"/>
      <c r="M653" s="239"/>
      <c r="N653" s="240"/>
      <c r="O653" s="240"/>
      <c r="P653" s="240"/>
      <c r="Q653" s="240"/>
      <c r="R653" s="240"/>
      <c r="S653" s="240"/>
      <c r="T653" s="24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2" t="s">
        <v>170</v>
      </c>
      <c r="AU653" s="242" t="s">
        <v>77</v>
      </c>
      <c r="AV653" s="13" t="s">
        <v>75</v>
      </c>
      <c r="AW653" s="13" t="s">
        <v>31</v>
      </c>
      <c r="AX653" s="13" t="s">
        <v>69</v>
      </c>
      <c r="AY653" s="242" t="s">
        <v>155</v>
      </c>
    </row>
    <row r="654" s="14" customFormat="1">
      <c r="A654" s="14"/>
      <c r="B654" s="243"/>
      <c r="C654" s="244"/>
      <c r="D654" s="228" t="s">
        <v>170</v>
      </c>
      <c r="E654" s="245" t="s">
        <v>19</v>
      </c>
      <c r="F654" s="246" t="s">
        <v>576</v>
      </c>
      <c r="G654" s="244"/>
      <c r="H654" s="247">
        <v>0.5</v>
      </c>
      <c r="I654" s="248"/>
      <c r="J654" s="244"/>
      <c r="K654" s="244"/>
      <c r="L654" s="249"/>
      <c r="M654" s="250"/>
      <c r="N654" s="251"/>
      <c r="O654" s="251"/>
      <c r="P654" s="251"/>
      <c r="Q654" s="251"/>
      <c r="R654" s="251"/>
      <c r="S654" s="251"/>
      <c r="T654" s="252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3" t="s">
        <v>170</v>
      </c>
      <c r="AU654" s="253" t="s">
        <v>77</v>
      </c>
      <c r="AV654" s="14" t="s">
        <v>77</v>
      </c>
      <c r="AW654" s="14" t="s">
        <v>31</v>
      </c>
      <c r="AX654" s="14" t="s">
        <v>69</v>
      </c>
      <c r="AY654" s="253" t="s">
        <v>155</v>
      </c>
    </row>
    <row r="655" s="16" customFormat="1">
      <c r="A655" s="16"/>
      <c r="B655" s="276"/>
      <c r="C655" s="277"/>
      <c r="D655" s="228" t="s">
        <v>170</v>
      </c>
      <c r="E655" s="278" t="s">
        <v>19</v>
      </c>
      <c r="F655" s="279" t="s">
        <v>577</v>
      </c>
      <c r="G655" s="277"/>
      <c r="H655" s="280">
        <v>39.5</v>
      </c>
      <c r="I655" s="281"/>
      <c r="J655" s="277"/>
      <c r="K655" s="277"/>
      <c r="L655" s="282"/>
      <c r="M655" s="283"/>
      <c r="N655" s="284"/>
      <c r="O655" s="284"/>
      <c r="P655" s="284"/>
      <c r="Q655" s="284"/>
      <c r="R655" s="284"/>
      <c r="S655" s="284"/>
      <c r="T655" s="285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T655" s="286" t="s">
        <v>170</v>
      </c>
      <c r="AU655" s="286" t="s">
        <v>77</v>
      </c>
      <c r="AV655" s="16" t="s">
        <v>165</v>
      </c>
      <c r="AW655" s="16" t="s">
        <v>31</v>
      </c>
      <c r="AX655" s="16" t="s">
        <v>69</v>
      </c>
      <c r="AY655" s="286" t="s">
        <v>155</v>
      </c>
    </row>
    <row r="656" s="15" customFormat="1">
      <c r="A656" s="15"/>
      <c r="B656" s="254"/>
      <c r="C656" s="255"/>
      <c r="D656" s="228" t="s">
        <v>170</v>
      </c>
      <c r="E656" s="256" t="s">
        <v>19</v>
      </c>
      <c r="F656" s="257" t="s">
        <v>192</v>
      </c>
      <c r="G656" s="255"/>
      <c r="H656" s="258">
        <v>505.91000000000008</v>
      </c>
      <c r="I656" s="259"/>
      <c r="J656" s="255"/>
      <c r="K656" s="255"/>
      <c r="L656" s="260"/>
      <c r="M656" s="261"/>
      <c r="N656" s="262"/>
      <c r="O656" s="262"/>
      <c r="P656" s="262"/>
      <c r="Q656" s="262"/>
      <c r="R656" s="262"/>
      <c r="S656" s="262"/>
      <c r="T656" s="263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64" t="s">
        <v>170</v>
      </c>
      <c r="AU656" s="264" t="s">
        <v>77</v>
      </c>
      <c r="AV656" s="15" t="s">
        <v>161</v>
      </c>
      <c r="AW656" s="15" t="s">
        <v>31</v>
      </c>
      <c r="AX656" s="15" t="s">
        <v>75</v>
      </c>
      <c r="AY656" s="264" t="s">
        <v>155</v>
      </c>
    </row>
    <row r="657" s="2" customFormat="1" ht="16.5" customHeight="1">
      <c r="A657" s="41"/>
      <c r="B657" s="42"/>
      <c r="C657" s="265" t="s">
        <v>356</v>
      </c>
      <c r="D657" s="265" t="s">
        <v>322</v>
      </c>
      <c r="E657" s="266" t="s">
        <v>578</v>
      </c>
      <c r="F657" s="267" t="s">
        <v>579</v>
      </c>
      <c r="G657" s="268" t="s">
        <v>300</v>
      </c>
      <c r="H657" s="269">
        <v>489.731</v>
      </c>
      <c r="I657" s="270"/>
      <c r="J657" s="271">
        <f>ROUND(I657*H657,2)</f>
        <v>0</v>
      </c>
      <c r="K657" s="267" t="s">
        <v>19</v>
      </c>
      <c r="L657" s="272"/>
      <c r="M657" s="273" t="s">
        <v>19</v>
      </c>
      <c r="N657" s="274" t="s">
        <v>40</v>
      </c>
      <c r="O657" s="87"/>
      <c r="P657" s="224">
        <f>O657*H657</f>
        <v>0</v>
      </c>
      <c r="Q657" s="224">
        <v>0</v>
      </c>
      <c r="R657" s="224">
        <f>Q657*H657</f>
        <v>0</v>
      </c>
      <c r="S657" s="224">
        <v>0</v>
      </c>
      <c r="T657" s="225">
        <f>S657*H657</f>
        <v>0</v>
      </c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R657" s="226" t="s">
        <v>195</v>
      </c>
      <c r="AT657" s="226" t="s">
        <v>322</v>
      </c>
      <c r="AU657" s="226" t="s">
        <v>77</v>
      </c>
      <c r="AY657" s="20" t="s">
        <v>155</v>
      </c>
      <c r="BE657" s="227">
        <f>IF(N657="základní",J657,0)</f>
        <v>0</v>
      </c>
      <c r="BF657" s="227">
        <f>IF(N657="snížená",J657,0)</f>
        <v>0</v>
      </c>
      <c r="BG657" s="227">
        <f>IF(N657="zákl. přenesená",J657,0)</f>
        <v>0</v>
      </c>
      <c r="BH657" s="227">
        <f>IF(N657="sníž. přenesená",J657,0)</f>
        <v>0</v>
      </c>
      <c r="BI657" s="227">
        <f>IF(N657="nulová",J657,0)</f>
        <v>0</v>
      </c>
      <c r="BJ657" s="20" t="s">
        <v>75</v>
      </c>
      <c r="BK657" s="227">
        <f>ROUND(I657*H657,2)</f>
        <v>0</v>
      </c>
      <c r="BL657" s="20" t="s">
        <v>161</v>
      </c>
      <c r="BM657" s="226" t="s">
        <v>580</v>
      </c>
    </row>
    <row r="658" s="2" customFormat="1">
      <c r="A658" s="41"/>
      <c r="B658" s="42"/>
      <c r="C658" s="43"/>
      <c r="D658" s="228" t="s">
        <v>162</v>
      </c>
      <c r="E658" s="43"/>
      <c r="F658" s="229" t="s">
        <v>579</v>
      </c>
      <c r="G658" s="43"/>
      <c r="H658" s="43"/>
      <c r="I658" s="230"/>
      <c r="J658" s="43"/>
      <c r="K658" s="43"/>
      <c r="L658" s="47"/>
      <c r="M658" s="231"/>
      <c r="N658" s="232"/>
      <c r="O658" s="87"/>
      <c r="P658" s="87"/>
      <c r="Q658" s="87"/>
      <c r="R658" s="87"/>
      <c r="S658" s="87"/>
      <c r="T658" s="88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T658" s="20" t="s">
        <v>162</v>
      </c>
      <c r="AU658" s="20" t="s">
        <v>77</v>
      </c>
    </row>
    <row r="659" s="14" customFormat="1">
      <c r="A659" s="14"/>
      <c r="B659" s="243"/>
      <c r="C659" s="244"/>
      <c r="D659" s="228" t="s">
        <v>170</v>
      </c>
      <c r="E659" s="245" t="s">
        <v>19</v>
      </c>
      <c r="F659" s="246" t="s">
        <v>581</v>
      </c>
      <c r="G659" s="244"/>
      <c r="H659" s="247">
        <v>489.731</v>
      </c>
      <c r="I659" s="248"/>
      <c r="J659" s="244"/>
      <c r="K659" s="244"/>
      <c r="L659" s="249"/>
      <c r="M659" s="250"/>
      <c r="N659" s="251"/>
      <c r="O659" s="251"/>
      <c r="P659" s="251"/>
      <c r="Q659" s="251"/>
      <c r="R659" s="251"/>
      <c r="S659" s="251"/>
      <c r="T659" s="252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3" t="s">
        <v>170</v>
      </c>
      <c r="AU659" s="253" t="s">
        <v>77</v>
      </c>
      <c r="AV659" s="14" t="s">
        <v>77</v>
      </c>
      <c r="AW659" s="14" t="s">
        <v>31</v>
      </c>
      <c r="AX659" s="14" t="s">
        <v>69</v>
      </c>
      <c r="AY659" s="253" t="s">
        <v>155</v>
      </c>
    </row>
    <row r="660" s="15" customFormat="1">
      <c r="A660" s="15"/>
      <c r="B660" s="254"/>
      <c r="C660" s="255"/>
      <c r="D660" s="228" t="s">
        <v>170</v>
      </c>
      <c r="E660" s="256" t="s">
        <v>19</v>
      </c>
      <c r="F660" s="257" t="s">
        <v>192</v>
      </c>
      <c r="G660" s="255"/>
      <c r="H660" s="258">
        <v>489.731</v>
      </c>
      <c r="I660" s="259"/>
      <c r="J660" s="255"/>
      <c r="K660" s="255"/>
      <c r="L660" s="260"/>
      <c r="M660" s="261"/>
      <c r="N660" s="262"/>
      <c r="O660" s="262"/>
      <c r="P660" s="262"/>
      <c r="Q660" s="262"/>
      <c r="R660" s="262"/>
      <c r="S660" s="262"/>
      <c r="T660" s="263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64" t="s">
        <v>170</v>
      </c>
      <c r="AU660" s="264" t="s">
        <v>77</v>
      </c>
      <c r="AV660" s="15" t="s">
        <v>161</v>
      </c>
      <c r="AW660" s="15" t="s">
        <v>31</v>
      </c>
      <c r="AX660" s="15" t="s">
        <v>75</v>
      </c>
      <c r="AY660" s="264" t="s">
        <v>155</v>
      </c>
    </row>
    <row r="661" s="2" customFormat="1" ht="16.5" customHeight="1">
      <c r="A661" s="41"/>
      <c r="B661" s="42"/>
      <c r="C661" s="265" t="s">
        <v>582</v>
      </c>
      <c r="D661" s="265" t="s">
        <v>322</v>
      </c>
      <c r="E661" s="266" t="s">
        <v>583</v>
      </c>
      <c r="F661" s="267" t="s">
        <v>584</v>
      </c>
      <c r="G661" s="268" t="s">
        <v>300</v>
      </c>
      <c r="H661" s="269">
        <v>41.475</v>
      </c>
      <c r="I661" s="270"/>
      <c r="J661" s="271">
        <f>ROUND(I661*H661,2)</f>
        <v>0</v>
      </c>
      <c r="K661" s="267" t="s">
        <v>19</v>
      </c>
      <c r="L661" s="272"/>
      <c r="M661" s="273" t="s">
        <v>19</v>
      </c>
      <c r="N661" s="274" t="s">
        <v>40</v>
      </c>
      <c r="O661" s="87"/>
      <c r="P661" s="224">
        <f>O661*H661</f>
        <v>0</v>
      </c>
      <c r="Q661" s="224">
        <v>0</v>
      </c>
      <c r="R661" s="224">
        <f>Q661*H661</f>
        <v>0</v>
      </c>
      <c r="S661" s="224">
        <v>0</v>
      </c>
      <c r="T661" s="225">
        <f>S661*H661</f>
        <v>0</v>
      </c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R661" s="226" t="s">
        <v>195</v>
      </c>
      <c r="AT661" s="226" t="s">
        <v>322</v>
      </c>
      <c r="AU661" s="226" t="s">
        <v>77</v>
      </c>
      <c r="AY661" s="20" t="s">
        <v>155</v>
      </c>
      <c r="BE661" s="227">
        <f>IF(N661="základní",J661,0)</f>
        <v>0</v>
      </c>
      <c r="BF661" s="227">
        <f>IF(N661="snížená",J661,0)</f>
        <v>0</v>
      </c>
      <c r="BG661" s="227">
        <f>IF(N661="zákl. přenesená",J661,0)</f>
        <v>0</v>
      </c>
      <c r="BH661" s="227">
        <f>IF(N661="sníž. přenesená",J661,0)</f>
        <v>0</v>
      </c>
      <c r="BI661" s="227">
        <f>IF(N661="nulová",J661,0)</f>
        <v>0</v>
      </c>
      <c r="BJ661" s="20" t="s">
        <v>75</v>
      </c>
      <c r="BK661" s="227">
        <f>ROUND(I661*H661,2)</f>
        <v>0</v>
      </c>
      <c r="BL661" s="20" t="s">
        <v>161</v>
      </c>
      <c r="BM661" s="226" t="s">
        <v>585</v>
      </c>
    </row>
    <row r="662" s="2" customFormat="1">
      <c r="A662" s="41"/>
      <c r="B662" s="42"/>
      <c r="C662" s="43"/>
      <c r="D662" s="228" t="s">
        <v>162</v>
      </c>
      <c r="E662" s="43"/>
      <c r="F662" s="229" t="s">
        <v>584</v>
      </c>
      <c r="G662" s="43"/>
      <c r="H662" s="43"/>
      <c r="I662" s="230"/>
      <c r="J662" s="43"/>
      <c r="K662" s="43"/>
      <c r="L662" s="47"/>
      <c r="M662" s="231"/>
      <c r="N662" s="232"/>
      <c r="O662" s="87"/>
      <c r="P662" s="87"/>
      <c r="Q662" s="87"/>
      <c r="R662" s="87"/>
      <c r="S662" s="87"/>
      <c r="T662" s="88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T662" s="20" t="s">
        <v>162</v>
      </c>
      <c r="AU662" s="20" t="s">
        <v>77</v>
      </c>
    </row>
    <row r="663" s="14" customFormat="1">
      <c r="A663" s="14"/>
      <c r="B663" s="243"/>
      <c r="C663" s="244"/>
      <c r="D663" s="228" t="s">
        <v>170</v>
      </c>
      <c r="E663" s="245" t="s">
        <v>19</v>
      </c>
      <c r="F663" s="246" t="s">
        <v>586</v>
      </c>
      <c r="G663" s="244"/>
      <c r="H663" s="247">
        <v>41.475</v>
      </c>
      <c r="I663" s="248"/>
      <c r="J663" s="244"/>
      <c r="K663" s="244"/>
      <c r="L663" s="249"/>
      <c r="M663" s="250"/>
      <c r="N663" s="251"/>
      <c r="O663" s="251"/>
      <c r="P663" s="251"/>
      <c r="Q663" s="251"/>
      <c r="R663" s="251"/>
      <c r="S663" s="251"/>
      <c r="T663" s="252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3" t="s">
        <v>170</v>
      </c>
      <c r="AU663" s="253" t="s">
        <v>77</v>
      </c>
      <c r="AV663" s="14" t="s">
        <v>77</v>
      </c>
      <c r="AW663" s="14" t="s">
        <v>31</v>
      </c>
      <c r="AX663" s="14" t="s">
        <v>69</v>
      </c>
      <c r="AY663" s="253" t="s">
        <v>155</v>
      </c>
    </row>
    <row r="664" s="15" customFormat="1">
      <c r="A664" s="15"/>
      <c r="B664" s="254"/>
      <c r="C664" s="255"/>
      <c r="D664" s="228" t="s">
        <v>170</v>
      </c>
      <c r="E664" s="256" t="s">
        <v>19</v>
      </c>
      <c r="F664" s="257" t="s">
        <v>192</v>
      </c>
      <c r="G664" s="255"/>
      <c r="H664" s="258">
        <v>41.475</v>
      </c>
      <c r="I664" s="259"/>
      <c r="J664" s="255"/>
      <c r="K664" s="255"/>
      <c r="L664" s="260"/>
      <c r="M664" s="261"/>
      <c r="N664" s="262"/>
      <c r="O664" s="262"/>
      <c r="P664" s="262"/>
      <c r="Q664" s="262"/>
      <c r="R664" s="262"/>
      <c r="S664" s="262"/>
      <c r="T664" s="263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64" t="s">
        <v>170</v>
      </c>
      <c r="AU664" s="264" t="s">
        <v>77</v>
      </c>
      <c r="AV664" s="15" t="s">
        <v>161</v>
      </c>
      <c r="AW664" s="15" t="s">
        <v>31</v>
      </c>
      <c r="AX664" s="15" t="s">
        <v>75</v>
      </c>
      <c r="AY664" s="264" t="s">
        <v>155</v>
      </c>
    </row>
    <row r="665" s="2" customFormat="1" ht="24.15" customHeight="1">
      <c r="A665" s="41"/>
      <c r="B665" s="42"/>
      <c r="C665" s="215" t="s">
        <v>361</v>
      </c>
      <c r="D665" s="215" t="s">
        <v>157</v>
      </c>
      <c r="E665" s="216" t="s">
        <v>587</v>
      </c>
      <c r="F665" s="217" t="s">
        <v>588</v>
      </c>
      <c r="G665" s="218" t="s">
        <v>168</v>
      </c>
      <c r="H665" s="219">
        <v>12.48</v>
      </c>
      <c r="I665" s="220"/>
      <c r="J665" s="221">
        <f>ROUND(I665*H665,2)</f>
        <v>0</v>
      </c>
      <c r="K665" s="217" t="s">
        <v>19</v>
      </c>
      <c r="L665" s="47"/>
      <c r="M665" s="222" t="s">
        <v>19</v>
      </c>
      <c r="N665" s="223" t="s">
        <v>40</v>
      </c>
      <c r="O665" s="87"/>
      <c r="P665" s="224">
        <f>O665*H665</f>
        <v>0</v>
      </c>
      <c r="Q665" s="224">
        <v>0</v>
      </c>
      <c r="R665" s="224">
        <f>Q665*H665</f>
        <v>0</v>
      </c>
      <c r="S665" s="224">
        <v>0</v>
      </c>
      <c r="T665" s="225">
        <f>S665*H665</f>
        <v>0</v>
      </c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R665" s="226" t="s">
        <v>161</v>
      </c>
      <c r="AT665" s="226" t="s">
        <v>157</v>
      </c>
      <c r="AU665" s="226" t="s">
        <v>77</v>
      </c>
      <c r="AY665" s="20" t="s">
        <v>155</v>
      </c>
      <c r="BE665" s="227">
        <f>IF(N665="základní",J665,0)</f>
        <v>0</v>
      </c>
      <c r="BF665" s="227">
        <f>IF(N665="snížená",J665,0)</f>
        <v>0</v>
      </c>
      <c r="BG665" s="227">
        <f>IF(N665="zákl. přenesená",J665,0)</f>
        <v>0</v>
      </c>
      <c r="BH665" s="227">
        <f>IF(N665="sníž. přenesená",J665,0)</f>
        <v>0</v>
      </c>
      <c r="BI665" s="227">
        <f>IF(N665="nulová",J665,0)</f>
        <v>0</v>
      </c>
      <c r="BJ665" s="20" t="s">
        <v>75</v>
      </c>
      <c r="BK665" s="227">
        <f>ROUND(I665*H665,2)</f>
        <v>0</v>
      </c>
      <c r="BL665" s="20" t="s">
        <v>161</v>
      </c>
      <c r="BM665" s="226" t="s">
        <v>589</v>
      </c>
    </row>
    <row r="666" s="2" customFormat="1">
      <c r="A666" s="41"/>
      <c r="B666" s="42"/>
      <c r="C666" s="43"/>
      <c r="D666" s="228" t="s">
        <v>162</v>
      </c>
      <c r="E666" s="43"/>
      <c r="F666" s="229" t="s">
        <v>588</v>
      </c>
      <c r="G666" s="43"/>
      <c r="H666" s="43"/>
      <c r="I666" s="230"/>
      <c r="J666" s="43"/>
      <c r="K666" s="43"/>
      <c r="L666" s="47"/>
      <c r="M666" s="231"/>
      <c r="N666" s="232"/>
      <c r="O666" s="87"/>
      <c r="P666" s="87"/>
      <c r="Q666" s="87"/>
      <c r="R666" s="87"/>
      <c r="S666" s="87"/>
      <c r="T666" s="88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T666" s="20" t="s">
        <v>162</v>
      </c>
      <c r="AU666" s="20" t="s">
        <v>77</v>
      </c>
    </row>
    <row r="667" s="13" customFormat="1">
      <c r="A667" s="13"/>
      <c r="B667" s="233"/>
      <c r="C667" s="234"/>
      <c r="D667" s="228" t="s">
        <v>170</v>
      </c>
      <c r="E667" s="235" t="s">
        <v>19</v>
      </c>
      <c r="F667" s="236" t="s">
        <v>489</v>
      </c>
      <c r="G667" s="234"/>
      <c r="H667" s="235" t="s">
        <v>19</v>
      </c>
      <c r="I667" s="237"/>
      <c r="J667" s="234"/>
      <c r="K667" s="234"/>
      <c r="L667" s="238"/>
      <c r="M667" s="239"/>
      <c r="N667" s="240"/>
      <c r="O667" s="240"/>
      <c r="P667" s="240"/>
      <c r="Q667" s="240"/>
      <c r="R667" s="240"/>
      <c r="S667" s="240"/>
      <c r="T667" s="241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2" t="s">
        <v>170</v>
      </c>
      <c r="AU667" s="242" t="s">
        <v>77</v>
      </c>
      <c r="AV667" s="13" t="s">
        <v>75</v>
      </c>
      <c r="AW667" s="13" t="s">
        <v>31</v>
      </c>
      <c r="AX667" s="13" t="s">
        <v>69</v>
      </c>
      <c r="AY667" s="242" t="s">
        <v>155</v>
      </c>
    </row>
    <row r="668" s="14" customFormat="1">
      <c r="A668" s="14"/>
      <c r="B668" s="243"/>
      <c r="C668" s="244"/>
      <c r="D668" s="228" t="s">
        <v>170</v>
      </c>
      <c r="E668" s="245" t="s">
        <v>19</v>
      </c>
      <c r="F668" s="246" t="s">
        <v>490</v>
      </c>
      <c r="G668" s="244"/>
      <c r="H668" s="247">
        <v>12.48</v>
      </c>
      <c r="I668" s="248"/>
      <c r="J668" s="244"/>
      <c r="K668" s="244"/>
      <c r="L668" s="249"/>
      <c r="M668" s="250"/>
      <c r="N668" s="251"/>
      <c r="O668" s="251"/>
      <c r="P668" s="251"/>
      <c r="Q668" s="251"/>
      <c r="R668" s="251"/>
      <c r="S668" s="251"/>
      <c r="T668" s="252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3" t="s">
        <v>170</v>
      </c>
      <c r="AU668" s="253" t="s">
        <v>77</v>
      </c>
      <c r="AV668" s="14" t="s">
        <v>77</v>
      </c>
      <c r="AW668" s="14" t="s">
        <v>31</v>
      </c>
      <c r="AX668" s="14" t="s">
        <v>69</v>
      </c>
      <c r="AY668" s="253" t="s">
        <v>155</v>
      </c>
    </row>
    <row r="669" s="15" customFormat="1">
      <c r="A669" s="15"/>
      <c r="B669" s="254"/>
      <c r="C669" s="255"/>
      <c r="D669" s="228" t="s">
        <v>170</v>
      </c>
      <c r="E669" s="256" t="s">
        <v>19</v>
      </c>
      <c r="F669" s="257" t="s">
        <v>192</v>
      </c>
      <c r="G669" s="255"/>
      <c r="H669" s="258">
        <v>12.48</v>
      </c>
      <c r="I669" s="259"/>
      <c r="J669" s="255"/>
      <c r="K669" s="255"/>
      <c r="L669" s="260"/>
      <c r="M669" s="261"/>
      <c r="N669" s="262"/>
      <c r="O669" s="262"/>
      <c r="P669" s="262"/>
      <c r="Q669" s="262"/>
      <c r="R669" s="262"/>
      <c r="S669" s="262"/>
      <c r="T669" s="263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T669" s="264" t="s">
        <v>170</v>
      </c>
      <c r="AU669" s="264" t="s">
        <v>77</v>
      </c>
      <c r="AV669" s="15" t="s">
        <v>161</v>
      </c>
      <c r="AW669" s="15" t="s">
        <v>31</v>
      </c>
      <c r="AX669" s="15" t="s">
        <v>75</v>
      </c>
      <c r="AY669" s="264" t="s">
        <v>155</v>
      </c>
    </row>
    <row r="670" s="2" customFormat="1" ht="16.5" customHeight="1">
      <c r="A670" s="41"/>
      <c r="B670" s="42"/>
      <c r="C670" s="265" t="s">
        <v>590</v>
      </c>
      <c r="D670" s="265" t="s">
        <v>322</v>
      </c>
      <c r="E670" s="266" t="s">
        <v>591</v>
      </c>
      <c r="F670" s="267" t="s">
        <v>592</v>
      </c>
      <c r="G670" s="268" t="s">
        <v>168</v>
      </c>
      <c r="H670" s="269">
        <v>13.104</v>
      </c>
      <c r="I670" s="270"/>
      <c r="J670" s="271">
        <f>ROUND(I670*H670,2)</f>
        <v>0</v>
      </c>
      <c r="K670" s="267" t="s">
        <v>19</v>
      </c>
      <c r="L670" s="272"/>
      <c r="M670" s="273" t="s">
        <v>19</v>
      </c>
      <c r="N670" s="274" t="s">
        <v>40</v>
      </c>
      <c r="O670" s="87"/>
      <c r="P670" s="224">
        <f>O670*H670</f>
        <v>0</v>
      </c>
      <c r="Q670" s="224">
        <v>0</v>
      </c>
      <c r="R670" s="224">
        <f>Q670*H670</f>
        <v>0</v>
      </c>
      <c r="S670" s="224">
        <v>0</v>
      </c>
      <c r="T670" s="225">
        <f>S670*H670</f>
        <v>0</v>
      </c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R670" s="226" t="s">
        <v>195</v>
      </c>
      <c r="AT670" s="226" t="s">
        <v>322</v>
      </c>
      <c r="AU670" s="226" t="s">
        <v>77</v>
      </c>
      <c r="AY670" s="20" t="s">
        <v>155</v>
      </c>
      <c r="BE670" s="227">
        <f>IF(N670="základní",J670,0)</f>
        <v>0</v>
      </c>
      <c r="BF670" s="227">
        <f>IF(N670="snížená",J670,0)</f>
        <v>0</v>
      </c>
      <c r="BG670" s="227">
        <f>IF(N670="zákl. přenesená",J670,0)</f>
        <v>0</v>
      </c>
      <c r="BH670" s="227">
        <f>IF(N670="sníž. přenesená",J670,0)</f>
        <v>0</v>
      </c>
      <c r="BI670" s="227">
        <f>IF(N670="nulová",J670,0)</f>
        <v>0</v>
      </c>
      <c r="BJ670" s="20" t="s">
        <v>75</v>
      </c>
      <c r="BK670" s="227">
        <f>ROUND(I670*H670,2)</f>
        <v>0</v>
      </c>
      <c r="BL670" s="20" t="s">
        <v>161</v>
      </c>
      <c r="BM670" s="226" t="s">
        <v>593</v>
      </c>
    </row>
    <row r="671" s="2" customFormat="1">
      <c r="A671" s="41"/>
      <c r="B671" s="42"/>
      <c r="C671" s="43"/>
      <c r="D671" s="228" t="s">
        <v>162</v>
      </c>
      <c r="E671" s="43"/>
      <c r="F671" s="229" t="s">
        <v>592</v>
      </c>
      <c r="G671" s="43"/>
      <c r="H671" s="43"/>
      <c r="I671" s="230"/>
      <c r="J671" s="43"/>
      <c r="K671" s="43"/>
      <c r="L671" s="47"/>
      <c r="M671" s="231"/>
      <c r="N671" s="232"/>
      <c r="O671" s="87"/>
      <c r="P671" s="87"/>
      <c r="Q671" s="87"/>
      <c r="R671" s="87"/>
      <c r="S671" s="87"/>
      <c r="T671" s="88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T671" s="20" t="s">
        <v>162</v>
      </c>
      <c r="AU671" s="20" t="s">
        <v>77</v>
      </c>
    </row>
    <row r="672" s="14" customFormat="1">
      <c r="A672" s="14"/>
      <c r="B672" s="243"/>
      <c r="C672" s="244"/>
      <c r="D672" s="228" t="s">
        <v>170</v>
      </c>
      <c r="E672" s="245" t="s">
        <v>19</v>
      </c>
      <c r="F672" s="246" t="s">
        <v>594</v>
      </c>
      <c r="G672" s="244"/>
      <c r="H672" s="247">
        <v>13.104</v>
      </c>
      <c r="I672" s="248"/>
      <c r="J672" s="244"/>
      <c r="K672" s="244"/>
      <c r="L672" s="249"/>
      <c r="M672" s="250"/>
      <c r="N672" s="251"/>
      <c r="O672" s="251"/>
      <c r="P672" s="251"/>
      <c r="Q672" s="251"/>
      <c r="R672" s="251"/>
      <c r="S672" s="251"/>
      <c r="T672" s="252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3" t="s">
        <v>170</v>
      </c>
      <c r="AU672" s="253" t="s">
        <v>77</v>
      </c>
      <c r="AV672" s="14" t="s">
        <v>77</v>
      </c>
      <c r="AW672" s="14" t="s">
        <v>31</v>
      </c>
      <c r="AX672" s="14" t="s">
        <v>69</v>
      </c>
      <c r="AY672" s="253" t="s">
        <v>155</v>
      </c>
    </row>
    <row r="673" s="15" customFormat="1">
      <c r="A673" s="15"/>
      <c r="B673" s="254"/>
      <c r="C673" s="255"/>
      <c r="D673" s="228" t="s">
        <v>170</v>
      </c>
      <c r="E673" s="256" t="s">
        <v>19</v>
      </c>
      <c r="F673" s="257" t="s">
        <v>192</v>
      </c>
      <c r="G673" s="255"/>
      <c r="H673" s="258">
        <v>13.104</v>
      </c>
      <c r="I673" s="259"/>
      <c r="J673" s="255"/>
      <c r="K673" s="255"/>
      <c r="L673" s="260"/>
      <c r="M673" s="261"/>
      <c r="N673" s="262"/>
      <c r="O673" s="262"/>
      <c r="P673" s="262"/>
      <c r="Q673" s="262"/>
      <c r="R673" s="262"/>
      <c r="S673" s="262"/>
      <c r="T673" s="263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64" t="s">
        <v>170</v>
      </c>
      <c r="AU673" s="264" t="s">
        <v>77</v>
      </c>
      <c r="AV673" s="15" t="s">
        <v>161</v>
      </c>
      <c r="AW673" s="15" t="s">
        <v>31</v>
      </c>
      <c r="AX673" s="15" t="s">
        <v>75</v>
      </c>
      <c r="AY673" s="264" t="s">
        <v>155</v>
      </c>
    </row>
    <row r="674" s="2" customFormat="1" ht="24.15" customHeight="1">
      <c r="A674" s="41"/>
      <c r="B674" s="42"/>
      <c r="C674" s="215" t="s">
        <v>379</v>
      </c>
      <c r="D674" s="215" t="s">
        <v>157</v>
      </c>
      <c r="E674" s="216" t="s">
        <v>595</v>
      </c>
      <c r="F674" s="217" t="s">
        <v>596</v>
      </c>
      <c r="G674" s="218" t="s">
        <v>168</v>
      </c>
      <c r="H674" s="219">
        <v>12.48</v>
      </c>
      <c r="I674" s="220"/>
      <c r="J674" s="221">
        <f>ROUND(I674*H674,2)</f>
        <v>0</v>
      </c>
      <c r="K674" s="217" t="s">
        <v>19</v>
      </c>
      <c r="L674" s="47"/>
      <c r="M674" s="222" t="s">
        <v>19</v>
      </c>
      <c r="N674" s="223" t="s">
        <v>40</v>
      </c>
      <c r="O674" s="87"/>
      <c r="P674" s="224">
        <f>O674*H674</f>
        <v>0</v>
      </c>
      <c r="Q674" s="224">
        <v>0</v>
      </c>
      <c r="R674" s="224">
        <f>Q674*H674</f>
        <v>0</v>
      </c>
      <c r="S674" s="224">
        <v>0</v>
      </c>
      <c r="T674" s="225">
        <f>S674*H674</f>
        <v>0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26" t="s">
        <v>161</v>
      </c>
      <c r="AT674" s="226" t="s">
        <v>157</v>
      </c>
      <c r="AU674" s="226" t="s">
        <v>77</v>
      </c>
      <c r="AY674" s="20" t="s">
        <v>155</v>
      </c>
      <c r="BE674" s="227">
        <f>IF(N674="základní",J674,0)</f>
        <v>0</v>
      </c>
      <c r="BF674" s="227">
        <f>IF(N674="snížená",J674,0)</f>
        <v>0</v>
      </c>
      <c r="BG674" s="227">
        <f>IF(N674="zákl. přenesená",J674,0)</f>
        <v>0</v>
      </c>
      <c r="BH674" s="227">
        <f>IF(N674="sníž. přenesená",J674,0)</f>
        <v>0</v>
      </c>
      <c r="BI674" s="227">
        <f>IF(N674="nulová",J674,0)</f>
        <v>0</v>
      </c>
      <c r="BJ674" s="20" t="s">
        <v>75</v>
      </c>
      <c r="BK674" s="227">
        <f>ROUND(I674*H674,2)</f>
        <v>0</v>
      </c>
      <c r="BL674" s="20" t="s">
        <v>161</v>
      </c>
      <c r="BM674" s="226" t="s">
        <v>597</v>
      </c>
    </row>
    <row r="675" s="2" customFormat="1">
      <c r="A675" s="41"/>
      <c r="B675" s="42"/>
      <c r="C675" s="43"/>
      <c r="D675" s="228" t="s">
        <v>162</v>
      </c>
      <c r="E675" s="43"/>
      <c r="F675" s="229" t="s">
        <v>596</v>
      </c>
      <c r="G675" s="43"/>
      <c r="H675" s="43"/>
      <c r="I675" s="230"/>
      <c r="J675" s="43"/>
      <c r="K675" s="43"/>
      <c r="L675" s="47"/>
      <c r="M675" s="231"/>
      <c r="N675" s="232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162</v>
      </c>
      <c r="AU675" s="20" t="s">
        <v>77</v>
      </c>
    </row>
    <row r="676" s="2" customFormat="1" ht="24.15" customHeight="1">
      <c r="A676" s="41"/>
      <c r="B676" s="42"/>
      <c r="C676" s="215" t="s">
        <v>598</v>
      </c>
      <c r="D676" s="215" t="s">
        <v>157</v>
      </c>
      <c r="E676" s="216" t="s">
        <v>599</v>
      </c>
      <c r="F676" s="217" t="s">
        <v>600</v>
      </c>
      <c r="G676" s="218" t="s">
        <v>168</v>
      </c>
      <c r="H676" s="219">
        <v>254.756</v>
      </c>
      <c r="I676" s="220"/>
      <c r="J676" s="221">
        <f>ROUND(I676*H676,2)</f>
        <v>0</v>
      </c>
      <c r="K676" s="217" t="s">
        <v>19</v>
      </c>
      <c r="L676" s="47"/>
      <c r="M676" s="222" t="s">
        <v>19</v>
      </c>
      <c r="N676" s="223" t="s">
        <v>40</v>
      </c>
      <c r="O676" s="87"/>
      <c r="P676" s="224">
        <f>O676*H676</f>
        <v>0</v>
      </c>
      <c r="Q676" s="224">
        <v>0</v>
      </c>
      <c r="R676" s="224">
        <f>Q676*H676</f>
        <v>0</v>
      </c>
      <c r="S676" s="224">
        <v>0</v>
      </c>
      <c r="T676" s="225">
        <f>S676*H676</f>
        <v>0</v>
      </c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R676" s="226" t="s">
        <v>161</v>
      </c>
      <c r="AT676" s="226" t="s">
        <v>157</v>
      </c>
      <c r="AU676" s="226" t="s">
        <v>77</v>
      </c>
      <c r="AY676" s="20" t="s">
        <v>155</v>
      </c>
      <c r="BE676" s="227">
        <f>IF(N676="základní",J676,0)</f>
        <v>0</v>
      </c>
      <c r="BF676" s="227">
        <f>IF(N676="snížená",J676,0)</f>
        <v>0</v>
      </c>
      <c r="BG676" s="227">
        <f>IF(N676="zákl. přenesená",J676,0)</f>
        <v>0</v>
      </c>
      <c r="BH676" s="227">
        <f>IF(N676="sníž. přenesená",J676,0)</f>
        <v>0</v>
      </c>
      <c r="BI676" s="227">
        <f>IF(N676="nulová",J676,0)</f>
        <v>0</v>
      </c>
      <c r="BJ676" s="20" t="s">
        <v>75</v>
      </c>
      <c r="BK676" s="227">
        <f>ROUND(I676*H676,2)</f>
        <v>0</v>
      </c>
      <c r="BL676" s="20" t="s">
        <v>161</v>
      </c>
      <c r="BM676" s="226" t="s">
        <v>601</v>
      </c>
    </row>
    <row r="677" s="2" customFormat="1">
      <c r="A677" s="41"/>
      <c r="B677" s="42"/>
      <c r="C677" s="43"/>
      <c r="D677" s="228" t="s">
        <v>162</v>
      </c>
      <c r="E677" s="43"/>
      <c r="F677" s="229" t="s">
        <v>600</v>
      </c>
      <c r="G677" s="43"/>
      <c r="H677" s="43"/>
      <c r="I677" s="230"/>
      <c r="J677" s="43"/>
      <c r="K677" s="43"/>
      <c r="L677" s="47"/>
      <c r="M677" s="231"/>
      <c r="N677" s="232"/>
      <c r="O677" s="87"/>
      <c r="P677" s="87"/>
      <c r="Q677" s="87"/>
      <c r="R677" s="87"/>
      <c r="S677" s="87"/>
      <c r="T677" s="88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T677" s="20" t="s">
        <v>162</v>
      </c>
      <c r="AU677" s="20" t="s">
        <v>77</v>
      </c>
    </row>
    <row r="678" s="13" customFormat="1">
      <c r="A678" s="13"/>
      <c r="B678" s="233"/>
      <c r="C678" s="234"/>
      <c r="D678" s="228" t="s">
        <v>170</v>
      </c>
      <c r="E678" s="235" t="s">
        <v>19</v>
      </c>
      <c r="F678" s="236" t="s">
        <v>476</v>
      </c>
      <c r="G678" s="234"/>
      <c r="H678" s="235" t="s">
        <v>19</v>
      </c>
      <c r="I678" s="237"/>
      <c r="J678" s="234"/>
      <c r="K678" s="234"/>
      <c r="L678" s="238"/>
      <c r="M678" s="239"/>
      <c r="N678" s="240"/>
      <c r="O678" s="240"/>
      <c r="P678" s="240"/>
      <c r="Q678" s="240"/>
      <c r="R678" s="240"/>
      <c r="S678" s="240"/>
      <c r="T678" s="241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2" t="s">
        <v>170</v>
      </c>
      <c r="AU678" s="242" t="s">
        <v>77</v>
      </c>
      <c r="AV678" s="13" t="s">
        <v>75</v>
      </c>
      <c r="AW678" s="13" t="s">
        <v>31</v>
      </c>
      <c r="AX678" s="13" t="s">
        <v>69</v>
      </c>
      <c r="AY678" s="242" t="s">
        <v>155</v>
      </c>
    </row>
    <row r="679" s="13" customFormat="1">
      <c r="A679" s="13"/>
      <c r="B679" s="233"/>
      <c r="C679" s="234"/>
      <c r="D679" s="228" t="s">
        <v>170</v>
      </c>
      <c r="E679" s="235" t="s">
        <v>19</v>
      </c>
      <c r="F679" s="236" t="s">
        <v>171</v>
      </c>
      <c r="G679" s="234"/>
      <c r="H679" s="235" t="s">
        <v>19</v>
      </c>
      <c r="I679" s="237"/>
      <c r="J679" s="234"/>
      <c r="K679" s="234"/>
      <c r="L679" s="238"/>
      <c r="M679" s="239"/>
      <c r="N679" s="240"/>
      <c r="O679" s="240"/>
      <c r="P679" s="240"/>
      <c r="Q679" s="240"/>
      <c r="R679" s="240"/>
      <c r="S679" s="240"/>
      <c r="T679" s="241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2" t="s">
        <v>170</v>
      </c>
      <c r="AU679" s="242" t="s">
        <v>77</v>
      </c>
      <c r="AV679" s="13" t="s">
        <v>75</v>
      </c>
      <c r="AW679" s="13" t="s">
        <v>31</v>
      </c>
      <c r="AX679" s="13" t="s">
        <v>69</v>
      </c>
      <c r="AY679" s="242" t="s">
        <v>155</v>
      </c>
    </row>
    <row r="680" s="14" customFormat="1">
      <c r="A680" s="14"/>
      <c r="B680" s="243"/>
      <c r="C680" s="244"/>
      <c r="D680" s="228" t="s">
        <v>170</v>
      </c>
      <c r="E680" s="245" t="s">
        <v>19</v>
      </c>
      <c r="F680" s="246" t="s">
        <v>477</v>
      </c>
      <c r="G680" s="244"/>
      <c r="H680" s="247">
        <v>65.625</v>
      </c>
      <c r="I680" s="248"/>
      <c r="J680" s="244"/>
      <c r="K680" s="244"/>
      <c r="L680" s="249"/>
      <c r="M680" s="250"/>
      <c r="N680" s="251"/>
      <c r="O680" s="251"/>
      <c r="P680" s="251"/>
      <c r="Q680" s="251"/>
      <c r="R680" s="251"/>
      <c r="S680" s="251"/>
      <c r="T680" s="252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3" t="s">
        <v>170</v>
      </c>
      <c r="AU680" s="253" t="s">
        <v>77</v>
      </c>
      <c r="AV680" s="14" t="s">
        <v>77</v>
      </c>
      <c r="AW680" s="14" t="s">
        <v>31</v>
      </c>
      <c r="AX680" s="14" t="s">
        <v>69</v>
      </c>
      <c r="AY680" s="253" t="s">
        <v>155</v>
      </c>
    </row>
    <row r="681" s="13" customFormat="1">
      <c r="A681" s="13"/>
      <c r="B681" s="233"/>
      <c r="C681" s="234"/>
      <c r="D681" s="228" t="s">
        <v>170</v>
      </c>
      <c r="E681" s="235" t="s">
        <v>19</v>
      </c>
      <c r="F681" s="236" t="s">
        <v>478</v>
      </c>
      <c r="G681" s="234"/>
      <c r="H681" s="235" t="s">
        <v>19</v>
      </c>
      <c r="I681" s="237"/>
      <c r="J681" s="234"/>
      <c r="K681" s="234"/>
      <c r="L681" s="238"/>
      <c r="M681" s="239"/>
      <c r="N681" s="240"/>
      <c r="O681" s="240"/>
      <c r="P681" s="240"/>
      <c r="Q681" s="240"/>
      <c r="R681" s="240"/>
      <c r="S681" s="240"/>
      <c r="T681" s="241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2" t="s">
        <v>170</v>
      </c>
      <c r="AU681" s="242" t="s">
        <v>77</v>
      </c>
      <c r="AV681" s="13" t="s">
        <v>75</v>
      </c>
      <c r="AW681" s="13" t="s">
        <v>31</v>
      </c>
      <c r="AX681" s="13" t="s">
        <v>69</v>
      </c>
      <c r="AY681" s="242" t="s">
        <v>155</v>
      </c>
    </row>
    <row r="682" s="14" customFormat="1">
      <c r="A682" s="14"/>
      <c r="B682" s="243"/>
      <c r="C682" s="244"/>
      <c r="D682" s="228" t="s">
        <v>170</v>
      </c>
      <c r="E682" s="245" t="s">
        <v>19</v>
      </c>
      <c r="F682" s="246" t="s">
        <v>479</v>
      </c>
      <c r="G682" s="244"/>
      <c r="H682" s="247">
        <v>3.5</v>
      </c>
      <c r="I682" s="248"/>
      <c r="J682" s="244"/>
      <c r="K682" s="244"/>
      <c r="L682" s="249"/>
      <c r="M682" s="250"/>
      <c r="N682" s="251"/>
      <c r="O682" s="251"/>
      <c r="P682" s="251"/>
      <c r="Q682" s="251"/>
      <c r="R682" s="251"/>
      <c r="S682" s="251"/>
      <c r="T682" s="252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3" t="s">
        <v>170</v>
      </c>
      <c r="AU682" s="253" t="s">
        <v>77</v>
      </c>
      <c r="AV682" s="14" t="s">
        <v>77</v>
      </c>
      <c r="AW682" s="14" t="s">
        <v>31</v>
      </c>
      <c r="AX682" s="14" t="s">
        <v>69</v>
      </c>
      <c r="AY682" s="253" t="s">
        <v>155</v>
      </c>
    </row>
    <row r="683" s="14" customFormat="1">
      <c r="A683" s="14"/>
      <c r="B683" s="243"/>
      <c r="C683" s="244"/>
      <c r="D683" s="228" t="s">
        <v>170</v>
      </c>
      <c r="E683" s="245" t="s">
        <v>19</v>
      </c>
      <c r="F683" s="246" t="s">
        <v>480</v>
      </c>
      <c r="G683" s="244"/>
      <c r="H683" s="247">
        <v>7</v>
      </c>
      <c r="I683" s="248"/>
      <c r="J683" s="244"/>
      <c r="K683" s="244"/>
      <c r="L683" s="249"/>
      <c r="M683" s="250"/>
      <c r="N683" s="251"/>
      <c r="O683" s="251"/>
      <c r="P683" s="251"/>
      <c r="Q683" s="251"/>
      <c r="R683" s="251"/>
      <c r="S683" s="251"/>
      <c r="T683" s="252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3" t="s">
        <v>170</v>
      </c>
      <c r="AU683" s="253" t="s">
        <v>77</v>
      </c>
      <c r="AV683" s="14" t="s">
        <v>77</v>
      </c>
      <c r="AW683" s="14" t="s">
        <v>31</v>
      </c>
      <c r="AX683" s="14" t="s">
        <v>69</v>
      </c>
      <c r="AY683" s="253" t="s">
        <v>155</v>
      </c>
    </row>
    <row r="684" s="13" customFormat="1">
      <c r="A684" s="13"/>
      <c r="B684" s="233"/>
      <c r="C684" s="234"/>
      <c r="D684" s="228" t="s">
        <v>170</v>
      </c>
      <c r="E684" s="235" t="s">
        <v>19</v>
      </c>
      <c r="F684" s="236" t="s">
        <v>180</v>
      </c>
      <c r="G684" s="234"/>
      <c r="H684" s="235" t="s">
        <v>19</v>
      </c>
      <c r="I684" s="237"/>
      <c r="J684" s="234"/>
      <c r="K684" s="234"/>
      <c r="L684" s="238"/>
      <c r="M684" s="239"/>
      <c r="N684" s="240"/>
      <c r="O684" s="240"/>
      <c r="P684" s="240"/>
      <c r="Q684" s="240"/>
      <c r="R684" s="240"/>
      <c r="S684" s="240"/>
      <c r="T684" s="241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2" t="s">
        <v>170</v>
      </c>
      <c r="AU684" s="242" t="s">
        <v>77</v>
      </c>
      <c r="AV684" s="13" t="s">
        <v>75</v>
      </c>
      <c r="AW684" s="13" t="s">
        <v>31</v>
      </c>
      <c r="AX684" s="13" t="s">
        <v>69</v>
      </c>
      <c r="AY684" s="242" t="s">
        <v>155</v>
      </c>
    </row>
    <row r="685" s="14" customFormat="1">
      <c r="A685" s="14"/>
      <c r="B685" s="243"/>
      <c r="C685" s="244"/>
      <c r="D685" s="228" t="s">
        <v>170</v>
      </c>
      <c r="E685" s="245" t="s">
        <v>19</v>
      </c>
      <c r="F685" s="246" t="s">
        <v>481</v>
      </c>
      <c r="G685" s="244"/>
      <c r="H685" s="247">
        <v>16.187999999999998</v>
      </c>
      <c r="I685" s="248"/>
      <c r="J685" s="244"/>
      <c r="K685" s="244"/>
      <c r="L685" s="249"/>
      <c r="M685" s="250"/>
      <c r="N685" s="251"/>
      <c r="O685" s="251"/>
      <c r="P685" s="251"/>
      <c r="Q685" s="251"/>
      <c r="R685" s="251"/>
      <c r="S685" s="251"/>
      <c r="T685" s="252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3" t="s">
        <v>170</v>
      </c>
      <c r="AU685" s="253" t="s">
        <v>77</v>
      </c>
      <c r="AV685" s="14" t="s">
        <v>77</v>
      </c>
      <c r="AW685" s="14" t="s">
        <v>31</v>
      </c>
      <c r="AX685" s="14" t="s">
        <v>69</v>
      </c>
      <c r="AY685" s="253" t="s">
        <v>155</v>
      </c>
    </row>
    <row r="686" s="14" customFormat="1">
      <c r="A686" s="14"/>
      <c r="B686" s="243"/>
      <c r="C686" s="244"/>
      <c r="D686" s="228" t="s">
        <v>170</v>
      </c>
      <c r="E686" s="245" t="s">
        <v>19</v>
      </c>
      <c r="F686" s="246" t="s">
        <v>482</v>
      </c>
      <c r="G686" s="244"/>
      <c r="H686" s="247">
        <v>6.563</v>
      </c>
      <c r="I686" s="248"/>
      <c r="J686" s="244"/>
      <c r="K686" s="244"/>
      <c r="L686" s="249"/>
      <c r="M686" s="250"/>
      <c r="N686" s="251"/>
      <c r="O686" s="251"/>
      <c r="P686" s="251"/>
      <c r="Q686" s="251"/>
      <c r="R686" s="251"/>
      <c r="S686" s="251"/>
      <c r="T686" s="252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3" t="s">
        <v>170</v>
      </c>
      <c r="AU686" s="253" t="s">
        <v>77</v>
      </c>
      <c r="AV686" s="14" t="s">
        <v>77</v>
      </c>
      <c r="AW686" s="14" t="s">
        <v>31</v>
      </c>
      <c r="AX686" s="14" t="s">
        <v>69</v>
      </c>
      <c r="AY686" s="253" t="s">
        <v>155</v>
      </c>
    </row>
    <row r="687" s="13" customFormat="1">
      <c r="A687" s="13"/>
      <c r="B687" s="233"/>
      <c r="C687" s="234"/>
      <c r="D687" s="228" t="s">
        <v>170</v>
      </c>
      <c r="E687" s="235" t="s">
        <v>19</v>
      </c>
      <c r="F687" s="236" t="s">
        <v>183</v>
      </c>
      <c r="G687" s="234"/>
      <c r="H687" s="235" t="s">
        <v>19</v>
      </c>
      <c r="I687" s="237"/>
      <c r="J687" s="234"/>
      <c r="K687" s="234"/>
      <c r="L687" s="238"/>
      <c r="M687" s="239"/>
      <c r="N687" s="240"/>
      <c r="O687" s="240"/>
      <c r="P687" s="240"/>
      <c r="Q687" s="240"/>
      <c r="R687" s="240"/>
      <c r="S687" s="240"/>
      <c r="T687" s="241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2" t="s">
        <v>170</v>
      </c>
      <c r="AU687" s="242" t="s">
        <v>77</v>
      </c>
      <c r="AV687" s="13" t="s">
        <v>75</v>
      </c>
      <c r="AW687" s="13" t="s">
        <v>31</v>
      </c>
      <c r="AX687" s="13" t="s">
        <v>69</v>
      </c>
      <c r="AY687" s="242" t="s">
        <v>155</v>
      </c>
    </row>
    <row r="688" s="14" customFormat="1">
      <c r="A688" s="14"/>
      <c r="B688" s="243"/>
      <c r="C688" s="244"/>
      <c r="D688" s="228" t="s">
        <v>170</v>
      </c>
      <c r="E688" s="245" t="s">
        <v>19</v>
      </c>
      <c r="F688" s="246" t="s">
        <v>483</v>
      </c>
      <c r="G688" s="244"/>
      <c r="H688" s="247">
        <v>96.38</v>
      </c>
      <c r="I688" s="248"/>
      <c r="J688" s="244"/>
      <c r="K688" s="244"/>
      <c r="L688" s="249"/>
      <c r="M688" s="250"/>
      <c r="N688" s="251"/>
      <c r="O688" s="251"/>
      <c r="P688" s="251"/>
      <c r="Q688" s="251"/>
      <c r="R688" s="251"/>
      <c r="S688" s="251"/>
      <c r="T688" s="252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3" t="s">
        <v>170</v>
      </c>
      <c r="AU688" s="253" t="s">
        <v>77</v>
      </c>
      <c r="AV688" s="14" t="s">
        <v>77</v>
      </c>
      <c r="AW688" s="14" t="s">
        <v>31</v>
      </c>
      <c r="AX688" s="14" t="s">
        <v>69</v>
      </c>
      <c r="AY688" s="253" t="s">
        <v>155</v>
      </c>
    </row>
    <row r="689" s="14" customFormat="1">
      <c r="A689" s="14"/>
      <c r="B689" s="243"/>
      <c r="C689" s="244"/>
      <c r="D689" s="228" t="s">
        <v>170</v>
      </c>
      <c r="E689" s="245" t="s">
        <v>19</v>
      </c>
      <c r="F689" s="246" t="s">
        <v>484</v>
      </c>
      <c r="G689" s="244"/>
      <c r="H689" s="247">
        <v>71.28</v>
      </c>
      <c r="I689" s="248"/>
      <c r="J689" s="244"/>
      <c r="K689" s="244"/>
      <c r="L689" s="249"/>
      <c r="M689" s="250"/>
      <c r="N689" s="251"/>
      <c r="O689" s="251"/>
      <c r="P689" s="251"/>
      <c r="Q689" s="251"/>
      <c r="R689" s="251"/>
      <c r="S689" s="251"/>
      <c r="T689" s="252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3" t="s">
        <v>170</v>
      </c>
      <c r="AU689" s="253" t="s">
        <v>77</v>
      </c>
      <c r="AV689" s="14" t="s">
        <v>77</v>
      </c>
      <c r="AW689" s="14" t="s">
        <v>31</v>
      </c>
      <c r="AX689" s="14" t="s">
        <v>69</v>
      </c>
      <c r="AY689" s="253" t="s">
        <v>155</v>
      </c>
    </row>
    <row r="690" s="13" customFormat="1">
      <c r="A690" s="13"/>
      <c r="B690" s="233"/>
      <c r="C690" s="234"/>
      <c r="D690" s="228" t="s">
        <v>170</v>
      </c>
      <c r="E690" s="235" t="s">
        <v>19</v>
      </c>
      <c r="F690" s="236" t="s">
        <v>187</v>
      </c>
      <c r="G690" s="234"/>
      <c r="H690" s="235" t="s">
        <v>19</v>
      </c>
      <c r="I690" s="237"/>
      <c r="J690" s="234"/>
      <c r="K690" s="234"/>
      <c r="L690" s="238"/>
      <c r="M690" s="239"/>
      <c r="N690" s="240"/>
      <c r="O690" s="240"/>
      <c r="P690" s="240"/>
      <c r="Q690" s="240"/>
      <c r="R690" s="240"/>
      <c r="S690" s="240"/>
      <c r="T690" s="241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2" t="s">
        <v>170</v>
      </c>
      <c r="AU690" s="242" t="s">
        <v>77</v>
      </c>
      <c r="AV690" s="13" t="s">
        <v>75</v>
      </c>
      <c r="AW690" s="13" t="s">
        <v>31</v>
      </c>
      <c r="AX690" s="13" t="s">
        <v>69</v>
      </c>
      <c r="AY690" s="242" t="s">
        <v>155</v>
      </c>
    </row>
    <row r="691" s="14" customFormat="1">
      <c r="A691" s="14"/>
      <c r="B691" s="243"/>
      <c r="C691" s="244"/>
      <c r="D691" s="228" t="s">
        <v>170</v>
      </c>
      <c r="E691" s="245" t="s">
        <v>19</v>
      </c>
      <c r="F691" s="246" t="s">
        <v>485</v>
      </c>
      <c r="G691" s="244"/>
      <c r="H691" s="247">
        <v>5.95</v>
      </c>
      <c r="I691" s="248"/>
      <c r="J691" s="244"/>
      <c r="K691" s="244"/>
      <c r="L691" s="249"/>
      <c r="M691" s="250"/>
      <c r="N691" s="251"/>
      <c r="O691" s="251"/>
      <c r="P691" s="251"/>
      <c r="Q691" s="251"/>
      <c r="R691" s="251"/>
      <c r="S691" s="251"/>
      <c r="T691" s="252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3" t="s">
        <v>170</v>
      </c>
      <c r="AU691" s="253" t="s">
        <v>77</v>
      </c>
      <c r="AV691" s="14" t="s">
        <v>77</v>
      </c>
      <c r="AW691" s="14" t="s">
        <v>31</v>
      </c>
      <c r="AX691" s="14" t="s">
        <v>69</v>
      </c>
      <c r="AY691" s="253" t="s">
        <v>155</v>
      </c>
    </row>
    <row r="692" s="13" customFormat="1">
      <c r="A692" s="13"/>
      <c r="B692" s="233"/>
      <c r="C692" s="234"/>
      <c r="D692" s="228" t="s">
        <v>170</v>
      </c>
      <c r="E692" s="235" t="s">
        <v>19</v>
      </c>
      <c r="F692" s="236" t="s">
        <v>602</v>
      </c>
      <c r="G692" s="234"/>
      <c r="H692" s="235" t="s">
        <v>19</v>
      </c>
      <c r="I692" s="237"/>
      <c r="J692" s="234"/>
      <c r="K692" s="234"/>
      <c r="L692" s="238"/>
      <c r="M692" s="239"/>
      <c r="N692" s="240"/>
      <c r="O692" s="240"/>
      <c r="P692" s="240"/>
      <c r="Q692" s="240"/>
      <c r="R692" s="240"/>
      <c r="S692" s="240"/>
      <c r="T692" s="241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2" t="s">
        <v>170</v>
      </c>
      <c r="AU692" s="242" t="s">
        <v>77</v>
      </c>
      <c r="AV692" s="13" t="s">
        <v>75</v>
      </c>
      <c r="AW692" s="13" t="s">
        <v>31</v>
      </c>
      <c r="AX692" s="13" t="s">
        <v>69</v>
      </c>
      <c r="AY692" s="242" t="s">
        <v>155</v>
      </c>
    </row>
    <row r="693" s="14" customFormat="1">
      <c r="A693" s="14"/>
      <c r="B693" s="243"/>
      <c r="C693" s="244"/>
      <c r="D693" s="228" t="s">
        <v>170</v>
      </c>
      <c r="E693" s="245" t="s">
        <v>19</v>
      </c>
      <c r="F693" s="246" t="s">
        <v>603</v>
      </c>
      <c r="G693" s="244"/>
      <c r="H693" s="247">
        <v>-17.73</v>
      </c>
      <c r="I693" s="248"/>
      <c r="J693" s="244"/>
      <c r="K693" s="244"/>
      <c r="L693" s="249"/>
      <c r="M693" s="250"/>
      <c r="N693" s="251"/>
      <c r="O693" s="251"/>
      <c r="P693" s="251"/>
      <c r="Q693" s="251"/>
      <c r="R693" s="251"/>
      <c r="S693" s="251"/>
      <c r="T693" s="252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3" t="s">
        <v>170</v>
      </c>
      <c r="AU693" s="253" t="s">
        <v>77</v>
      </c>
      <c r="AV693" s="14" t="s">
        <v>77</v>
      </c>
      <c r="AW693" s="14" t="s">
        <v>31</v>
      </c>
      <c r="AX693" s="14" t="s">
        <v>69</v>
      </c>
      <c r="AY693" s="253" t="s">
        <v>155</v>
      </c>
    </row>
    <row r="694" s="15" customFormat="1">
      <c r="A694" s="15"/>
      <c r="B694" s="254"/>
      <c r="C694" s="255"/>
      <c r="D694" s="228" t="s">
        <v>170</v>
      </c>
      <c r="E694" s="256" t="s">
        <v>19</v>
      </c>
      <c r="F694" s="257" t="s">
        <v>192</v>
      </c>
      <c r="G694" s="255"/>
      <c r="H694" s="258">
        <v>254.756</v>
      </c>
      <c r="I694" s="259"/>
      <c r="J694" s="255"/>
      <c r="K694" s="255"/>
      <c r="L694" s="260"/>
      <c r="M694" s="261"/>
      <c r="N694" s="262"/>
      <c r="O694" s="262"/>
      <c r="P694" s="262"/>
      <c r="Q694" s="262"/>
      <c r="R694" s="262"/>
      <c r="S694" s="262"/>
      <c r="T694" s="263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64" t="s">
        <v>170</v>
      </c>
      <c r="AU694" s="264" t="s">
        <v>77</v>
      </c>
      <c r="AV694" s="15" t="s">
        <v>161</v>
      </c>
      <c r="AW694" s="15" t="s">
        <v>31</v>
      </c>
      <c r="AX694" s="15" t="s">
        <v>75</v>
      </c>
      <c r="AY694" s="264" t="s">
        <v>155</v>
      </c>
    </row>
    <row r="695" s="2" customFormat="1" ht="16.5" customHeight="1">
      <c r="A695" s="41"/>
      <c r="B695" s="42"/>
      <c r="C695" s="265" t="s">
        <v>388</v>
      </c>
      <c r="D695" s="265" t="s">
        <v>322</v>
      </c>
      <c r="E695" s="266" t="s">
        <v>604</v>
      </c>
      <c r="F695" s="267" t="s">
        <v>605</v>
      </c>
      <c r="G695" s="268" t="s">
        <v>168</v>
      </c>
      <c r="H695" s="269">
        <v>267.49400000000004</v>
      </c>
      <c r="I695" s="270"/>
      <c r="J695" s="271">
        <f>ROUND(I695*H695,2)</f>
        <v>0</v>
      </c>
      <c r="K695" s="267" t="s">
        <v>19</v>
      </c>
      <c r="L695" s="272"/>
      <c r="M695" s="273" t="s">
        <v>19</v>
      </c>
      <c r="N695" s="274" t="s">
        <v>40</v>
      </c>
      <c r="O695" s="87"/>
      <c r="P695" s="224">
        <f>O695*H695</f>
        <v>0</v>
      </c>
      <c r="Q695" s="224">
        <v>0</v>
      </c>
      <c r="R695" s="224">
        <f>Q695*H695</f>
        <v>0</v>
      </c>
      <c r="S695" s="224">
        <v>0</v>
      </c>
      <c r="T695" s="225">
        <f>S695*H695</f>
        <v>0</v>
      </c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R695" s="226" t="s">
        <v>195</v>
      </c>
      <c r="AT695" s="226" t="s">
        <v>322</v>
      </c>
      <c r="AU695" s="226" t="s">
        <v>77</v>
      </c>
      <c r="AY695" s="20" t="s">
        <v>155</v>
      </c>
      <c r="BE695" s="227">
        <f>IF(N695="základní",J695,0)</f>
        <v>0</v>
      </c>
      <c r="BF695" s="227">
        <f>IF(N695="snížená",J695,0)</f>
        <v>0</v>
      </c>
      <c r="BG695" s="227">
        <f>IF(N695="zákl. přenesená",J695,0)</f>
        <v>0</v>
      </c>
      <c r="BH695" s="227">
        <f>IF(N695="sníž. přenesená",J695,0)</f>
        <v>0</v>
      </c>
      <c r="BI695" s="227">
        <f>IF(N695="nulová",J695,0)</f>
        <v>0</v>
      </c>
      <c r="BJ695" s="20" t="s">
        <v>75</v>
      </c>
      <c r="BK695" s="227">
        <f>ROUND(I695*H695,2)</f>
        <v>0</v>
      </c>
      <c r="BL695" s="20" t="s">
        <v>161</v>
      </c>
      <c r="BM695" s="226" t="s">
        <v>606</v>
      </c>
    </row>
    <row r="696" s="2" customFormat="1">
      <c r="A696" s="41"/>
      <c r="B696" s="42"/>
      <c r="C696" s="43"/>
      <c r="D696" s="228" t="s">
        <v>162</v>
      </c>
      <c r="E696" s="43"/>
      <c r="F696" s="229" t="s">
        <v>605</v>
      </c>
      <c r="G696" s="43"/>
      <c r="H696" s="43"/>
      <c r="I696" s="230"/>
      <c r="J696" s="43"/>
      <c r="K696" s="43"/>
      <c r="L696" s="47"/>
      <c r="M696" s="231"/>
      <c r="N696" s="232"/>
      <c r="O696" s="87"/>
      <c r="P696" s="87"/>
      <c r="Q696" s="87"/>
      <c r="R696" s="87"/>
      <c r="S696" s="87"/>
      <c r="T696" s="88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T696" s="20" t="s">
        <v>162</v>
      </c>
      <c r="AU696" s="20" t="s">
        <v>77</v>
      </c>
    </row>
    <row r="697" s="14" customFormat="1">
      <c r="A697" s="14"/>
      <c r="B697" s="243"/>
      <c r="C697" s="244"/>
      <c r="D697" s="228" t="s">
        <v>170</v>
      </c>
      <c r="E697" s="245" t="s">
        <v>19</v>
      </c>
      <c r="F697" s="246" t="s">
        <v>607</v>
      </c>
      <c r="G697" s="244"/>
      <c r="H697" s="247">
        <v>267.49400000000004</v>
      </c>
      <c r="I697" s="248"/>
      <c r="J697" s="244"/>
      <c r="K697" s="244"/>
      <c r="L697" s="249"/>
      <c r="M697" s="250"/>
      <c r="N697" s="251"/>
      <c r="O697" s="251"/>
      <c r="P697" s="251"/>
      <c r="Q697" s="251"/>
      <c r="R697" s="251"/>
      <c r="S697" s="251"/>
      <c r="T697" s="252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3" t="s">
        <v>170</v>
      </c>
      <c r="AU697" s="253" t="s">
        <v>77</v>
      </c>
      <c r="AV697" s="14" t="s">
        <v>77</v>
      </c>
      <c r="AW697" s="14" t="s">
        <v>31</v>
      </c>
      <c r="AX697" s="14" t="s">
        <v>69</v>
      </c>
      <c r="AY697" s="253" t="s">
        <v>155</v>
      </c>
    </row>
    <row r="698" s="15" customFormat="1">
      <c r="A698" s="15"/>
      <c r="B698" s="254"/>
      <c r="C698" s="255"/>
      <c r="D698" s="228" t="s">
        <v>170</v>
      </c>
      <c r="E698" s="256" t="s">
        <v>19</v>
      </c>
      <c r="F698" s="257" t="s">
        <v>192</v>
      </c>
      <c r="G698" s="255"/>
      <c r="H698" s="258">
        <v>267.49400000000004</v>
      </c>
      <c r="I698" s="259"/>
      <c r="J698" s="255"/>
      <c r="K698" s="255"/>
      <c r="L698" s="260"/>
      <c r="M698" s="261"/>
      <c r="N698" s="262"/>
      <c r="O698" s="262"/>
      <c r="P698" s="262"/>
      <c r="Q698" s="262"/>
      <c r="R698" s="262"/>
      <c r="S698" s="262"/>
      <c r="T698" s="263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64" t="s">
        <v>170</v>
      </c>
      <c r="AU698" s="264" t="s">
        <v>77</v>
      </c>
      <c r="AV698" s="15" t="s">
        <v>161</v>
      </c>
      <c r="AW698" s="15" t="s">
        <v>31</v>
      </c>
      <c r="AX698" s="15" t="s">
        <v>75</v>
      </c>
      <c r="AY698" s="264" t="s">
        <v>155</v>
      </c>
    </row>
    <row r="699" s="2" customFormat="1" ht="24.15" customHeight="1">
      <c r="A699" s="41"/>
      <c r="B699" s="42"/>
      <c r="C699" s="215" t="s">
        <v>608</v>
      </c>
      <c r="D699" s="215" t="s">
        <v>157</v>
      </c>
      <c r="E699" s="216" t="s">
        <v>609</v>
      </c>
      <c r="F699" s="217" t="s">
        <v>610</v>
      </c>
      <c r="G699" s="218" t="s">
        <v>168</v>
      </c>
      <c r="H699" s="219">
        <v>3113.102</v>
      </c>
      <c r="I699" s="220"/>
      <c r="J699" s="221">
        <f>ROUND(I699*H699,2)</f>
        <v>0</v>
      </c>
      <c r="K699" s="217" t="s">
        <v>19</v>
      </c>
      <c r="L699" s="47"/>
      <c r="M699" s="222" t="s">
        <v>19</v>
      </c>
      <c r="N699" s="223" t="s">
        <v>40</v>
      </c>
      <c r="O699" s="87"/>
      <c r="P699" s="224">
        <f>O699*H699</f>
        <v>0</v>
      </c>
      <c r="Q699" s="224">
        <v>0</v>
      </c>
      <c r="R699" s="224">
        <f>Q699*H699</f>
        <v>0</v>
      </c>
      <c r="S699" s="224">
        <v>0</v>
      </c>
      <c r="T699" s="225">
        <f>S699*H699</f>
        <v>0</v>
      </c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R699" s="226" t="s">
        <v>161</v>
      </c>
      <c r="AT699" s="226" t="s">
        <v>157</v>
      </c>
      <c r="AU699" s="226" t="s">
        <v>77</v>
      </c>
      <c r="AY699" s="20" t="s">
        <v>155</v>
      </c>
      <c r="BE699" s="227">
        <f>IF(N699="základní",J699,0)</f>
        <v>0</v>
      </c>
      <c r="BF699" s="227">
        <f>IF(N699="snížená",J699,0)</f>
        <v>0</v>
      </c>
      <c r="BG699" s="227">
        <f>IF(N699="zákl. přenesená",J699,0)</f>
        <v>0</v>
      </c>
      <c r="BH699" s="227">
        <f>IF(N699="sníž. přenesená",J699,0)</f>
        <v>0</v>
      </c>
      <c r="BI699" s="227">
        <f>IF(N699="nulová",J699,0)</f>
        <v>0</v>
      </c>
      <c r="BJ699" s="20" t="s">
        <v>75</v>
      </c>
      <c r="BK699" s="227">
        <f>ROUND(I699*H699,2)</f>
        <v>0</v>
      </c>
      <c r="BL699" s="20" t="s">
        <v>161</v>
      </c>
      <c r="BM699" s="226" t="s">
        <v>611</v>
      </c>
    </row>
    <row r="700" s="2" customFormat="1">
      <c r="A700" s="41"/>
      <c r="B700" s="42"/>
      <c r="C700" s="43"/>
      <c r="D700" s="228" t="s">
        <v>162</v>
      </c>
      <c r="E700" s="43"/>
      <c r="F700" s="229" t="s">
        <v>610</v>
      </c>
      <c r="G700" s="43"/>
      <c r="H700" s="43"/>
      <c r="I700" s="230"/>
      <c r="J700" s="43"/>
      <c r="K700" s="43"/>
      <c r="L700" s="47"/>
      <c r="M700" s="231"/>
      <c r="N700" s="232"/>
      <c r="O700" s="87"/>
      <c r="P700" s="87"/>
      <c r="Q700" s="87"/>
      <c r="R700" s="87"/>
      <c r="S700" s="87"/>
      <c r="T700" s="88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T700" s="20" t="s">
        <v>162</v>
      </c>
      <c r="AU700" s="20" t="s">
        <v>77</v>
      </c>
    </row>
    <row r="701" s="13" customFormat="1">
      <c r="A701" s="13"/>
      <c r="B701" s="233"/>
      <c r="C701" s="234"/>
      <c r="D701" s="228" t="s">
        <v>170</v>
      </c>
      <c r="E701" s="235" t="s">
        <v>19</v>
      </c>
      <c r="F701" s="236" t="s">
        <v>171</v>
      </c>
      <c r="G701" s="234"/>
      <c r="H701" s="235" t="s">
        <v>19</v>
      </c>
      <c r="I701" s="237"/>
      <c r="J701" s="234"/>
      <c r="K701" s="234"/>
      <c r="L701" s="238"/>
      <c r="M701" s="239"/>
      <c r="N701" s="240"/>
      <c r="O701" s="240"/>
      <c r="P701" s="240"/>
      <c r="Q701" s="240"/>
      <c r="R701" s="240"/>
      <c r="S701" s="240"/>
      <c r="T701" s="241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2" t="s">
        <v>170</v>
      </c>
      <c r="AU701" s="242" t="s">
        <v>77</v>
      </c>
      <c r="AV701" s="13" t="s">
        <v>75</v>
      </c>
      <c r="AW701" s="13" t="s">
        <v>31</v>
      </c>
      <c r="AX701" s="13" t="s">
        <v>69</v>
      </c>
      <c r="AY701" s="242" t="s">
        <v>155</v>
      </c>
    </row>
    <row r="702" s="14" customFormat="1">
      <c r="A702" s="14"/>
      <c r="B702" s="243"/>
      <c r="C702" s="244"/>
      <c r="D702" s="228" t="s">
        <v>170</v>
      </c>
      <c r="E702" s="245" t="s">
        <v>19</v>
      </c>
      <c r="F702" s="246" t="s">
        <v>612</v>
      </c>
      <c r="G702" s="244"/>
      <c r="H702" s="247">
        <v>1261.5</v>
      </c>
      <c r="I702" s="248"/>
      <c r="J702" s="244"/>
      <c r="K702" s="244"/>
      <c r="L702" s="249"/>
      <c r="M702" s="250"/>
      <c r="N702" s="251"/>
      <c r="O702" s="251"/>
      <c r="P702" s="251"/>
      <c r="Q702" s="251"/>
      <c r="R702" s="251"/>
      <c r="S702" s="251"/>
      <c r="T702" s="252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3" t="s">
        <v>170</v>
      </c>
      <c r="AU702" s="253" t="s">
        <v>77</v>
      </c>
      <c r="AV702" s="14" t="s">
        <v>77</v>
      </c>
      <c r="AW702" s="14" t="s">
        <v>31</v>
      </c>
      <c r="AX702" s="14" t="s">
        <v>69</v>
      </c>
      <c r="AY702" s="253" t="s">
        <v>155</v>
      </c>
    </row>
    <row r="703" s="13" customFormat="1">
      <c r="A703" s="13"/>
      <c r="B703" s="233"/>
      <c r="C703" s="234"/>
      <c r="D703" s="228" t="s">
        <v>170</v>
      </c>
      <c r="E703" s="235" t="s">
        <v>19</v>
      </c>
      <c r="F703" s="236" t="s">
        <v>177</v>
      </c>
      <c r="G703" s="234"/>
      <c r="H703" s="235" t="s">
        <v>19</v>
      </c>
      <c r="I703" s="237"/>
      <c r="J703" s="234"/>
      <c r="K703" s="234"/>
      <c r="L703" s="238"/>
      <c r="M703" s="239"/>
      <c r="N703" s="240"/>
      <c r="O703" s="240"/>
      <c r="P703" s="240"/>
      <c r="Q703" s="240"/>
      <c r="R703" s="240"/>
      <c r="S703" s="240"/>
      <c r="T703" s="241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2" t="s">
        <v>170</v>
      </c>
      <c r="AU703" s="242" t="s">
        <v>77</v>
      </c>
      <c r="AV703" s="13" t="s">
        <v>75</v>
      </c>
      <c r="AW703" s="13" t="s">
        <v>31</v>
      </c>
      <c r="AX703" s="13" t="s">
        <v>69</v>
      </c>
      <c r="AY703" s="242" t="s">
        <v>155</v>
      </c>
    </row>
    <row r="704" s="14" customFormat="1">
      <c r="A704" s="14"/>
      <c r="B704" s="243"/>
      <c r="C704" s="244"/>
      <c r="D704" s="228" t="s">
        <v>170</v>
      </c>
      <c r="E704" s="245" t="s">
        <v>19</v>
      </c>
      <c r="F704" s="246" t="s">
        <v>613</v>
      </c>
      <c r="G704" s="244"/>
      <c r="H704" s="247">
        <v>626.4</v>
      </c>
      <c r="I704" s="248"/>
      <c r="J704" s="244"/>
      <c r="K704" s="244"/>
      <c r="L704" s="249"/>
      <c r="M704" s="250"/>
      <c r="N704" s="251"/>
      <c r="O704" s="251"/>
      <c r="P704" s="251"/>
      <c r="Q704" s="251"/>
      <c r="R704" s="251"/>
      <c r="S704" s="251"/>
      <c r="T704" s="252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3" t="s">
        <v>170</v>
      </c>
      <c r="AU704" s="253" t="s">
        <v>77</v>
      </c>
      <c r="AV704" s="14" t="s">
        <v>77</v>
      </c>
      <c r="AW704" s="14" t="s">
        <v>31</v>
      </c>
      <c r="AX704" s="14" t="s">
        <v>69</v>
      </c>
      <c r="AY704" s="253" t="s">
        <v>155</v>
      </c>
    </row>
    <row r="705" s="13" customFormat="1">
      <c r="A705" s="13"/>
      <c r="B705" s="233"/>
      <c r="C705" s="234"/>
      <c r="D705" s="228" t="s">
        <v>170</v>
      </c>
      <c r="E705" s="235" t="s">
        <v>19</v>
      </c>
      <c r="F705" s="236" t="s">
        <v>180</v>
      </c>
      <c r="G705" s="234"/>
      <c r="H705" s="235" t="s">
        <v>19</v>
      </c>
      <c r="I705" s="237"/>
      <c r="J705" s="234"/>
      <c r="K705" s="234"/>
      <c r="L705" s="238"/>
      <c r="M705" s="239"/>
      <c r="N705" s="240"/>
      <c r="O705" s="240"/>
      <c r="P705" s="240"/>
      <c r="Q705" s="240"/>
      <c r="R705" s="240"/>
      <c r="S705" s="240"/>
      <c r="T705" s="241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2" t="s">
        <v>170</v>
      </c>
      <c r="AU705" s="242" t="s">
        <v>77</v>
      </c>
      <c r="AV705" s="13" t="s">
        <v>75</v>
      </c>
      <c r="AW705" s="13" t="s">
        <v>31</v>
      </c>
      <c r="AX705" s="13" t="s">
        <v>69</v>
      </c>
      <c r="AY705" s="242" t="s">
        <v>155</v>
      </c>
    </row>
    <row r="706" s="14" customFormat="1">
      <c r="A706" s="14"/>
      <c r="B706" s="243"/>
      <c r="C706" s="244"/>
      <c r="D706" s="228" t="s">
        <v>170</v>
      </c>
      <c r="E706" s="245" t="s">
        <v>19</v>
      </c>
      <c r="F706" s="246" t="s">
        <v>614</v>
      </c>
      <c r="G706" s="244"/>
      <c r="H706" s="247">
        <v>828.24</v>
      </c>
      <c r="I706" s="248"/>
      <c r="J706" s="244"/>
      <c r="K706" s="244"/>
      <c r="L706" s="249"/>
      <c r="M706" s="250"/>
      <c r="N706" s="251"/>
      <c r="O706" s="251"/>
      <c r="P706" s="251"/>
      <c r="Q706" s="251"/>
      <c r="R706" s="251"/>
      <c r="S706" s="251"/>
      <c r="T706" s="252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3" t="s">
        <v>170</v>
      </c>
      <c r="AU706" s="253" t="s">
        <v>77</v>
      </c>
      <c r="AV706" s="14" t="s">
        <v>77</v>
      </c>
      <c r="AW706" s="14" t="s">
        <v>31</v>
      </c>
      <c r="AX706" s="14" t="s">
        <v>69</v>
      </c>
      <c r="AY706" s="253" t="s">
        <v>155</v>
      </c>
    </row>
    <row r="707" s="13" customFormat="1">
      <c r="A707" s="13"/>
      <c r="B707" s="233"/>
      <c r="C707" s="234"/>
      <c r="D707" s="228" t="s">
        <v>170</v>
      </c>
      <c r="E707" s="235" t="s">
        <v>19</v>
      </c>
      <c r="F707" s="236" t="s">
        <v>183</v>
      </c>
      <c r="G707" s="234"/>
      <c r="H707" s="235" t="s">
        <v>19</v>
      </c>
      <c r="I707" s="237"/>
      <c r="J707" s="234"/>
      <c r="K707" s="234"/>
      <c r="L707" s="238"/>
      <c r="M707" s="239"/>
      <c r="N707" s="240"/>
      <c r="O707" s="240"/>
      <c r="P707" s="240"/>
      <c r="Q707" s="240"/>
      <c r="R707" s="240"/>
      <c r="S707" s="240"/>
      <c r="T707" s="241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2" t="s">
        <v>170</v>
      </c>
      <c r="AU707" s="242" t="s">
        <v>77</v>
      </c>
      <c r="AV707" s="13" t="s">
        <v>75</v>
      </c>
      <c r="AW707" s="13" t="s">
        <v>31</v>
      </c>
      <c r="AX707" s="13" t="s">
        <v>69</v>
      </c>
      <c r="AY707" s="242" t="s">
        <v>155</v>
      </c>
    </row>
    <row r="708" s="14" customFormat="1">
      <c r="A708" s="14"/>
      <c r="B708" s="243"/>
      <c r="C708" s="244"/>
      <c r="D708" s="228" t="s">
        <v>170</v>
      </c>
      <c r="E708" s="245" t="s">
        <v>19</v>
      </c>
      <c r="F708" s="246" t="s">
        <v>615</v>
      </c>
      <c r="G708" s="244"/>
      <c r="H708" s="247">
        <v>1040.3599999999998</v>
      </c>
      <c r="I708" s="248"/>
      <c r="J708" s="244"/>
      <c r="K708" s="244"/>
      <c r="L708" s="249"/>
      <c r="M708" s="250"/>
      <c r="N708" s="251"/>
      <c r="O708" s="251"/>
      <c r="P708" s="251"/>
      <c r="Q708" s="251"/>
      <c r="R708" s="251"/>
      <c r="S708" s="251"/>
      <c r="T708" s="252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3" t="s">
        <v>170</v>
      </c>
      <c r="AU708" s="253" t="s">
        <v>77</v>
      </c>
      <c r="AV708" s="14" t="s">
        <v>77</v>
      </c>
      <c r="AW708" s="14" t="s">
        <v>31</v>
      </c>
      <c r="AX708" s="14" t="s">
        <v>69</v>
      </c>
      <c r="AY708" s="253" t="s">
        <v>155</v>
      </c>
    </row>
    <row r="709" s="13" customFormat="1">
      <c r="A709" s="13"/>
      <c r="B709" s="233"/>
      <c r="C709" s="234"/>
      <c r="D709" s="228" t="s">
        <v>170</v>
      </c>
      <c r="E709" s="235" t="s">
        <v>19</v>
      </c>
      <c r="F709" s="236" t="s">
        <v>187</v>
      </c>
      <c r="G709" s="234"/>
      <c r="H709" s="235" t="s">
        <v>19</v>
      </c>
      <c r="I709" s="237"/>
      <c r="J709" s="234"/>
      <c r="K709" s="234"/>
      <c r="L709" s="238"/>
      <c r="M709" s="239"/>
      <c r="N709" s="240"/>
      <c r="O709" s="240"/>
      <c r="P709" s="240"/>
      <c r="Q709" s="240"/>
      <c r="R709" s="240"/>
      <c r="S709" s="240"/>
      <c r="T709" s="241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2" t="s">
        <v>170</v>
      </c>
      <c r="AU709" s="242" t="s">
        <v>77</v>
      </c>
      <c r="AV709" s="13" t="s">
        <v>75</v>
      </c>
      <c r="AW709" s="13" t="s">
        <v>31</v>
      </c>
      <c r="AX709" s="13" t="s">
        <v>69</v>
      </c>
      <c r="AY709" s="242" t="s">
        <v>155</v>
      </c>
    </row>
    <row r="710" s="14" customFormat="1">
      <c r="A710" s="14"/>
      <c r="B710" s="243"/>
      <c r="C710" s="244"/>
      <c r="D710" s="228" t="s">
        <v>170</v>
      </c>
      <c r="E710" s="245" t="s">
        <v>19</v>
      </c>
      <c r="F710" s="246" t="s">
        <v>616</v>
      </c>
      <c r="G710" s="244"/>
      <c r="H710" s="247">
        <v>1455.76</v>
      </c>
      <c r="I710" s="248"/>
      <c r="J710" s="244"/>
      <c r="K710" s="244"/>
      <c r="L710" s="249"/>
      <c r="M710" s="250"/>
      <c r="N710" s="251"/>
      <c r="O710" s="251"/>
      <c r="P710" s="251"/>
      <c r="Q710" s="251"/>
      <c r="R710" s="251"/>
      <c r="S710" s="251"/>
      <c r="T710" s="252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3" t="s">
        <v>170</v>
      </c>
      <c r="AU710" s="253" t="s">
        <v>77</v>
      </c>
      <c r="AV710" s="14" t="s">
        <v>77</v>
      </c>
      <c r="AW710" s="14" t="s">
        <v>31</v>
      </c>
      <c r="AX710" s="14" t="s">
        <v>69</v>
      </c>
      <c r="AY710" s="253" t="s">
        <v>155</v>
      </c>
    </row>
    <row r="711" s="14" customFormat="1">
      <c r="A711" s="14"/>
      <c r="B711" s="243"/>
      <c r="C711" s="244"/>
      <c r="D711" s="228" t="s">
        <v>170</v>
      </c>
      <c r="E711" s="245" t="s">
        <v>19</v>
      </c>
      <c r="F711" s="246" t="s">
        <v>617</v>
      </c>
      <c r="G711" s="244"/>
      <c r="H711" s="247">
        <v>23.45</v>
      </c>
      <c r="I711" s="248"/>
      <c r="J711" s="244"/>
      <c r="K711" s="244"/>
      <c r="L711" s="249"/>
      <c r="M711" s="250"/>
      <c r="N711" s="251"/>
      <c r="O711" s="251"/>
      <c r="P711" s="251"/>
      <c r="Q711" s="251"/>
      <c r="R711" s="251"/>
      <c r="S711" s="251"/>
      <c r="T711" s="252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3" t="s">
        <v>170</v>
      </c>
      <c r="AU711" s="253" t="s">
        <v>77</v>
      </c>
      <c r="AV711" s="14" t="s">
        <v>77</v>
      </c>
      <c r="AW711" s="14" t="s">
        <v>31</v>
      </c>
      <c r="AX711" s="14" t="s">
        <v>69</v>
      </c>
      <c r="AY711" s="253" t="s">
        <v>155</v>
      </c>
    </row>
    <row r="712" s="16" customFormat="1">
      <c r="A712" s="16"/>
      <c r="B712" s="276"/>
      <c r="C712" s="277"/>
      <c r="D712" s="228" t="s">
        <v>170</v>
      </c>
      <c r="E712" s="278" t="s">
        <v>19</v>
      </c>
      <c r="F712" s="279" t="s">
        <v>426</v>
      </c>
      <c r="G712" s="277"/>
      <c r="H712" s="280">
        <v>5235.71</v>
      </c>
      <c r="I712" s="281"/>
      <c r="J712" s="277"/>
      <c r="K712" s="277"/>
      <c r="L712" s="282"/>
      <c r="M712" s="283"/>
      <c r="N712" s="284"/>
      <c r="O712" s="284"/>
      <c r="P712" s="284"/>
      <c r="Q712" s="284"/>
      <c r="R712" s="284"/>
      <c r="S712" s="284"/>
      <c r="T712" s="285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T712" s="286" t="s">
        <v>170</v>
      </c>
      <c r="AU712" s="286" t="s">
        <v>77</v>
      </c>
      <c r="AV712" s="16" t="s">
        <v>165</v>
      </c>
      <c r="AW712" s="16" t="s">
        <v>31</v>
      </c>
      <c r="AX712" s="16" t="s">
        <v>69</v>
      </c>
      <c r="AY712" s="286" t="s">
        <v>155</v>
      </c>
    </row>
    <row r="713" s="13" customFormat="1">
      <c r="A713" s="13"/>
      <c r="B713" s="233"/>
      <c r="C713" s="234"/>
      <c r="D713" s="228" t="s">
        <v>170</v>
      </c>
      <c r="E713" s="235" t="s">
        <v>19</v>
      </c>
      <c r="F713" s="236" t="s">
        <v>562</v>
      </c>
      <c r="G713" s="234"/>
      <c r="H713" s="235" t="s">
        <v>19</v>
      </c>
      <c r="I713" s="237"/>
      <c r="J713" s="234"/>
      <c r="K713" s="234"/>
      <c r="L713" s="238"/>
      <c r="M713" s="239"/>
      <c r="N713" s="240"/>
      <c r="O713" s="240"/>
      <c r="P713" s="240"/>
      <c r="Q713" s="240"/>
      <c r="R713" s="240"/>
      <c r="S713" s="240"/>
      <c r="T713" s="241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2" t="s">
        <v>170</v>
      </c>
      <c r="AU713" s="242" t="s">
        <v>77</v>
      </c>
      <c r="AV713" s="13" t="s">
        <v>75</v>
      </c>
      <c r="AW713" s="13" t="s">
        <v>31</v>
      </c>
      <c r="AX713" s="13" t="s">
        <v>69</v>
      </c>
      <c r="AY713" s="242" t="s">
        <v>155</v>
      </c>
    </row>
    <row r="714" s="14" customFormat="1">
      <c r="A714" s="14"/>
      <c r="B714" s="243"/>
      <c r="C714" s="244"/>
      <c r="D714" s="228" t="s">
        <v>170</v>
      </c>
      <c r="E714" s="245" t="s">
        <v>19</v>
      </c>
      <c r="F714" s="246" t="s">
        <v>618</v>
      </c>
      <c r="G714" s="244"/>
      <c r="H714" s="247">
        <v>-827.6</v>
      </c>
      <c r="I714" s="248"/>
      <c r="J714" s="244"/>
      <c r="K714" s="244"/>
      <c r="L714" s="249"/>
      <c r="M714" s="250"/>
      <c r="N714" s="251"/>
      <c r="O714" s="251"/>
      <c r="P714" s="251"/>
      <c r="Q714" s="251"/>
      <c r="R714" s="251"/>
      <c r="S714" s="251"/>
      <c r="T714" s="252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3" t="s">
        <v>170</v>
      </c>
      <c r="AU714" s="253" t="s">
        <v>77</v>
      </c>
      <c r="AV714" s="14" t="s">
        <v>77</v>
      </c>
      <c r="AW714" s="14" t="s">
        <v>31</v>
      </c>
      <c r="AX714" s="14" t="s">
        <v>69</v>
      </c>
      <c r="AY714" s="253" t="s">
        <v>155</v>
      </c>
    </row>
    <row r="715" s="14" customFormat="1">
      <c r="A715" s="14"/>
      <c r="B715" s="243"/>
      <c r="C715" s="244"/>
      <c r="D715" s="228" t="s">
        <v>170</v>
      </c>
      <c r="E715" s="245" t="s">
        <v>19</v>
      </c>
      <c r="F715" s="246" t="s">
        <v>619</v>
      </c>
      <c r="G715" s="244"/>
      <c r="H715" s="247">
        <v>-21.996</v>
      </c>
      <c r="I715" s="248"/>
      <c r="J715" s="244"/>
      <c r="K715" s="244"/>
      <c r="L715" s="249"/>
      <c r="M715" s="250"/>
      <c r="N715" s="251"/>
      <c r="O715" s="251"/>
      <c r="P715" s="251"/>
      <c r="Q715" s="251"/>
      <c r="R715" s="251"/>
      <c r="S715" s="251"/>
      <c r="T715" s="252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3" t="s">
        <v>170</v>
      </c>
      <c r="AU715" s="253" t="s">
        <v>77</v>
      </c>
      <c r="AV715" s="14" t="s">
        <v>77</v>
      </c>
      <c r="AW715" s="14" t="s">
        <v>31</v>
      </c>
      <c r="AX715" s="14" t="s">
        <v>69</v>
      </c>
      <c r="AY715" s="253" t="s">
        <v>155</v>
      </c>
    </row>
    <row r="716" s="14" customFormat="1">
      <c r="A716" s="14"/>
      <c r="B716" s="243"/>
      <c r="C716" s="244"/>
      <c r="D716" s="228" t="s">
        <v>170</v>
      </c>
      <c r="E716" s="245" t="s">
        <v>19</v>
      </c>
      <c r="F716" s="246" t="s">
        <v>620</v>
      </c>
      <c r="G716" s="244"/>
      <c r="H716" s="247">
        <v>-5.499</v>
      </c>
      <c r="I716" s="248"/>
      <c r="J716" s="244"/>
      <c r="K716" s="244"/>
      <c r="L716" s="249"/>
      <c r="M716" s="250"/>
      <c r="N716" s="251"/>
      <c r="O716" s="251"/>
      <c r="P716" s="251"/>
      <c r="Q716" s="251"/>
      <c r="R716" s="251"/>
      <c r="S716" s="251"/>
      <c r="T716" s="252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3" t="s">
        <v>170</v>
      </c>
      <c r="AU716" s="253" t="s">
        <v>77</v>
      </c>
      <c r="AV716" s="14" t="s">
        <v>77</v>
      </c>
      <c r="AW716" s="14" t="s">
        <v>31</v>
      </c>
      <c r="AX716" s="14" t="s">
        <v>69</v>
      </c>
      <c r="AY716" s="253" t="s">
        <v>155</v>
      </c>
    </row>
    <row r="717" s="14" customFormat="1">
      <c r="A717" s="14"/>
      <c r="B717" s="243"/>
      <c r="C717" s="244"/>
      <c r="D717" s="228" t="s">
        <v>170</v>
      </c>
      <c r="E717" s="245" t="s">
        <v>19</v>
      </c>
      <c r="F717" s="246" t="s">
        <v>621</v>
      </c>
      <c r="G717" s="244"/>
      <c r="H717" s="247">
        <v>-248.684</v>
      </c>
      <c r="I717" s="248"/>
      <c r="J717" s="244"/>
      <c r="K717" s="244"/>
      <c r="L717" s="249"/>
      <c r="M717" s="250"/>
      <c r="N717" s="251"/>
      <c r="O717" s="251"/>
      <c r="P717" s="251"/>
      <c r="Q717" s="251"/>
      <c r="R717" s="251"/>
      <c r="S717" s="251"/>
      <c r="T717" s="252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3" t="s">
        <v>170</v>
      </c>
      <c r="AU717" s="253" t="s">
        <v>77</v>
      </c>
      <c r="AV717" s="14" t="s">
        <v>77</v>
      </c>
      <c r="AW717" s="14" t="s">
        <v>31</v>
      </c>
      <c r="AX717" s="14" t="s">
        <v>69</v>
      </c>
      <c r="AY717" s="253" t="s">
        <v>155</v>
      </c>
    </row>
    <row r="718" s="14" customFormat="1">
      <c r="A718" s="14"/>
      <c r="B718" s="243"/>
      <c r="C718" s="244"/>
      <c r="D718" s="228" t="s">
        <v>170</v>
      </c>
      <c r="E718" s="245" t="s">
        <v>19</v>
      </c>
      <c r="F718" s="246" t="s">
        <v>622</v>
      </c>
      <c r="G718" s="244"/>
      <c r="H718" s="247">
        <v>-4.32</v>
      </c>
      <c r="I718" s="248"/>
      <c r="J718" s="244"/>
      <c r="K718" s="244"/>
      <c r="L718" s="249"/>
      <c r="M718" s="250"/>
      <c r="N718" s="251"/>
      <c r="O718" s="251"/>
      <c r="P718" s="251"/>
      <c r="Q718" s="251"/>
      <c r="R718" s="251"/>
      <c r="S718" s="251"/>
      <c r="T718" s="252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3" t="s">
        <v>170</v>
      </c>
      <c r="AU718" s="253" t="s">
        <v>77</v>
      </c>
      <c r="AV718" s="14" t="s">
        <v>77</v>
      </c>
      <c r="AW718" s="14" t="s">
        <v>31</v>
      </c>
      <c r="AX718" s="14" t="s">
        <v>69</v>
      </c>
      <c r="AY718" s="253" t="s">
        <v>155</v>
      </c>
    </row>
    <row r="719" s="14" customFormat="1">
      <c r="A719" s="14"/>
      <c r="B719" s="243"/>
      <c r="C719" s="244"/>
      <c r="D719" s="228" t="s">
        <v>170</v>
      </c>
      <c r="E719" s="245" t="s">
        <v>19</v>
      </c>
      <c r="F719" s="246" t="s">
        <v>623</v>
      </c>
      <c r="G719" s="244"/>
      <c r="H719" s="247">
        <v>-5.76</v>
      </c>
      <c r="I719" s="248"/>
      <c r="J719" s="244"/>
      <c r="K719" s="244"/>
      <c r="L719" s="249"/>
      <c r="M719" s="250"/>
      <c r="N719" s="251"/>
      <c r="O719" s="251"/>
      <c r="P719" s="251"/>
      <c r="Q719" s="251"/>
      <c r="R719" s="251"/>
      <c r="S719" s="251"/>
      <c r="T719" s="252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3" t="s">
        <v>170</v>
      </c>
      <c r="AU719" s="253" t="s">
        <v>77</v>
      </c>
      <c r="AV719" s="14" t="s">
        <v>77</v>
      </c>
      <c r="AW719" s="14" t="s">
        <v>31</v>
      </c>
      <c r="AX719" s="14" t="s">
        <v>69</v>
      </c>
      <c r="AY719" s="253" t="s">
        <v>155</v>
      </c>
    </row>
    <row r="720" s="14" customFormat="1">
      <c r="A720" s="14"/>
      <c r="B720" s="243"/>
      <c r="C720" s="244"/>
      <c r="D720" s="228" t="s">
        <v>170</v>
      </c>
      <c r="E720" s="245" t="s">
        <v>19</v>
      </c>
      <c r="F720" s="246" t="s">
        <v>624</v>
      </c>
      <c r="G720" s="244"/>
      <c r="H720" s="247">
        <v>-4.7</v>
      </c>
      <c r="I720" s="248"/>
      <c r="J720" s="244"/>
      <c r="K720" s="244"/>
      <c r="L720" s="249"/>
      <c r="M720" s="250"/>
      <c r="N720" s="251"/>
      <c r="O720" s="251"/>
      <c r="P720" s="251"/>
      <c r="Q720" s="251"/>
      <c r="R720" s="251"/>
      <c r="S720" s="251"/>
      <c r="T720" s="252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3" t="s">
        <v>170</v>
      </c>
      <c r="AU720" s="253" t="s">
        <v>77</v>
      </c>
      <c r="AV720" s="14" t="s">
        <v>77</v>
      </c>
      <c r="AW720" s="14" t="s">
        <v>31</v>
      </c>
      <c r="AX720" s="14" t="s">
        <v>69</v>
      </c>
      <c r="AY720" s="253" t="s">
        <v>155</v>
      </c>
    </row>
    <row r="721" s="14" customFormat="1">
      <c r="A721" s="14"/>
      <c r="B721" s="243"/>
      <c r="C721" s="244"/>
      <c r="D721" s="228" t="s">
        <v>170</v>
      </c>
      <c r="E721" s="245" t="s">
        <v>19</v>
      </c>
      <c r="F721" s="246" t="s">
        <v>625</v>
      </c>
      <c r="G721" s="244"/>
      <c r="H721" s="247">
        <v>-28.899</v>
      </c>
      <c r="I721" s="248"/>
      <c r="J721" s="244"/>
      <c r="K721" s="244"/>
      <c r="L721" s="249"/>
      <c r="M721" s="250"/>
      <c r="N721" s="251"/>
      <c r="O721" s="251"/>
      <c r="P721" s="251"/>
      <c r="Q721" s="251"/>
      <c r="R721" s="251"/>
      <c r="S721" s="251"/>
      <c r="T721" s="252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3" t="s">
        <v>170</v>
      </c>
      <c r="AU721" s="253" t="s">
        <v>77</v>
      </c>
      <c r="AV721" s="14" t="s">
        <v>77</v>
      </c>
      <c r="AW721" s="14" t="s">
        <v>31</v>
      </c>
      <c r="AX721" s="14" t="s">
        <v>69</v>
      </c>
      <c r="AY721" s="253" t="s">
        <v>155</v>
      </c>
    </row>
    <row r="722" s="14" customFormat="1">
      <c r="A722" s="14"/>
      <c r="B722" s="243"/>
      <c r="C722" s="244"/>
      <c r="D722" s="228" t="s">
        <v>170</v>
      </c>
      <c r="E722" s="245" t="s">
        <v>19</v>
      </c>
      <c r="F722" s="246" t="s">
        <v>626</v>
      </c>
      <c r="G722" s="244"/>
      <c r="H722" s="247">
        <v>-2.223</v>
      </c>
      <c r="I722" s="248"/>
      <c r="J722" s="244"/>
      <c r="K722" s="244"/>
      <c r="L722" s="249"/>
      <c r="M722" s="250"/>
      <c r="N722" s="251"/>
      <c r="O722" s="251"/>
      <c r="P722" s="251"/>
      <c r="Q722" s="251"/>
      <c r="R722" s="251"/>
      <c r="S722" s="251"/>
      <c r="T722" s="252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3" t="s">
        <v>170</v>
      </c>
      <c r="AU722" s="253" t="s">
        <v>77</v>
      </c>
      <c r="AV722" s="14" t="s">
        <v>77</v>
      </c>
      <c r="AW722" s="14" t="s">
        <v>31</v>
      </c>
      <c r="AX722" s="14" t="s">
        <v>69</v>
      </c>
      <c r="AY722" s="253" t="s">
        <v>155</v>
      </c>
    </row>
    <row r="723" s="14" customFormat="1">
      <c r="A723" s="14"/>
      <c r="B723" s="243"/>
      <c r="C723" s="244"/>
      <c r="D723" s="228" t="s">
        <v>170</v>
      </c>
      <c r="E723" s="245" t="s">
        <v>19</v>
      </c>
      <c r="F723" s="246" t="s">
        <v>627</v>
      </c>
      <c r="G723" s="244"/>
      <c r="H723" s="247">
        <v>-73.944</v>
      </c>
      <c r="I723" s="248"/>
      <c r="J723" s="244"/>
      <c r="K723" s="244"/>
      <c r="L723" s="249"/>
      <c r="M723" s="250"/>
      <c r="N723" s="251"/>
      <c r="O723" s="251"/>
      <c r="P723" s="251"/>
      <c r="Q723" s="251"/>
      <c r="R723" s="251"/>
      <c r="S723" s="251"/>
      <c r="T723" s="252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3" t="s">
        <v>170</v>
      </c>
      <c r="AU723" s="253" t="s">
        <v>77</v>
      </c>
      <c r="AV723" s="14" t="s">
        <v>77</v>
      </c>
      <c r="AW723" s="14" t="s">
        <v>31</v>
      </c>
      <c r="AX723" s="14" t="s">
        <v>69</v>
      </c>
      <c r="AY723" s="253" t="s">
        <v>155</v>
      </c>
    </row>
    <row r="724" s="14" customFormat="1">
      <c r="A724" s="14"/>
      <c r="B724" s="243"/>
      <c r="C724" s="244"/>
      <c r="D724" s="228" t="s">
        <v>170</v>
      </c>
      <c r="E724" s="245" t="s">
        <v>19</v>
      </c>
      <c r="F724" s="246" t="s">
        <v>628</v>
      </c>
      <c r="G724" s="244"/>
      <c r="H724" s="247">
        <v>-60.08</v>
      </c>
      <c r="I724" s="248"/>
      <c r="J724" s="244"/>
      <c r="K724" s="244"/>
      <c r="L724" s="249"/>
      <c r="M724" s="250"/>
      <c r="N724" s="251"/>
      <c r="O724" s="251"/>
      <c r="P724" s="251"/>
      <c r="Q724" s="251"/>
      <c r="R724" s="251"/>
      <c r="S724" s="251"/>
      <c r="T724" s="252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3" t="s">
        <v>170</v>
      </c>
      <c r="AU724" s="253" t="s">
        <v>77</v>
      </c>
      <c r="AV724" s="14" t="s">
        <v>77</v>
      </c>
      <c r="AW724" s="14" t="s">
        <v>31</v>
      </c>
      <c r="AX724" s="14" t="s">
        <v>69</v>
      </c>
      <c r="AY724" s="253" t="s">
        <v>155</v>
      </c>
    </row>
    <row r="725" s="14" customFormat="1">
      <c r="A725" s="14"/>
      <c r="B725" s="243"/>
      <c r="C725" s="244"/>
      <c r="D725" s="228" t="s">
        <v>170</v>
      </c>
      <c r="E725" s="245" t="s">
        <v>19</v>
      </c>
      <c r="F725" s="246" t="s">
        <v>629</v>
      </c>
      <c r="G725" s="244"/>
      <c r="H725" s="247">
        <v>-2.75</v>
      </c>
      <c r="I725" s="248"/>
      <c r="J725" s="244"/>
      <c r="K725" s="244"/>
      <c r="L725" s="249"/>
      <c r="M725" s="250"/>
      <c r="N725" s="251"/>
      <c r="O725" s="251"/>
      <c r="P725" s="251"/>
      <c r="Q725" s="251"/>
      <c r="R725" s="251"/>
      <c r="S725" s="251"/>
      <c r="T725" s="252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3" t="s">
        <v>170</v>
      </c>
      <c r="AU725" s="253" t="s">
        <v>77</v>
      </c>
      <c r="AV725" s="14" t="s">
        <v>77</v>
      </c>
      <c r="AW725" s="14" t="s">
        <v>31</v>
      </c>
      <c r="AX725" s="14" t="s">
        <v>69</v>
      </c>
      <c r="AY725" s="253" t="s">
        <v>155</v>
      </c>
    </row>
    <row r="726" s="14" customFormat="1">
      <c r="A726" s="14"/>
      <c r="B726" s="243"/>
      <c r="C726" s="244"/>
      <c r="D726" s="228" t="s">
        <v>170</v>
      </c>
      <c r="E726" s="245" t="s">
        <v>19</v>
      </c>
      <c r="F726" s="246" t="s">
        <v>629</v>
      </c>
      <c r="G726" s="244"/>
      <c r="H726" s="247">
        <v>-2.75</v>
      </c>
      <c r="I726" s="248"/>
      <c r="J726" s="244"/>
      <c r="K726" s="244"/>
      <c r="L726" s="249"/>
      <c r="M726" s="250"/>
      <c r="N726" s="251"/>
      <c r="O726" s="251"/>
      <c r="P726" s="251"/>
      <c r="Q726" s="251"/>
      <c r="R726" s="251"/>
      <c r="S726" s="251"/>
      <c r="T726" s="252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53" t="s">
        <v>170</v>
      </c>
      <c r="AU726" s="253" t="s">
        <v>77</v>
      </c>
      <c r="AV726" s="14" t="s">
        <v>77</v>
      </c>
      <c r="AW726" s="14" t="s">
        <v>31</v>
      </c>
      <c r="AX726" s="14" t="s">
        <v>69</v>
      </c>
      <c r="AY726" s="253" t="s">
        <v>155</v>
      </c>
    </row>
    <row r="727" s="14" customFormat="1">
      <c r="A727" s="14"/>
      <c r="B727" s="243"/>
      <c r="C727" s="244"/>
      <c r="D727" s="228" t="s">
        <v>170</v>
      </c>
      <c r="E727" s="245" t="s">
        <v>19</v>
      </c>
      <c r="F727" s="246" t="s">
        <v>630</v>
      </c>
      <c r="G727" s="244"/>
      <c r="H727" s="247">
        <v>-4.68</v>
      </c>
      <c r="I727" s="248"/>
      <c r="J727" s="244"/>
      <c r="K727" s="244"/>
      <c r="L727" s="249"/>
      <c r="M727" s="250"/>
      <c r="N727" s="251"/>
      <c r="O727" s="251"/>
      <c r="P727" s="251"/>
      <c r="Q727" s="251"/>
      <c r="R727" s="251"/>
      <c r="S727" s="251"/>
      <c r="T727" s="252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3" t="s">
        <v>170</v>
      </c>
      <c r="AU727" s="253" t="s">
        <v>77</v>
      </c>
      <c r="AV727" s="14" t="s">
        <v>77</v>
      </c>
      <c r="AW727" s="14" t="s">
        <v>31</v>
      </c>
      <c r="AX727" s="14" t="s">
        <v>69</v>
      </c>
      <c r="AY727" s="253" t="s">
        <v>155</v>
      </c>
    </row>
    <row r="728" s="14" customFormat="1">
      <c r="A728" s="14"/>
      <c r="B728" s="243"/>
      <c r="C728" s="244"/>
      <c r="D728" s="228" t="s">
        <v>170</v>
      </c>
      <c r="E728" s="245" t="s">
        <v>19</v>
      </c>
      <c r="F728" s="246" t="s">
        <v>631</v>
      </c>
      <c r="G728" s="244"/>
      <c r="H728" s="247">
        <v>-236.457</v>
      </c>
      <c r="I728" s="248"/>
      <c r="J728" s="244"/>
      <c r="K728" s="244"/>
      <c r="L728" s="249"/>
      <c r="M728" s="250"/>
      <c r="N728" s="251"/>
      <c r="O728" s="251"/>
      <c r="P728" s="251"/>
      <c r="Q728" s="251"/>
      <c r="R728" s="251"/>
      <c r="S728" s="251"/>
      <c r="T728" s="252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3" t="s">
        <v>170</v>
      </c>
      <c r="AU728" s="253" t="s">
        <v>77</v>
      </c>
      <c r="AV728" s="14" t="s">
        <v>77</v>
      </c>
      <c r="AW728" s="14" t="s">
        <v>31</v>
      </c>
      <c r="AX728" s="14" t="s">
        <v>69</v>
      </c>
      <c r="AY728" s="253" t="s">
        <v>155</v>
      </c>
    </row>
    <row r="729" s="14" customFormat="1">
      <c r="A729" s="14"/>
      <c r="B729" s="243"/>
      <c r="C729" s="244"/>
      <c r="D729" s="228" t="s">
        <v>170</v>
      </c>
      <c r="E729" s="245" t="s">
        <v>19</v>
      </c>
      <c r="F729" s="246" t="s">
        <v>632</v>
      </c>
      <c r="G729" s="244"/>
      <c r="H729" s="247">
        <v>-73.71</v>
      </c>
      <c r="I729" s="248"/>
      <c r="J729" s="244"/>
      <c r="K729" s="244"/>
      <c r="L729" s="249"/>
      <c r="M729" s="250"/>
      <c r="N729" s="251"/>
      <c r="O729" s="251"/>
      <c r="P729" s="251"/>
      <c r="Q729" s="251"/>
      <c r="R729" s="251"/>
      <c r="S729" s="251"/>
      <c r="T729" s="252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3" t="s">
        <v>170</v>
      </c>
      <c r="AU729" s="253" t="s">
        <v>77</v>
      </c>
      <c r="AV729" s="14" t="s">
        <v>77</v>
      </c>
      <c r="AW729" s="14" t="s">
        <v>31</v>
      </c>
      <c r="AX729" s="14" t="s">
        <v>69</v>
      </c>
      <c r="AY729" s="253" t="s">
        <v>155</v>
      </c>
    </row>
    <row r="730" s="14" customFormat="1">
      <c r="A730" s="14"/>
      <c r="B730" s="243"/>
      <c r="C730" s="244"/>
      <c r="D730" s="228" t="s">
        <v>170</v>
      </c>
      <c r="E730" s="245" t="s">
        <v>19</v>
      </c>
      <c r="F730" s="246" t="s">
        <v>633</v>
      </c>
      <c r="G730" s="244"/>
      <c r="H730" s="247">
        <v>-9</v>
      </c>
      <c r="I730" s="248"/>
      <c r="J730" s="244"/>
      <c r="K730" s="244"/>
      <c r="L730" s="249"/>
      <c r="M730" s="250"/>
      <c r="N730" s="251"/>
      <c r="O730" s="251"/>
      <c r="P730" s="251"/>
      <c r="Q730" s="251"/>
      <c r="R730" s="251"/>
      <c r="S730" s="251"/>
      <c r="T730" s="252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3" t="s">
        <v>170</v>
      </c>
      <c r="AU730" s="253" t="s">
        <v>77</v>
      </c>
      <c r="AV730" s="14" t="s">
        <v>77</v>
      </c>
      <c r="AW730" s="14" t="s">
        <v>31</v>
      </c>
      <c r="AX730" s="14" t="s">
        <v>69</v>
      </c>
      <c r="AY730" s="253" t="s">
        <v>155</v>
      </c>
    </row>
    <row r="731" s="14" customFormat="1">
      <c r="A731" s="14"/>
      <c r="B731" s="243"/>
      <c r="C731" s="244"/>
      <c r="D731" s="228" t="s">
        <v>170</v>
      </c>
      <c r="E731" s="245" t="s">
        <v>19</v>
      </c>
      <c r="F731" s="246" t="s">
        <v>634</v>
      </c>
      <c r="G731" s="244"/>
      <c r="H731" s="247">
        <v>-2.85</v>
      </c>
      <c r="I731" s="248"/>
      <c r="J731" s="244"/>
      <c r="K731" s="244"/>
      <c r="L731" s="249"/>
      <c r="M731" s="250"/>
      <c r="N731" s="251"/>
      <c r="O731" s="251"/>
      <c r="P731" s="251"/>
      <c r="Q731" s="251"/>
      <c r="R731" s="251"/>
      <c r="S731" s="251"/>
      <c r="T731" s="252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3" t="s">
        <v>170</v>
      </c>
      <c r="AU731" s="253" t="s">
        <v>77</v>
      </c>
      <c r="AV731" s="14" t="s">
        <v>77</v>
      </c>
      <c r="AW731" s="14" t="s">
        <v>31</v>
      </c>
      <c r="AX731" s="14" t="s">
        <v>69</v>
      </c>
      <c r="AY731" s="253" t="s">
        <v>155</v>
      </c>
    </row>
    <row r="732" s="14" customFormat="1">
      <c r="A732" s="14"/>
      <c r="B732" s="243"/>
      <c r="C732" s="244"/>
      <c r="D732" s="228" t="s">
        <v>170</v>
      </c>
      <c r="E732" s="245" t="s">
        <v>19</v>
      </c>
      <c r="F732" s="246" t="s">
        <v>635</v>
      </c>
      <c r="G732" s="244"/>
      <c r="H732" s="247">
        <v>-6.435</v>
      </c>
      <c r="I732" s="248"/>
      <c r="J732" s="244"/>
      <c r="K732" s="244"/>
      <c r="L732" s="249"/>
      <c r="M732" s="250"/>
      <c r="N732" s="251"/>
      <c r="O732" s="251"/>
      <c r="P732" s="251"/>
      <c r="Q732" s="251"/>
      <c r="R732" s="251"/>
      <c r="S732" s="251"/>
      <c r="T732" s="252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3" t="s">
        <v>170</v>
      </c>
      <c r="AU732" s="253" t="s">
        <v>77</v>
      </c>
      <c r="AV732" s="14" t="s">
        <v>77</v>
      </c>
      <c r="AW732" s="14" t="s">
        <v>31</v>
      </c>
      <c r="AX732" s="14" t="s">
        <v>69</v>
      </c>
      <c r="AY732" s="253" t="s">
        <v>155</v>
      </c>
    </row>
    <row r="733" s="14" customFormat="1">
      <c r="A733" s="14"/>
      <c r="B733" s="243"/>
      <c r="C733" s="244"/>
      <c r="D733" s="228" t="s">
        <v>170</v>
      </c>
      <c r="E733" s="245" t="s">
        <v>19</v>
      </c>
      <c r="F733" s="246" t="s">
        <v>636</v>
      </c>
      <c r="G733" s="244"/>
      <c r="H733" s="247">
        <v>-3.1349999999999996</v>
      </c>
      <c r="I733" s="248"/>
      <c r="J733" s="244"/>
      <c r="K733" s="244"/>
      <c r="L733" s="249"/>
      <c r="M733" s="250"/>
      <c r="N733" s="251"/>
      <c r="O733" s="251"/>
      <c r="P733" s="251"/>
      <c r="Q733" s="251"/>
      <c r="R733" s="251"/>
      <c r="S733" s="251"/>
      <c r="T733" s="252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3" t="s">
        <v>170</v>
      </c>
      <c r="AU733" s="253" t="s">
        <v>77</v>
      </c>
      <c r="AV733" s="14" t="s">
        <v>77</v>
      </c>
      <c r="AW733" s="14" t="s">
        <v>31</v>
      </c>
      <c r="AX733" s="14" t="s">
        <v>69</v>
      </c>
      <c r="AY733" s="253" t="s">
        <v>155</v>
      </c>
    </row>
    <row r="734" s="14" customFormat="1">
      <c r="A734" s="14"/>
      <c r="B734" s="243"/>
      <c r="C734" s="244"/>
      <c r="D734" s="228" t="s">
        <v>170</v>
      </c>
      <c r="E734" s="245" t="s">
        <v>19</v>
      </c>
      <c r="F734" s="246" t="s">
        <v>637</v>
      </c>
      <c r="G734" s="244"/>
      <c r="H734" s="247">
        <v>-7.56</v>
      </c>
      <c r="I734" s="248"/>
      <c r="J734" s="244"/>
      <c r="K734" s="244"/>
      <c r="L734" s="249"/>
      <c r="M734" s="250"/>
      <c r="N734" s="251"/>
      <c r="O734" s="251"/>
      <c r="P734" s="251"/>
      <c r="Q734" s="251"/>
      <c r="R734" s="251"/>
      <c r="S734" s="251"/>
      <c r="T734" s="252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3" t="s">
        <v>170</v>
      </c>
      <c r="AU734" s="253" t="s">
        <v>77</v>
      </c>
      <c r="AV734" s="14" t="s">
        <v>77</v>
      </c>
      <c r="AW734" s="14" t="s">
        <v>31</v>
      </c>
      <c r="AX734" s="14" t="s">
        <v>69</v>
      </c>
      <c r="AY734" s="253" t="s">
        <v>155</v>
      </c>
    </row>
    <row r="735" s="14" customFormat="1">
      <c r="A735" s="14"/>
      <c r="B735" s="243"/>
      <c r="C735" s="244"/>
      <c r="D735" s="228" t="s">
        <v>170</v>
      </c>
      <c r="E735" s="245" t="s">
        <v>19</v>
      </c>
      <c r="F735" s="246" t="s">
        <v>638</v>
      </c>
      <c r="G735" s="244"/>
      <c r="H735" s="247">
        <v>-5.64</v>
      </c>
      <c r="I735" s="248"/>
      <c r="J735" s="244"/>
      <c r="K735" s="244"/>
      <c r="L735" s="249"/>
      <c r="M735" s="250"/>
      <c r="N735" s="251"/>
      <c r="O735" s="251"/>
      <c r="P735" s="251"/>
      <c r="Q735" s="251"/>
      <c r="R735" s="251"/>
      <c r="S735" s="251"/>
      <c r="T735" s="252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3" t="s">
        <v>170</v>
      </c>
      <c r="AU735" s="253" t="s">
        <v>77</v>
      </c>
      <c r="AV735" s="14" t="s">
        <v>77</v>
      </c>
      <c r="AW735" s="14" t="s">
        <v>31</v>
      </c>
      <c r="AX735" s="14" t="s">
        <v>69</v>
      </c>
      <c r="AY735" s="253" t="s">
        <v>155</v>
      </c>
    </row>
    <row r="736" s="14" customFormat="1">
      <c r="A736" s="14"/>
      <c r="B736" s="243"/>
      <c r="C736" s="244"/>
      <c r="D736" s="228" t="s">
        <v>170</v>
      </c>
      <c r="E736" s="245" t="s">
        <v>19</v>
      </c>
      <c r="F736" s="246" t="s">
        <v>638</v>
      </c>
      <c r="G736" s="244"/>
      <c r="H736" s="247">
        <v>-5.64</v>
      </c>
      <c r="I736" s="248"/>
      <c r="J736" s="244"/>
      <c r="K736" s="244"/>
      <c r="L736" s="249"/>
      <c r="M736" s="250"/>
      <c r="N736" s="251"/>
      <c r="O736" s="251"/>
      <c r="P736" s="251"/>
      <c r="Q736" s="251"/>
      <c r="R736" s="251"/>
      <c r="S736" s="251"/>
      <c r="T736" s="252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3" t="s">
        <v>170</v>
      </c>
      <c r="AU736" s="253" t="s">
        <v>77</v>
      </c>
      <c r="AV736" s="14" t="s">
        <v>77</v>
      </c>
      <c r="AW736" s="14" t="s">
        <v>31</v>
      </c>
      <c r="AX736" s="14" t="s">
        <v>69</v>
      </c>
      <c r="AY736" s="253" t="s">
        <v>155</v>
      </c>
    </row>
    <row r="737" s="14" customFormat="1">
      <c r="A737" s="14"/>
      <c r="B737" s="243"/>
      <c r="C737" s="244"/>
      <c r="D737" s="228" t="s">
        <v>170</v>
      </c>
      <c r="E737" s="245" t="s">
        <v>19</v>
      </c>
      <c r="F737" s="246" t="s">
        <v>639</v>
      </c>
      <c r="G737" s="244"/>
      <c r="H737" s="247">
        <v>-12</v>
      </c>
      <c r="I737" s="248"/>
      <c r="J737" s="244"/>
      <c r="K737" s="244"/>
      <c r="L737" s="249"/>
      <c r="M737" s="250"/>
      <c r="N737" s="251"/>
      <c r="O737" s="251"/>
      <c r="P737" s="251"/>
      <c r="Q737" s="251"/>
      <c r="R737" s="251"/>
      <c r="S737" s="251"/>
      <c r="T737" s="252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3" t="s">
        <v>170</v>
      </c>
      <c r="AU737" s="253" t="s">
        <v>77</v>
      </c>
      <c r="AV737" s="14" t="s">
        <v>77</v>
      </c>
      <c r="AW737" s="14" t="s">
        <v>31</v>
      </c>
      <c r="AX737" s="14" t="s">
        <v>69</v>
      </c>
      <c r="AY737" s="253" t="s">
        <v>155</v>
      </c>
    </row>
    <row r="738" s="14" customFormat="1">
      <c r="A738" s="14"/>
      <c r="B738" s="243"/>
      <c r="C738" s="244"/>
      <c r="D738" s="228" t="s">
        <v>170</v>
      </c>
      <c r="E738" s="245" t="s">
        <v>19</v>
      </c>
      <c r="F738" s="246" t="s">
        <v>640</v>
      </c>
      <c r="G738" s="244"/>
      <c r="H738" s="247">
        <v>-16.38</v>
      </c>
      <c r="I738" s="248"/>
      <c r="J738" s="244"/>
      <c r="K738" s="244"/>
      <c r="L738" s="249"/>
      <c r="M738" s="250"/>
      <c r="N738" s="251"/>
      <c r="O738" s="251"/>
      <c r="P738" s="251"/>
      <c r="Q738" s="251"/>
      <c r="R738" s="251"/>
      <c r="S738" s="251"/>
      <c r="T738" s="252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3" t="s">
        <v>170</v>
      </c>
      <c r="AU738" s="253" t="s">
        <v>77</v>
      </c>
      <c r="AV738" s="14" t="s">
        <v>77</v>
      </c>
      <c r="AW738" s="14" t="s">
        <v>31</v>
      </c>
      <c r="AX738" s="14" t="s">
        <v>69</v>
      </c>
      <c r="AY738" s="253" t="s">
        <v>155</v>
      </c>
    </row>
    <row r="739" s="14" customFormat="1">
      <c r="A739" s="14"/>
      <c r="B739" s="243"/>
      <c r="C739" s="244"/>
      <c r="D739" s="228" t="s">
        <v>170</v>
      </c>
      <c r="E739" s="245" t="s">
        <v>19</v>
      </c>
      <c r="F739" s="246" t="s">
        <v>635</v>
      </c>
      <c r="G739" s="244"/>
      <c r="H739" s="247">
        <v>-6.435</v>
      </c>
      <c r="I739" s="248"/>
      <c r="J739" s="244"/>
      <c r="K739" s="244"/>
      <c r="L739" s="249"/>
      <c r="M739" s="250"/>
      <c r="N739" s="251"/>
      <c r="O739" s="251"/>
      <c r="P739" s="251"/>
      <c r="Q739" s="251"/>
      <c r="R739" s="251"/>
      <c r="S739" s="251"/>
      <c r="T739" s="252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3" t="s">
        <v>170</v>
      </c>
      <c r="AU739" s="253" t="s">
        <v>77</v>
      </c>
      <c r="AV739" s="14" t="s">
        <v>77</v>
      </c>
      <c r="AW739" s="14" t="s">
        <v>31</v>
      </c>
      <c r="AX739" s="14" t="s">
        <v>69</v>
      </c>
      <c r="AY739" s="253" t="s">
        <v>155</v>
      </c>
    </row>
    <row r="740" s="14" customFormat="1">
      <c r="A740" s="14"/>
      <c r="B740" s="243"/>
      <c r="C740" s="244"/>
      <c r="D740" s="228" t="s">
        <v>170</v>
      </c>
      <c r="E740" s="245" t="s">
        <v>19</v>
      </c>
      <c r="F740" s="246" t="s">
        <v>641</v>
      </c>
      <c r="G740" s="244"/>
      <c r="H740" s="247">
        <v>-15</v>
      </c>
      <c r="I740" s="248"/>
      <c r="J740" s="244"/>
      <c r="K740" s="244"/>
      <c r="L740" s="249"/>
      <c r="M740" s="250"/>
      <c r="N740" s="251"/>
      <c r="O740" s="251"/>
      <c r="P740" s="251"/>
      <c r="Q740" s="251"/>
      <c r="R740" s="251"/>
      <c r="S740" s="251"/>
      <c r="T740" s="252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53" t="s">
        <v>170</v>
      </c>
      <c r="AU740" s="253" t="s">
        <v>77</v>
      </c>
      <c r="AV740" s="14" t="s">
        <v>77</v>
      </c>
      <c r="AW740" s="14" t="s">
        <v>31</v>
      </c>
      <c r="AX740" s="14" t="s">
        <v>69</v>
      </c>
      <c r="AY740" s="253" t="s">
        <v>155</v>
      </c>
    </row>
    <row r="741" s="14" customFormat="1">
      <c r="A741" s="14"/>
      <c r="B741" s="243"/>
      <c r="C741" s="244"/>
      <c r="D741" s="228" t="s">
        <v>170</v>
      </c>
      <c r="E741" s="245" t="s">
        <v>19</v>
      </c>
      <c r="F741" s="246" t="s">
        <v>642</v>
      </c>
      <c r="G741" s="244"/>
      <c r="H741" s="247">
        <v>-14.742</v>
      </c>
      <c r="I741" s="248"/>
      <c r="J741" s="244"/>
      <c r="K741" s="244"/>
      <c r="L741" s="249"/>
      <c r="M741" s="250"/>
      <c r="N741" s="251"/>
      <c r="O741" s="251"/>
      <c r="P741" s="251"/>
      <c r="Q741" s="251"/>
      <c r="R741" s="251"/>
      <c r="S741" s="251"/>
      <c r="T741" s="252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3" t="s">
        <v>170</v>
      </c>
      <c r="AU741" s="253" t="s">
        <v>77</v>
      </c>
      <c r="AV741" s="14" t="s">
        <v>77</v>
      </c>
      <c r="AW741" s="14" t="s">
        <v>31</v>
      </c>
      <c r="AX741" s="14" t="s">
        <v>69</v>
      </c>
      <c r="AY741" s="253" t="s">
        <v>155</v>
      </c>
    </row>
    <row r="742" s="16" customFormat="1">
      <c r="A742" s="16"/>
      <c r="B742" s="276"/>
      <c r="C742" s="277"/>
      <c r="D742" s="228" t="s">
        <v>170</v>
      </c>
      <c r="E742" s="278" t="s">
        <v>19</v>
      </c>
      <c r="F742" s="279" t="s">
        <v>426</v>
      </c>
      <c r="G742" s="277"/>
      <c r="H742" s="280">
        <v>-1708.869</v>
      </c>
      <c r="I742" s="281"/>
      <c r="J742" s="277"/>
      <c r="K742" s="277"/>
      <c r="L742" s="282"/>
      <c r="M742" s="283"/>
      <c r="N742" s="284"/>
      <c r="O742" s="284"/>
      <c r="P742" s="284"/>
      <c r="Q742" s="284"/>
      <c r="R742" s="284"/>
      <c r="S742" s="284"/>
      <c r="T742" s="285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T742" s="286" t="s">
        <v>170</v>
      </c>
      <c r="AU742" s="286" t="s">
        <v>77</v>
      </c>
      <c r="AV742" s="16" t="s">
        <v>165</v>
      </c>
      <c r="AW742" s="16" t="s">
        <v>31</v>
      </c>
      <c r="AX742" s="16" t="s">
        <v>69</v>
      </c>
      <c r="AY742" s="286" t="s">
        <v>155</v>
      </c>
    </row>
    <row r="743" s="13" customFormat="1">
      <c r="A743" s="13"/>
      <c r="B743" s="233"/>
      <c r="C743" s="234"/>
      <c r="D743" s="228" t="s">
        <v>170</v>
      </c>
      <c r="E743" s="235" t="s">
        <v>19</v>
      </c>
      <c r="F743" s="236" t="s">
        <v>643</v>
      </c>
      <c r="G743" s="234"/>
      <c r="H743" s="235" t="s">
        <v>19</v>
      </c>
      <c r="I743" s="237"/>
      <c r="J743" s="234"/>
      <c r="K743" s="234"/>
      <c r="L743" s="238"/>
      <c r="M743" s="239"/>
      <c r="N743" s="240"/>
      <c r="O743" s="240"/>
      <c r="P743" s="240"/>
      <c r="Q743" s="240"/>
      <c r="R743" s="240"/>
      <c r="S743" s="240"/>
      <c r="T743" s="241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2" t="s">
        <v>170</v>
      </c>
      <c r="AU743" s="242" t="s">
        <v>77</v>
      </c>
      <c r="AV743" s="13" t="s">
        <v>75</v>
      </c>
      <c r="AW743" s="13" t="s">
        <v>31</v>
      </c>
      <c r="AX743" s="13" t="s">
        <v>69</v>
      </c>
      <c r="AY743" s="242" t="s">
        <v>155</v>
      </c>
    </row>
    <row r="744" s="14" customFormat="1">
      <c r="A744" s="14"/>
      <c r="B744" s="243"/>
      <c r="C744" s="244"/>
      <c r="D744" s="228" t="s">
        <v>170</v>
      </c>
      <c r="E744" s="245" t="s">
        <v>19</v>
      </c>
      <c r="F744" s="246" t="s">
        <v>644</v>
      </c>
      <c r="G744" s="244"/>
      <c r="H744" s="247">
        <v>-413.739</v>
      </c>
      <c r="I744" s="248"/>
      <c r="J744" s="244"/>
      <c r="K744" s="244"/>
      <c r="L744" s="249"/>
      <c r="M744" s="250"/>
      <c r="N744" s="251"/>
      <c r="O744" s="251"/>
      <c r="P744" s="251"/>
      <c r="Q744" s="251"/>
      <c r="R744" s="251"/>
      <c r="S744" s="251"/>
      <c r="T744" s="252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3" t="s">
        <v>170</v>
      </c>
      <c r="AU744" s="253" t="s">
        <v>77</v>
      </c>
      <c r="AV744" s="14" t="s">
        <v>77</v>
      </c>
      <c r="AW744" s="14" t="s">
        <v>31</v>
      </c>
      <c r="AX744" s="14" t="s">
        <v>69</v>
      </c>
      <c r="AY744" s="253" t="s">
        <v>155</v>
      </c>
    </row>
    <row r="745" s="15" customFormat="1">
      <c r="A745" s="15"/>
      <c r="B745" s="254"/>
      <c r="C745" s="255"/>
      <c r="D745" s="228" t="s">
        <v>170</v>
      </c>
      <c r="E745" s="256" t="s">
        <v>19</v>
      </c>
      <c r="F745" s="257" t="s">
        <v>192</v>
      </c>
      <c r="G745" s="255"/>
      <c r="H745" s="258">
        <v>3113.1020000000004</v>
      </c>
      <c r="I745" s="259"/>
      <c r="J745" s="255"/>
      <c r="K745" s="255"/>
      <c r="L745" s="260"/>
      <c r="M745" s="261"/>
      <c r="N745" s="262"/>
      <c r="O745" s="262"/>
      <c r="P745" s="262"/>
      <c r="Q745" s="262"/>
      <c r="R745" s="262"/>
      <c r="S745" s="262"/>
      <c r="T745" s="263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64" t="s">
        <v>170</v>
      </c>
      <c r="AU745" s="264" t="s">
        <v>77</v>
      </c>
      <c r="AV745" s="15" t="s">
        <v>161</v>
      </c>
      <c r="AW745" s="15" t="s">
        <v>31</v>
      </c>
      <c r="AX745" s="15" t="s">
        <v>75</v>
      </c>
      <c r="AY745" s="264" t="s">
        <v>155</v>
      </c>
    </row>
    <row r="746" s="2" customFormat="1" ht="16.5" customHeight="1">
      <c r="A746" s="41"/>
      <c r="B746" s="42"/>
      <c r="C746" s="265" t="s">
        <v>395</v>
      </c>
      <c r="D746" s="265" t="s">
        <v>322</v>
      </c>
      <c r="E746" s="266" t="s">
        <v>645</v>
      </c>
      <c r="F746" s="267" t="s">
        <v>646</v>
      </c>
      <c r="G746" s="268" t="s">
        <v>168</v>
      </c>
      <c r="H746" s="269">
        <v>3268.757</v>
      </c>
      <c r="I746" s="270"/>
      <c r="J746" s="271">
        <f>ROUND(I746*H746,2)</f>
        <v>0</v>
      </c>
      <c r="K746" s="267" t="s">
        <v>19</v>
      </c>
      <c r="L746" s="272"/>
      <c r="M746" s="273" t="s">
        <v>19</v>
      </c>
      <c r="N746" s="274" t="s">
        <v>40</v>
      </c>
      <c r="O746" s="87"/>
      <c r="P746" s="224">
        <f>O746*H746</f>
        <v>0</v>
      </c>
      <c r="Q746" s="224">
        <v>0</v>
      </c>
      <c r="R746" s="224">
        <f>Q746*H746</f>
        <v>0</v>
      </c>
      <c r="S746" s="224">
        <v>0</v>
      </c>
      <c r="T746" s="225">
        <f>S746*H746</f>
        <v>0</v>
      </c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R746" s="226" t="s">
        <v>195</v>
      </c>
      <c r="AT746" s="226" t="s">
        <v>322</v>
      </c>
      <c r="AU746" s="226" t="s">
        <v>77</v>
      </c>
      <c r="AY746" s="20" t="s">
        <v>155</v>
      </c>
      <c r="BE746" s="227">
        <f>IF(N746="základní",J746,0)</f>
        <v>0</v>
      </c>
      <c r="BF746" s="227">
        <f>IF(N746="snížená",J746,0)</f>
        <v>0</v>
      </c>
      <c r="BG746" s="227">
        <f>IF(N746="zákl. přenesená",J746,0)</f>
        <v>0</v>
      </c>
      <c r="BH746" s="227">
        <f>IF(N746="sníž. přenesená",J746,0)</f>
        <v>0</v>
      </c>
      <c r="BI746" s="227">
        <f>IF(N746="nulová",J746,0)</f>
        <v>0</v>
      </c>
      <c r="BJ746" s="20" t="s">
        <v>75</v>
      </c>
      <c r="BK746" s="227">
        <f>ROUND(I746*H746,2)</f>
        <v>0</v>
      </c>
      <c r="BL746" s="20" t="s">
        <v>161</v>
      </c>
      <c r="BM746" s="226" t="s">
        <v>647</v>
      </c>
    </row>
    <row r="747" s="2" customFormat="1">
      <c r="A747" s="41"/>
      <c r="B747" s="42"/>
      <c r="C747" s="43"/>
      <c r="D747" s="228" t="s">
        <v>162</v>
      </c>
      <c r="E747" s="43"/>
      <c r="F747" s="229" t="s">
        <v>646</v>
      </c>
      <c r="G747" s="43"/>
      <c r="H747" s="43"/>
      <c r="I747" s="230"/>
      <c r="J747" s="43"/>
      <c r="K747" s="43"/>
      <c r="L747" s="47"/>
      <c r="M747" s="231"/>
      <c r="N747" s="232"/>
      <c r="O747" s="87"/>
      <c r="P747" s="87"/>
      <c r="Q747" s="87"/>
      <c r="R747" s="87"/>
      <c r="S747" s="87"/>
      <c r="T747" s="88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T747" s="20" t="s">
        <v>162</v>
      </c>
      <c r="AU747" s="20" t="s">
        <v>77</v>
      </c>
    </row>
    <row r="748" s="14" customFormat="1">
      <c r="A748" s="14"/>
      <c r="B748" s="243"/>
      <c r="C748" s="244"/>
      <c r="D748" s="228" t="s">
        <v>170</v>
      </c>
      <c r="E748" s="245" t="s">
        <v>19</v>
      </c>
      <c r="F748" s="246" t="s">
        <v>648</v>
      </c>
      <c r="G748" s="244"/>
      <c r="H748" s="247">
        <v>3268.757</v>
      </c>
      <c r="I748" s="248"/>
      <c r="J748" s="244"/>
      <c r="K748" s="244"/>
      <c r="L748" s="249"/>
      <c r="M748" s="250"/>
      <c r="N748" s="251"/>
      <c r="O748" s="251"/>
      <c r="P748" s="251"/>
      <c r="Q748" s="251"/>
      <c r="R748" s="251"/>
      <c r="S748" s="251"/>
      <c r="T748" s="252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3" t="s">
        <v>170</v>
      </c>
      <c r="AU748" s="253" t="s">
        <v>77</v>
      </c>
      <c r="AV748" s="14" t="s">
        <v>77</v>
      </c>
      <c r="AW748" s="14" t="s">
        <v>31</v>
      </c>
      <c r="AX748" s="14" t="s">
        <v>69</v>
      </c>
      <c r="AY748" s="253" t="s">
        <v>155</v>
      </c>
    </row>
    <row r="749" s="15" customFormat="1">
      <c r="A749" s="15"/>
      <c r="B749" s="254"/>
      <c r="C749" s="255"/>
      <c r="D749" s="228" t="s">
        <v>170</v>
      </c>
      <c r="E749" s="256" t="s">
        <v>19</v>
      </c>
      <c r="F749" s="257" t="s">
        <v>192</v>
      </c>
      <c r="G749" s="255"/>
      <c r="H749" s="258">
        <v>3268.757</v>
      </c>
      <c r="I749" s="259"/>
      <c r="J749" s="255"/>
      <c r="K749" s="255"/>
      <c r="L749" s="260"/>
      <c r="M749" s="261"/>
      <c r="N749" s="262"/>
      <c r="O749" s="262"/>
      <c r="P749" s="262"/>
      <c r="Q749" s="262"/>
      <c r="R749" s="262"/>
      <c r="S749" s="262"/>
      <c r="T749" s="263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64" t="s">
        <v>170</v>
      </c>
      <c r="AU749" s="264" t="s">
        <v>77</v>
      </c>
      <c r="AV749" s="15" t="s">
        <v>161</v>
      </c>
      <c r="AW749" s="15" t="s">
        <v>31</v>
      </c>
      <c r="AX749" s="15" t="s">
        <v>75</v>
      </c>
      <c r="AY749" s="264" t="s">
        <v>155</v>
      </c>
    </row>
    <row r="750" s="2" customFormat="1" ht="24.15" customHeight="1">
      <c r="A750" s="41"/>
      <c r="B750" s="42"/>
      <c r="C750" s="215" t="s">
        <v>649</v>
      </c>
      <c r="D750" s="215" t="s">
        <v>157</v>
      </c>
      <c r="E750" s="216" t="s">
        <v>650</v>
      </c>
      <c r="F750" s="217" t="s">
        <v>651</v>
      </c>
      <c r="G750" s="218" t="s">
        <v>168</v>
      </c>
      <c r="H750" s="219">
        <v>17.73</v>
      </c>
      <c r="I750" s="220"/>
      <c r="J750" s="221">
        <f>ROUND(I750*H750,2)</f>
        <v>0</v>
      </c>
      <c r="K750" s="217" t="s">
        <v>19</v>
      </c>
      <c r="L750" s="47"/>
      <c r="M750" s="222" t="s">
        <v>19</v>
      </c>
      <c r="N750" s="223" t="s">
        <v>40</v>
      </c>
      <c r="O750" s="87"/>
      <c r="P750" s="224">
        <f>O750*H750</f>
        <v>0</v>
      </c>
      <c r="Q750" s="224">
        <v>0</v>
      </c>
      <c r="R750" s="224">
        <f>Q750*H750</f>
        <v>0</v>
      </c>
      <c r="S750" s="224">
        <v>0</v>
      </c>
      <c r="T750" s="225">
        <f>S750*H750</f>
        <v>0</v>
      </c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R750" s="226" t="s">
        <v>161</v>
      </c>
      <c r="AT750" s="226" t="s">
        <v>157</v>
      </c>
      <c r="AU750" s="226" t="s">
        <v>77</v>
      </c>
      <c r="AY750" s="20" t="s">
        <v>155</v>
      </c>
      <c r="BE750" s="227">
        <f>IF(N750="základní",J750,0)</f>
        <v>0</v>
      </c>
      <c r="BF750" s="227">
        <f>IF(N750="snížená",J750,0)</f>
        <v>0</v>
      </c>
      <c r="BG750" s="227">
        <f>IF(N750="zákl. přenesená",J750,0)</f>
        <v>0</v>
      </c>
      <c r="BH750" s="227">
        <f>IF(N750="sníž. přenesená",J750,0)</f>
        <v>0</v>
      </c>
      <c r="BI750" s="227">
        <f>IF(N750="nulová",J750,0)</f>
        <v>0</v>
      </c>
      <c r="BJ750" s="20" t="s">
        <v>75</v>
      </c>
      <c r="BK750" s="227">
        <f>ROUND(I750*H750,2)</f>
        <v>0</v>
      </c>
      <c r="BL750" s="20" t="s">
        <v>161</v>
      </c>
      <c r="BM750" s="226" t="s">
        <v>652</v>
      </c>
    </row>
    <row r="751" s="2" customFormat="1">
      <c r="A751" s="41"/>
      <c r="B751" s="42"/>
      <c r="C751" s="43"/>
      <c r="D751" s="228" t="s">
        <v>162</v>
      </c>
      <c r="E751" s="43"/>
      <c r="F751" s="229" t="s">
        <v>651</v>
      </c>
      <c r="G751" s="43"/>
      <c r="H751" s="43"/>
      <c r="I751" s="230"/>
      <c r="J751" s="43"/>
      <c r="K751" s="43"/>
      <c r="L751" s="47"/>
      <c r="M751" s="231"/>
      <c r="N751" s="232"/>
      <c r="O751" s="87"/>
      <c r="P751" s="87"/>
      <c r="Q751" s="87"/>
      <c r="R751" s="87"/>
      <c r="S751" s="87"/>
      <c r="T751" s="88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T751" s="20" t="s">
        <v>162</v>
      </c>
      <c r="AU751" s="20" t="s">
        <v>77</v>
      </c>
    </row>
    <row r="752" s="13" customFormat="1">
      <c r="A752" s="13"/>
      <c r="B752" s="233"/>
      <c r="C752" s="234"/>
      <c r="D752" s="228" t="s">
        <v>170</v>
      </c>
      <c r="E752" s="235" t="s">
        <v>19</v>
      </c>
      <c r="F752" s="236" t="s">
        <v>476</v>
      </c>
      <c r="G752" s="234"/>
      <c r="H752" s="235" t="s">
        <v>19</v>
      </c>
      <c r="I752" s="237"/>
      <c r="J752" s="234"/>
      <c r="K752" s="234"/>
      <c r="L752" s="238"/>
      <c r="M752" s="239"/>
      <c r="N752" s="240"/>
      <c r="O752" s="240"/>
      <c r="P752" s="240"/>
      <c r="Q752" s="240"/>
      <c r="R752" s="240"/>
      <c r="S752" s="240"/>
      <c r="T752" s="241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2" t="s">
        <v>170</v>
      </c>
      <c r="AU752" s="242" t="s">
        <v>77</v>
      </c>
      <c r="AV752" s="13" t="s">
        <v>75</v>
      </c>
      <c r="AW752" s="13" t="s">
        <v>31</v>
      </c>
      <c r="AX752" s="13" t="s">
        <v>69</v>
      </c>
      <c r="AY752" s="242" t="s">
        <v>155</v>
      </c>
    </row>
    <row r="753" s="13" customFormat="1">
      <c r="A753" s="13"/>
      <c r="B753" s="233"/>
      <c r="C753" s="234"/>
      <c r="D753" s="228" t="s">
        <v>170</v>
      </c>
      <c r="E753" s="235" t="s">
        <v>19</v>
      </c>
      <c r="F753" s="236" t="s">
        <v>171</v>
      </c>
      <c r="G753" s="234"/>
      <c r="H753" s="235" t="s">
        <v>19</v>
      </c>
      <c r="I753" s="237"/>
      <c r="J753" s="234"/>
      <c r="K753" s="234"/>
      <c r="L753" s="238"/>
      <c r="M753" s="239"/>
      <c r="N753" s="240"/>
      <c r="O753" s="240"/>
      <c r="P753" s="240"/>
      <c r="Q753" s="240"/>
      <c r="R753" s="240"/>
      <c r="S753" s="240"/>
      <c r="T753" s="241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2" t="s">
        <v>170</v>
      </c>
      <c r="AU753" s="242" t="s">
        <v>77</v>
      </c>
      <c r="AV753" s="13" t="s">
        <v>75</v>
      </c>
      <c r="AW753" s="13" t="s">
        <v>31</v>
      </c>
      <c r="AX753" s="13" t="s">
        <v>69</v>
      </c>
      <c r="AY753" s="242" t="s">
        <v>155</v>
      </c>
    </row>
    <row r="754" s="14" customFormat="1">
      <c r="A754" s="14"/>
      <c r="B754" s="243"/>
      <c r="C754" s="244"/>
      <c r="D754" s="228" t="s">
        <v>170</v>
      </c>
      <c r="E754" s="245" t="s">
        <v>19</v>
      </c>
      <c r="F754" s="246" t="s">
        <v>653</v>
      </c>
      <c r="G754" s="244"/>
      <c r="H754" s="247">
        <v>6.75</v>
      </c>
      <c r="I754" s="248"/>
      <c r="J754" s="244"/>
      <c r="K754" s="244"/>
      <c r="L754" s="249"/>
      <c r="M754" s="250"/>
      <c r="N754" s="251"/>
      <c r="O754" s="251"/>
      <c r="P754" s="251"/>
      <c r="Q754" s="251"/>
      <c r="R754" s="251"/>
      <c r="S754" s="251"/>
      <c r="T754" s="252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3" t="s">
        <v>170</v>
      </c>
      <c r="AU754" s="253" t="s">
        <v>77</v>
      </c>
      <c r="AV754" s="14" t="s">
        <v>77</v>
      </c>
      <c r="AW754" s="14" t="s">
        <v>31</v>
      </c>
      <c r="AX754" s="14" t="s">
        <v>69</v>
      </c>
      <c r="AY754" s="253" t="s">
        <v>155</v>
      </c>
    </row>
    <row r="755" s="13" customFormat="1">
      <c r="A755" s="13"/>
      <c r="B755" s="233"/>
      <c r="C755" s="234"/>
      <c r="D755" s="228" t="s">
        <v>170</v>
      </c>
      <c r="E755" s="235" t="s">
        <v>19</v>
      </c>
      <c r="F755" s="236" t="s">
        <v>478</v>
      </c>
      <c r="G755" s="234"/>
      <c r="H755" s="235" t="s">
        <v>19</v>
      </c>
      <c r="I755" s="237"/>
      <c r="J755" s="234"/>
      <c r="K755" s="234"/>
      <c r="L755" s="238"/>
      <c r="M755" s="239"/>
      <c r="N755" s="240"/>
      <c r="O755" s="240"/>
      <c r="P755" s="240"/>
      <c r="Q755" s="240"/>
      <c r="R755" s="240"/>
      <c r="S755" s="240"/>
      <c r="T755" s="241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2" t="s">
        <v>170</v>
      </c>
      <c r="AU755" s="242" t="s">
        <v>77</v>
      </c>
      <c r="AV755" s="13" t="s">
        <v>75</v>
      </c>
      <c r="AW755" s="13" t="s">
        <v>31</v>
      </c>
      <c r="AX755" s="13" t="s">
        <v>69</v>
      </c>
      <c r="AY755" s="242" t="s">
        <v>155</v>
      </c>
    </row>
    <row r="756" s="14" customFormat="1">
      <c r="A756" s="14"/>
      <c r="B756" s="243"/>
      <c r="C756" s="244"/>
      <c r="D756" s="228" t="s">
        <v>170</v>
      </c>
      <c r="E756" s="245" t="s">
        <v>19</v>
      </c>
      <c r="F756" s="246" t="s">
        <v>654</v>
      </c>
      <c r="G756" s="244"/>
      <c r="H756" s="247">
        <v>0.35999999999999996</v>
      </c>
      <c r="I756" s="248"/>
      <c r="J756" s="244"/>
      <c r="K756" s="244"/>
      <c r="L756" s="249"/>
      <c r="M756" s="250"/>
      <c r="N756" s="251"/>
      <c r="O756" s="251"/>
      <c r="P756" s="251"/>
      <c r="Q756" s="251"/>
      <c r="R756" s="251"/>
      <c r="S756" s="251"/>
      <c r="T756" s="252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3" t="s">
        <v>170</v>
      </c>
      <c r="AU756" s="253" t="s">
        <v>77</v>
      </c>
      <c r="AV756" s="14" t="s">
        <v>77</v>
      </c>
      <c r="AW756" s="14" t="s">
        <v>31</v>
      </c>
      <c r="AX756" s="14" t="s">
        <v>69</v>
      </c>
      <c r="AY756" s="253" t="s">
        <v>155</v>
      </c>
    </row>
    <row r="757" s="14" customFormat="1">
      <c r="A757" s="14"/>
      <c r="B757" s="243"/>
      <c r="C757" s="244"/>
      <c r="D757" s="228" t="s">
        <v>170</v>
      </c>
      <c r="E757" s="245" t="s">
        <v>19</v>
      </c>
      <c r="F757" s="246" t="s">
        <v>655</v>
      </c>
      <c r="G757" s="244"/>
      <c r="H757" s="247">
        <v>0.71999999999999992</v>
      </c>
      <c r="I757" s="248"/>
      <c r="J757" s="244"/>
      <c r="K757" s="244"/>
      <c r="L757" s="249"/>
      <c r="M757" s="250"/>
      <c r="N757" s="251"/>
      <c r="O757" s="251"/>
      <c r="P757" s="251"/>
      <c r="Q757" s="251"/>
      <c r="R757" s="251"/>
      <c r="S757" s="251"/>
      <c r="T757" s="252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3" t="s">
        <v>170</v>
      </c>
      <c r="AU757" s="253" t="s">
        <v>77</v>
      </c>
      <c r="AV757" s="14" t="s">
        <v>77</v>
      </c>
      <c r="AW757" s="14" t="s">
        <v>31</v>
      </c>
      <c r="AX757" s="14" t="s">
        <v>69</v>
      </c>
      <c r="AY757" s="253" t="s">
        <v>155</v>
      </c>
    </row>
    <row r="758" s="13" customFormat="1">
      <c r="A758" s="13"/>
      <c r="B758" s="233"/>
      <c r="C758" s="234"/>
      <c r="D758" s="228" t="s">
        <v>170</v>
      </c>
      <c r="E758" s="235" t="s">
        <v>19</v>
      </c>
      <c r="F758" s="236" t="s">
        <v>180</v>
      </c>
      <c r="G758" s="234"/>
      <c r="H758" s="235" t="s">
        <v>19</v>
      </c>
      <c r="I758" s="237"/>
      <c r="J758" s="234"/>
      <c r="K758" s="234"/>
      <c r="L758" s="238"/>
      <c r="M758" s="239"/>
      <c r="N758" s="240"/>
      <c r="O758" s="240"/>
      <c r="P758" s="240"/>
      <c r="Q758" s="240"/>
      <c r="R758" s="240"/>
      <c r="S758" s="240"/>
      <c r="T758" s="241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2" t="s">
        <v>170</v>
      </c>
      <c r="AU758" s="242" t="s">
        <v>77</v>
      </c>
      <c r="AV758" s="13" t="s">
        <v>75</v>
      </c>
      <c r="AW758" s="13" t="s">
        <v>31</v>
      </c>
      <c r="AX758" s="13" t="s">
        <v>69</v>
      </c>
      <c r="AY758" s="242" t="s">
        <v>155</v>
      </c>
    </row>
    <row r="759" s="14" customFormat="1">
      <c r="A759" s="14"/>
      <c r="B759" s="243"/>
      <c r="C759" s="244"/>
      <c r="D759" s="228" t="s">
        <v>170</v>
      </c>
      <c r="E759" s="245" t="s">
        <v>19</v>
      </c>
      <c r="F759" s="246" t="s">
        <v>656</v>
      </c>
      <c r="G759" s="244"/>
      <c r="H759" s="247">
        <v>1.665</v>
      </c>
      <c r="I759" s="248"/>
      <c r="J759" s="244"/>
      <c r="K759" s="244"/>
      <c r="L759" s="249"/>
      <c r="M759" s="250"/>
      <c r="N759" s="251"/>
      <c r="O759" s="251"/>
      <c r="P759" s="251"/>
      <c r="Q759" s="251"/>
      <c r="R759" s="251"/>
      <c r="S759" s="251"/>
      <c r="T759" s="252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3" t="s">
        <v>170</v>
      </c>
      <c r="AU759" s="253" t="s">
        <v>77</v>
      </c>
      <c r="AV759" s="14" t="s">
        <v>77</v>
      </c>
      <c r="AW759" s="14" t="s">
        <v>31</v>
      </c>
      <c r="AX759" s="14" t="s">
        <v>69</v>
      </c>
      <c r="AY759" s="253" t="s">
        <v>155</v>
      </c>
    </row>
    <row r="760" s="14" customFormat="1">
      <c r="A760" s="14"/>
      <c r="B760" s="243"/>
      <c r="C760" s="244"/>
      <c r="D760" s="228" t="s">
        <v>170</v>
      </c>
      <c r="E760" s="245" t="s">
        <v>19</v>
      </c>
      <c r="F760" s="246" t="s">
        <v>657</v>
      </c>
      <c r="G760" s="244"/>
      <c r="H760" s="247">
        <v>0.675</v>
      </c>
      <c r="I760" s="248"/>
      <c r="J760" s="244"/>
      <c r="K760" s="244"/>
      <c r="L760" s="249"/>
      <c r="M760" s="250"/>
      <c r="N760" s="251"/>
      <c r="O760" s="251"/>
      <c r="P760" s="251"/>
      <c r="Q760" s="251"/>
      <c r="R760" s="251"/>
      <c r="S760" s="251"/>
      <c r="T760" s="252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3" t="s">
        <v>170</v>
      </c>
      <c r="AU760" s="253" t="s">
        <v>77</v>
      </c>
      <c r="AV760" s="14" t="s">
        <v>77</v>
      </c>
      <c r="AW760" s="14" t="s">
        <v>31</v>
      </c>
      <c r="AX760" s="14" t="s">
        <v>69</v>
      </c>
      <c r="AY760" s="253" t="s">
        <v>155</v>
      </c>
    </row>
    <row r="761" s="13" customFormat="1">
      <c r="A761" s="13"/>
      <c r="B761" s="233"/>
      <c r="C761" s="234"/>
      <c r="D761" s="228" t="s">
        <v>170</v>
      </c>
      <c r="E761" s="235" t="s">
        <v>19</v>
      </c>
      <c r="F761" s="236" t="s">
        <v>183</v>
      </c>
      <c r="G761" s="234"/>
      <c r="H761" s="235" t="s">
        <v>19</v>
      </c>
      <c r="I761" s="237"/>
      <c r="J761" s="234"/>
      <c r="K761" s="234"/>
      <c r="L761" s="238"/>
      <c r="M761" s="239"/>
      <c r="N761" s="240"/>
      <c r="O761" s="240"/>
      <c r="P761" s="240"/>
      <c r="Q761" s="240"/>
      <c r="R761" s="240"/>
      <c r="S761" s="240"/>
      <c r="T761" s="241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2" t="s">
        <v>170</v>
      </c>
      <c r="AU761" s="242" t="s">
        <v>77</v>
      </c>
      <c r="AV761" s="13" t="s">
        <v>75</v>
      </c>
      <c r="AW761" s="13" t="s">
        <v>31</v>
      </c>
      <c r="AX761" s="13" t="s">
        <v>69</v>
      </c>
      <c r="AY761" s="242" t="s">
        <v>155</v>
      </c>
    </row>
    <row r="762" s="14" customFormat="1">
      <c r="A762" s="14"/>
      <c r="B762" s="243"/>
      <c r="C762" s="244"/>
      <c r="D762" s="228" t="s">
        <v>170</v>
      </c>
      <c r="E762" s="245" t="s">
        <v>19</v>
      </c>
      <c r="F762" s="246" t="s">
        <v>658</v>
      </c>
      <c r="G762" s="244"/>
      <c r="H762" s="247">
        <v>7.11</v>
      </c>
      <c r="I762" s="248"/>
      <c r="J762" s="244"/>
      <c r="K762" s="244"/>
      <c r="L762" s="249"/>
      <c r="M762" s="250"/>
      <c r="N762" s="251"/>
      <c r="O762" s="251"/>
      <c r="P762" s="251"/>
      <c r="Q762" s="251"/>
      <c r="R762" s="251"/>
      <c r="S762" s="251"/>
      <c r="T762" s="252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3" t="s">
        <v>170</v>
      </c>
      <c r="AU762" s="253" t="s">
        <v>77</v>
      </c>
      <c r="AV762" s="14" t="s">
        <v>77</v>
      </c>
      <c r="AW762" s="14" t="s">
        <v>31</v>
      </c>
      <c r="AX762" s="14" t="s">
        <v>69</v>
      </c>
      <c r="AY762" s="253" t="s">
        <v>155</v>
      </c>
    </row>
    <row r="763" s="13" customFormat="1">
      <c r="A763" s="13"/>
      <c r="B763" s="233"/>
      <c r="C763" s="234"/>
      <c r="D763" s="228" t="s">
        <v>170</v>
      </c>
      <c r="E763" s="235" t="s">
        <v>19</v>
      </c>
      <c r="F763" s="236" t="s">
        <v>187</v>
      </c>
      <c r="G763" s="234"/>
      <c r="H763" s="235" t="s">
        <v>19</v>
      </c>
      <c r="I763" s="237"/>
      <c r="J763" s="234"/>
      <c r="K763" s="234"/>
      <c r="L763" s="238"/>
      <c r="M763" s="239"/>
      <c r="N763" s="240"/>
      <c r="O763" s="240"/>
      <c r="P763" s="240"/>
      <c r="Q763" s="240"/>
      <c r="R763" s="240"/>
      <c r="S763" s="240"/>
      <c r="T763" s="241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2" t="s">
        <v>170</v>
      </c>
      <c r="AU763" s="242" t="s">
        <v>77</v>
      </c>
      <c r="AV763" s="13" t="s">
        <v>75</v>
      </c>
      <c r="AW763" s="13" t="s">
        <v>31</v>
      </c>
      <c r="AX763" s="13" t="s">
        <v>69</v>
      </c>
      <c r="AY763" s="242" t="s">
        <v>155</v>
      </c>
    </row>
    <row r="764" s="14" customFormat="1">
      <c r="A764" s="14"/>
      <c r="B764" s="243"/>
      <c r="C764" s="244"/>
      <c r="D764" s="228" t="s">
        <v>170</v>
      </c>
      <c r="E764" s="245" t="s">
        <v>19</v>
      </c>
      <c r="F764" s="246" t="s">
        <v>659</v>
      </c>
      <c r="G764" s="244"/>
      <c r="H764" s="247">
        <v>0.45</v>
      </c>
      <c r="I764" s="248"/>
      <c r="J764" s="244"/>
      <c r="K764" s="244"/>
      <c r="L764" s="249"/>
      <c r="M764" s="250"/>
      <c r="N764" s="251"/>
      <c r="O764" s="251"/>
      <c r="P764" s="251"/>
      <c r="Q764" s="251"/>
      <c r="R764" s="251"/>
      <c r="S764" s="251"/>
      <c r="T764" s="252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53" t="s">
        <v>170</v>
      </c>
      <c r="AU764" s="253" t="s">
        <v>77</v>
      </c>
      <c r="AV764" s="14" t="s">
        <v>77</v>
      </c>
      <c r="AW764" s="14" t="s">
        <v>31</v>
      </c>
      <c r="AX764" s="14" t="s">
        <v>69</v>
      </c>
      <c r="AY764" s="253" t="s">
        <v>155</v>
      </c>
    </row>
    <row r="765" s="15" customFormat="1">
      <c r="A765" s="15"/>
      <c r="B765" s="254"/>
      <c r="C765" s="255"/>
      <c r="D765" s="228" t="s">
        <v>170</v>
      </c>
      <c r="E765" s="256" t="s">
        <v>19</v>
      </c>
      <c r="F765" s="257" t="s">
        <v>192</v>
      </c>
      <c r="G765" s="255"/>
      <c r="H765" s="258">
        <v>17.73</v>
      </c>
      <c r="I765" s="259"/>
      <c r="J765" s="255"/>
      <c r="K765" s="255"/>
      <c r="L765" s="260"/>
      <c r="M765" s="261"/>
      <c r="N765" s="262"/>
      <c r="O765" s="262"/>
      <c r="P765" s="262"/>
      <c r="Q765" s="262"/>
      <c r="R765" s="262"/>
      <c r="S765" s="262"/>
      <c r="T765" s="263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64" t="s">
        <v>170</v>
      </c>
      <c r="AU765" s="264" t="s">
        <v>77</v>
      </c>
      <c r="AV765" s="15" t="s">
        <v>161</v>
      </c>
      <c r="AW765" s="15" t="s">
        <v>31</v>
      </c>
      <c r="AX765" s="15" t="s">
        <v>75</v>
      </c>
      <c r="AY765" s="264" t="s">
        <v>155</v>
      </c>
    </row>
    <row r="766" s="2" customFormat="1" ht="16.5" customHeight="1">
      <c r="A766" s="41"/>
      <c r="B766" s="42"/>
      <c r="C766" s="265" t="s">
        <v>399</v>
      </c>
      <c r="D766" s="265" t="s">
        <v>322</v>
      </c>
      <c r="E766" s="266" t="s">
        <v>660</v>
      </c>
      <c r="F766" s="267" t="s">
        <v>661</v>
      </c>
      <c r="G766" s="268" t="s">
        <v>168</v>
      </c>
      <c r="H766" s="269">
        <v>18.617</v>
      </c>
      <c r="I766" s="270"/>
      <c r="J766" s="271">
        <f>ROUND(I766*H766,2)</f>
        <v>0</v>
      </c>
      <c r="K766" s="267" t="s">
        <v>19</v>
      </c>
      <c r="L766" s="272"/>
      <c r="M766" s="273" t="s">
        <v>19</v>
      </c>
      <c r="N766" s="274" t="s">
        <v>40</v>
      </c>
      <c r="O766" s="87"/>
      <c r="P766" s="224">
        <f>O766*H766</f>
        <v>0</v>
      </c>
      <c r="Q766" s="224">
        <v>0</v>
      </c>
      <c r="R766" s="224">
        <f>Q766*H766</f>
        <v>0</v>
      </c>
      <c r="S766" s="224">
        <v>0</v>
      </c>
      <c r="T766" s="225">
        <f>S766*H766</f>
        <v>0</v>
      </c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R766" s="226" t="s">
        <v>195</v>
      </c>
      <c r="AT766" s="226" t="s">
        <v>322</v>
      </c>
      <c r="AU766" s="226" t="s">
        <v>77</v>
      </c>
      <c r="AY766" s="20" t="s">
        <v>155</v>
      </c>
      <c r="BE766" s="227">
        <f>IF(N766="základní",J766,0)</f>
        <v>0</v>
      </c>
      <c r="BF766" s="227">
        <f>IF(N766="snížená",J766,0)</f>
        <v>0</v>
      </c>
      <c r="BG766" s="227">
        <f>IF(N766="zákl. přenesená",J766,0)</f>
        <v>0</v>
      </c>
      <c r="BH766" s="227">
        <f>IF(N766="sníž. přenesená",J766,0)</f>
        <v>0</v>
      </c>
      <c r="BI766" s="227">
        <f>IF(N766="nulová",J766,0)</f>
        <v>0</v>
      </c>
      <c r="BJ766" s="20" t="s">
        <v>75</v>
      </c>
      <c r="BK766" s="227">
        <f>ROUND(I766*H766,2)</f>
        <v>0</v>
      </c>
      <c r="BL766" s="20" t="s">
        <v>161</v>
      </c>
      <c r="BM766" s="226" t="s">
        <v>662</v>
      </c>
    </row>
    <row r="767" s="2" customFormat="1">
      <c r="A767" s="41"/>
      <c r="B767" s="42"/>
      <c r="C767" s="43"/>
      <c r="D767" s="228" t="s">
        <v>162</v>
      </c>
      <c r="E767" s="43"/>
      <c r="F767" s="229" t="s">
        <v>661</v>
      </c>
      <c r="G767" s="43"/>
      <c r="H767" s="43"/>
      <c r="I767" s="230"/>
      <c r="J767" s="43"/>
      <c r="K767" s="43"/>
      <c r="L767" s="47"/>
      <c r="M767" s="231"/>
      <c r="N767" s="232"/>
      <c r="O767" s="87"/>
      <c r="P767" s="87"/>
      <c r="Q767" s="87"/>
      <c r="R767" s="87"/>
      <c r="S767" s="87"/>
      <c r="T767" s="88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T767" s="20" t="s">
        <v>162</v>
      </c>
      <c r="AU767" s="20" t="s">
        <v>77</v>
      </c>
    </row>
    <row r="768" s="14" customFormat="1">
      <c r="A768" s="14"/>
      <c r="B768" s="243"/>
      <c r="C768" s="244"/>
      <c r="D768" s="228" t="s">
        <v>170</v>
      </c>
      <c r="E768" s="245" t="s">
        <v>19</v>
      </c>
      <c r="F768" s="246" t="s">
        <v>663</v>
      </c>
      <c r="G768" s="244"/>
      <c r="H768" s="247">
        <v>18.617</v>
      </c>
      <c r="I768" s="248"/>
      <c r="J768" s="244"/>
      <c r="K768" s="244"/>
      <c r="L768" s="249"/>
      <c r="M768" s="250"/>
      <c r="N768" s="251"/>
      <c r="O768" s="251"/>
      <c r="P768" s="251"/>
      <c r="Q768" s="251"/>
      <c r="R768" s="251"/>
      <c r="S768" s="251"/>
      <c r="T768" s="252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3" t="s">
        <v>170</v>
      </c>
      <c r="AU768" s="253" t="s">
        <v>77</v>
      </c>
      <c r="AV768" s="14" t="s">
        <v>77</v>
      </c>
      <c r="AW768" s="14" t="s">
        <v>31</v>
      </c>
      <c r="AX768" s="14" t="s">
        <v>69</v>
      </c>
      <c r="AY768" s="253" t="s">
        <v>155</v>
      </c>
    </row>
    <row r="769" s="15" customFormat="1">
      <c r="A769" s="15"/>
      <c r="B769" s="254"/>
      <c r="C769" s="255"/>
      <c r="D769" s="228" t="s">
        <v>170</v>
      </c>
      <c r="E769" s="256" t="s">
        <v>19</v>
      </c>
      <c r="F769" s="257" t="s">
        <v>192</v>
      </c>
      <c r="G769" s="255"/>
      <c r="H769" s="258">
        <v>18.617</v>
      </c>
      <c r="I769" s="259"/>
      <c r="J769" s="255"/>
      <c r="K769" s="255"/>
      <c r="L769" s="260"/>
      <c r="M769" s="261"/>
      <c r="N769" s="262"/>
      <c r="O769" s="262"/>
      <c r="P769" s="262"/>
      <c r="Q769" s="262"/>
      <c r="R769" s="262"/>
      <c r="S769" s="262"/>
      <c r="T769" s="263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T769" s="264" t="s">
        <v>170</v>
      </c>
      <c r="AU769" s="264" t="s">
        <v>77</v>
      </c>
      <c r="AV769" s="15" t="s">
        <v>161</v>
      </c>
      <c r="AW769" s="15" t="s">
        <v>31</v>
      </c>
      <c r="AX769" s="15" t="s">
        <v>75</v>
      </c>
      <c r="AY769" s="264" t="s">
        <v>155</v>
      </c>
    </row>
    <row r="770" s="2" customFormat="1" ht="24.15" customHeight="1">
      <c r="A770" s="41"/>
      <c r="B770" s="42"/>
      <c r="C770" s="215" t="s">
        <v>664</v>
      </c>
      <c r="D770" s="215" t="s">
        <v>157</v>
      </c>
      <c r="E770" s="216" t="s">
        <v>665</v>
      </c>
      <c r="F770" s="217" t="s">
        <v>666</v>
      </c>
      <c r="G770" s="218" t="s">
        <v>168</v>
      </c>
      <c r="H770" s="219">
        <v>413.739</v>
      </c>
      <c r="I770" s="220"/>
      <c r="J770" s="221">
        <f>ROUND(I770*H770,2)</f>
        <v>0</v>
      </c>
      <c r="K770" s="217" t="s">
        <v>19</v>
      </c>
      <c r="L770" s="47"/>
      <c r="M770" s="222" t="s">
        <v>19</v>
      </c>
      <c r="N770" s="223" t="s">
        <v>40</v>
      </c>
      <c r="O770" s="87"/>
      <c r="P770" s="224">
        <f>O770*H770</f>
        <v>0</v>
      </c>
      <c r="Q770" s="224">
        <v>0</v>
      </c>
      <c r="R770" s="224">
        <f>Q770*H770</f>
        <v>0</v>
      </c>
      <c r="S770" s="224">
        <v>0</v>
      </c>
      <c r="T770" s="225">
        <f>S770*H770</f>
        <v>0</v>
      </c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R770" s="226" t="s">
        <v>161</v>
      </c>
      <c r="AT770" s="226" t="s">
        <v>157</v>
      </c>
      <c r="AU770" s="226" t="s">
        <v>77</v>
      </c>
      <c r="AY770" s="20" t="s">
        <v>155</v>
      </c>
      <c r="BE770" s="227">
        <f>IF(N770="základní",J770,0)</f>
        <v>0</v>
      </c>
      <c r="BF770" s="227">
        <f>IF(N770="snížená",J770,0)</f>
        <v>0</v>
      </c>
      <c r="BG770" s="227">
        <f>IF(N770="zákl. přenesená",J770,0)</f>
        <v>0</v>
      </c>
      <c r="BH770" s="227">
        <f>IF(N770="sníž. přenesená",J770,0)</f>
        <v>0</v>
      </c>
      <c r="BI770" s="227">
        <f>IF(N770="nulová",J770,0)</f>
        <v>0</v>
      </c>
      <c r="BJ770" s="20" t="s">
        <v>75</v>
      </c>
      <c r="BK770" s="227">
        <f>ROUND(I770*H770,2)</f>
        <v>0</v>
      </c>
      <c r="BL770" s="20" t="s">
        <v>161</v>
      </c>
      <c r="BM770" s="226" t="s">
        <v>667</v>
      </c>
    </row>
    <row r="771" s="2" customFormat="1">
      <c r="A771" s="41"/>
      <c r="B771" s="42"/>
      <c r="C771" s="43"/>
      <c r="D771" s="228" t="s">
        <v>162</v>
      </c>
      <c r="E771" s="43"/>
      <c r="F771" s="229" t="s">
        <v>666</v>
      </c>
      <c r="G771" s="43"/>
      <c r="H771" s="43"/>
      <c r="I771" s="230"/>
      <c r="J771" s="43"/>
      <c r="K771" s="43"/>
      <c r="L771" s="47"/>
      <c r="M771" s="231"/>
      <c r="N771" s="232"/>
      <c r="O771" s="87"/>
      <c r="P771" s="87"/>
      <c r="Q771" s="87"/>
      <c r="R771" s="87"/>
      <c r="S771" s="87"/>
      <c r="T771" s="88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T771" s="20" t="s">
        <v>162</v>
      </c>
      <c r="AU771" s="20" t="s">
        <v>77</v>
      </c>
    </row>
    <row r="772" s="13" customFormat="1">
      <c r="A772" s="13"/>
      <c r="B772" s="233"/>
      <c r="C772" s="234"/>
      <c r="D772" s="228" t="s">
        <v>170</v>
      </c>
      <c r="E772" s="235" t="s">
        <v>19</v>
      </c>
      <c r="F772" s="236" t="s">
        <v>171</v>
      </c>
      <c r="G772" s="234"/>
      <c r="H772" s="235" t="s">
        <v>19</v>
      </c>
      <c r="I772" s="237"/>
      <c r="J772" s="234"/>
      <c r="K772" s="234"/>
      <c r="L772" s="238"/>
      <c r="M772" s="239"/>
      <c r="N772" s="240"/>
      <c r="O772" s="240"/>
      <c r="P772" s="240"/>
      <c r="Q772" s="240"/>
      <c r="R772" s="240"/>
      <c r="S772" s="240"/>
      <c r="T772" s="241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2" t="s">
        <v>170</v>
      </c>
      <c r="AU772" s="242" t="s">
        <v>77</v>
      </c>
      <c r="AV772" s="13" t="s">
        <v>75</v>
      </c>
      <c r="AW772" s="13" t="s">
        <v>31</v>
      </c>
      <c r="AX772" s="13" t="s">
        <v>69</v>
      </c>
      <c r="AY772" s="242" t="s">
        <v>155</v>
      </c>
    </row>
    <row r="773" s="14" customFormat="1">
      <c r="A773" s="14"/>
      <c r="B773" s="243"/>
      <c r="C773" s="244"/>
      <c r="D773" s="228" t="s">
        <v>170</v>
      </c>
      <c r="E773" s="245" t="s">
        <v>19</v>
      </c>
      <c r="F773" s="246" t="s">
        <v>668</v>
      </c>
      <c r="G773" s="244"/>
      <c r="H773" s="247">
        <v>130.5</v>
      </c>
      <c r="I773" s="248"/>
      <c r="J773" s="244"/>
      <c r="K773" s="244"/>
      <c r="L773" s="249"/>
      <c r="M773" s="250"/>
      <c r="N773" s="251"/>
      <c r="O773" s="251"/>
      <c r="P773" s="251"/>
      <c r="Q773" s="251"/>
      <c r="R773" s="251"/>
      <c r="S773" s="251"/>
      <c r="T773" s="252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53" t="s">
        <v>170</v>
      </c>
      <c r="AU773" s="253" t="s">
        <v>77</v>
      </c>
      <c r="AV773" s="14" t="s">
        <v>77</v>
      </c>
      <c r="AW773" s="14" t="s">
        <v>31</v>
      </c>
      <c r="AX773" s="14" t="s">
        <v>69</v>
      </c>
      <c r="AY773" s="253" t="s">
        <v>155</v>
      </c>
    </row>
    <row r="774" s="13" customFormat="1">
      <c r="A774" s="13"/>
      <c r="B774" s="233"/>
      <c r="C774" s="234"/>
      <c r="D774" s="228" t="s">
        <v>170</v>
      </c>
      <c r="E774" s="235" t="s">
        <v>19</v>
      </c>
      <c r="F774" s="236" t="s">
        <v>177</v>
      </c>
      <c r="G774" s="234"/>
      <c r="H774" s="235" t="s">
        <v>19</v>
      </c>
      <c r="I774" s="237"/>
      <c r="J774" s="234"/>
      <c r="K774" s="234"/>
      <c r="L774" s="238"/>
      <c r="M774" s="239"/>
      <c r="N774" s="240"/>
      <c r="O774" s="240"/>
      <c r="P774" s="240"/>
      <c r="Q774" s="240"/>
      <c r="R774" s="240"/>
      <c r="S774" s="240"/>
      <c r="T774" s="241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2" t="s">
        <v>170</v>
      </c>
      <c r="AU774" s="242" t="s">
        <v>77</v>
      </c>
      <c r="AV774" s="13" t="s">
        <v>75</v>
      </c>
      <c r="AW774" s="13" t="s">
        <v>31</v>
      </c>
      <c r="AX774" s="13" t="s">
        <v>69</v>
      </c>
      <c r="AY774" s="242" t="s">
        <v>155</v>
      </c>
    </row>
    <row r="775" s="14" customFormat="1">
      <c r="A775" s="14"/>
      <c r="B775" s="243"/>
      <c r="C775" s="244"/>
      <c r="D775" s="228" t="s">
        <v>170</v>
      </c>
      <c r="E775" s="245" t="s">
        <v>19</v>
      </c>
      <c r="F775" s="246" t="s">
        <v>669</v>
      </c>
      <c r="G775" s="244"/>
      <c r="H775" s="247">
        <v>66.266999999999992</v>
      </c>
      <c r="I775" s="248"/>
      <c r="J775" s="244"/>
      <c r="K775" s="244"/>
      <c r="L775" s="249"/>
      <c r="M775" s="250"/>
      <c r="N775" s="251"/>
      <c r="O775" s="251"/>
      <c r="P775" s="251"/>
      <c r="Q775" s="251"/>
      <c r="R775" s="251"/>
      <c r="S775" s="251"/>
      <c r="T775" s="252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3" t="s">
        <v>170</v>
      </c>
      <c r="AU775" s="253" t="s">
        <v>77</v>
      </c>
      <c r="AV775" s="14" t="s">
        <v>77</v>
      </c>
      <c r="AW775" s="14" t="s">
        <v>31</v>
      </c>
      <c r="AX775" s="14" t="s">
        <v>69</v>
      </c>
      <c r="AY775" s="253" t="s">
        <v>155</v>
      </c>
    </row>
    <row r="776" s="13" customFormat="1">
      <c r="A776" s="13"/>
      <c r="B776" s="233"/>
      <c r="C776" s="234"/>
      <c r="D776" s="228" t="s">
        <v>170</v>
      </c>
      <c r="E776" s="235" t="s">
        <v>19</v>
      </c>
      <c r="F776" s="236" t="s">
        <v>180</v>
      </c>
      <c r="G776" s="234"/>
      <c r="H776" s="235" t="s">
        <v>19</v>
      </c>
      <c r="I776" s="237"/>
      <c r="J776" s="234"/>
      <c r="K776" s="234"/>
      <c r="L776" s="238"/>
      <c r="M776" s="239"/>
      <c r="N776" s="240"/>
      <c r="O776" s="240"/>
      <c r="P776" s="240"/>
      <c r="Q776" s="240"/>
      <c r="R776" s="240"/>
      <c r="S776" s="240"/>
      <c r="T776" s="241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2" t="s">
        <v>170</v>
      </c>
      <c r="AU776" s="242" t="s">
        <v>77</v>
      </c>
      <c r="AV776" s="13" t="s">
        <v>75</v>
      </c>
      <c r="AW776" s="13" t="s">
        <v>31</v>
      </c>
      <c r="AX776" s="13" t="s">
        <v>69</v>
      </c>
      <c r="AY776" s="242" t="s">
        <v>155</v>
      </c>
    </row>
    <row r="777" s="14" customFormat="1">
      <c r="A777" s="14"/>
      <c r="B777" s="243"/>
      <c r="C777" s="244"/>
      <c r="D777" s="228" t="s">
        <v>170</v>
      </c>
      <c r="E777" s="245" t="s">
        <v>19</v>
      </c>
      <c r="F777" s="246" t="s">
        <v>670</v>
      </c>
      <c r="G777" s="244"/>
      <c r="H777" s="247">
        <v>85.68</v>
      </c>
      <c r="I777" s="248"/>
      <c r="J777" s="244"/>
      <c r="K777" s="244"/>
      <c r="L777" s="249"/>
      <c r="M777" s="250"/>
      <c r="N777" s="251"/>
      <c r="O777" s="251"/>
      <c r="P777" s="251"/>
      <c r="Q777" s="251"/>
      <c r="R777" s="251"/>
      <c r="S777" s="251"/>
      <c r="T777" s="252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53" t="s">
        <v>170</v>
      </c>
      <c r="AU777" s="253" t="s">
        <v>77</v>
      </c>
      <c r="AV777" s="14" t="s">
        <v>77</v>
      </c>
      <c r="AW777" s="14" t="s">
        <v>31</v>
      </c>
      <c r="AX777" s="14" t="s">
        <v>69</v>
      </c>
      <c r="AY777" s="253" t="s">
        <v>155</v>
      </c>
    </row>
    <row r="778" s="13" customFormat="1">
      <c r="A778" s="13"/>
      <c r="B778" s="233"/>
      <c r="C778" s="234"/>
      <c r="D778" s="228" t="s">
        <v>170</v>
      </c>
      <c r="E778" s="235" t="s">
        <v>19</v>
      </c>
      <c r="F778" s="236" t="s">
        <v>183</v>
      </c>
      <c r="G778" s="234"/>
      <c r="H778" s="235" t="s">
        <v>19</v>
      </c>
      <c r="I778" s="237"/>
      <c r="J778" s="234"/>
      <c r="K778" s="234"/>
      <c r="L778" s="238"/>
      <c r="M778" s="239"/>
      <c r="N778" s="240"/>
      <c r="O778" s="240"/>
      <c r="P778" s="240"/>
      <c r="Q778" s="240"/>
      <c r="R778" s="240"/>
      <c r="S778" s="240"/>
      <c r="T778" s="241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2" t="s">
        <v>170</v>
      </c>
      <c r="AU778" s="242" t="s">
        <v>77</v>
      </c>
      <c r="AV778" s="13" t="s">
        <v>75</v>
      </c>
      <c r="AW778" s="13" t="s">
        <v>31</v>
      </c>
      <c r="AX778" s="13" t="s">
        <v>69</v>
      </c>
      <c r="AY778" s="242" t="s">
        <v>155</v>
      </c>
    </row>
    <row r="779" s="14" customFormat="1">
      <c r="A779" s="14"/>
      <c r="B779" s="243"/>
      <c r="C779" s="244"/>
      <c r="D779" s="228" t="s">
        <v>170</v>
      </c>
      <c r="E779" s="245" t="s">
        <v>19</v>
      </c>
      <c r="F779" s="246" t="s">
        <v>671</v>
      </c>
      <c r="G779" s="244"/>
      <c r="H779" s="247">
        <v>75.51</v>
      </c>
      <c r="I779" s="248"/>
      <c r="J779" s="244"/>
      <c r="K779" s="244"/>
      <c r="L779" s="249"/>
      <c r="M779" s="250"/>
      <c r="N779" s="251"/>
      <c r="O779" s="251"/>
      <c r="P779" s="251"/>
      <c r="Q779" s="251"/>
      <c r="R779" s="251"/>
      <c r="S779" s="251"/>
      <c r="T779" s="252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3" t="s">
        <v>170</v>
      </c>
      <c r="AU779" s="253" t="s">
        <v>77</v>
      </c>
      <c r="AV779" s="14" t="s">
        <v>77</v>
      </c>
      <c r="AW779" s="14" t="s">
        <v>31</v>
      </c>
      <c r="AX779" s="14" t="s">
        <v>69</v>
      </c>
      <c r="AY779" s="253" t="s">
        <v>155</v>
      </c>
    </row>
    <row r="780" s="13" customFormat="1">
      <c r="A780" s="13"/>
      <c r="B780" s="233"/>
      <c r="C780" s="234"/>
      <c r="D780" s="228" t="s">
        <v>170</v>
      </c>
      <c r="E780" s="235" t="s">
        <v>19</v>
      </c>
      <c r="F780" s="236" t="s">
        <v>187</v>
      </c>
      <c r="G780" s="234"/>
      <c r="H780" s="235" t="s">
        <v>19</v>
      </c>
      <c r="I780" s="237"/>
      <c r="J780" s="234"/>
      <c r="K780" s="234"/>
      <c r="L780" s="238"/>
      <c r="M780" s="239"/>
      <c r="N780" s="240"/>
      <c r="O780" s="240"/>
      <c r="P780" s="240"/>
      <c r="Q780" s="240"/>
      <c r="R780" s="240"/>
      <c r="S780" s="240"/>
      <c r="T780" s="241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2" t="s">
        <v>170</v>
      </c>
      <c r="AU780" s="242" t="s">
        <v>77</v>
      </c>
      <c r="AV780" s="13" t="s">
        <v>75</v>
      </c>
      <c r="AW780" s="13" t="s">
        <v>31</v>
      </c>
      <c r="AX780" s="13" t="s">
        <v>69</v>
      </c>
      <c r="AY780" s="242" t="s">
        <v>155</v>
      </c>
    </row>
    <row r="781" s="14" customFormat="1">
      <c r="A781" s="14"/>
      <c r="B781" s="243"/>
      <c r="C781" s="244"/>
      <c r="D781" s="228" t="s">
        <v>170</v>
      </c>
      <c r="E781" s="245" t="s">
        <v>19</v>
      </c>
      <c r="F781" s="246" t="s">
        <v>672</v>
      </c>
      <c r="G781" s="244"/>
      <c r="H781" s="247">
        <v>105.66</v>
      </c>
      <c r="I781" s="248"/>
      <c r="J781" s="244"/>
      <c r="K781" s="244"/>
      <c r="L781" s="249"/>
      <c r="M781" s="250"/>
      <c r="N781" s="251"/>
      <c r="O781" s="251"/>
      <c r="P781" s="251"/>
      <c r="Q781" s="251"/>
      <c r="R781" s="251"/>
      <c r="S781" s="251"/>
      <c r="T781" s="252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53" t="s">
        <v>170</v>
      </c>
      <c r="AU781" s="253" t="s">
        <v>77</v>
      </c>
      <c r="AV781" s="14" t="s">
        <v>77</v>
      </c>
      <c r="AW781" s="14" t="s">
        <v>31</v>
      </c>
      <c r="AX781" s="14" t="s">
        <v>69</v>
      </c>
      <c r="AY781" s="253" t="s">
        <v>155</v>
      </c>
    </row>
    <row r="782" s="16" customFormat="1">
      <c r="A782" s="16"/>
      <c r="B782" s="276"/>
      <c r="C782" s="277"/>
      <c r="D782" s="228" t="s">
        <v>170</v>
      </c>
      <c r="E782" s="278" t="s">
        <v>19</v>
      </c>
      <c r="F782" s="279" t="s">
        <v>426</v>
      </c>
      <c r="G782" s="277"/>
      <c r="H782" s="280">
        <v>463.617</v>
      </c>
      <c r="I782" s="281"/>
      <c r="J782" s="277"/>
      <c r="K782" s="277"/>
      <c r="L782" s="282"/>
      <c r="M782" s="283"/>
      <c r="N782" s="284"/>
      <c r="O782" s="284"/>
      <c r="P782" s="284"/>
      <c r="Q782" s="284"/>
      <c r="R782" s="284"/>
      <c r="S782" s="284"/>
      <c r="T782" s="285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T782" s="286" t="s">
        <v>170</v>
      </c>
      <c r="AU782" s="286" t="s">
        <v>77</v>
      </c>
      <c r="AV782" s="16" t="s">
        <v>165</v>
      </c>
      <c r="AW782" s="16" t="s">
        <v>31</v>
      </c>
      <c r="AX782" s="16" t="s">
        <v>69</v>
      </c>
      <c r="AY782" s="286" t="s">
        <v>155</v>
      </c>
    </row>
    <row r="783" s="13" customFormat="1">
      <c r="A783" s="13"/>
      <c r="B783" s="233"/>
      <c r="C783" s="234"/>
      <c r="D783" s="228" t="s">
        <v>170</v>
      </c>
      <c r="E783" s="235" t="s">
        <v>19</v>
      </c>
      <c r="F783" s="236" t="s">
        <v>562</v>
      </c>
      <c r="G783" s="234"/>
      <c r="H783" s="235" t="s">
        <v>19</v>
      </c>
      <c r="I783" s="237"/>
      <c r="J783" s="234"/>
      <c r="K783" s="234"/>
      <c r="L783" s="238"/>
      <c r="M783" s="239"/>
      <c r="N783" s="240"/>
      <c r="O783" s="240"/>
      <c r="P783" s="240"/>
      <c r="Q783" s="240"/>
      <c r="R783" s="240"/>
      <c r="S783" s="240"/>
      <c r="T783" s="241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2" t="s">
        <v>170</v>
      </c>
      <c r="AU783" s="242" t="s">
        <v>77</v>
      </c>
      <c r="AV783" s="13" t="s">
        <v>75</v>
      </c>
      <c r="AW783" s="13" t="s">
        <v>31</v>
      </c>
      <c r="AX783" s="13" t="s">
        <v>69</v>
      </c>
      <c r="AY783" s="242" t="s">
        <v>155</v>
      </c>
    </row>
    <row r="784" s="14" customFormat="1">
      <c r="A784" s="14"/>
      <c r="B784" s="243"/>
      <c r="C784" s="244"/>
      <c r="D784" s="228" t="s">
        <v>170</v>
      </c>
      <c r="E784" s="245" t="s">
        <v>19</v>
      </c>
      <c r="F784" s="246" t="s">
        <v>673</v>
      </c>
      <c r="G784" s="244"/>
      <c r="H784" s="247">
        <v>-33.695999999999996</v>
      </c>
      <c r="I784" s="248"/>
      <c r="J784" s="244"/>
      <c r="K784" s="244"/>
      <c r="L784" s="249"/>
      <c r="M784" s="250"/>
      <c r="N784" s="251"/>
      <c r="O784" s="251"/>
      <c r="P784" s="251"/>
      <c r="Q784" s="251"/>
      <c r="R784" s="251"/>
      <c r="S784" s="251"/>
      <c r="T784" s="252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3" t="s">
        <v>170</v>
      </c>
      <c r="AU784" s="253" t="s">
        <v>77</v>
      </c>
      <c r="AV784" s="14" t="s">
        <v>77</v>
      </c>
      <c r="AW784" s="14" t="s">
        <v>31</v>
      </c>
      <c r="AX784" s="14" t="s">
        <v>69</v>
      </c>
      <c r="AY784" s="253" t="s">
        <v>155</v>
      </c>
    </row>
    <row r="785" s="14" customFormat="1">
      <c r="A785" s="14"/>
      <c r="B785" s="243"/>
      <c r="C785" s="244"/>
      <c r="D785" s="228" t="s">
        <v>170</v>
      </c>
      <c r="E785" s="245" t="s">
        <v>19</v>
      </c>
      <c r="F785" s="246" t="s">
        <v>674</v>
      </c>
      <c r="G785" s="244"/>
      <c r="H785" s="247">
        <v>-4.5</v>
      </c>
      <c r="I785" s="248"/>
      <c r="J785" s="244"/>
      <c r="K785" s="244"/>
      <c r="L785" s="249"/>
      <c r="M785" s="250"/>
      <c r="N785" s="251"/>
      <c r="O785" s="251"/>
      <c r="P785" s="251"/>
      <c r="Q785" s="251"/>
      <c r="R785" s="251"/>
      <c r="S785" s="251"/>
      <c r="T785" s="252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53" t="s">
        <v>170</v>
      </c>
      <c r="AU785" s="253" t="s">
        <v>77</v>
      </c>
      <c r="AV785" s="14" t="s">
        <v>77</v>
      </c>
      <c r="AW785" s="14" t="s">
        <v>31</v>
      </c>
      <c r="AX785" s="14" t="s">
        <v>69</v>
      </c>
      <c r="AY785" s="253" t="s">
        <v>155</v>
      </c>
    </row>
    <row r="786" s="14" customFormat="1">
      <c r="A786" s="14"/>
      <c r="B786" s="243"/>
      <c r="C786" s="244"/>
      <c r="D786" s="228" t="s">
        <v>170</v>
      </c>
      <c r="E786" s="245" t="s">
        <v>19</v>
      </c>
      <c r="F786" s="246" t="s">
        <v>675</v>
      </c>
      <c r="G786" s="244"/>
      <c r="H786" s="247">
        <v>-5.4</v>
      </c>
      <c r="I786" s="248"/>
      <c r="J786" s="244"/>
      <c r="K786" s="244"/>
      <c r="L786" s="249"/>
      <c r="M786" s="250"/>
      <c r="N786" s="251"/>
      <c r="O786" s="251"/>
      <c r="P786" s="251"/>
      <c r="Q786" s="251"/>
      <c r="R786" s="251"/>
      <c r="S786" s="251"/>
      <c r="T786" s="252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3" t="s">
        <v>170</v>
      </c>
      <c r="AU786" s="253" t="s">
        <v>77</v>
      </c>
      <c r="AV786" s="14" t="s">
        <v>77</v>
      </c>
      <c r="AW786" s="14" t="s">
        <v>31</v>
      </c>
      <c r="AX786" s="14" t="s">
        <v>69</v>
      </c>
      <c r="AY786" s="253" t="s">
        <v>155</v>
      </c>
    </row>
    <row r="787" s="14" customFormat="1">
      <c r="A787" s="14"/>
      <c r="B787" s="243"/>
      <c r="C787" s="244"/>
      <c r="D787" s="228" t="s">
        <v>170</v>
      </c>
      <c r="E787" s="245" t="s">
        <v>19</v>
      </c>
      <c r="F787" s="246" t="s">
        <v>676</v>
      </c>
      <c r="G787" s="244"/>
      <c r="H787" s="247">
        <v>-2.052</v>
      </c>
      <c r="I787" s="248"/>
      <c r="J787" s="244"/>
      <c r="K787" s="244"/>
      <c r="L787" s="249"/>
      <c r="M787" s="250"/>
      <c r="N787" s="251"/>
      <c r="O787" s="251"/>
      <c r="P787" s="251"/>
      <c r="Q787" s="251"/>
      <c r="R787" s="251"/>
      <c r="S787" s="251"/>
      <c r="T787" s="252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53" t="s">
        <v>170</v>
      </c>
      <c r="AU787" s="253" t="s">
        <v>77</v>
      </c>
      <c r="AV787" s="14" t="s">
        <v>77</v>
      </c>
      <c r="AW787" s="14" t="s">
        <v>31</v>
      </c>
      <c r="AX787" s="14" t="s">
        <v>69</v>
      </c>
      <c r="AY787" s="253" t="s">
        <v>155</v>
      </c>
    </row>
    <row r="788" s="14" customFormat="1">
      <c r="A788" s="14"/>
      <c r="B788" s="243"/>
      <c r="C788" s="244"/>
      <c r="D788" s="228" t="s">
        <v>170</v>
      </c>
      <c r="E788" s="245" t="s">
        <v>19</v>
      </c>
      <c r="F788" s="246" t="s">
        <v>677</v>
      </c>
      <c r="G788" s="244"/>
      <c r="H788" s="247">
        <v>-4.2300000000000008</v>
      </c>
      <c r="I788" s="248"/>
      <c r="J788" s="244"/>
      <c r="K788" s="244"/>
      <c r="L788" s="249"/>
      <c r="M788" s="250"/>
      <c r="N788" s="251"/>
      <c r="O788" s="251"/>
      <c r="P788" s="251"/>
      <c r="Q788" s="251"/>
      <c r="R788" s="251"/>
      <c r="S788" s="251"/>
      <c r="T788" s="252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3" t="s">
        <v>170</v>
      </c>
      <c r="AU788" s="253" t="s">
        <v>77</v>
      </c>
      <c r="AV788" s="14" t="s">
        <v>77</v>
      </c>
      <c r="AW788" s="14" t="s">
        <v>31</v>
      </c>
      <c r="AX788" s="14" t="s">
        <v>69</v>
      </c>
      <c r="AY788" s="253" t="s">
        <v>155</v>
      </c>
    </row>
    <row r="789" s="16" customFormat="1">
      <c r="A789" s="16"/>
      <c r="B789" s="276"/>
      <c r="C789" s="277"/>
      <c r="D789" s="228" t="s">
        <v>170</v>
      </c>
      <c r="E789" s="278" t="s">
        <v>19</v>
      </c>
      <c r="F789" s="279" t="s">
        <v>426</v>
      </c>
      <c r="G789" s="277"/>
      <c r="H789" s="280">
        <v>-49.878</v>
      </c>
      <c r="I789" s="281"/>
      <c r="J789" s="277"/>
      <c r="K789" s="277"/>
      <c r="L789" s="282"/>
      <c r="M789" s="283"/>
      <c r="N789" s="284"/>
      <c r="O789" s="284"/>
      <c r="P789" s="284"/>
      <c r="Q789" s="284"/>
      <c r="R789" s="284"/>
      <c r="S789" s="284"/>
      <c r="T789" s="285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T789" s="286" t="s">
        <v>170</v>
      </c>
      <c r="AU789" s="286" t="s">
        <v>77</v>
      </c>
      <c r="AV789" s="16" t="s">
        <v>165</v>
      </c>
      <c r="AW789" s="16" t="s">
        <v>31</v>
      </c>
      <c r="AX789" s="16" t="s">
        <v>69</v>
      </c>
      <c r="AY789" s="286" t="s">
        <v>155</v>
      </c>
    </row>
    <row r="790" s="15" customFormat="1">
      <c r="A790" s="15"/>
      <c r="B790" s="254"/>
      <c r="C790" s="255"/>
      <c r="D790" s="228" t="s">
        <v>170</v>
      </c>
      <c r="E790" s="256" t="s">
        <v>19</v>
      </c>
      <c r="F790" s="257" t="s">
        <v>192</v>
      </c>
      <c r="G790" s="255"/>
      <c r="H790" s="258">
        <v>413.73899999999992</v>
      </c>
      <c r="I790" s="259"/>
      <c r="J790" s="255"/>
      <c r="K790" s="255"/>
      <c r="L790" s="260"/>
      <c r="M790" s="261"/>
      <c r="N790" s="262"/>
      <c r="O790" s="262"/>
      <c r="P790" s="262"/>
      <c r="Q790" s="262"/>
      <c r="R790" s="262"/>
      <c r="S790" s="262"/>
      <c r="T790" s="263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T790" s="264" t="s">
        <v>170</v>
      </c>
      <c r="AU790" s="264" t="s">
        <v>77</v>
      </c>
      <c r="AV790" s="15" t="s">
        <v>161</v>
      </c>
      <c r="AW790" s="15" t="s">
        <v>31</v>
      </c>
      <c r="AX790" s="15" t="s">
        <v>75</v>
      </c>
      <c r="AY790" s="264" t="s">
        <v>155</v>
      </c>
    </row>
    <row r="791" s="2" customFormat="1" ht="16.5" customHeight="1">
      <c r="A791" s="41"/>
      <c r="B791" s="42"/>
      <c r="C791" s="265" t="s">
        <v>430</v>
      </c>
      <c r="D791" s="265" t="s">
        <v>322</v>
      </c>
      <c r="E791" s="266" t="s">
        <v>678</v>
      </c>
      <c r="F791" s="267" t="s">
        <v>679</v>
      </c>
      <c r="G791" s="268" t="s">
        <v>168</v>
      </c>
      <c r="H791" s="269">
        <v>434.426</v>
      </c>
      <c r="I791" s="270"/>
      <c r="J791" s="271">
        <f>ROUND(I791*H791,2)</f>
        <v>0</v>
      </c>
      <c r="K791" s="267" t="s">
        <v>19</v>
      </c>
      <c r="L791" s="272"/>
      <c r="M791" s="273" t="s">
        <v>19</v>
      </c>
      <c r="N791" s="274" t="s">
        <v>40</v>
      </c>
      <c r="O791" s="87"/>
      <c r="P791" s="224">
        <f>O791*H791</f>
        <v>0</v>
      </c>
      <c r="Q791" s="224">
        <v>0</v>
      </c>
      <c r="R791" s="224">
        <f>Q791*H791</f>
        <v>0</v>
      </c>
      <c r="S791" s="224">
        <v>0</v>
      </c>
      <c r="T791" s="225">
        <f>S791*H791</f>
        <v>0</v>
      </c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R791" s="226" t="s">
        <v>195</v>
      </c>
      <c r="AT791" s="226" t="s">
        <v>322</v>
      </c>
      <c r="AU791" s="226" t="s">
        <v>77</v>
      </c>
      <c r="AY791" s="20" t="s">
        <v>155</v>
      </c>
      <c r="BE791" s="227">
        <f>IF(N791="základní",J791,0)</f>
        <v>0</v>
      </c>
      <c r="BF791" s="227">
        <f>IF(N791="snížená",J791,0)</f>
        <v>0</v>
      </c>
      <c r="BG791" s="227">
        <f>IF(N791="zákl. přenesená",J791,0)</f>
        <v>0</v>
      </c>
      <c r="BH791" s="227">
        <f>IF(N791="sníž. přenesená",J791,0)</f>
        <v>0</v>
      </c>
      <c r="BI791" s="227">
        <f>IF(N791="nulová",J791,0)</f>
        <v>0</v>
      </c>
      <c r="BJ791" s="20" t="s">
        <v>75</v>
      </c>
      <c r="BK791" s="227">
        <f>ROUND(I791*H791,2)</f>
        <v>0</v>
      </c>
      <c r="BL791" s="20" t="s">
        <v>161</v>
      </c>
      <c r="BM791" s="226" t="s">
        <v>680</v>
      </c>
    </row>
    <row r="792" s="2" customFormat="1">
      <c r="A792" s="41"/>
      <c r="B792" s="42"/>
      <c r="C792" s="43"/>
      <c r="D792" s="228" t="s">
        <v>162</v>
      </c>
      <c r="E792" s="43"/>
      <c r="F792" s="229" t="s">
        <v>679</v>
      </c>
      <c r="G792" s="43"/>
      <c r="H792" s="43"/>
      <c r="I792" s="230"/>
      <c r="J792" s="43"/>
      <c r="K792" s="43"/>
      <c r="L792" s="47"/>
      <c r="M792" s="231"/>
      <c r="N792" s="232"/>
      <c r="O792" s="87"/>
      <c r="P792" s="87"/>
      <c r="Q792" s="87"/>
      <c r="R792" s="87"/>
      <c r="S792" s="87"/>
      <c r="T792" s="88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T792" s="20" t="s">
        <v>162</v>
      </c>
      <c r="AU792" s="20" t="s">
        <v>77</v>
      </c>
    </row>
    <row r="793" s="14" customFormat="1">
      <c r="A793" s="14"/>
      <c r="B793" s="243"/>
      <c r="C793" s="244"/>
      <c r="D793" s="228" t="s">
        <v>170</v>
      </c>
      <c r="E793" s="245" t="s">
        <v>19</v>
      </c>
      <c r="F793" s="246" t="s">
        <v>681</v>
      </c>
      <c r="G793" s="244"/>
      <c r="H793" s="247">
        <v>434.426</v>
      </c>
      <c r="I793" s="248"/>
      <c r="J793" s="244"/>
      <c r="K793" s="244"/>
      <c r="L793" s="249"/>
      <c r="M793" s="250"/>
      <c r="N793" s="251"/>
      <c r="O793" s="251"/>
      <c r="P793" s="251"/>
      <c r="Q793" s="251"/>
      <c r="R793" s="251"/>
      <c r="S793" s="251"/>
      <c r="T793" s="252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3" t="s">
        <v>170</v>
      </c>
      <c r="AU793" s="253" t="s">
        <v>77</v>
      </c>
      <c r="AV793" s="14" t="s">
        <v>77</v>
      </c>
      <c r="AW793" s="14" t="s">
        <v>31</v>
      </c>
      <c r="AX793" s="14" t="s">
        <v>69</v>
      </c>
      <c r="AY793" s="253" t="s">
        <v>155</v>
      </c>
    </row>
    <row r="794" s="15" customFormat="1">
      <c r="A794" s="15"/>
      <c r="B794" s="254"/>
      <c r="C794" s="255"/>
      <c r="D794" s="228" t="s">
        <v>170</v>
      </c>
      <c r="E794" s="256" t="s">
        <v>19</v>
      </c>
      <c r="F794" s="257" t="s">
        <v>192</v>
      </c>
      <c r="G794" s="255"/>
      <c r="H794" s="258">
        <v>434.426</v>
      </c>
      <c r="I794" s="259"/>
      <c r="J794" s="255"/>
      <c r="K794" s="255"/>
      <c r="L794" s="260"/>
      <c r="M794" s="261"/>
      <c r="N794" s="262"/>
      <c r="O794" s="262"/>
      <c r="P794" s="262"/>
      <c r="Q794" s="262"/>
      <c r="R794" s="262"/>
      <c r="S794" s="262"/>
      <c r="T794" s="263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64" t="s">
        <v>170</v>
      </c>
      <c r="AU794" s="264" t="s">
        <v>77</v>
      </c>
      <c r="AV794" s="15" t="s">
        <v>161</v>
      </c>
      <c r="AW794" s="15" t="s">
        <v>31</v>
      </c>
      <c r="AX794" s="15" t="s">
        <v>75</v>
      </c>
      <c r="AY794" s="264" t="s">
        <v>155</v>
      </c>
    </row>
    <row r="795" s="2" customFormat="1" ht="24.15" customHeight="1">
      <c r="A795" s="41"/>
      <c r="B795" s="42"/>
      <c r="C795" s="215" t="s">
        <v>682</v>
      </c>
      <c r="D795" s="215" t="s">
        <v>157</v>
      </c>
      <c r="E795" s="216" t="s">
        <v>683</v>
      </c>
      <c r="F795" s="217" t="s">
        <v>684</v>
      </c>
      <c r="G795" s="218" t="s">
        <v>168</v>
      </c>
      <c r="H795" s="219">
        <v>431.469</v>
      </c>
      <c r="I795" s="220"/>
      <c r="J795" s="221">
        <f>ROUND(I795*H795,2)</f>
        <v>0</v>
      </c>
      <c r="K795" s="217" t="s">
        <v>19</v>
      </c>
      <c r="L795" s="47"/>
      <c r="M795" s="222" t="s">
        <v>19</v>
      </c>
      <c r="N795" s="223" t="s">
        <v>40</v>
      </c>
      <c r="O795" s="87"/>
      <c r="P795" s="224">
        <f>O795*H795</f>
        <v>0</v>
      </c>
      <c r="Q795" s="224">
        <v>0</v>
      </c>
      <c r="R795" s="224">
        <f>Q795*H795</f>
        <v>0</v>
      </c>
      <c r="S795" s="224">
        <v>0</v>
      </c>
      <c r="T795" s="225">
        <f>S795*H795</f>
        <v>0</v>
      </c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R795" s="226" t="s">
        <v>161</v>
      </c>
      <c r="AT795" s="226" t="s">
        <v>157</v>
      </c>
      <c r="AU795" s="226" t="s">
        <v>77</v>
      </c>
      <c r="AY795" s="20" t="s">
        <v>155</v>
      </c>
      <c r="BE795" s="227">
        <f>IF(N795="základní",J795,0)</f>
        <v>0</v>
      </c>
      <c r="BF795" s="227">
        <f>IF(N795="snížená",J795,0)</f>
        <v>0</v>
      </c>
      <c r="BG795" s="227">
        <f>IF(N795="zákl. přenesená",J795,0)</f>
        <v>0</v>
      </c>
      <c r="BH795" s="227">
        <f>IF(N795="sníž. přenesená",J795,0)</f>
        <v>0</v>
      </c>
      <c r="BI795" s="227">
        <f>IF(N795="nulová",J795,0)</f>
        <v>0</v>
      </c>
      <c r="BJ795" s="20" t="s">
        <v>75</v>
      </c>
      <c r="BK795" s="227">
        <f>ROUND(I795*H795,2)</f>
        <v>0</v>
      </c>
      <c r="BL795" s="20" t="s">
        <v>161</v>
      </c>
      <c r="BM795" s="226" t="s">
        <v>685</v>
      </c>
    </row>
    <row r="796" s="2" customFormat="1">
      <c r="A796" s="41"/>
      <c r="B796" s="42"/>
      <c r="C796" s="43"/>
      <c r="D796" s="228" t="s">
        <v>162</v>
      </c>
      <c r="E796" s="43"/>
      <c r="F796" s="229" t="s">
        <v>684</v>
      </c>
      <c r="G796" s="43"/>
      <c r="H796" s="43"/>
      <c r="I796" s="230"/>
      <c r="J796" s="43"/>
      <c r="K796" s="43"/>
      <c r="L796" s="47"/>
      <c r="M796" s="231"/>
      <c r="N796" s="232"/>
      <c r="O796" s="87"/>
      <c r="P796" s="87"/>
      <c r="Q796" s="87"/>
      <c r="R796" s="87"/>
      <c r="S796" s="87"/>
      <c r="T796" s="88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T796" s="20" t="s">
        <v>162</v>
      </c>
      <c r="AU796" s="20" t="s">
        <v>77</v>
      </c>
    </row>
    <row r="797" s="14" customFormat="1">
      <c r="A797" s="14"/>
      <c r="B797" s="243"/>
      <c r="C797" s="244"/>
      <c r="D797" s="228" t="s">
        <v>170</v>
      </c>
      <c r="E797" s="245" t="s">
        <v>19</v>
      </c>
      <c r="F797" s="246" t="s">
        <v>686</v>
      </c>
      <c r="G797" s="244"/>
      <c r="H797" s="247">
        <v>431.469</v>
      </c>
      <c r="I797" s="248"/>
      <c r="J797" s="244"/>
      <c r="K797" s="244"/>
      <c r="L797" s="249"/>
      <c r="M797" s="250"/>
      <c r="N797" s="251"/>
      <c r="O797" s="251"/>
      <c r="P797" s="251"/>
      <c r="Q797" s="251"/>
      <c r="R797" s="251"/>
      <c r="S797" s="251"/>
      <c r="T797" s="252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53" t="s">
        <v>170</v>
      </c>
      <c r="AU797" s="253" t="s">
        <v>77</v>
      </c>
      <c r="AV797" s="14" t="s">
        <v>77</v>
      </c>
      <c r="AW797" s="14" t="s">
        <v>31</v>
      </c>
      <c r="AX797" s="14" t="s">
        <v>69</v>
      </c>
      <c r="AY797" s="253" t="s">
        <v>155</v>
      </c>
    </row>
    <row r="798" s="15" customFormat="1">
      <c r="A798" s="15"/>
      <c r="B798" s="254"/>
      <c r="C798" s="255"/>
      <c r="D798" s="228" t="s">
        <v>170</v>
      </c>
      <c r="E798" s="256" t="s">
        <v>19</v>
      </c>
      <c r="F798" s="257" t="s">
        <v>192</v>
      </c>
      <c r="G798" s="255"/>
      <c r="H798" s="258">
        <v>431.469</v>
      </c>
      <c r="I798" s="259"/>
      <c r="J798" s="255"/>
      <c r="K798" s="255"/>
      <c r="L798" s="260"/>
      <c r="M798" s="261"/>
      <c r="N798" s="262"/>
      <c r="O798" s="262"/>
      <c r="P798" s="262"/>
      <c r="Q798" s="262"/>
      <c r="R798" s="262"/>
      <c r="S798" s="262"/>
      <c r="T798" s="263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64" t="s">
        <v>170</v>
      </c>
      <c r="AU798" s="264" t="s">
        <v>77</v>
      </c>
      <c r="AV798" s="15" t="s">
        <v>161</v>
      </c>
      <c r="AW798" s="15" t="s">
        <v>31</v>
      </c>
      <c r="AX798" s="15" t="s">
        <v>75</v>
      </c>
      <c r="AY798" s="264" t="s">
        <v>155</v>
      </c>
    </row>
    <row r="799" s="2" customFormat="1" ht="24.15" customHeight="1">
      <c r="A799" s="41"/>
      <c r="B799" s="42"/>
      <c r="C799" s="215" t="s">
        <v>435</v>
      </c>
      <c r="D799" s="215" t="s">
        <v>157</v>
      </c>
      <c r="E799" s="216" t="s">
        <v>687</v>
      </c>
      <c r="F799" s="217" t="s">
        <v>688</v>
      </c>
      <c r="G799" s="218" t="s">
        <v>168</v>
      </c>
      <c r="H799" s="219">
        <v>3367.858</v>
      </c>
      <c r="I799" s="220"/>
      <c r="J799" s="221">
        <f>ROUND(I799*H799,2)</f>
        <v>0</v>
      </c>
      <c r="K799" s="217" t="s">
        <v>19</v>
      </c>
      <c r="L799" s="47"/>
      <c r="M799" s="222" t="s">
        <v>19</v>
      </c>
      <c r="N799" s="223" t="s">
        <v>40</v>
      </c>
      <c r="O799" s="87"/>
      <c r="P799" s="224">
        <f>O799*H799</f>
        <v>0</v>
      </c>
      <c r="Q799" s="224">
        <v>0</v>
      </c>
      <c r="R799" s="224">
        <f>Q799*H799</f>
        <v>0</v>
      </c>
      <c r="S799" s="224">
        <v>0</v>
      </c>
      <c r="T799" s="225">
        <f>S799*H799</f>
        <v>0</v>
      </c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R799" s="226" t="s">
        <v>161</v>
      </c>
      <c r="AT799" s="226" t="s">
        <v>157</v>
      </c>
      <c r="AU799" s="226" t="s">
        <v>77</v>
      </c>
      <c r="AY799" s="20" t="s">
        <v>155</v>
      </c>
      <c r="BE799" s="227">
        <f>IF(N799="základní",J799,0)</f>
        <v>0</v>
      </c>
      <c r="BF799" s="227">
        <f>IF(N799="snížená",J799,0)</f>
        <v>0</v>
      </c>
      <c r="BG799" s="227">
        <f>IF(N799="zákl. přenesená",J799,0)</f>
        <v>0</v>
      </c>
      <c r="BH799" s="227">
        <f>IF(N799="sníž. přenesená",J799,0)</f>
        <v>0</v>
      </c>
      <c r="BI799" s="227">
        <f>IF(N799="nulová",J799,0)</f>
        <v>0</v>
      </c>
      <c r="BJ799" s="20" t="s">
        <v>75</v>
      </c>
      <c r="BK799" s="227">
        <f>ROUND(I799*H799,2)</f>
        <v>0</v>
      </c>
      <c r="BL799" s="20" t="s">
        <v>161</v>
      </c>
      <c r="BM799" s="226" t="s">
        <v>689</v>
      </c>
    </row>
    <row r="800" s="2" customFormat="1">
      <c r="A800" s="41"/>
      <c r="B800" s="42"/>
      <c r="C800" s="43"/>
      <c r="D800" s="228" t="s">
        <v>162</v>
      </c>
      <c r="E800" s="43"/>
      <c r="F800" s="229" t="s">
        <v>688</v>
      </c>
      <c r="G800" s="43"/>
      <c r="H800" s="43"/>
      <c r="I800" s="230"/>
      <c r="J800" s="43"/>
      <c r="K800" s="43"/>
      <c r="L800" s="47"/>
      <c r="M800" s="231"/>
      <c r="N800" s="232"/>
      <c r="O800" s="87"/>
      <c r="P800" s="87"/>
      <c r="Q800" s="87"/>
      <c r="R800" s="87"/>
      <c r="S800" s="87"/>
      <c r="T800" s="88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T800" s="20" t="s">
        <v>162</v>
      </c>
      <c r="AU800" s="20" t="s">
        <v>77</v>
      </c>
    </row>
    <row r="801" s="14" customFormat="1">
      <c r="A801" s="14"/>
      <c r="B801" s="243"/>
      <c r="C801" s="244"/>
      <c r="D801" s="228" t="s">
        <v>170</v>
      </c>
      <c r="E801" s="245" t="s">
        <v>19</v>
      </c>
      <c r="F801" s="246" t="s">
        <v>690</v>
      </c>
      <c r="G801" s="244"/>
      <c r="H801" s="247">
        <v>3367.858</v>
      </c>
      <c r="I801" s="248"/>
      <c r="J801" s="244"/>
      <c r="K801" s="244"/>
      <c r="L801" s="249"/>
      <c r="M801" s="250"/>
      <c r="N801" s="251"/>
      <c r="O801" s="251"/>
      <c r="P801" s="251"/>
      <c r="Q801" s="251"/>
      <c r="R801" s="251"/>
      <c r="S801" s="251"/>
      <c r="T801" s="252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53" t="s">
        <v>170</v>
      </c>
      <c r="AU801" s="253" t="s">
        <v>77</v>
      </c>
      <c r="AV801" s="14" t="s">
        <v>77</v>
      </c>
      <c r="AW801" s="14" t="s">
        <v>31</v>
      </c>
      <c r="AX801" s="14" t="s">
        <v>69</v>
      </c>
      <c r="AY801" s="253" t="s">
        <v>155</v>
      </c>
    </row>
    <row r="802" s="15" customFormat="1">
      <c r="A802" s="15"/>
      <c r="B802" s="254"/>
      <c r="C802" s="255"/>
      <c r="D802" s="228" t="s">
        <v>170</v>
      </c>
      <c r="E802" s="256" t="s">
        <v>19</v>
      </c>
      <c r="F802" s="257" t="s">
        <v>192</v>
      </c>
      <c r="G802" s="255"/>
      <c r="H802" s="258">
        <v>3367.858</v>
      </c>
      <c r="I802" s="259"/>
      <c r="J802" s="255"/>
      <c r="K802" s="255"/>
      <c r="L802" s="260"/>
      <c r="M802" s="261"/>
      <c r="N802" s="262"/>
      <c r="O802" s="262"/>
      <c r="P802" s="262"/>
      <c r="Q802" s="262"/>
      <c r="R802" s="262"/>
      <c r="S802" s="262"/>
      <c r="T802" s="263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64" t="s">
        <v>170</v>
      </c>
      <c r="AU802" s="264" t="s">
        <v>77</v>
      </c>
      <c r="AV802" s="15" t="s">
        <v>161</v>
      </c>
      <c r="AW802" s="15" t="s">
        <v>31</v>
      </c>
      <c r="AX802" s="15" t="s">
        <v>75</v>
      </c>
      <c r="AY802" s="264" t="s">
        <v>155</v>
      </c>
    </row>
    <row r="803" s="2" customFormat="1" ht="16.5" customHeight="1">
      <c r="A803" s="41"/>
      <c r="B803" s="42"/>
      <c r="C803" s="215" t="s">
        <v>691</v>
      </c>
      <c r="D803" s="215" t="s">
        <v>157</v>
      </c>
      <c r="E803" s="216" t="s">
        <v>692</v>
      </c>
      <c r="F803" s="217" t="s">
        <v>693</v>
      </c>
      <c r="G803" s="218" t="s">
        <v>300</v>
      </c>
      <c r="H803" s="219">
        <v>106.5</v>
      </c>
      <c r="I803" s="220"/>
      <c r="J803" s="221">
        <f>ROUND(I803*H803,2)</f>
        <v>0</v>
      </c>
      <c r="K803" s="217" t="s">
        <v>19</v>
      </c>
      <c r="L803" s="47"/>
      <c r="M803" s="222" t="s">
        <v>19</v>
      </c>
      <c r="N803" s="223" t="s">
        <v>40</v>
      </c>
      <c r="O803" s="87"/>
      <c r="P803" s="224">
        <f>O803*H803</f>
        <v>0</v>
      </c>
      <c r="Q803" s="224">
        <v>0</v>
      </c>
      <c r="R803" s="224">
        <f>Q803*H803</f>
        <v>0</v>
      </c>
      <c r="S803" s="224">
        <v>0</v>
      </c>
      <c r="T803" s="225">
        <f>S803*H803</f>
        <v>0</v>
      </c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R803" s="226" t="s">
        <v>161</v>
      </c>
      <c r="AT803" s="226" t="s">
        <v>157</v>
      </c>
      <c r="AU803" s="226" t="s">
        <v>77</v>
      </c>
      <c r="AY803" s="20" t="s">
        <v>155</v>
      </c>
      <c r="BE803" s="227">
        <f>IF(N803="základní",J803,0)</f>
        <v>0</v>
      </c>
      <c r="BF803" s="227">
        <f>IF(N803="snížená",J803,0)</f>
        <v>0</v>
      </c>
      <c r="BG803" s="227">
        <f>IF(N803="zákl. přenesená",J803,0)</f>
        <v>0</v>
      </c>
      <c r="BH803" s="227">
        <f>IF(N803="sníž. přenesená",J803,0)</f>
        <v>0</v>
      </c>
      <c r="BI803" s="227">
        <f>IF(N803="nulová",J803,0)</f>
        <v>0</v>
      </c>
      <c r="BJ803" s="20" t="s">
        <v>75</v>
      </c>
      <c r="BK803" s="227">
        <f>ROUND(I803*H803,2)</f>
        <v>0</v>
      </c>
      <c r="BL803" s="20" t="s">
        <v>161</v>
      </c>
      <c r="BM803" s="226" t="s">
        <v>694</v>
      </c>
    </row>
    <row r="804" s="2" customFormat="1">
      <c r="A804" s="41"/>
      <c r="B804" s="42"/>
      <c r="C804" s="43"/>
      <c r="D804" s="228" t="s">
        <v>162</v>
      </c>
      <c r="E804" s="43"/>
      <c r="F804" s="229" t="s">
        <v>693</v>
      </c>
      <c r="G804" s="43"/>
      <c r="H804" s="43"/>
      <c r="I804" s="230"/>
      <c r="J804" s="43"/>
      <c r="K804" s="43"/>
      <c r="L804" s="47"/>
      <c r="M804" s="231"/>
      <c r="N804" s="232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162</v>
      </c>
      <c r="AU804" s="20" t="s">
        <v>77</v>
      </c>
    </row>
    <row r="805" s="13" customFormat="1">
      <c r="A805" s="13"/>
      <c r="B805" s="233"/>
      <c r="C805" s="234"/>
      <c r="D805" s="228" t="s">
        <v>170</v>
      </c>
      <c r="E805" s="235" t="s">
        <v>19</v>
      </c>
      <c r="F805" s="236" t="s">
        <v>695</v>
      </c>
      <c r="G805" s="234"/>
      <c r="H805" s="235" t="s">
        <v>19</v>
      </c>
      <c r="I805" s="237"/>
      <c r="J805" s="234"/>
      <c r="K805" s="234"/>
      <c r="L805" s="238"/>
      <c r="M805" s="239"/>
      <c r="N805" s="240"/>
      <c r="O805" s="240"/>
      <c r="P805" s="240"/>
      <c r="Q805" s="240"/>
      <c r="R805" s="240"/>
      <c r="S805" s="240"/>
      <c r="T805" s="241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2" t="s">
        <v>170</v>
      </c>
      <c r="AU805" s="242" t="s">
        <v>77</v>
      </c>
      <c r="AV805" s="13" t="s">
        <v>75</v>
      </c>
      <c r="AW805" s="13" t="s">
        <v>31</v>
      </c>
      <c r="AX805" s="13" t="s">
        <v>69</v>
      </c>
      <c r="AY805" s="242" t="s">
        <v>155</v>
      </c>
    </row>
    <row r="806" s="14" customFormat="1">
      <c r="A806" s="14"/>
      <c r="B806" s="243"/>
      <c r="C806" s="244"/>
      <c r="D806" s="228" t="s">
        <v>170</v>
      </c>
      <c r="E806" s="245" t="s">
        <v>19</v>
      </c>
      <c r="F806" s="246" t="s">
        <v>696</v>
      </c>
      <c r="G806" s="244"/>
      <c r="H806" s="247">
        <v>97</v>
      </c>
      <c r="I806" s="248"/>
      <c r="J806" s="244"/>
      <c r="K806" s="244"/>
      <c r="L806" s="249"/>
      <c r="M806" s="250"/>
      <c r="N806" s="251"/>
      <c r="O806" s="251"/>
      <c r="P806" s="251"/>
      <c r="Q806" s="251"/>
      <c r="R806" s="251"/>
      <c r="S806" s="251"/>
      <c r="T806" s="252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3" t="s">
        <v>170</v>
      </c>
      <c r="AU806" s="253" t="s">
        <v>77</v>
      </c>
      <c r="AV806" s="14" t="s">
        <v>77</v>
      </c>
      <c r="AW806" s="14" t="s">
        <v>31</v>
      </c>
      <c r="AX806" s="14" t="s">
        <v>69</v>
      </c>
      <c r="AY806" s="253" t="s">
        <v>155</v>
      </c>
    </row>
    <row r="807" s="13" customFormat="1">
      <c r="A807" s="13"/>
      <c r="B807" s="233"/>
      <c r="C807" s="234"/>
      <c r="D807" s="228" t="s">
        <v>170</v>
      </c>
      <c r="E807" s="235" t="s">
        <v>19</v>
      </c>
      <c r="F807" s="236" t="s">
        <v>697</v>
      </c>
      <c r="G807" s="234"/>
      <c r="H807" s="235" t="s">
        <v>19</v>
      </c>
      <c r="I807" s="237"/>
      <c r="J807" s="234"/>
      <c r="K807" s="234"/>
      <c r="L807" s="238"/>
      <c r="M807" s="239"/>
      <c r="N807" s="240"/>
      <c r="O807" s="240"/>
      <c r="P807" s="240"/>
      <c r="Q807" s="240"/>
      <c r="R807" s="240"/>
      <c r="S807" s="240"/>
      <c r="T807" s="241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2" t="s">
        <v>170</v>
      </c>
      <c r="AU807" s="242" t="s">
        <v>77</v>
      </c>
      <c r="AV807" s="13" t="s">
        <v>75</v>
      </c>
      <c r="AW807" s="13" t="s">
        <v>31</v>
      </c>
      <c r="AX807" s="13" t="s">
        <v>69</v>
      </c>
      <c r="AY807" s="242" t="s">
        <v>155</v>
      </c>
    </row>
    <row r="808" s="14" customFormat="1">
      <c r="A808" s="14"/>
      <c r="B808" s="243"/>
      <c r="C808" s="244"/>
      <c r="D808" s="228" t="s">
        <v>170</v>
      </c>
      <c r="E808" s="245" t="s">
        <v>19</v>
      </c>
      <c r="F808" s="246" t="s">
        <v>698</v>
      </c>
      <c r="G808" s="244"/>
      <c r="H808" s="247">
        <v>9.5</v>
      </c>
      <c r="I808" s="248"/>
      <c r="J808" s="244"/>
      <c r="K808" s="244"/>
      <c r="L808" s="249"/>
      <c r="M808" s="250"/>
      <c r="N808" s="251"/>
      <c r="O808" s="251"/>
      <c r="P808" s="251"/>
      <c r="Q808" s="251"/>
      <c r="R808" s="251"/>
      <c r="S808" s="251"/>
      <c r="T808" s="252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3" t="s">
        <v>170</v>
      </c>
      <c r="AU808" s="253" t="s">
        <v>77</v>
      </c>
      <c r="AV808" s="14" t="s">
        <v>77</v>
      </c>
      <c r="AW808" s="14" t="s">
        <v>31</v>
      </c>
      <c r="AX808" s="14" t="s">
        <v>69</v>
      </c>
      <c r="AY808" s="253" t="s">
        <v>155</v>
      </c>
    </row>
    <row r="809" s="15" customFormat="1">
      <c r="A809" s="15"/>
      <c r="B809" s="254"/>
      <c r="C809" s="255"/>
      <c r="D809" s="228" t="s">
        <v>170</v>
      </c>
      <c r="E809" s="256" t="s">
        <v>19</v>
      </c>
      <c r="F809" s="257" t="s">
        <v>192</v>
      </c>
      <c r="G809" s="255"/>
      <c r="H809" s="258">
        <v>106.5</v>
      </c>
      <c r="I809" s="259"/>
      <c r="J809" s="255"/>
      <c r="K809" s="255"/>
      <c r="L809" s="260"/>
      <c r="M809" s="261"/>
      <c r="N809" s="262"/>
      <c r="O809" s="262"/>
      <c r="P809" s="262"/>
      <c r="Q809" s="262"/>
      <c r="R809" s="262"/>
      <c r="S809" s="262"/>
      <c r="T809" s="263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T809" s="264" t="s">
        <v>170</v>
      </c>
      <c r="AU809" s="264" t="s">
        <v>77</v>
      </c>
      <c r="AV809" s="15" t="s">
        <v>161</v>
      </c>
      <c r="AW809" s="15" t="s">
        <v>31</v>
      </c>
      <c r="AX809" s="15" t="s">
        <v>75</v>
      </c>
      <c r="AY809" s="264" t="s">
        <v>155</v>
      </c>
    </row>
    <row r="810" s="2" customFormat="1" ht="16.5" customHeight="1">
      <c r="A810" s="41"/>
      <c r="B810" s="42"/>
      <c r="C810" s="265" t="s">
        <v>441</v>
      </c>
      <c r="D810" s="265" t="s">
        <v>322</v>
      </c>
      <c r="E810" s="266" t="s">
        <v>699</v>
      </c>
      <c r="F810" s="267" t="s">
        <v>700</v>
      </c>
      <c r="G810" s="268" t="s">
        <v>300</v>
      </c>
      <c r="H810" s="269">
        <v>111.825</v>
      </c>
      <c r="I810" s="270"/>
      <c r="J810" s="271">
        <f>ROUND(I810*H810,2)</f>
        <v>0</v>
      </c>
      <c r="K810" s="267" t="s">
        <v>19</v>
      </c>
      <c r="L810" s="272"/>
      <c r="M810" s="273" t="s">
        <v>19</v>
      </c>
      <c r="N810" s="274" t="s">
        <v>40</v>
      </c>
      <c r="O810" s="87"/>
      <c r="P810" s="224">
        <f>O810*H810</f>
        <v>0</v>
      </c>
      <c r="Q810" s="224">
        <v>0</v>
      </c>
      <c r="R810" s="224">
        <f>Q810*H810</f>
        <v>0</v>
      </c>
      <c r="S810" s="224">
        <v>0</v>
      </c>
      <c r="T810" s="225">
        <f>S810*H810</f>
        <v>0</v>
      </c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R810" s="226" t="s">
        <v>195</v>
      </c>
      <c r="AT810" s="226" t="s">
        <v>322</v>
      </c>
      <c r="AU810" s="226" t="s">
        <v>77</v>
      </c>
      <c r="AY810" s="20" t="s">
        <v>155</v>
      </c>
      <c r="BE810" s="227">
        <f>IF(N810="základní",J810,0)</f>
        <v>0</v>
      </c>
      <c r="BF810" s="227">
        <f>IF(N810="snížená",J810,0)</f>
        <v>0</v>
      </c>
      <c r="BG810" s="227">
        <f>IF(N810="zákl. přenesená",J810,0)</f>
        <v>0</v>
      </c>
      <c r="BH810" s="227">
        <f>IF(N810="sníž. přenesená",J810,0)</f>
        <v>0</v>
      </c>
      <c r="BI810" s="227">
        <f>IF(N810="nulová",J810,0)</f>
        <v>0</v>
      </c>
      <c r="BJ810" s="20" t="s">
        <v>75</v>
      </c>
      <c r="BK810" s="227">
        <f>ROUND(I810*H810,2)</f>
        <v>0</v>
      </c>
      <c r="BL810" s="20" t="s">
        <v>161</v>
      </c>
      <c r="BM810" s="226" t="s">
        <v>701</v>
      </c>
    </row>
    <row r="811" s="2" customFormat="1">
      <c r="A811" s="41"/>
      <c r="B811" s="42"/>
      <c r="C811" s="43"/>
      <c r="D811" s="228" t="s">
        <v>162</v>
      </c>
      <c r="E811" s="43"/>
      <c r="F811" s="229" t="s">
        <v>700</v>
      </c>
      <c r="G811" s="43"/>
      <c r="H811" s="43"/>
      <c r="I811" s="230"/>
      <c r="J811" s="43"/>
      <c r="K811" s="43"/>
      <c r="L811" s="47"/>
      <c r="M811" s="231"/>
      <c r="N811" s="232"/>
      <c r="O811" s="87"/>
      <c r="P811" s="87"/>
      <c r="Q811" s="87"/>
      <c r="R811" s="87"/>
      <c r="S811" s="87"/>
      <c r="T811" s="88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T811" s="20" t="s">
        <v>162</v>
      </c>
      <c r="AU811" s="20" t="s">
        <v>77</v>
      </c>
    </row>
    <row r="812" s="13" customFormat="1">
      <c r="A812" s="13"/>
      <c r="B812" s="233"/>
      <c r="C812" s="234"/>
      <c r="D812" s="228" t="s">
        <v>170</v>
      </c>
      <c r="E812" s="235" t="s">
        <v>19</v>
      </c>
      <c r="F812" s="236" t="s">
        <v>695</v>
      </c>
      <c r="G812" s="234"/>
      <c r="H812" s="235" t="s">
        <v>19</v>
      </c>
      <c r="I812" s="237"/>
      <c r="J812" s="234"/>
      <c r="K812" s="234"/>
      <c r="L812" s="238"/>
      <c r="M812" s="239"/>
      <c r="N812" s="240"/>
      <c r="O812" s="240"/>
      <c r="P812" s="240"/>
      <c r="Q812" s="240"/>
      <c r="R812" s="240"/>
      <c r="S812" s="240"/>
      <c r="T812" s="241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2" t="s">
        <v>170</v>
      </c>
      <c r="AU812" s="242" t="s">
        <v>77</v>
      </c>
      <c r="AV812" s="13" t="s">
        <v>75</v>
      </c>
      <c r="AW812" s="13" t="s">
        <v>31</v>
      </c>
      <c r="AX812" s="13" t="s">
        <v>69</v>
      </c>
      <c r="AY812" s="242" t="s">
        <v>155</v>
      </c>
    </row>
    <row r="813" s="14" customFormat="1">
      <c r="A813" s="14"/>
      <c r="B813" s="243"/>
      <c r="C813" s="244"/>
      <c r="D813" s="228" t="s">
        <v>170</v>
      </c>
      <c r="E813" s="245" t="s">
        <v>19</v>
      </c>
      <c r="F813" s="246" t="s">
        <v>702</v>
      </c>
      <c r="G813" s="244"/>
      <c r="H813" s="247">
        <v>101.85</v>
      </c>
      <c r="I813" s="248"/>
      <c r="J813" s="244"/>
      <c r="K813" s="244"/>
      <c r="L813" s="249"/>
      <c r="M813" s="250"/>
      <c r="N813" s="251"/>
      <c r="O813" s="251"/>
      <c r="P813" s="251"/>
      <c r="Q813" s="251"/>
      <c r="R813" s="251"/>
      <c r="S813" s="251"/>
      <c r="T813" s="252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3" t="s">
        <v>170</v>
      </c>
      <c r="AU813" s="253" t="s">
        <v>77</v>
      </c>
      <c r="AV813" s="14" t="s">
        <v>77</v>
      </c>
      <c r="AW813" s="14" t="s">
        <v>31</v>
      </c>
      <c r="AX813" s="14" t="s">
        <v>69</v>
      </c>
      <c r="AY813" s="253" t="s">
        <v>155</v>
      </c>
    </row>
    <row r="814" s="13" customFormat="1">
      <c r="A814" s="13"/>
      <c r="B814" s="233"/>
      <c r="C814" s="234"/>
      <c r="D814" s="228" t="s">
        <v>170</v>
      </c>
      <c r="E814" s="235" t="s">
        <v>19</v>
      </c>
      <c r="F814" s="236" t="s">
        <v>697</v>
      </c>
      <c r="G814" s="234"/>
      <c r="H814" s="235" t="s">
        <v>19</v>
      </c>
      <c r="I814" s="237"/>
      <c r="J814" s="234"/>
      <c r="K814" s="234"/>
      <c r="L814" s="238"/>
      <c r="M814" s="239"/>
      <c r="N814" s="240"/>
      <c r="O814" s="240"/>
      <c r="P814" s="240"/>
      <c r="Q814" s="240"/>
      <c r="R814" s="240"/>
      <c r="S814" s="240"/>
      <c r="T814" s="241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2" t="s">
        <v>170</v>
      </c>
      <c r="AU814" s="242" t="s">
        <v>77</v>
      </c>
      <c r="AV814" s="13" t="s">
        <v>75</v>
      </c>
      <c r="AW814" s="13" t="s">
        <v>31</v>
      </c>
      <c r="AX814" s="13" t="s">
        <v>69</v>
      </c>
      <c r="AY814" s="242" t="s">
        <v>155</v>
      </c>
    </row>
    <row r="815" s="14" customFormat="1">
      <c r="A815" s="14"/>
      <c r="B815" s="243"/>
      <c r="C815" s="244"/>
      <c r="D815" s="228" t="s">
        <v>170</v>
      </c>
      <c r="E815" s="245" t="s">
        <v>19</v>
      </c>
      <c r="F815" s="246" t="s">
        <v>703</v>
      </c>
      <c r="G815" s="244"/>
      <c r="H815" s="247">
        <v>9.975</v>
      </c>
      <c r="I815" s="248"/>
      <c r="J815" s="244"/>
      <c r="K815" s="244"/>
      <c r="L815" s="249"/>
      <c r="M815" s="250"/>
      <c r="N815" s="251"/>
      <c r="O815" s="251"/>
      <c r="P815" s="251"/>
      <c r="Q815" s="251"/>
      <c r="R815" s="251"/>
      <c r="S815" s="251"/>
      <c r="T815" s="252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3" t="s">
        <v>170</v>
      </c>
      <c r="AU815" s="253" t="s">
        <v>77</v>
      </c>
      <c r="AV815" s="14" t="s">
        <v>77</v>
      </c>
      <c r="AW815" s="14" t="s">
        <v>31</v>
      </c>
      <c r="AX815" s="14" t="s">
        <v>69</v>
      </c>
      <c r="AY815" s="253" t="s">
        <v>155</v>
      </c>
    </row>
    <row r="816" s="15" customFormat="1">
      <c r="A816" s="15"/>
      <c r="B816" s="254"/>
      <c r="C816" s="255"/>
      <c r="D816" s="228" t="s">
        <v>170</v>
      </c>
      <c r="E816" s="256" t="s">
        <v>19</v>
      </c>
      <c r="F816" s="257" t="s">
        <v>192</v>
      </c>
      <c r="G816" s="255"/>
      <c r="H816" s="258">
        <v>111.82499999999998</v>
      </c>
      <c r="I816" s="259"/>
      <c r="J816" s="255"/>
      <c r="K816" s="255"/>
      <c r="L816" s="260"/>
      <c r="M816" s="261"/>
      <c r="N816" s="262"/>
      <c r="O816" s="262"/>
      <c r="P816" s="262"/>
      <c r="Q816" s="262"/>
      <c r="R816" s="262"/>
      <c r="S816" s="262"/>
      <c r="T816" s="263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64" t="s">
        <v>170</v>
      </c>
      <c r="AU816" s="264" t="s">
        <v>77</v>
      </c>
      <c r="AV816" s="15" t="s">
        <v>161</v>
      </c>
      <c r="AW816" s="15" t="s">
        <v>31</v>
      </c>
      <c r="AX816" s="15" t="s">
        <v>75</v>
      </c>
      <c r="AY816" s="264" t="s">
        <v>155</v>
      </c>
    </row>
    <row r="817" s="2" customFormat="1" ht="16.5" customHeight="1">
      <c r="A817" s="41"/>
      <c r="B817" s="42"/>
      <c r="C817" s="215" t="s">
        <v>704</v>
      </c>
      <c r="D817" s="215" t="s">
        <v>157</v>
      </c>
      <c r="E817" s="216" t="s">
        <v>692</v>
      </c>
      <c r="F817" s="217" t="s">
        <v>693</v>
      </c>
      <c r="G817" s="218" t="s">
        <v>300</v>
      </c>
      <c r="H817" s="219">
        <v>750</v>
      </c>
      <c r="I817" s="220"/>
      <c r="J817" s="221">
        <f>ROUND(I817*H817,2)</f>
        <v>0</v>
      </c>
      <c r="K817" s="217" t="s">
        <v>19</v>
      </c>
      <c r="L817" s="47"/>
      <c r="M817" s="222" t="s">
        <v>19</v>
      </c>
      <c r="N817" s="223" t="s">
        <v>40</v>
      </c>
      <c r="O817" s="87"/>
      <c r="P817" s="224">
        <f>O817*H817</f>
        <v>0</v>
      </c>
      <c r="Q817" s="224">
        <v>0</v>
      </c>
      <c r="R817" s="224">
        <f>Q817*H817</f>
        <v>0</v>
      </c>
      <c r="S817" s="224">
        <v>0</v>
      </c>
      <c r="T817" s="225">
        <f>S817*H817</f>
        <v>0</v>
      </c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R817" s="226" t="s">
        <v>161</v>
      </c>
      <c r="AT817" s="226" t="s">
        <v>157</v>
      </c>
      <c r="AU817" s="226" t="s">
        <v>77</v>
      </c>
      <c r="AY817" s="20" t="s">
        <v>155</v>
      </c>
      <c r="BE817" s="227">
        <f>IF(N817="základní",J817,0)</f>
        <v>0</v>
      </c>
      <c r="BF817" s="227">
        <f>IF(N817="snížená",J817,0)</f>
        <v>0</v>
      </c>
      <c r="BG817" s="227">
        <f>IF(N817="zákl. přenesená",J817,0)</f>
        <v>0</v>
      </c>
      <c r="BH817" s="227">
        <f>IF(N817="sníž. přenesená",J817,0)</f>
        <v>0</v>
      </c>
      <c r="BI817" s="227">
        <f>IF(N817="nulová",J817,0)</f>
        <v>0</v>
      </c>
      <c r="BJ817" s="20" t="s">
        <v>75</v>
      </c>
      <c r="BK817" s="227">
        <f>ROUND(I817*H817,2)</f>
        <v>0</v>
      </c>
      <c r="BL817" s="20" t="s">
        <v>161</v>
      </c>
      <c r="BM817" s="226" t="s">
        <v>705</v>
      </c>
    </row>
    <row r="818" s="2" customFormat="1">
      <c r="A818" s="41"/>
      <c r="B818" s="42"/>
      <c r="C818" s="43"/>
      <c r="D818" s="228" t="s">
        <v>162</v>
      </c>
      <c r="E818" s="43"/>
      <c r="F818" s="229" t="s">
        <v>693</v>
      </c>
      <c r="G818" s="43"/>
      <c r="H818" s="43"/>
      <c r="I818" s="230"/>
      <c r="J818" s="43"/>
      <c r="K818" s="43"/>
      <c r="L818" s="47"/>
      <c r="M818" s="231"/>
      <c r="N818" s="232"/>
      <c r="O818" s="87"/>
      <c r="P818" s="87"/>
      <c r="Q818" s="87"/>
      <c r="R818" s="87"/>
      <c r="S818" s="87"/>
      <c r="T818" s="88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T818" s="20" t="s">
        <v>162</v>
      </c>
      <c r="AU818" s="20" t="s">
        <v>77</v>
      </c>
    </row>
    <row r="819" s="13" customFormat="1">
      <c r="A819" s="13"/>
      <c r="B819" s="233"/>
      <c r="C819" s="234"/>
      <c r="D819" s="228" t="s">
        <v>170</v>
      </c>
      <c r="E819" s="235" t="s">
        <v>19</v>
      </c>
      <c r="F819" s="236" t="s">
        <v>706</v>
      </c>
      <c r="G819" s="234"/>
      <c r="H819" s="235" t="s">
        <v>19</v>
      </c>
      <c r="I819" s="237"/>
      <c r="J819" s="234"/>
      <c r="K819" s="234"/>
      <c r="L819" s="238"/>
      <c r="M819" s="239"/>
      <c r="N819" s="240"/>
      <c r="O819" s="240"/>
      <c r="P819" s="240"/>
      <c r="Q819" s="240"/>
      <c r="R819" s="240"/>
      <c r="S819" s="240"/>
      <c r="T819" s="241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42" t="s">
        <v>170</v>
      </c>
      <c r="AU819" s="242" t="s">
        <v>77</v>
      </c>
      <c r="AV819" s="13" t="s">
        <v>75</v>
      </c>
      <c r="AW819" s="13" t="s">
        <v>31</v>
      </c>
      <c r="AX819" s="13" t="s">
        <v>69</v>
      </c>
      <c r="AY819" s="242" t="s">
        <v>155</v>
      </c>
    </row>
    <row r="820" s="13" customFormat="1">
      <c r="A820" s="13"/>
      <c r="B820" s="233"/>
      <c r="C820" s="234"/>
      <c r="D820" s="228" t="s">
        <v>170</v>
      </c>
      <c r="E820" s="235" t="s">
        <v>19</v>
      </c>
      <c r="F820" s="236" t="s">
        <v>707</v>
      </c>
      <c r="G820" s="234"/>
      <c r="H820" s="235" t="s">
        <v>19</v>
      </c>
      <c r="I820" s="237"/>
      <c r="J820" s="234"/>
      <c r="K820" s="234"/>
      <c r="L820" s="238"/>
      <c r="M820" s="239"/>
      <c r="N820" s="240"/>
      <c r="O820" s="240"/>
      <c r="P820" s="240"/>
      <c r="Q820" s="240"/>
      <c r="R820" s="240"/>
      <c r="S820" s="240"/>
      <c r="T820" s="241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2" t="s">
        <v>170</v>
      </c>
      <c r="AU820" s="242" t="s">
        <v>77</v>
      </c>
      <c r="AV820" s="13" t="s">
        <v>75</v>
      </c>
      <c r="AW820" s="13" t="s">
        <v>31</v>
      </c>
      <c r="AX820" s="13" t="s">
        <v>69</v>
      </c>
      <c r="AY820" s="242" t="s">
        <v>155</v>
      </c>
    </row>
    <row r="821" s="14" customFormat="1">
      <c r="A821" s="14"/>
      <c r="B821" s="243"/>
      <c r="C821" s="244"/>
      <c r="D821" s="228" t="s">
        <v>170</v>
      </c>
      <c r="E821" s="245" t="s">
        <v>19</v>
      </c>
      <c r="F821" s="246" t="s">
        <v>468</v>
      </c>
      <c r="G821" s="244"/>
      <c r="H821" s="247">
        <v>750</v>
      </c>
      <c r="I821" s="248"/>
      <c r="J821" s="244"/>
      <c r="K821" s="244"/>
      <c r="L821" s="249"/>
      <c r="M821" s="250"/>
      <c r="N821" s="251"/>
      <c r="O821" s="251"/>
      <c r="P821" s="251"/>
      <c r="Q821" s="251"/>
      <c r="R821" s="251"/>
      <c r="S821" s="251"/>
      <c r="T821" s="252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3" t="s">
        <v>170</v>
      </c>
      <c r="AU821" s="253" t="s">
        <v>77</v>
      </c>
      <c r="AV821" s="14" t="s">
        <v>77</v>
      </c>
      <c r="AW821" s="14" t="s">
        <v>31</v>
      </c>
      <c r="AX821" s="14" t="s">
        <v>69</v>
      </c>
      <c r="AY821" s="253" t="s">
        <v>155</v>
      </c>
    </row>
    <row r="822" s="15" customFormat="1">
      <c r="A822" s="15"/>
      <c r="B822" s="254"/>
      <c r="C822" s="255"/>
      <c r="D822" s="228" t="s">
        <v>170</v>
      </c>
      <c r="E822" s="256" t="s">
        <v>19</v>
      </c>
      <c r="F822" s="257" t="s">
        <v>192</v>
      </c>
      <c r="G822" s="255"/>
      <c r="H822" s="258">
        <v>750</v>
      </c>
      <c r="I822" s="259"/>
      <c r="J822" s="255"/>
      <c r="K822" s="255"/>
      <c r="L822" s="260"/>
      <c r="M822" s="261"/>
      <c r="N822" s="262"/>
      <c r="O822" s="262"/>
      <c r="P822" s="262"/>
      <c r="Q822" s="262"/>
      <c r="R822" s="262"/>
      <c r="S822" s="262"/>
      <c r="T822" s="263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64" t="s">
        <v>170</v>
      </c>
      <c r="AU822" s="264" t="s">
        <v>77</v>
      </c>
      <c r="AV822" s="15" t="s">
        <v>161</v>
      </c>
      <c r="AW822" s="15" t="s">
        <v>31</v>
      </c>
      <c r="AX822" s="15" t="s">
        <v>75</v>
      </c>
      <c r="AY822" s="264" t="s">
        <v>155</v>
      </c>
    </row>
    <row r="823" s="2" customFormat="1" ht="16.5" customHeight="1">
      <c r="A823" s="41"/>
      <c r="B823" s="42"/>
      <c r="C823" s="265" t="s">
        <v>446</v>
      </c>
      <c r="D823" s="265" t="s">
        <v>322</v>
      </c>
      <c r="E823" s="266" t="s">
        <v>708</v>
      </c>
      <c r="F823" s="267" t="s">
        <v>709</v>
      </c>
      <c r="G823" s="268" t="s">
        <v>300</v>
      </c>
      <c r="H823" s="269">
        <v>787.5</v>
      </c>
      <c r="I823" s="270"/>
      <c r="J823" s="271">
        <f>ROUND(I823*H823,2)</f>
        <v>0</v>
      </c>
      <c r="K823" s="267" t="s">
        <v>19</v>
      </c>
      <c r="L823" s="272"/>
      <c r="M823" s="273" t="s">
        <v>19</v>
      </c>
      <c r="N823" s="274" t="s">
        <v>40</v>
      </c>
      <c r="O823" s="87"/>
      <c r="P823" s="224">
        <f>O823*H823</f>
        <v>0</v>
      </c>
      <c r="Q823" s="224">
        <v>0</v>
      </c>
      <c r="R823" s="224">
        <f>Q823*H823</f>
        <v>0</v>
      </c>
      <c r="S823" s="224">
        <v>0</v>
      </c>
      <c r="T823" s="225">
        <f>S823*H823</f>
        <v>0</v>
      </c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R823" s="226" t="s">
        <v>195</v>
      </c>
      <c r="AT823" s="226" t="s">
        <v>322</v>
      </c>
      <c r="AU823" s="226" t="s">
        <v>77</v>
      </c>
      <c r="AY823" s="20" t="s">
        <v>155</v>
      </c>
      <c r="BE823" s="227">
        <f>IF(N823="základní",J823,0)</f>
        <v>0</v>
      </c>
      <c r="BF823" s="227">
        <f>IF(N823="snížená",J823,0)</f>
        <v>0</v>
      </c>
      <c r="BG823" s="227">
        <f>IF(N823="zákl. přenesená",J823,0)</f>
        <v>0</v>
      </c>
      <c r="BH823" s="227">
        <f>IF(N823="sníž. přenesená",J823,0)</f>
        <v>0</v>
      </c>
      <c r="BI823" s="227">
        <f>IF(N823="nulová",J823,0)</f>
        <v>0</v>
      </c>
      <c r="BJ823" s="20" t="s">
        <v>75</v>
      </c>
      <c r="BK823" s="227">
        <f>ROUND(I823*H823,2)</f>
        <v>0</v>
      </c>
      <c r="BL823" s="20" t="s">
        <v>161</v>
      </c>
      <c r="BM823" s="226" t="s">
        <v>710</v>
      </c>
    </row>
    <row r="824" s="2" customFormat="1">
      <c r="A824" s="41"/>
      <c r="B824" s="42"/>
      <c r="C824" s="43"/>
      <c r="D824" s="228" t="s">
        <v>162</v>
      </c>
      <c r="E824" s="43"/>
      <c r="F824" s="229" t="s">
        <v>709</v>
      </c>
      <c r="G824" s="43"/>
      <c r="H824" s="43"/>
      <c r="I824" s="230"/>
      <c r="J824" s="43"/>
      <c r="K824" s="43"/>
      <c r="L824" s="47"/>
      <c r="M824" s="231"/>
      <c r="N824" s="232"/>
      <c r="O824" s="87"/>
      <c r="P824" s="87"/>
      <c r="Q824" s="87"/>
      <c r="R824" s="87"/>
      <c r="S824" s="87"/>
      <c r="T824" s="88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T824" s="20" t="s">
        <v>162</v>
      </c>
      <c r="AU824" s="20" t="s">
        <v>77</v>
      </c>
    </row>
    <row r="825" s="14" customFormat="1">
      <c r="A825" s="14"/>
      <c r="B825" s="243"/>
      <c r="C825" s="244"/>
      <c r="D825" s="228" t="s">
        <v>170</v>
      </c>
      <c r="E825" s="245" t="s">
        <v>19</v>
      </c>
      <c r="F825" s="246" t="s">
        <v>711</v>
      </c>
      <c r="G825" s="244"/>
      <c r="H825" s="247">
        <v>787.5</v>
      </c>
      <c r="I825" s="248"/>
      <c r="J825" s="244"/>
      <c r="K825" s="244"/>
      <c r="L825" s="249"/>
      <c r="M825" s="250"/>
      <c r="N825" s="251"/>
      <c r="O825" s="251"/>
      <c r="P825" s="251"/>
      <c r="Q825" s="251"/>
      <c r="R825" s="251"/>
      <c r="S825" s="251"/>
      <c r="T825" s="252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3" t="s">
        <v>170</v>
      </c>
      <c r="AU825" s="253" t="s">
        <v>77</v>
      </c>
      <c r="AV825" s="14" t="s">
        <v>77</v>
      </c>
      <c r="AW825" s="14" t="s">
        <v>31</v>
      </c>
      <c r="AX825" s="14" t="s">
        <v>69</v>
      </c>
      <c r="AY825" s="253" t="s">
        <v>155</v>
      </c>
    </row>
    <row r="826" s="15" customFormat="1">
      <c r="A826" s="15"/>
      <c r="B826" s="254"/>
      <c r="C826" s="255"/>
      <c r="D826" s="228" t="s">
        <v>170</v>
      </c>
      <c r="E826" s="256" t="s">
        <v>19</v>
      </c>
      <c r="F826" s="257" t="s">
        <v>192</v>
      </c>
      <c r="G826" s="255"/>
      <c r="H826" s="258">
        <v>787.5</v>
      </c>
      <c r="I826" s="259"/>
      <c r="J826" s="255"/>
      <c r="K826" s="255"/>
      <c r="L826" s="260"/>
      <c r="M826" s="261"/>
      <c r="N826" s="262"/>
      <c r="O826" s="262"/>
      <c r="P826" s="262"/>
      <c r="Q826" s="262"/>
      <c r="R826" s="262"/>
      <c r="S826" s="262"/>
      <c r="T826" s="263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64" t="s">
        <v>170</v>
      </c>
      <c r="AU826" s="264" t="s">
        <v>77</v>
      </c>
      <c r="AV826" s="15" t="s">
        <v>161</v>
      </c>
      <c r="AW826" s="15" t="s">
        <v>31</v>
      </c>
      <c r="AX826" s="15" t="s">
        <v>75</v>
      </c>
      <c r="AY826" s="264" t="s">
        <v>155</v>
      </c>
    </row>
    <row r="827" s="2" customFormat="1" ht="16.5" customHeight="1">
      <c r="A827" s="41"/>
      <c r="B827" s="42"/>
      <c r="C827" s="215" t="s">
        <v>384</v>
      </c>
      <c r="D827" s="215" t="s">
        <v>157</v>
      </c>
      <c r="E827" s="216" t="s">
        <v>397</v>
      </c>
      <c r="F827" s="217" t="s">
        <v>398</v>
      </c>
      <c r="G827" s="218" t="s">
        <v>168</v>
      </c>
      <c r="H827" s="219">
        <v>1708.869</v>
      </c>
      <c r="I827" s="220"/>
      <c r="J827" s="221">
        <f>ROUND(I827*H827,2)</f>
        <v>0</v>
      </c>
      <c r="K827" s="217" t="s">
        <v>19</v>
      </c>
      <c r="L827" s="47"/>
      <c r="M827" s="222" t="s">
        <v>19</v>
      </c>
      <c r="N827" s="223" t="s">
        <v>40</v>
      </c>
      <c r="O827" s="87"/>
      <c r="P827" s="224">
        <f>O827*H827</f>
        <v>0</v>
      </c>
      <c r="Q827" s="224">
        <v>0</v>
      </c>
      <c r="R827" s="224">
        <f>Q827*H827</f>
        <v>0</v>
      </c>
      <c r="S827" s="224">
        <v>0</v>
      </c>
      <c r="T827" s="225">
        <f>S827*H827</f>
        <v>0</v>
      </c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R827" s="226" t="s">
        <v>161</v>
      </c>
      <c r="AT827" s="226" t="s">
        <v>157</v>
      </c>
      <c r="AU827" s="226" t="s">
        <v>77</v>
      </c>
      <c r="AY827" s="20" t="s">
        <v>155</v>
      </c>
      <c r="BE827" s="227">
        <f>IF(N827="základní",J827,0)</f>
        <v>0</v>
      </c>
      <c r="BF827" s="227">
        <f>IF(N827="snížená",J827,0)</f>
        <v>0</v>
      </c>
      <c r="BG827" s="227">
        <f>IF(N827="zákl. přenesená",J827,0)</f>
        <v>0</v>
      </c>
      <c r="BH827" s="227">
        <f>IF(N827="sníž. přenesená",J827,0)</f>
        <v>0</v>
      </c>
      <c r="BI827" s="227">
        <f>IF(N827="nulová",J827,0)</f>
        <v>0</v>
      </c>
      <c r="BJ827" s="20" t="s">
        <v>75</v>
      </c>
      <c r="BK827" s="227">
        <f>ROUND(I827*H827,2)</f>
        <v>0</v>
      </c>
      <c r="BL827" s="20" t="s">
        <v>161</v>
      </c>
      <c r="BM827" s="226" t="s">
        <v>712</v>
      </c>
    </row>
    <row r="828" s="2" customFormat="1">
      <c r="A828" s="41"/>
      <c r="B828" s="42"/>
      <c r="C828" s="43"/>
      <c r="D828" s="228" t="s">
        <v>162</v>
      </c>
      <c r="E828" s="43"/>
      <c r="F828" s="229" t="s">
        <v>398</v>
      </c>
      <c r="G828" s="43"/>
      <c r="H828" s="43"/>
      <c r="I828" s="230"/>
      <c r="J828" s="43"/>
      <c r="K828" s="43"/>
      <c r="L828" s="47"/>
      <c r="M828" s="231"/>
      <c r="N828" s="232"/>
      <c r="O828" s="87"/>
      <c r="P828" s="87"/>
      <c r="Q828" s="87"/>
      <c r="R828" s="87"/>
      <c r="S828" s="87"/>
      <c r="T828" s="88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T828" s="20" t="s">
        <v>162</v>
      </c>
      <c r="AU828" s="20" t="s">
        <v>77</v>
      </c>
    </row>
    <row r="829" s="13" customFormat="1">
      <c r="A829" s="13"/>
      <c r="B829" s="233"/>
      <c r="C829" s="234"/>
      <c r="D829" s="228" t="s">
        <v>170</v>
      </c>
      <c r="E829" s="235" t="s">
        <v>19</v>
      </c>
      <c r="F829" s="236" t="s">
        <v>713</v>
      </c>
      <c r="G829" s="234"/>
      <c r="H829" s="235" t="s">
        <v>19</v>
      </c>
      <c r="I829" s="237"/>
      <c r="J829" s="234"/>
      <c r="K829" s="234"/>
      <c r="L829" s="238"/>
      <c r="M829" s="239"/>
      <c r="N829" s="240"/>
      <c r="O829" s="240"/>
      <c r="P829" s="240"/>
      <c r="Q829" s="240"/>
      <c r="R829" s="240"/>
      <c r="S829" s="240"/>
      <c r="T829" s="241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2" t="s">
        <v>170</v>
      </c>
      <c r="AU829" s="242" t="s">
        <v>77</v>
      </c>
      <c r="AV829" s="13" t="s">
        <v>75</v>
      </c>
      <c r="AW829" s="13" t="s">
        <v>31</v>
      </c>
      <c r="AX829" s="13" t="s">
        <v>69</v>
      </c>
      <c r="AY829" s="242" t="s">
        <v>155</v>
      </c>
    </row>
    <row r="830" s="14" customFormat="1">
      <c r="A830" s="14"/>
      <c r="B830" s="243"/>
      <c r="C830" s="244"/>
      <c r="D830" s="228" t="s">
        <v>170</v>
      </c>
      <c r="E830" s="245" t="s">
        <v>19</v>
      </c>
      <c r="F830" s="246" t="s">
        <v>401</v>
      </c>
      <c r="G830" s="244"/>
      <c r="H830" s="247">
        <v>827.6</v>
      </c>
      <c r="I830" s="248"/>
      <c r="J830" s="244"/>
      <c r="K830" s="244"/>
      <c r="L830" s="249"/>
      <c r="M830" s="250"/>
      <c r="N830" s="251"/>
      <c r="O830" s="251"/>
      <c r="P830" s="251"/>
      <c r="Q830" s="251"/>
      <c r="R830" s="251"/>
      <c r="S830" s="251"/>
      <c r="T830" s="252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3" t="s">
        <v>170</v>
      </c>
      <c r="AU830" s="253" t="s">
        <v>77</v>
      </c>
      <c r="AV830" s="14" t="s">
        <v>77</v>
      </c>
      <c r="AW830" s="14" t="s">
        <v>31</v>
      </c>
      <c r="AX830" s="14" t="s">
        <v>69</v>
      </c>
      <c r="AY830" s="253" t="s">
        <v>155</v>
      </c>
    </row>
    <row r="831" s="14" customFormat="1">
      <c r="A831" s="14"/>
      <c r="B831" s="243"/>
      <c r="C831" s="244"/>
      <c r="D831" s="228" t="s">
        <v>170</v>
      </c>
      <c r="E831" s="245" t="s">
        <v>19</v>
      </c>
      <c r="F831" s="246" t="s">
        <v>402</v>
      </c>
      <c r="G831" s="244"/>
      <c r="H831" s="247">
        <v>21.996</v>
      </c>
      <c r="I831" s="248"/>
      <c r="J831" s="244"/>
      <c r="K831" s="244"/>
      <c r="L831" s="249"/>
      <c r="M831" s="250"/>
      <c r="N831" s="251"/>
      <c r="O831" s="251"/>
      <c r="P831" s="251"/>
      <c r="Q831" s="251"/>
      <c r="R831" s="251"/>
      <c r="S831" s="251"/>
      <c r="T831" s="252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53" t="s">
        <v>170</v>
      </c>
      <c r="AU831" s="253" t="s">
        <v>77</v>
      </c>
      <c r="AV831" s="14" t="s">
        <v>77</v>
      </c>
      <c r="AW831" s="14" t="s">
        <v>31</v>
      </c>
      <c r="AX831" s="14" t="s">
        <v>69</v>
      </c>
      <c r="AY831" s="253" t="s">
        <v>155</v>
      </c>
    </row>
    <row r="832" s="14" customFormat="1">
      <c r="A832" s="14"/>
      <c r="B832" s="243"/>
      <c r="C832" s="244"/>
      <c r="D832" s="228" t="s">
        <v>170</v>
      </c>
      <c r="E832" s="245" t="s">
        <v>19</v>
      </c>
      <c r="F832" s="246" t="s">
        <v>403</v>
      </c>
      <c r="G832" s="244"/>
      <c r="H832" s="247">
        <v>5.499</v>
      </c>
      <c r="I832" s="248"/>
      <c r="J832" s="244"/>
      <c r="K832" s="244"/>
      <c r="L832" s="249"/>
      <c r="M832" s="250"/>
      <c r="N832" s="251"/>
      <c r="O832" s="251"/>
      <c r="P832" s="251"/>
      <c r="Q832" s="251"/>
      <c r="R832" s="251"/>
      <c r="S832" s="251"/>
      <c r="T832" s="252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53" t="s">
        <v>170</v>
      </c>
      <c r="AU832" s="253" t="s">
        <v>77</v>
      </c>
      <c r="AV832" s="14" t="s">
        <v>77</v>
      </c>
      <c r="AW832" s="14" t="s">
        <v>31</v>
      </c>
      <c r="AX832" s="14" t="s">
        <v>69</v>
      </c>
      <c r="AY832" s="253" t="s">
        <v>155</v>
      </c>
    </row>
    <row r="833" s="14" customFormat="1">
      <c r="A833" s="14"/>
      <c r="B833" s="243"/>
      <c r="C833" s="244"/>
      <c r="D833" s="228" t="s">
        <v>170</v>
      </c>
      <c r="E833" s="245" t="s">
        <v>19</v>
      </c>
      <c r="F833" s="246" t="s">
        <v>404</v>
      </c>
      <c r="G833" s="244"/>
      <c r="H833" s="247">
        <v>248.684</v>
      </c>
      <c r="I833" s="248"/>
      <c r="J833" s="244"/>
      <c r="K833" s="244"/>
      <c r="L833" s="249"/>
      <c r="M833" s="250"/>
      <c r="N833" s="251"/>
      <c r="O833" s="251"/>
      <c r="P833" s="251"/>
      <c r="Q833" s="251"/>
      <c r="R833" s="251"/>
      <c r="S833" s="251"/>
      <c r="T833" s="252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3" t="s">
        <v>170</v>
      </c>
      <c r="AU833" s="253" t="s">
        <v>77</v>
      </c>
      <c r="AV833" s="14" t="s">
        <v>77</v>
      </c>
      <c r="AW833" s="14" t="s">
        <v>31</v>
      </c>
      <c r="AX833" s="14" t="s">
        <v>69</v>
      </c>
      <c r="AY833" s="253" t="s">
        <v>155</v>
      </c>
    </row>
    <row r="834" s="14" customFormat="1">
      <c r="A834" s="14"/>
      <c r="B834" s="243"/>
      <c r="C834" s="244"/>
      <c r="D834" s="228" t="s">
        <v>170</v>
      </c>
      <c r="E834" s="245" t="s">
        <v>19</v>
      </c>
      <c r="F834" s="246" t="s">
        <v>405</v>
      </c>
      <c r="G834" s="244"/>
      <c r="H834" s="247">
        <v>4.32</v>
      </c>
      <c r="I834" s="248"/>
      <c r="J834" s="244"/>
      <c r="K834" s="244"/>
      <c r="L834" s="249"/>
      <c r="M834" s="250"/>
      <c r="N834" s="251"/>
      <c r="O834" s="251"/>
      <c r="P834" s="251"/>
      <c r="Q834" s="251"/>
      <c r="R834" s="251"/>
      <c r="S834" s="251"/>
      <c r="T834" s="252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53" t="s">
        <v>170</v>
      </c>
      <c r="AU834" s="253" t="s">
        <v>77</v>
      </c>
      <c r="AV834" s="14" t="s">
        <v>77</v>
      </c>
      <c r="AW834" s="14" t="s">
        <v>31</v>
      </c>
      <c r="AX834" s="14" t="s">
        <v>69</v>
      </c>
      <c r="AY834" s="253" t="s">
        <v>155</v>
      </c>
    </row>
    <row r="835" s="14" customFormat="1">
      <c r="A835" s="14"/>
      <c r="B835" s="243"/>
      <c r="C835" s="244"/>
      <c r="D835" s="228" t="s">
        <v>170</v>
      </c>
      <c r="E835" s="245" t="s">
        <v>19</v>
      </c>
      <c r="F835" s="246" t="s">
        <v>406</v>
      </c>
      <c r="G835" s="244"/>
      <c r="H835" s="247">
        <v>5.76</v>
      </c>
      <c r="I835" s="248"/>
      <c r="J835" s="244"/>
      <c r="K835" s="244"/>
      <c r="L835" s="249"/>
      <c r="M835" s="250"/>
      <c r="N835" s="251"/>
      <c r="O835" s="251"/>
      <c r="P835" s="251"/>
      <c r="Q835" s="251"/>
      <c r="R835" s="251"/>
      <c r="S835" s="251"/>
      <c r="T835" s="252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3" t="s">
        <v>170</v>
      </c>
      <c r="AU835" s="253" t="s">
        <v>77</v>
      </c>
      <c r="AV835" s="14" t="s">
        <v>77</v>
      </c>
      <c r="AW835" s="14" t="s">
        <v>31</v>
      </c>
      <c r="AX835" s="14" t="s">
        <v>69</v>
      </c>
      <c r="AY835" s="253" t="s">
        <v>155</v>
      </c>
    </row>
    <row r="836" s="14" customFormat="1">
      <c r="A836" s="14"/>
      <c r="B836" s="243"/>
      <c r="C836" s="244"/>
      <c r="D836" s="228" t="s">
        <v>170</v>
      </c>
      <c r="E836" s="245" t="s">
        <v>19</v>
      </c>
      <c r="F836" s="246" t="s">
        <v>407</v>
      </c>
      <c r="G836" s="244"/>
      <c r="H836" s="247">
        <v>4.7</v>
      </c>
      <c r="I836" s="248"/>
      <c r="J836" s="244"/>
      <c r="K836" s="244"/>
      <c r="L836" s="249"/>
      <c r="M836" s="250"/>
      <c r="N836" s="251"/>
      <c r="O836" s="251"/>
      <c r="P836" s="251"/>
      <c r="Q836" s="251"/>
      <c r="R836" s="251"/>
      <c r="S836" s="251"/>
      <c r="T836" s="252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3" t="s">
        <v>170</v>
      </c>
      <c r="AU836" s="253" t="s">
        <v>77</v>
      </c>
      <c r="AV836" s="14" t="s">
        <v>77</v>
      </c>
      <c r="AW836" s="14" t="s">
        <v>31</v>
      </c>
      <c r="AX836" s="14" t="s">
        <v>69</v>
      </c>
      <c r="AY836" s="253" t="s">
        <v>155</v>
      </c>
    </row>
    <row r="837" s="14" customFormat="1">
      <c r="A837" s="14"/>
      <c r="B837" s="243"/>
      <c r="C837" s="244"/>
      <c r="D837" s="228" t="s">
        <v>170</v>
      </c>
      <c r="E837" s="245" t="s">
        <v>19</v>
      </c>
      <c r="F837" s="246" t="s">
        <v>408</v>
      </c>
      <c r="G837" s="244"/>
      <c r="H837" s="247">
        <v>28.899</v>
      </c>
      <c r="I837" s="248"/>
      <c r="J837" s="244"/>
      <c r="K837" s="244"/>
      <c r="L837" s="249"/>
      <c r="M837" s="250"/>
      <c r="N837" s="251"/>
      <c r="O837" s="251"/>
      <c r="P837" s="251"/>
      <c r="Q837" s="251"/>
      <c r="R837" s="251"/>
      <c r="S837" s="251"/>
      <c r="T837" s="252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53" t="s">
        <v>170</v>
      </c>
      <c r="AU837" s="253" t="s">
        <v>77</v>
      </c>
      <c r="AV837" s="14" t="s">
        <v>77</v>
      </c>
      <c r="AW837" s="14" t="s">
        <v>31</v>
      </c>
      <c r="AX837" s="14" t="s">
        <v>69</v>
      </c>
      <c r="AY837" s="253" t="s">
        <v>155</v>
      </c>
    </row>
    <row r="838" s="14" customFormat="1">
      <c r="A838" s="14"/>
      <c r="B838" s="243"/>
      <c r="C838" s="244"/>
      <c r="D838" s="228" t="s">
        <v>170</v>
      </c>
      <c r="E838" s="245" t="s">
        <v>19</v>
      </c>
      <c r="F838" s="246" t="s">
        <v>409</v>
      </c>
      <c r="G838" s="244"/>
      <c r="H838" s="247">
        <v>2.223</v>
      </c>
      <c r="I838" s="248"/>
      <c r="J838" s="244"/>
      <c r="K838" s="244"/>
      <c r="L838" s="249"/>
      <c r="M838" s="250"/>
      <c r="N838" s="251"/>
      <c r="O838" s="251"/>
      <c r="P838" s="251"/>
      <c r="Q838" s="251"/>
      <c r="R838" s="251"/>
      <c r="S838" s="251"/>
      <c r="T838" s="252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3" t="s">
        <v>170</v>
      </c>
      <c r="AU838" s="253" t="s">
        <v>77</v>
      </c>
      <c r="AV838" s="14" t="s">
        <v>77</v>
      </c>
      <c r="AW838" s="14" t="s">
        <v>31</v>
      </c>
      <c r="AX838" s="14" t="s">
        <v>69</v>
      </c>
      <c r="AY838" s="253" t="s">
        <v>155</v>
      </c>
    </row>
    <row r="839" s="14" customFormat="1">
      <c r="A839" s="14"/>
      <c r="B839" s="243"/>
      <c r="C839" s="244"/>
      <c r="D839" s="228" t="s">
        <v>170</v>
      </c>
      <c r="E839" s="245" t="s">
        <v>19</v>
      </c>
      <c r="F839" s="246" t="s">
        <v>410</v>
      </c>
      <c r="G839" s="244"/>
      <c r="H839" s="247">
        <v>73.944</v>
      </c>
      <c r="I839" s="248"/>
      <c r="J839" s="244"/>
      <c r="K839" s="244"/>
      <c r="L839" s="249"/>
      <c r="M839" s="250"/>
      <c r="N839" s="251"/>
      <c r="O839" s="251"/>
      <c r="P839" s="251"/>
      <c r="Q839" s="251"/>
      <c r="R839" s="251"/>
      <c r="S839" s="251"/>
      <c r="T839" s="252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53" t="s">
        <v>170</v>
      </c>
      <c r="AU839" s="253" t="s">
        <v>77</v>
      </c>
      <c r="AV839" s="14" t="s">
        <v>77</v>
      </c>
      <c r="AW839" s="14" t="s">
        <v>31</v>
      </c>
      <c r="AX839" s="14" t="s">
        <v>69</v>
      </c>
      <c r="AY839" s="253" t="s">
        <v>155</v>
      </c>
    </row>
    <row r="840" s="14" customFormat="1">
      <c r="A840" s="14"/>
      <c r="B840" s="243"/>
      <c r="C840" s="244"/>
      <c r="D840" s="228" t="s">
        <v>170</v>
      </c>
      <c r="E840" s="245" t="s">
        <v>19</v>
      </c>
      <c r="F840" s="246" t="s">
        <v>411</v>
      </c>
      <c r="G840" s="244"/>
      <c r="H840" s="247">
        <v>60.08</v>
      </c>
      <c r="I840" s="248"/>
      <c r="J840" s="244"/>
      <c r="K840" s="244"/>
      <c r="L840" s="249"/>
      <c r="M840" s="250"/>
      <c r="N840" s="251"/>
      <c r="O840" s="251"/>
      <c r="P840" s="251"/>
      <c r="Q840" s="251"/>
      <c r="R840" s="251"/>
      <c r="S840" s="251"/>
      <c r="T840" s="252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53" t="s">
        <v>170</v>
      </c>
      <c r="AU840" s="253" t="s">
        <v>77</v>
      </c>
      <c r="AV840" s="14" t="s">
        <v>77</v>
      </c>
      <c r="AW840" s="14" t="s">
        <v>31</v>
      </c>
      <c r="AX840" s="14" t="s">
        <v>69</v>
      </c>
      <c r="AY840" s="253" t="s">
        <v>155</v>
      </c>
    </row>
    <row r="841" s="14" customFormat="1">
      <c r="A841" s="14"/>
      <c r="B841" s="243"/>
      <c r="C841" s="244"/>
      <c r="D841" s="228" t="s">
        <v>170</v>
      </c>
      <c r="E841" s="245" t="s">
        <v>19</v>
      </c>
      <c r="F841" s="246" t="s">
        <v>412</v>
      </c>
      <c r="G841" s="244"/>
      <c r="H841" s="247">
        <v>2.75</v>
      </c>
      <c r="I841" s="248"/>
      <c r="J841" s="244"/>
      <c r="K841" s="244"/>
      <c r="L841" s="249"/>
      <c r="M841" s="250"/>
      <c r="N841" s="251"/>
      <c r="O841" s="251"/>
      <c r="P841" s="251"/>
      <c r="Q841" s="251"/>
      <c r="R841" s="251"/>
      <c r="S841" s="251"/>
      <c r="T841" s="252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53" t="s">
        <v>170</v>
      </c>
      <c r="AU841" s="253" t="s">
        <v>77</v>
      </c>
      <c r="AV841" s="14" t="s">
        <v>77</v>
      </c>
      <c r="AW841" s="14" t="s">
        <v>31</v>
      </c>
      <c r="AX841" s="14" t="s">
        <v>69</v>
      </c>
      <c r="AY841" s="253" t="s">
        <v>155</v>
      </c>
    </row>
    <row r="842" s="14" customFormat="1">
      <c r="A842" s="14"/>
      <c r="B842" s="243"/>
      <c r="C842" s="244"/>
      <c r="D842" s="228" t="s">
        <v>170</v>
      </c>
      <c r="E842" s="245" t="s">
        <v>19</v>
      </c>
      <c r="F842" s="246" t="s">
        <v>412</v>
      </c>
      <c r="G842" s="244"/>
      <c r="H842" s="247">
        <v>2.75</v>
      </c>
      <c r="I842" s="248"/>
      <c r="J842" s="244"/>
      <c r="K842" s="244"/>
      <c r="L842" s="249"/>
      <c r="M842" s="250"/>
      <c r="N842" s="251"/>
      <c r="O842" s="251"/>
      <c r="P842" s="251"/>
      <c r="Q842" s="251"/>
      <c r="R842" s="251"/>
      <c r="S842" s="251"/>
      <c r="T842" s="252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53" t="s">
        <v>170</v>
      </c>
      <c r="AU842" s="253" t="s">
        <v>77</v>
      </c>
      <c r="AV842" s="14" t="s">
        <v>77</v>
      </c>
      <c r="AW842" s="14" t="s">
        <v>31</v>
      </c>
      <c r="AX842" s="14" t="s">
        <v>69</v>
      </c>
      <c r="AY842" s="253" t="s">
        <v>155</v>
      </c>
    </row>
    <row r="843" s="14" customFormat="1">
      <c r="A843" s="14"/>
      <c r="B843" s="243"/>
      <c r="C843" s="244"/>
      <c r="D843" s="228" t="s">
        <v>170</v>
      </c>
      <c r="E843" s="245" t="s">
        <v>19</v>
      </c>
      <c r="F843" s="246" t="s">
        <v>413</v>
      </c>
      <c r="G843" s="244"/>
      <c r="H843" s="247">
        <v>4.68</v>
      </c>
      <c r="I843" s="248"/>
      <c r="J843" s="244"/>
      <c r="K843" s="244"/>
      <c r="L843" s="249"/>
      <c r="M843" s="250"/>
      <c r="N843" s="251"/>
      <c r="O843" s="251"/>
      <c r="P843" s="251"/>
      <c r="Q843" s="251"/>
      <c r="R843" s="251"/>
      <c r="S843" s="251"/>
      <c r="T843" s="252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53" t="s">
        <v>170</v>
      </c>
      <c r="AU843" s="253" t="s">
        <v>77</v>
      </c>
      <c r="AV843" s="14" t="s">
        <v>77</v>
      </c>
      <c r="AW843" s="14" t="s">
        <v>31</v>
      </c>
      <c r="AX843" s="14" t="s">
        <v>69</v>
      </c>
      <c r="AY843" s="253" t="s">
        <v>155</v>
      </c>
    </row>
    <row r="844" s="14" customFormat="1">
      <c r="A844" s="14"/>
      <c r="B844" s="243"/>
      <c r="C844" s="244"/>
      <c r="D844" s="228" t="s">
        <v>170</v>
      </c>
      <c r="E844" s="245" t="s">
        <v>19</v>
      </c>
      <c r="F844" s="246" t="s">
        <v>414</v>
      </c>
      <c r="G844" s="244"/>
      <c r="H844" s="247">
        <v>236.457</v>
      </c>
      <c r="I844" s="248"/>
      <c r="J844" s="244"/>
      <c r="K844" s="244"/>
      <c r="L844" s="249"/>
      <c r="M844" s="250"/>
      <c r="N844" s="251"/>
      <c r="O844" s="251"/>
      <c r="P844" s="251"/>
      <c r="Q844" s="251"/>
      <c r="R844" s="251"/>
      <c r="S844" s="251"/>
      <c r="T844" s="252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T844" s="253" t="s">
        <v>170</v>
      </c>
      <c r="AU844" s="253" t="s">
        <v>77</v>
      </c>
      <c r="AV844" s="14" t="s">
        <v>77</v>
      </c>
      <c r="AW844" s="14" t="s">
        <v>31</v>
      </c>
      <c r="AX844" s="14" t="s">
        <v>69</v>
      </c>
      <c r="AY844" s="253" t="s">
        <v>155</v>
      </c>
    </row>
    <row r="845" s="14" customFormat="1">
      <c r="A845" s="14"/>
      <c r="B845" s="243"/>
      <c r="C845" s="244"/>
      <c r="D845" s="228" t="s">
        <v>170</v>
      </c>
      <c r="E845" s="245" t="s">
        <v>19</v>
      </c>
      <c r="F845" s="246" t="s">
        <v>415</v>
      </c>
      <c r="G845" s="244"/>
      <c r="H845" s="247">
        <v>73.71</v>
      </c>
      <c r="I845" s="248"/>
      <c r="J845" s="244"/>
      <c r="K845" s="244"/>
      <c r="L845" s="249"/>
      <c r="M845" s="250"/>
      <c r="N845" s="251"/>
      <c r="O845" s="251"/>
      <c r="P845" s="251"/>
      <c r="Q845" s="251"/>
      <c r="R845" s="251"/>
      <c r="S845" s="251"/>
      <c r="T845" s="252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3" t="s">
        <v>170</v>
      </c>
      <c r="AU845" s="253" t="s">
        <v>77</v>
      </c>
      <c r="AV845" s="14" t="s">
        <v>77</v>
      </c>
      <c r="AW845" s="14" t="s">
        <v>31</v>
      </c>
      <c r="AX845" s="14" t="s">
        <v>69</v>
      </c>
      <c r="AY845" s="253" t="s">
        <v>155</v>
      </c>
    </row>
    <row r="846" s="14" customFormat="1">
      <c r="A846" s="14"/>
      <c r="B846" s="243"/>
      <c r="C846" s="244"/>
      <c r="D846" s="228" t="s">
        <v>170</v>
      </c>
      <c r="E846" s="245" t="s">
        <v>19</v>
      </c>
      <c r="F846" s="246" t="s">
        <v>416</v>
      </c>
      <c r="G846" s="244"/>
      <c r="H846" s="247">
        <v>9</v>
      </c>
      <c r="I846" s="248"/>
      <c r="J846" s="244"/>
      <c r="K846" s="244"/>
      <c r="L846" s="249"/>
      <c r="M846" s="250"/>
      <c r="N846" s="251"/>
      <c r="O846" s="251"/>
      <c r="P846" s="251"/>
      <c r="Q846" s="251"/>
      <c r="R846" s="251"/>
      <c r="S846" s="251"/>
      <c r="T846" s="252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3" t="s">
        <v>170</v>
      </c>
      <c r="AU846" s="253" t="s">
        <v>77</v>
      </c>
      <c r="AV846" s="14" t="s">
        <v>77</v>
      </c>
      <c r="AW846" s="14" t="s">
        <v>31</v>
      </c>
      <c r="AX846" s="14" t="s">
        <v>69</v>
      </c>
      <c r="AY846" s="253" t="s">
        <v>155</v>
      </c>
    </row>
    <row r="847" s="14" customFormat="1">
      <c r="A847" s="14"/>
      <c r="B847" s="243"/>
      <c r="C847" s="244"/>
      <c r="D847" s="228" t="s">
        <v>170</v>
      </c>
      <c r="E847" s="245" t="s">
        <v>19</v>
      </c>
      <c r="F847" s="246" t="s">
        <v>417</v>
      </c>
      <c r="G847" s="244"/>
      <c r="H847" s="247">
        <v>2.85</v>
      </c>
      <c r="I847" s="248"/>
      <c r="J847" s="244"/>
      <c r="K847" s="244"/>
      <c r="L847" s="249"/>
      <c r="M847" s="250"/>
      <c r="N847" s="251"/>
      <c r="O847" s="251"/>
      <c r="P847" s="251"/>
      <c r="Q847" s="251"/>
      <c r="R847" s="251"/>
      <c r="S847" s="251"/>
      <c r="T847" s="252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T847" s="253" t="s">
        <v>170</v>
      </c>
      <c r="AU847" s="253" t="s">
        <v>77</v>
      </c>
      <c r="AV847" s="14" t="s">
        <v>77</v>
      </c>
      <c r="AW847" s="14" t="s">
        <v>31</v>
      </c>
      <c r="AX847" s="14" t="s">
        <v>69</v>
      </c>
      <c r="AY847" s="253" t="s">
        <v>155</v>
      </c>
    </row>
    <row r="848" s="14" customFormat="1">
      <c r="A848" s="14"/>
      <c r="B848" s="243"/>
      <c r="C848" s="244"/>
      <c r="D848" s="228" t="s">
        <v>170</v>
      </c>
      <c r="E848" s="245" t="s">
        <v>19</v>
      </c>
      <c r="F848" s="246" t="s">
        <v>418</v>
      </c>
      <c r="G848" s="244"/>
      <c r="H848" s="247">
        <v>6.435</v>
      </c>
      <c r="I848" s="248"/>
      <c r="J848" s="244"/>
      <c r="K848" s="244"/>
      <c r="L848" s="249"/>
      <c r="M848" s="250"/>
      <c r="N848" s="251"/>
      <c r="O848" s="251"/>
      <c r="P848" s="251"/>
      <c r="Q848" s="251"/>
      <c r="R848" s="251"/>
      <c r="S848" s="251"/>
      <c r="T848" s="252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3" t="s">
        <v>170</v>
      </c>
      <c r="AU848" s="253" t="s">
        <v>77</v>
      </c>
      <c r="AV848" s="14" t="s">
        <v>77</v>
      </c>
      <c r="AW848" s="14" t="s">
        <v>31</v>
      </c>
      <c r="AX848" s="14" t="s">
        <v>69</v>
      </c>
      <c r="AY848" s="253" t="s">
        <v>155</v>
      </c>
    </row>
    <row r="849" s="14" customFormat="1">
      <c r="A849" s="14"/>
      <c r="B849" s="243"/>
      <c r="C849" s="244"/>
      <c r="D849" s="228" t="s">
        <v>170</v>
      </c>
      <c r="E849" s="245" t="s">
        <v>19</v>
      </c>
      <c r="F849" s="246" t="s">
        <v>419</v>
      </c>
      <c r="G849" s="244"/>
      <c r="H849" s="247">
        <v>3.1349999999999996</v>
      </c>
      <c r="I849" s="248"/>
      <c r="J849" s="244"/>
      <c r="K849" s="244"/>
      <c r="L849" s="249"/>
      <c r="M849" s="250"/>
      <c r="N849" s="251"/>
      <c r="O849" s="251"/>
      <c r="P849" s="251"/>
      <c r="Q849" s="251"/>
      <c r="R849" s="251"/>
      <c r="S849" s="251"/>
      <c r="T849" s="252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53" t="s">
        <v>170</v>
      </c>
      <c r="AU849" s="253" t="s">
        <v>77</v>
      </c>
      <c r="AV849" s="14" t="s">
        <v>77</v>
      </c>
      <c r="AW849" s="14" t="s">
        <v>31</v>
      </c>
      <c r="AX849" s="14" t="s">
        <v>69</v>
      </c>
      <c r="AY849" s="253" t="s">
        <v>155</v>
      </c>
    </row>
    <row r="850" s="14" customFormat="1">
      <c r="A850" s="14"/>
      <c r="B850" s="243"/>
      <c r="C850" s="244"/>
      <c r="D850" s="228" t="s">
        <v>170</v>
      </c>
      <c r="E850" s="245" t="s">
        <v>19</v>
      </c>
      <c r="F850" s="246" t="s">
        <v>420</v>
      </c>
      <c r="G850" s="244"/>
      <c r="H850" s="247">
        <v>7.56</v>
      </c>
      <c r="I850" s="248"/>
      <c r="J850" s="244"/>
      <c r="K850" s="244"/>
      <c r="L850" s="249"/>
      <c r="M850" s="250"/>
      <c r="N850" s="251"/>
      <c r="O850" s="251"/>
      <c r="P850" s="251"/>
      <c r="Q850" s="251"/>
      <c r="R850" s="251"/>
      <c r="S850" s="251"/>
      <c r="T850" s="252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3" t="s">
        <v>170</v>
      </c>
      <c r="AU850" s="253" t="s">
        <v>77</v>
      </c>
      <c r="AV850" s="14" t="s">
        <v>77</v>
      </c>
      <c r="AW850" s="14" t="s">
        <v>31</v>
      </c>
      <c r="AX850" s="14" t="s">
        <v>69</v>
      </c>
      <c r="AY850" s="253" t="s">
        <v>155</v>
      </c>
    </row>
    <row r="851" s="14" customFormat="1">
      <c r="A851" s="14"/>
      <c r="B851" s="243"/>
      <c r="C851" s="244"/>
      <c r="D851" s="228" t="s">
        <v>170</v>
      </c>
      <c r="E851" s="245" t="s">
        <v>19</v>
      </c>
      <c r="F851" s="246" t="s">
        <v>421</v>
      </c>
      <c r="G851" s="244"/>
      <c r="H851" s="247">
        <v>5.64</v>
      </c>
      <c r="I851" s="248"/>
      <c r="J851" s="244"/>
      <c r="K851" s="244"/>
      <c r="L851" s="249"/>
      <c r="M851" s="250"/>
      <c r="N851" s="251"/>
      <c r="O851" s="251"/>
      <c r="P851" s="251"/>
      <c r="Q851" s="251"/>
      <c r="R851" s="251"/>
      <c r="S851" s="251"/>
      <c r="T851" s="252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53" t="s">
        <v>170</v>
      </c>
      <c r="AU851" s="253" t="s">
        <v>77</v>
      </c>
      <c r="AV851" s="14" t="s">
        <v>77</v>
      </c>
      <c r="AW851" s="14" t="s">
        <v>31</v>
      </c>
      <c r="AX851" s="14" t="s">
        <v>69</v>
      </c>
      <c r="AY851" s="253" t="s">
        <v>155</v>
      </c>
    </row>
    <row r="852" s="14" customFormat="1">
      <c r="A852" s="14"/>
      <c r="B852" s="243"/>
      <c r="C852" s="244"/>
      <c r="D852" s="228" t="s">
        <v>170</v>
      </c>
      <c r="E852" s="245" t="s">
        <v>19</v>
      </c>
      <c r="F852" s="246" t="s">
        <v>421</v>
      </c>
      <c r="G852" s="244"/>
      <c r="H852" s="247">
        <v>5.64</v>
      </c>
      <c r="I852" s="248"/>
      <c r="J852" s="244"/>
      <c r="K852" s="244"/>
      <c r="L852" s="249"/>
      <c r="M852" s="250"/>
      <c r="N852" s="251"/>
      <c r="O852" s="251"/>
      <c r="P852" s="251"/>
      <c r="Q852" s="251"/>
      <c r="R852" s="251"/>
      <c r="S852" s="251"/>
      <c r="T852" s="252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3" t="s">
        <v>170</v>
      </c>
      <c r="AU852" s="253" t="s">
        <v>77</v>
      </c>
      <c r="AV852" s="14" t="s">
        <v>77</v>
      </c>
      <c r="AW852" s="14" t="s">
        <v>31</v>
      </c>
      <c r="AX852" s="14" t="s">
        <v>69</v>
      </c>
      <c r="AY852" s="253" t="s">
        <v>155</v>
      </c>
    </row>
    <row r="853" s="14" customFormat="1">
      <c r="A853" s="14"/>
      <c r="B853" s="243"/>
      <c r="C853" s="244"/>
      <c r="D853" s="228" t="s">
        <v>170</v>
      </c>
      <c r="E853" s="245" t="s">
        <v>19</v>
      </c>
      <c r="F853" s="246" t="s">
        <v>422</v>
      </c>
      <c r="G853" s="244"/>
      <c r="H853" s="247">
        <v>12</v>
      </c>
      <c r="I853" s="248"/>
      <c r="J853" s="244"/>
      <c r="K853" s="244"/>
      <c r="L853" s="249"/>
      <c r="M853" s="250"/>
      <c r="N853" s="251"/>
      <c r="O853" s="251"/>
      <c r="P853" s="251"/>
      <c r="Q853" s="251"/>
      <c r="R853" s="251"/>
      <c r="S853" s="251"/>
      <c r="T853" s="252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T853" s="253" t="s">
        <v>170</v>
      </c>
      <c r="AU853" s="253" t="s">
        <v>77</v>
      </c>
      <c r="AV853" s="14" t="s">
        <v>77</v>
      </c>
      <c r="AW853" s="14" t="s">
        <v>31</v>
      </c>
      <c r="AX853" s="14" t="s">
        <v>69</v>
      </c>
      <c r="AY853" s="253" t="s">
        <v>155</v>
      </c>
    </row>
    <row r="854" s="14" customFormat="1">
      <c r="A854" s="14"/>
      <c r="B854" s="243"/>
      <c r="C854" s="244"/>
      <c r="D854" s="228" t="s">
        <v>170</v>
      </c>
      <c r="E854" s="245" t="s">
        <v>19</v>
      </c>
      <c r="F854" s="246" t="s">
        <v>423</v>
      </c>
      <c r="G854" s="244"/>
      <c r="H854" s="247">
        <v>16.38</v>
      </c>
      <c r="I854" s="248"/>
      <c r="J854" s="244"/>
      <c r="K854" s="244"/>
      <c r="L854" s="249"/>
      <c r="M854" s="250"/>
      <c r="N854" s="251"/>
      <c r="O854" s="251"/>
      <c r="P854" s="251"/>
      <c r="Q854" s="251"/>
      <c r="R854" s="251"/>
      <c r="S854" s="251"/>
      <c r="T854" s="252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3" t="s">
        <v>170</v>
      </c>
      <c r="AU854" s="253" t="s">
        <v>77</v>
      </c>
      <c r="AV854" s="14" t="s">
        <v>77</v>
      </c>
      <c r="AW854" s="14" t="s">
        <v>31</v>
      </c>
      <c r="AX854" s="14" t="s">
        <v>69</v>
      </c>
      <c r="AY854" s="253" t="s">
        <v>155</v>
      </c>
    </row>
    <row r="855" s="14" customFormat="1">
      <c r="A855" s="14"/>
      <c r="B855" s="243"/>
      <c r="C855" s="244"/>
      <c r="D855" s="228" t="s">
        <v>170</v>
      </c>
      <c r="E855" s="245" t="s">
        <v>19</v>
      </c>
      <c r="F855" s="246" t="s">
        <v>418</v>
      </c>
      <c r="G855" s="244"/>
      <c r="H855" s="247">
        <v>6.435</v>
      </c>
      <c r="I855" s="248"/>
      <c r="J855" s="244"/>
      <c r="K855" s="244"/>
      <c r="L855" s="249"/>
      <c r="M855" s="250"/>
      <c r="N855" s="251"/>
      <c r="O855" s="251"/>
      <c r="P855" s="251"/>
      <c r="Q855" s="251"/>
      <c r="R855" s="251"/>
      <c r="S855" s="251"/>
      <c r="T855" s="252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3" t="s">
        <v>170</v>
      </c>
      <c r="AU855" s="253" t="s">
        <v>77</v>
      </c>
      <c r="AV855" s="14" t="s">
        <v>77</v>
      </c>
      <c r="AW855" s="14" t="s">
        <v>31</v>
      </c>
      <c r="AX855" s="14" t="s">
        <v>69</v>
      </c>
      <c r="AY855" s="253" t="s">
        <v>155</v>
      </c>
    </row>
    <row r="856" s="14" customFormat="1">
      <c r="A856" s="14"/>
      <c r="B856" s="243"/>
      <c r="C856" s="244"/>
      <c r="D856" s="228" t="s">
        <v>170</v>
      </c>
      <c r="E856" s="245" t="s">
        <v>19</v>
      </c>
      <c r="F856" s="246" t="s">
        <v>424</v>
      </c>
      <c r="G856" s="244"/>
      <c r="H856" s="247">
        <v>15</v>
      </c>
      <c r="I856" s="248"/>
      <c r="J856" s="244"/>
      <c r="K856" s="244"/>
      <c r="L856" s="249"/>
      <c r="M856" s="250"/>
      <c r="N856" s="251"/>
      <c r="O856" s="251"/>
      <c r="P856" s="251"/>
      <c r="Q856" s="251"/>
      <c r="R856" s="251"/>
      <c r="S856" s="251"/>
      <c r="T856" s="252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3" t="s">
        <v>170</v>
      </c>
      <c r="AU856" s="253" t="s">
        <v>77</v>
      </c>
      <c r="AV856" s="14" t="s">
        <v>77</v>
      </c>
      <c r="AW856" s="14" t="s">
        <v>31</v>
      </c>
      <c r="AX856" s="14" t="s">
        <v>69</v>
      </c>
      <c r="AY856" s="253" t="s">
        <v>155</v>
      </c>
    </row>
    <row r="857" s="14" customFormat="1">
      <c r="A857" s="14"/>
      <c r="B857" s="243"/>
      <c r="C857" s="244"/>
      <c r="D857" s="228" t="s">
        <v>170</v>
      </c>
      <c r="E857" s="245" t="s">
        <v>19</v>
      </c>
      <c r="F857" s="246" t="s">
        <v>425</v>
      </c>
      <c r="G857" s="244"/>
      <c r="H857" s="247">
        <v>14.742</v>
      </c>
      <c r="I857" s="248"/>
      <c r="J857" s="244"/>
      <c r="K857" s="244"/>
      <c r="L857" s="249"/>
      <c r="M857" s="250"/>
      <c r="N857" s="251"/>
      <c r="O857" s="251"/>
      <c r="P857" s="251"/>
      <c r="Q857" s="251"/>
      <c r="R857" s="251"/>
      <c r="S857" s="251"/>
      <c r="T857" s="252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53" t="s">
        <v>170</v>
      </c>
      <c r="AU857" s="253" t="s">
        <v>77</v>
      </c>
      <c r="AV857" s="14" t="s">
        <v>77</v>
      </c>
      <c r="AW857" s="14" t="s">
        <v>31</v>
      </c>
      <c r="AX857" s="14" t="s">
        <v>69</v>
      </c>
      <c r="AY857" s="253" t="s">
        <v>155</v>
      </c>
    </row>
    <row r="858" s="16" customFormat="1">
      <c r="A858" s="16"/>
      <c r="B858" s="276"/>
      <c r="C858" s="277"/>
      <c r="D858" s="228" t="s">
        <v>170</v>
      </c>
      <c r="E858" s="278" t="s">
        <v>19</v>
      </c>
      <c r="F858" s="279" t="s">
        <v>426</v>
      </c>
      <c r="G858" s="277"/>
      <c r="H858" s="280">
        <v>1708.869</v>
      </c>
      <c r="I858" s="281"/>
      <c r="J858" s="277"/>
      <c r="K858" s="277"/>
      <c r="L858" s="282"/>
      <c r="M858" s="283"/>
      <c r="N858" s="284"/>
      <c r="O858" s="284"/>
      <c r="P858" s="284"/>
      <c r="Q858" s="284"/>
      <c r="R858" s="284"/>
      <c r="S858" s="284"/>
      <c r="T858" s="285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T858" s="286" t="s">
        <v>170</v>
      </c>
      <c r="AU858" s="286" t="s">
        <v>77</v>
      </c>
      <c r="AV858" s="16" t="s">
        <v>165</v>
      </c>
      <c r="AW858" s="16" t="s">
        <v>31</v>
      </c>
      <c r="AX858" s="16" t="s">
        <v>69</v>
      </c>
      <c r="AY858" s="286" t="s">
        <v>155</v>
      </c>
    </row>
    <row r="859" s="15" customFormat="1">
      <c r="A859" s="15"/>
      <c r="B859" s="254"/>
      <c r="C859" s="255"/>
      <c r="D859" s="228" t="s">
        <v>170</v>
      </c>
      <c r="E859" s="256" t="s">
        <v>19</v>
      </c>
      <c r="F859" s="257" t="s">
        <v>192</v>
      </c>
      <c r="G859" s="255"/>
      <c r="H859" s="258">
        <v>1708.869</v>
      </c>
      <c r="I859" s="259"/>
      <c r="J859" s="255"/>
      <c r="K859" s="255"/>
      <c r="L859" s="260"/>
      <c r="M859" s="261"/>
      <c r="N859" s="262"/>
      <c r="O859" s="262"/>
      <c r="P859" s="262"/>
      <c r="Q859" s="262"/>
      <c r="R859" s="262"/>
      <c r="S859" s="262"/>
      <c r="T859" s="263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64" t="s">
        <v>170</v>
      </c>
      <c r="AU859" s="264" t="s">
        <v>77</v>
      </c>
      <c r="AV859" s="15" t="s">
        <v>161</v>
      </c>
      <c r="AW859" s="15" t="s">
        <v>31</v>
      </c>
      <c r="AX859" s="15" t="s">
        <v>75</v>
      </c>
      <c r="AY859" s="264" t="s">
        <v>155</v>
      </c>
    </row>
    <row r="860" s="2" customFormat="1" ht="16.5" customHeight="1">
      <c r="A860" s="41"/>
      <c r="B860" s="42"/>
      <c r="C860" s="215" t="s">
        <v>442</v>
      </c>
      <c r="D860" s="215" t="s">
        <v>157</v>
      </c>
      <c r="E860" s="216" t="s">
        <v>714</v>
      </c>
      <c r="F860" s="217" t="s">
        <v>715</v>
      </c>
      <c r="G860" s="218" t="s">
        <v>168</v>
      </c>
      <c r="H860" s="219">
        <v>829.64</v>
      </c>
      <c r="I860" s="220"/>
      <c r="J860" s="221">
        <f>ROUND(I860*H860,2)</f>
        <v>0</v>
      </c>
      <c r="K860" s="217" t="s">
        <v>19</v>
      </c>
      <c r="L860" s="47"/>
      <c r="M860" s="222" t="s">
        <v>19</v>
      </c>
      <c r="N860" s="223" t="s">
        <v>40</v>
      </c>
      <c r="O860" s="87"/>
      <c r="P860" s="224">
        <f>O860*H860</f>
        <v>0</v>
      </c>
      <c r="Q860" s="224">
        <v>0</v>
      </c>
      <c r="R860" s="224">
        <f>Q860*H860</f>
        <v>0</v>
      </c>
      <c r="S860" s="224">
        <v>0</v>
      </c>
      <c r="T860" s="225">
        <f>S860*H860</f>
        <v>0</v>
      </c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R860" s="226" t="s">
        <v>161</v>
      </c>
      <c r="AT860" s="226" t="s">
        <v>157</v>
      </c>
      <c r="AU860" s="226" t="s">
        <v>77</v>
      </c>
      <c r="AY860" s="20" t="s">
        <v>155</v>
      </c>
      <c r="BE860" s="227">
        <f>IF(N860="základní",J860,0)</f>
        <v>0</v>
      </c>
      <c r="BF860" s="227">
        <f>IF(N860="snížená",J860,0)</f>
        <v>0</v>
      </c>
      <c r="BG860" s="227">
        <f>IF(N860="zákl. přenesená",J860,0)</f>
        <v>0</v>
      </c>
      <c r="BH860" s="227">
        <f>IF(N860="sníž. přenesená",J860,0)</f>
        <v>0</v>
      </c>
      <c r="BI860" s="227">
        <f>IF(N860="nulová",J860,0)</f>
        <v>0</v>
      </c>
      <c r="BJ860" s="20" t="s">
        <v>75</v>
      </c>
      <c r="BK860" s="227">
        <f>ROUND(I860*H860,2)</f>
        <v>0</v>
      </c>
      <c r="BL860" s="20" t="s">
        <v>161</v>
      </c>
      <c r="BM860" s="226" t="s">
        <v>716</v>
      </c>
    </row>
    <row r="861" s="2" customFormat="1">
      <c r="A861" s="41"/>
      <c r="B861" s="42"/>
      <c r="C861" s="43"/>
      <c r="D861" s="228" t="s">
        <v>162</v>
      </c>
      <c r="E861" s="43"/>
      <c r="F861" s="229" t="s">
        <v>715</v>
      </c>
      <c r="G861" s="43"/>
      <c r="H861" s="43"/>
      <c r="I861" s="230"/>
      <c r="J861" s="43"/>
      <c r="K861" s="43"/>
      <c r="L861" s="47"/>
      <c r="M861" s="231"/>
      <c r="N861" s="232"/>
      <c r="O861" s="87"/>
      <c r="P861" s="87"/>
      <c r="Q861" s="87"/>
      <c r="R861" s="87"/>
      <c r="S861" s="87"/>
      <c r="T861" s="88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T861" s="20" t="s">
        <v>162</v>
      </c>
      <c r="AU861" s="20" t="s">
        <v>77</v>
      </c>
    </row>
    <row r="862" s="13" customFormat="1">
      <c r="A862" s="13"/>
      <c r="B862" s="233"/>
      <c r="C862" s="234"/>
      <c r="D862" s="228" t="s">
        <v>170</v>
      </c>
      <c r="E862" s="235" t="s">
        <v>19</v>
      </c>
      <c r="F862" s="236" t="s">
        <v>476</v>
      </c>
      <c r="G862" s="234"/>
      <c r="H862" s="235" t="s">
        <v>19</v>
      </c>
      <c r="I862" s="237"/>
      <c r="J862" s="234"/>
      <c r="K862" s="234"/>
      <c r="L862" s="238"/>
      <c r="M862" s="239"/>
      <c r="N862" s="240"/>
      <c r="O862" s="240"/>
      <c r="P862" s="240"/>
      <c r="Q862" s="240"/>
      <c r="R862" s="240"/>
      <c r="S862" s="240"/>
      <c r="T862" s="241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42" t="s">
        <v>170</v>
      </c>
      <c r="AU862" s="242" t="s">
        <v>77</v>
      </c>
      <c r="AV862" s="13" t="s">
        <v>75</v>
      </c>
      <c r="AW862" s="13" t="s">
        <v>31</v>
      </c>
      <c r="AX862" s="13" t="s">
        <v>69</v>
      </c>
      <c r="AY862" s="242" t="s">
        <v>155</v>
      </c>
    </row>
    <row r="863" s="13" customFormat="1">
      <c r="A863" s="13"/>
      <c r="B863" s="233"/>
      <c r="C863" s="234"/>
      <c r="D863" s="228" t="s">
        <v>170</v>
      </c>
      <c r="E863" s="235" t="s">
        <v>19</v>
      </c>
      <c r="F863" s="236" t="s">
        <v>171</v>
      </c>
      <c r="G863" s="234"/>
      <c r="H863" s="235" t="s">
        <v>19</v>
      </c>
      <c r="I863" s="237"/>
      <c r="J863" s="234"/>
      <c r="K863" s="234"/>
      <c r="L863" s="238"/>
      <c r="M863" s="239"/>
      <c r="N863" s="240"/>
      <c r="O863" s="240"/>
      <c r="P863" s="240"/>
      <c r="Q863" s="240"/>
      <c r="R863" s="240"/>
      <c r="S863" s="240"/>
      <c r="T863" s="241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2" t="s">
        <v>170</v>
      </c>
      <c r="AU863" s="242" t="s">
        <v>77</v>
      </c>
      <c r="AV863" s="13" t="s">
        <v>75</v>
      </c>
      <c r="AW863" s="13" t="s">
        <v>31</v>
      </c>
      <c r="AX863" s="13" t="s">
        <v>69</v>
      </c>
      <c r="AY863" s="242" t="s">
        <v>155</v>
      </c>
    </row>
    <row r="864" s="14" customFormat="1">
      <c r="A864" s="14"/>
      <c r="B864" s="243"/>
      <c r="C864" s="244"/>
      <c r="D864" s="228" t="s">
        <v>170</v>
      </c>
      <c r="E864" s="245" t="s">
        <v>19</v>
      </c>
      <c r="F864" s="246" t="s">
        <v>477</v>
      </c>
      <c r="G864" s="244"/>
      <c r="H864" s="247">
        <v>65.625</v>
      </c>
      <c r="I864" s="248"/>
      <c r="J864" s="244"/>
      <c r="K864" s="244"/>
      <c r="L864" s="249"/>
      <c r="M864" s="250"/>
      <c r="N864" s="251"/>
      <c r="O864" s="251"/>
      <c r="P864" s="251"/>
      <c r="Q864" s="251"/>
      <c r="R864" s="251"/>
      <c r="S864" s="251"/>
      <c r="T864" s="252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53" t="s">
        <v>170</v>
      </c>
      <c r="AU864" s="253" t="s">
        <v>77</v>
      </c>
      <c r="AV864" s="14" t="s">
        <v>77</v>
      </c>
      <c r="AW864" s="14" t="s">
        <v>31</v>
      </c>
      <c r="AX864" s="14" t="s">
        <v>69</v>
      </c>
      <c r="AY864" s="253" t="s">
        <v>155</v>
      </c>
    </row>
    <row r="865" s="13" customFormat="1">
      <c r="A865" s="13"/>
      <c r="B865" s="233"/>
      <c r="C865" s="234"/>
      <c r="D865" s="228" t="s">
        <v>170</v>
      </c>
      <c r="E865" s="235" t="s">
        <v>19</v>
      </c>
      <c r="F865" s="236" t="s">
        <v>478</v>
      </c>
      <c r="G865" s="234"/>
      <c r="H865" s="235" t="s">
        <v>19</v>
      </c>
      <c r="I865" s="237"/>
      <c r="J865" s="234"/>
      <c r="K865" s="234"/>
      <c r="L865" s="238"/>
      <c r="M865" s="239"/>
      <c r="N865" s="240"/>
      <c r="O865" s="240"/>
      <c r="P865" s="240"/>
      <c r="Q865" s="240"/>
      <c r="R865" s="240"/>
      <c r="S865" s="240"/>
      <c r="T865" s="241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2" t="s">
        <v>170</v>
      </c>
      <c r="AU865" s="242" t="s">
        <v>77</v>
      </c>
      <c r="AV865" s="13" t="s">
        <v>75</v>
      </c>
      <c r="AW865" s="13" t="s">
        <v>31</v>
      </c>
      <c r="AX865" s="13" t="s">
        <v>69</v>
      </c>
      <c r="AY865" s="242" t="s">
        <v>155</v>
      </c>
    </row>
    <row r="866" s="14" customFormat="1">
      <c r="A866" s="14"/>
      <c r="B866" s="243"/>
      <c r="C866" s="244"/>
      <c r="D866" s="228" t="s">
        <v>170</v>
      </c>
      <c r="E866" s="245" t="s">
        <v>19</v>
      </c>
      <c r="F866" s="246" t="s">
        <v>479</v>
      </c>
      <c r="G866" s="244"/>
      <c r="H866" s="247">
        <v>3.5</v>
      </c>
      <c r="I866" s="248"/>
      <c r="J866" s="244"/>
      <c r="K866" s="244"/>
      <c r="L866" s="249"/>
      <c r="M866" s="250"/>
      <c r="N866" s="251"/>
      <c r="O866" s="251"/>
      <c r="P866" s="251"/>
      <c r="Q866" s="251"/>
      <c r="R866" s="251"/>
      <c r="S866" s="251"/>
      <c r="T866" s="252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53" t="s">
        <v>170</v>
      </c>
      <c r="AU866" s="253" t="s">
        <v>77</v>
      </c>
      <c r="AV866" s="14" t="s">
        <v>77</v>
      </c>
      <c r="AW866" s="14" t="s">
        <v>31</v>
      </c>
      <c r="AX866" s="14" t="s">
        <v>69</v>
      </c>
      <c r="AY866" s="253" t="s">
        <v>155</v>
      </c>
    </row>
    <row r="867" s="14" customFormat="1">
      <c r="A867" s="14"/>
      <c r="B867" s="243"/>
      <c r="C867" s="244"/>
      <c r="D867" s="228" t="s">
        <v>170</v>
      </c>
      <c r="E867" s="245" t="s">
        <v>19</v>
      </c>
      <c r="F867" s="246" t="s">
        <v>480</v>
      </c>
      <c r="G867" s="244"/>
      <c r="H867" s="247">
        <v>7</v>
      </c>
      <c r="I867" s="248"/>
      <c r="J867" s="244"/>
      <c r="K867" s="244"/>
      <c r="L867" s="249"/>
      <c r="M867" s="250"/>
      <c r="N867" s="251"/>
      <c r="O867" s="251"/>
      <c r="P867" s="251"/>
      <c r="Q867" s="251"/>
      <c r="R867" s="251"/>
      <c r="S867" s="251"/>
      <c r="T867" s="252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53" t="s">
        <v>170</v>
      </c>
      <c r="AU867" s="253" t="s">
        <v>77</v>
      </c>
      <c r="AV867" s="14" t="s">
        <v>77</v>
      </c>
      <c r="AW867" s="14" t="s">
        <v>31</v>
      </c>
      <c r="AX867" s="14" t="s">
        <v>69</v>
      </c>
      <c r="AY867" s="253" t="s">
        <v>155</v>
      </c>
    </row>
    <row r="868" s="13" customFormat="1">
      <c r="A868" s="13"/>
      <c r="B868" s="233"/>
      <c r="C868" s="234"/>
      <c r="D868" s="228" t="s">
        <v>170</v>
      </c>
      <c r="E868" s="235" t="s">
        <v>19</v>
      </c>
      <c r="F868" s="236" t="s">
        <v>180</v>
      </c>
      <c r="G868" s="234"/>
      <c r="H868" s="235" t="s">
        <v>19</v>
      </c>
      <c r="I868" s="237"/>
      <c r="J868" s="234"/>
      <c r="K868" s="234"/>
      <c r="L868" s="238"/>
      <c r="M868" s="239"/>
      <c r="N868" s="240"/>
      <c r="O868" s="240"/>
      <c r="P868" s="240"/>
      <c r="Q868" s="240"/>
      <c r="R868" s="240"/>
      <c r="S868" s="240"/>
      <c r="T868" s="241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2" t="s">
        <v>170</v>
      </c>
      <c r="AU868" s="242" t="s">
        <v>77</v>
      </c>
      <c r="AV868" s="13" t="s">
        <v>75</v>
      </c>
      <c r="AW868" s="13" t="s">
        <v>31</v>
      </c>
      <c r="AX868" s="13" t="s">
        <v>69</v>
      </c>
      <c r="AY868" s="242" t="s">
        <v>155</v>
      </c>
    </row>
    <row r="869" s="14" customFormat="1">
      <c r="A869" s="14"/>
      <c r="B869" s="243"/>
      <c r="C869" s="244"/>
      <c r="D869" s="228" t="s">
        <v>170</v>
      </c>
      <c r="E869" s="245" t="s">
        <v>19</v>
      </c>
      <c r="F869" s="246" t="s">
        <v>481</v>
      </c>
      <c r="G869" s="244"/>
      <c r="H869" s="247">
        <v>16.187999999999998</v>
      </c>
      <c r="I869" s="248"/>
      <c r="J869" s="244"/>
      <c r="K869" s="244"/>
      <c r="L869" s="249"/>
      <c r="M869" s="250"/>
      <c r="N869" s="251"/>
      <c r="O869" s="251"/>
      <c r="P869" s="251"/>
      <c r="Q869" s="251"/>
      <c r="R869" s="251"/>
      <c r="S869" s="251"/>
      <c r="T869" s="252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T869" s="253" t="s">
        <v>170</v>
      </c>
      <c r="AU869" s="253" t="s">
        <v>77</v>
      </c>
      <c r="AV869" s="14" t="s">
        <v>77</v>
      </c>
      <c r="AW869" s="14" t="s">
        <v>31</v>
      </c>
      <c r="AX869" s="14" t="s">
        <v>69</v>
      </c>
      <c r="AY869" s="253" t="s">
        <v>155</v>
      </c>
    </row>
    <row r="870" s="14" customFormat="1">
      <c r="A870" s="14"/>
      <c r="B870" s="243"/>
      <c r="C870" s="244"/>
      <c r="D870" s="228" t="s">
        <v>170</v>
      </c>
      <c r="E870" s="245" t="s">
        <v>19</v>
      </c>
      <c r="F870" s="246" t="s">
        <v>482</v>
      </c>
      <c r="G870" s="244"/>
      <c r="H870" s="247">
        <v>6.563</v>
      </c>
      <c r="I870" s="248"/>
      <c r="J870" s="244"/>
      <c r="K870" s="244"/>
      <c r="L870" s="249"/>
      <c r="M870" s="250"/>
      <c r="N870" s="251"/>
      <c r="O870" s="251"/>
      <c r="P870" s="251"/>
      <c r="Q870" s="251"/>
      <c r="R870" s="251"/>
      <c r="S870" s="251"/>
      <c r="T870" s="252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53" t="s">
        <v>170</v>
      </c>
      <c r="AU870" s="253" t="s">
        <v>77</v>
      </c>
      <c r="AV870" s="14" t="s">
        <v>77</v>
      </c>
      <c r="AW870" s="14" t="s">
        <v>31</v>
      </c>
      <c r="AX870" s="14" t="s">
        <v>69</v>
      </c>
      <c r="AY870" s="253" t="s">
        <v>155</v>
      </c>
    </row>
    <row r="871" s="13" customFormat="1">
      <c r="A871" s="13"/>
      <c r="B871" s="233"/>
      <c r="C871" s="234"/>
      <c r="D871" s="228" t="s">
        <v>170</v>
      </c>
      <c r="E871" s="235" t="s">
        <v>19</v>
      </c>
      <c r="F871" s="236" t="s">
        <v>183</v>
      </c>
      <c r="G871" s="234"/>
      <c r="H871" s="235" t="s">
        <v>19</v>
      </c>
      <c r="I871" s="237"/>
      <c r="J871" s="234"/>
      <c r="K871" s="234"/>
      <c r="L871" s="238"/>
      <c r="M871" s="239"/>
      <c r="N871" s="240"/>
      <c r="O871" s="240"/>
      <c r="P871" s="240"/>
      <c r="Q871" s="240"/>
      <c r="R871" s="240"/>
      <c r="S871" s="240"/>
      <c r="T871" s="241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2" t="s">
        <v>170</v>
      </c>
      <c r="AU871" s="242" t="s">
        <v>77</v>
      </c>
      <c r="AV871" s="13" t="s">
        <v>75</v>
      </c>
      <c r="AW871" s="13" t="s">
        <v>31</v>
      </c>
      <c r="AX871" s="13" t="s">
        <v>69</v>
      </c>
      <c r="AY871" s="242" t="s">
        <v>155</v>
      </c>
    </row>
    <row r="872" s="14" customFormat="1">
      <c r="A872" s="14"/>
      <c r="B872" s="243"/>
      <c r="C872" s="244"/>
      <c r="D872" s="228" t="s">
        <v>170</v>
      </c>
      <c r="E872" s="245" t="s">
        <v>19</v>
      </c>
      <c r="F872" s="246" t="s">
        <v>483</v>
      </c>
      <c r="G872" s="244"/>
      <c r="H872" s="247">
        <v>96.38</v>
      </c>
      <c r="I872" s="248"/>
      <c r="J872" s="244"/>
      <c r="K872" s="244"/>
      <c r="L872" s="249"/>
      <c r="M872" s="250"/>
      <c r="N872" s="251"/>
      <c r="O872" s="251"/>
      <c r="P872" s="251"/>
      <c r="Q872" s="251"/>
      <c r="R872" s="251"/>
      <c r="S872" s="251"/>
      <c r="T872" s="252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53" t="s">
        <v>170</v>
      </c>
      <c r="AU872" s="253" t="s">
        <v>77</v>
      </c>
      <c r="AV872" s="14" t="s">
        <v>77</v>
      </c>
      <c r="AW872" s="14" t="s">
        <v>31</v>
      </c>
      <c r="AX872" s="14" t="s">
        <v>69</v>
      </c>
      <c r="AY872" s="253" t="s">
        <v>155</v>
      </c>
    </row>
    <row r="873" s="14" customFormat="1">
      <c r="A873" s="14"/>
      <c r="B873" s="243"/>
      <c r="C873" s="244"/>
      <c r="D873" s="228" t="s">
        <v>170</v>
      </c>
      <c r="E873" s="245" t="s">
        <v>19</v>
      </c>
      <c r="F873" s="246" t="s">
        <v>484</v>
      </c>
      <c r="G873" s="244"/>
      <c r="H873" s="247">
        <v>71.28</v>
      </c>
      <c r="I873" s="248"/>
      <c r="J873" s="244"/>
      <c r="K873" s="244"/>
      <c r="L873" s="249"/>
      <c r="M873" s="250"/>
      <c r="N873" s="251"/>
      <c r="O873" s="251"/>
      <c r="P873" s="251"/>
      <c r="Q873" s="251"/>
      <c r="R873" s="251"/>
      <c r="S873" s="251"/>
      <c r="T873" s="252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53" t="s">
        <v>170</v>
      </c>
      <c r="AU873" s="253" t="s">
        <v>77</v>
      </c>
      <c r="AV873" s="14" t="s">
        <v>77</v>
      </c>
      <c r="AW873" s="14" t="s">
        <v>31</v>
      </c>
      <c r="AX873" s="14" t="s">
        <v>69</v>
      </c>
      <c r="AY873" s="253" t="s">
        <v>155</v>
      </c>
    </row>
    <row r="874" s="13" customFormat="1">
      <c r="A874" s="13"/>
      <c r="B874" s="233"/>
      <c r="C874" s="234"/>
      <c r="D874" s="228" t="s">
        <v>170</v>
      </c>
      <c r="E874" s="235" t="s">
        <v>19</v>
      </c>
      <c r="F874" s="236" t="s">
        <v>187</v>
      </c>
      <c r="G874" s="234"/>
      <c r="H874" s="235" t="s">
        <v>19</v>
      </c>
      <c r="I874" s="237"/>
      <c r="J874" s="234"/>
      <c r="K874" s="234"/>
      <c r="L874" s="238"/>
      <c r="M874" s="239"/>
      <c r="N874" s="240"/>
      <c r="O874" s="240"/>
      <c r="P874" s="240"/>
      <c r="Q874" s="240"/>
      <c r="R874" s="240"/>
      <c r="S874" s="240"/>
      <c r="T874" s="241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42" t="s">
        <v>170</v>
      </c>
      <c r="AU874" s="242" t="s">
        <v>77</v>
      </c>
      <c r="AV874" s="13" t="s">
        <v>75</v>
      </c>
      <c r="AW874" s="13" t="s">
        <v>31</v>
      </c>
      <c r="AX874" s="13" t="s">
        <v>69</v>
      </c>
      <c r="AY874" s="242" t="s">
        <v>155</v>
      </c>
    </row>
    <row r="875" s="14" customFormat="1">
      <c r="A875" s="14"/>
      <c r="B875" s="243"/>
      <c r="C875" s="244"/>
      <c r="D875" s="228" t="s">
        <v>170</v>
      </c>
      <c r="E875" s="245" t="s">
        <v>19</v>
      </c>
      <c r="F875" s="246" t="s">
        <v>485</v>
      </c>
      <c r="G875" s="244"/>
      <c r="H875" s="247">
        <v>5.95</v>
      </c>
      <c r="I875" s="248"/>
      <c r="J875" s="244"/>
      <c r="K875" s="244"/>
      <c r="L875" s="249"/>
      <c r="M875" s="250"/>
      <c r="N875" s="251"/>
      <c r="O875" s="251"/>
      <c r="P875" s="251"/>
      <c r="Q875" s="251"/>
      <c r="R875" s="251"/>
      <c r="S875" s="251"/>
      <c r="T875" s="252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53" t="s">
        <v>170</v>
      </c>
      <c r="AU875" s="253" t="s">
        <v>77</v>
      </c>
      <c r="AV875" s="14" t="s">
        <v>77</v>
      </c>
      <c r="AW875" s="14" t="s">
        <v>31</v>
      </c>
      <c r="AX875" s="14" t="s">
        <v>69</v>
      </c>
      <c r="AY875" s="253" t="s">
        <v>155</v>
      </c>
    </row>
    <row r="876" s="13" customFormat="1">
      <c r="A876" s="13"/>
      <c r="B876" s="233"/>
      <c r="C876" s="234"/>
      <c r="D876" s="228" t="s">
        <v>170</v>
      </c>
      <c r="E876" s="235" t="s">
        <v>19</v>
      </c>
      <c r="F876" s="236" t="s">
        <v>717</v>
      </c>
      <c r="G876" s="234"/>
      <c r="H876" s="235" t="s">
        <v>19</v>
      </c>
      <c r="I876" s="237"/>
      <c r="J876" s="234"/>
      <c r="K876" s="234"/>
      <c r="L876" s="238"/>
      <c r="M876" s="239"/>
      <c r="N876" s="240"/>
      <c r="O876" s="240"/>
      <c r="P876" s="240"/>
      <c r="Q876" s="240"/>
      <c r="R876" s="240"/>
      <c r="S876" s="240"/>
      <c r="T876" s="241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42" t="s">
        <v>170</v>
      </c>
      <c r="AU876" s="242" t="s">
        <v>77</v>
      </c>
      <c r="AV876" s="13" t="s">
        <v>75</v>
      </c>
      <c r="AW876" s="13" t="s">
        <v>31</v>
      </c>
      <c r="AX876" s="13" t="s">
        <v>69</v>
      </c>
      <c r="AY876" s="242" t="s">
        <v>155</v>
      </c>
    </row>
    <row r="877" s="13" customFormat="1">
      <c r="A877" s="13"/>
      <c r="B877" s="233"/>
      <c r="C877" s="234"/>
      <c r="D877" s="228" t="s">
        <v>170</v>
      </c>
      <c r="E877" s="235" t="s">
        <v>19</v>
      </c>
      <c r="F877" s="236" t="s">
        <v>171</v>
      </c>
      <c r="G877" s="234"/>
      <c r="H877" s="235" t="s">
        <v>19</v>
      </c>
      <c r="I877" s="237"/>
      <c r="J877" s="234"/>
      <c r="K877" s="234"/>
      <c r="L877" s="238"/>
      <c r="M877" s="239"/>
      <c r="N877" s="240"/>
      <c r="O877" s="240"/>
      <c r="P877" s="240"/>
      <c r="Q877" s="240"/>
      <c r="R877" s="240"/>
      <c r="S877" s="240"/>
      <c r="T877" s="241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2" t="s">
        <v>170</v>
      </c>
      <c r="AU877" s="242" t="s">
        <v>77</v>
      </c>
      <c r="AV877" s="13" t="s">
        <v>75</v>
      </c>
      <c r="AW877" s="13" t="s">
        <v>31</v>
      </c>
      <c r="AX877" s="13" t="s">
        <v>69</v>
      </c>
      <c r="AY877" s="242" t="s">
        <v>155</v>
      </c>
    </row>
    <row r="878" s="14" customFormat="1">
      <c r="A878" s="14"/>
      <c r="B878" s="243"/>
      <c r="C878" s="244"/>
      <c r="D878" s="228" t="s">
        <v>170</v>
      </c>
      <c r="E878" s="245" t="s">
        <v>19</v>
      </c>
      <c r="F878" s="246" t="s">
        <v>718</v>
      </c>
      <c r="G878" s="244"/>
      <c r="H878" s="247">
        <v>182.1</v>
      </c>
      <c r="I878" s="248"/>
      <c r="J878" s="244"/>
      <c r="K878" s="244"/>
      <c r="L878" s="249"/>
      <c r="M878" s="250"/>
      <c r="N878" s="251"/>
      <c r="O878" s="251"/>
      <c r="P878" s="251"/>
      <c r="Q878" s="251"/>
      <c r="R878" s="251"/>
      <c r="S878" s="251"/>
      <c r="T878" s="252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3" t="s">
        <v>170</v>
      </c>
      <c r="AU878" s="253" t="s">
        <v>77</v>
      </c>
      <c r="AV878" s="14" t="s">
        <v>77</v>
      </c>
      <c r="AW878" s="14" t="s">
        <v>31</v>
      </c>
      <c r="AX878" s="14" t="s">
        <v>69</v>
      </c>
      <c r="AY878" s="253" t="s">
        <v>155</v>
      </c>
    </row>
    <row r="879" s="13" customFormat="1">
      <c r="A879" s="13"/>
      <c r="B879" s="233"/>
      <c r="C879" s="234"/>
      <c r="D879" s="228" t="s">
        <v>170</v>
      </c>
      <c r="E879" s="235" t="s">
        <v>19</v>
      </c>
      <c r="F879" s="236" t="s">
        <v>175</v>
      </c>
      <c r="G879" s="234"/>
      <c r="H879" s="235" t="s">
        <v>19</v>
      </c>
      <c r="I879" s="237"/>
      <c r="J879" s="234"/>
      <c r="K879" s="234"/>
      <c r="L879" s="238"/>
      <c r="M879" s="239"/>
      <c r="N879" s="240"/>
      <c r="O879" s="240"/>
      <c r="P879" s="240"/>
      <c r="Q879" s="240"/>
      <c r="R879" s="240"/>
      <c r="S879" s="240"/>
      <c r="T879" s="241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2" t="s">
        <v>170</v>
      </c>
      <c r="AU879" s="242" t="s">
        <v>77</v>
      </c>
      <c r="AV879" s="13" t="s">
        <v>75</v>
      </c>
      <c r="AW879" s="13" t="s">
        <v>31</v>
      </c>
      <c r="AX879" s="13" t="s">
        <v>69</v>
      </c>
      <c r="AY879" s="242" t="s">
        <v>155</v>
      </c>
    </row>
    <row r="880" s="14" customFormat="1">
      <c r="A880" s="14"/>
      <c r="B880" s="243"/>
      <c r="C880" s="244"/>
      <c r="D880" s="228" t="s">
        <v>170</v>
      </c>
      <c r="E880" s="245" t="s">
        <v>19</v>
      </c>
      <c r="F880" s="246" t="s">
        <v>719</v>
      </c>
      <c r="G880" s="244"/>
      <c r="H880" s="247">
        <v>-24.48</v>
      </c>
      <c r="I880" s="248"/>
      <c r="J880" s="244"/>
      <c r="K880" s="244"/>
      <c r="L880" s="249"/>
      <c r="M880" s="250"/>
      <c r="N880" s="251"/>
      <c r="O880" s="251"/>
      <c r="P880" s="251"/>
      <c r="Q880" s="251"/>
      <c r="R880" s="251"/>
      <c r="S880" s="251"/>
      <c r="T880" s="252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53" t="s">
        <v>170</v>
      </c>
      <c r="AU880" s="253" t="s">
        <v>77</v>
      </c>
      <c r="AV880" s="14" t="s">
        <v>77</v>
      </c>
      <c r="AW880" s="14" t="s">
        <v>31</v>
      </c>
      <c r="AX880" s="14" t="s">
        <v>69</v>
      </c>
      <c r="AY880" s="253" t="s">
        <v>155</v>
      </c>
    </row>
    <row r="881" s="13" customFormat="1">
      <c r="A881" s="13"/>
      <c r="B881" s="233"/>
      <c r="C881" s="234"/>
      <c r="D881" s="228" t="s">
        <v>170</v>
      </c>
      <c r="E881" s="235" t="s">
        <v>19</v>
      </c>
      <c r="F881" s="236" t="s">
        <v>177</v>
      </c>
      <c r="G881" s="234"/>
      <c r="H881" s="235" t="s">
        <v>19</v>
      </c>
      <c r="I881" s="237"/>
      <c r="J881" s="234"/>
      <c r="K881" s="234"/>
      <c r="L881" s="238"/>
      <c r="M881" s="239"/>
      <c r="N881" s="240"/>
      <c r="O881" s="240"/>
      <c r="P881" s="240"/>
      <c r="Q881" s="240"/>
      <c r="R881" s="240"/>
      <c r="S881" s="240"/>
      <c r="T881" s="241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2" t="s">
        <v>170</v>
      </c>
      <c r="AU881" s="242" t="s">
        <v>77</v>
      </c>
      <c r="AV881" s="13" t="s">
        <v>75</v>
      </c>
      <c r="AW881" s="13" t="s">
        <v>31</v>
      </c>
      <c r="AX881" s="13" t="s">
        <v>69</v>
      </c>
      <c r="AY881" s="242" t="s">
        <v>155</v>
      </c>
    </row>
    <row r="882" s="14" customFormat="1">
      <c r="A882" s="14"/>
      <c r="B882" s="243"/>
      <c r="C882" s="244"/>
      <c r="D882" s="228" t="s">
        <v>170</v>
      </c>
      <c r="E882" s="245" t="s">
        <v>19</v>
      </c>
      <c r="F882" s="246" t="s">
        <v>720</v>
      </c>
      <c r="G882" s="244"/>
      <c r="H882" s="247">
        <v>91.44</v>
      </c>
      <c r="I882" s="248"/>
      <c r="J882" s="244"/>
      <c r="K882" s="244"/>
      <c r="L882" s="249"/>
      <c r="M882" s="250"/>
      <c r="N882" s="251"/>
      <c r="O882" s="251"/>
      <c r="P882" s="251"/>
      <c r="Q882" s="251"/>
      <c r="R882" s="251"/>
      <c r="S882" s="251"/>
      <c r="T882" s="252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53" t="s">
        <v>170</v>
      </c>
      <c r="AU882" s="253" t="s">
        <v>77</v>
      </c>
      <c r="AV882" s="14" t="s">
        <v>77</v>
      </c>
      <c r="AW882" s="14" t="s">
        <v>31</v>
      </c>
      <c r="AX882" s="14" t="s">
        <v>69</v>
      </c>
      <c r="AY882" s="253" t="s">
        <v>155</v>
      </c>
    </row>
    <row r="883" s="13" customFormat="1">
      <c r="A883" s="13"/>
      <c r="B883" s="233"/>
      <c r="C883" s="234"/>
      <c r="D883" s="228" t="s">
        <v>170</v>
      </c>
      <c r="E883" s="235" t="s">
        <v>19</v>
      </c>
      <c r="F883" s="236" t="s">
        <v>175</v>
      </c>
      <c r="G883" s="234"/>
      <c r="H883" s="235" t="s">
        <v>19</v>
      </c>
      <c r="I883" s="237"/>
      <c r="J883" s="234"/>
      <c r="K883" s="234"/>
      <c r="L883" s="238"/>
      <c r="M883" s="239"/>
      <c r="N883" s="240"/>
      <c r="O883" s="240"/>
      <c r="P883" s="240"/>
      <c r="Q883" s="240"/>
      <c r="R883" s="240"/>
      <c r="S883" s="240"/>
      <c r="T883" s="241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2" t="s">
        <v>170</v>
      </c>
      <c r="AU883" s="242" t="s">
        <v>77</v>
      </c>
      <c r="AV883" s="13" t="s">
        <v>75</v>
      </c>
      <c r="AW883" s="13" t="s">
        <v>31</v>
      </c>
      <c r="AX883" s="13" t="s">
        <v>69</v>
      </c>
      <c r="AY883" s="242" t="s">
        <v>155</v>
      </c>
    </row>
    <row r="884" s="14" customFormat="1">
      <c r="A884" s="14"/>
      <c r="B884" s="243"/>
      <c r="C884" s="244"/>
      <c r="D884" s="228" t="s">
        <v>170</v>
      </c>
      <c r="E884" s="245" t="s">
        <v>19</v>
      </c>
      <c r="F884" s="246" t="s">
        <v>721</v>
      </c>
      <c r="G884" s="244"/>
      <c r="H884" s="247">
        <v>-16.32</v>
      </c>
      <c r="I884" s="248"/>
      <c r="J884" s="244"/>
      <c r="K884" s="244"/>
      <c r="L884" s="249"/>
      <c r="M884" s="250"/>
      <c r="N884" s="251"/>
      <c r="O884" s="251"/>
      <c r="P884" s="251"/>
      <c r="Q884" s="251"/>
      <c r="R884" s="251"/>
      <c r="S884" s="251"/>
      <c r="T884" s="252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53" t="s">
        <v>170</v>
      </c>
      <c r="AU884" s="253" t="s">
        <v>77</v>
      </c>
      <c r="AV884" s="14" t="s">
        <v>77</v>
      </c>
      <c r="AW884" s="14" t="s">
        <v>31</v>
      </c>
      <c r="AX884" s="14" t="s">
        <v>69</v>
      </c>
      <c r="AY884" s="253" t="s">
        <v>155</v>
      </c>
    </row>
    <row r="885" s="13" customFormat="1">
      <c r="A885" s="13"/>
      <c r="B885" s="233"/>
      <c r="C885" s="234"/>
      <c r="D885" s="228" t="s">
        <v>170</v>
      </c>
      <c r="E885" s="235" t="s">
        <v>19</v>
      </c>
      <c r="F885" s="236" t="s">
        <v>180</v>
      </c>
      <c r="G885" s="234"/>
      <c r="H885" s="235" t="s">
        <v>19</v>
      </c>
      <c r="I885" s="237"/>
      <c r="J885" s="234"/>
      <c r="K885" s="234"/>
      <c r="L885" s="238"/>
      <c r="M885" s="239"/>
      <c r="N885" s="240"/>
      <c r="O885" s="240"/>
      <c r="P885" s="240"/>
      <c r="Q885" s="240"/>
      <c r="R885" s="240"/>
      <c r="S885" s="240"/>
      <c r="T885" s="241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2" t="s">
        <v>170</v>
      </c>
      <c r="AU885" s="242" t="s">
        <v>77</v>
      </c>
      <c r="AV885" s="13" t="s">
        <v>75</v>
      </c>
      <c r="AW885" s="13" t="s">
        <v>31</v>
      </c>
      <c r="AX885" s="13" t="s">
        <v>69</v>
      </c>
      <c r="AY885" s="242" t="s">
        <v>155</v>
      </c>
    </row>
    <row r="886" s="14" customFormat="1">
      <c r="A886" s="14"/>
      <c r="B886" s="243"/>
      <c r="C886" s="244"/>
      <c r="D886" s="228" t="s">
        <v>170</v>
      </c>
      <c r="E886" s="245" t="s">
        <v>19</v>
      </c>
      <c r="F886" s="246" t="s">
        <v>722</v>
      </c>
      <c r="G886" s="244"/>
      <c r="H886" s="247">
        <v>117.432</v>
      </c>
      <c r="I886" s="248"/>
      <c r="J886" s="244"/>
      <c r="K886" s="244"/>
      <c r="L886" s="249"/>
      <c r="M886" s="250"/>
      <c r="N886" s="251"/>
      <c r="O886" s="251"/>
      <c r="P886" s="251"/>
      <c r="Q886" s="251"/>
      <c r="R886" s="251"/>
      <c r="S886" s="251"/>
      <c r="T886" s="252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53" t="s">
        <v>170</v>
      </c>
      <c r="AU886" s="253" t="s">
        <v>77</v>
      </c>
      <c r="AV886" s="14" t="s">
        <v>77</v>
      </c>
      <c r="AW886" s="14" t="s">
        <v>31</v>
      </c>
      <c r="AX886" s="14" t="s">
        <v>69</v>
      </c>
      <c r="AY886" s="253" t="s">
        <v>155</v>
      </c>
    </row>
    <row r="887" s="13" customFormat="1">
      <c r="A887" s="13"/>
      <c r="B887" s="233"/>
      <c r="C887" s="234"/>
      <c r="D887" s="228" t="s">
        <v>170</v>
      </c>
      <c r="E887" s="235" t="s">
        <v>19</v>
      </c>
      <c r="F887" s="236" t="s">
        <v>175</v>
      </c>
      <c r="G887" s="234"/>
      <c r="H887" s="235" t="s">
        <v>19</v>
      </c>
      <c r="I887" s="237"/>
      <c r="J887" s="234"/>
      <c r="K887" s="234"/>
      <c r="L887" s="238"/>
      <c r="M887" s="239"/>
      <c r="N887" s="240"/>
      <c r="O887" s="240"/>
      <c r="P887" s="240"/>
      <c r="Q887" s="240"/>
      <c r="R887" s="240"/>
      <c r="S887" s="240"/>
      <c r="T887" s="241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2" t="s">
        <v>170</v>
      </c>
      <c r="AU887" s="242" t="s">
        <v>77</v>
      </c>
      <c r="AV887" s="13" t="s">
        <v>75</v>
      </c>
      <c r="AW887" s="13" t="s">
        <v>31</v>
      </c>
      <c r="AX887" s="13" t="s">
        <v>69</v>
      </c>
      <c r="AY887" s="242" t="s">
        <v>155</v>
      </c>
    </row>
    <row r="888" s="14" customFormat="1">
      <c r="A888" s="14"/>
      <c r="B888" s="243"/>
      <c r="C888" s="244"/>
      <c r="D888" s="228" t="s">
        <v>170</v>
      </c>
      <c r="E888" s="245" t="s">
        <v>19</v>
      </c>
      <c r="F888" s="246" t="s">
        <v>723</v>
      </c>
      <c r="G888" s="244"/>
      <c r="H888" s="247">
        <v>-29.64</v>
      </c>
      <c r="I888" s="248"/>
      <c r="J888" s="244"/>
      <c r="K888" s="244"/>
      <c r="L888" s="249"/>
      <c r="M888" s="250"/>
      <c r="N888" s="251"/>
      <c r="O888" s="251"/>
      <c r="P888" s="251"/>
      <c r="Q888" s="251"/>
      <c r="R888" s="251"/>
      <c r="S888" s="251"/>
      <c r="T888" s="252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53" t="s">
        <v>170</v>
      </c>
      <c r="AU888" s="253" t="s">
        <v>77</v>
      </c>
      <c r="AV888" s="14" t="s">
        <v>77</v>
      </c>
      <c r="AW888" s="14" t="s">
        <v>31</v>
      </c>
      <c r="AX888" s="14" t="s">
        <v>69</v>
      </c>
      <c r="AY888" s="253" t="s">
        <v>155</v>
      </c>
    </row>
    <row r="889" s="13" customFormat="1">
      <c r="A889" s="13"/>
      <c r="B889" s="233"/>
      <c r="C889" s="234"/>
      <c r="D889" s="228" t="s">
        <v>170</v>
      </c>
      <c r="E889" s="235" t="s">
        <v>19</v>
      </c>
      <c r="F889" s="236" t="s">
        <v>183</v>
      </c>
      <c r="G889" s="234"/>
      <c r="H889" s="235" t="s">
        <v>19</v>
      </c>
      <c r="I889" s="237"/>
      <c r="J889" s="234"/>
      <c r="K889" s="234"/>
      <c r="L889" s="238"/>
      <c r="M889" s="239"/>
      <c r="N889" s="240"/>
      <c r="O889" s="240"/>
      <c r="P889" s="240"/>
      <c r="Q889" s="240"/>
      <c r="R889" s="240"/>
      <c r="S889" s="240"/>
      <c r="T889" s="241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42" t="s">
        <v>170</v>
      </c>
      <c r="AU889" s="242" t="s">
        <v>77</v>
      </c>
      <c r="AV889" s="13" t="s">
        <v>75</v>
      </c>
      <c r="AW889" s="13" t="s">
        <v>31</v>
      </c>
      <c r="AX889" s="13" t="s">
        <v>69</v>
      </c>
      <c r="AY889" s="242" t="s">
        <v>155</v>
      </c>
    </row>
    <row r="890" s="14" customFormat="1">
      <c r="A890" s="14"/>
      <c r="B890" s="243"/>
      <c r="C890" s="244"/>
      <c r="D890" s="228" t="s">
        <v>170</v>
      </c>
      <c r="E890" s="245" t="s">
        <v>19</v>
      </c>
      <c r="F890" s="246" t="s">
        <v>724</v>
      </c>
      <c r="G890" s="244"/>
      <c r="H890" s="247">
        <v>110.52</v>
      </c>
      <c r="I890" s="248"/>
      <c r="J890" s="244"/>
      <c r="K890" s="244"/>
      <c r="L890" s="249"/>
      <c r="M890" s="250"/>
      <c r="N890" s="251"/>
      <c r="O890" s="251"/>
      <c r="P890" s="251"/>
      <c r="Q890" s="251"/>
      <c r="R890" s="251"/>
      <c r="S890" s="251"/>
      <c r="T890" s="252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T890" s="253" t="s">
        <v>170</v>
      </c>
      <c r="AU890" s="253" t="s">
        <v>77</v>
      </c>
      <c r="AV890" s="14" t="s">
        <v>77</v>
      </c>
      <c r="AW890" s="14" t="s">
        <v>31</v>
      </c>
      <c r="AX890" s="14" t="s">
        <v>69</v>
      </c>
      <c r="AY890" s="253" t="s">
        <v>155</v>
      </c>
    </row>
    <row r="891" s="13" customFormat="1">
      <c r="A891" s="13"/>
      <c r="B891" s="233"/>
      <c r="C891" s="234"/>
      <c r="D891" s="228" t="s">
        <v>170</v>
      </c>
      <c r="E891" s="235" t="s">
        <v>19</v>
      </c>
      <c r="F891" s="236" t="s">
        <v>175</v>
      </c>
      <c r="G891" s="234"/>
      <c r="H891" s="235" t="s">
        <v>19</v>
      </c>
      <c r="I891" s="237"/>
      <c r="J891" s="234"/>
      <c r="K891" s="234"/>
      <c r="L891" s="238"/>
      <c r="M891" s="239"/>
      <c r="N891" s="240"/>
      <c r="O891" s="240"/>
      <c r="P891" s="240"/>
      <c r="Q891" s="240"/>
      <c r="R891" s="240"/>
      <c r="S891" s="240"/>
      <c r="T891" s="241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2" t="s">
        <v>170</v>
      </c>
      <c r="AU891" s="242" t="s">
        <v>77</v>
      </c>
      <c r="AV891" s="13" t="s">
        <v>75</v>
      </c>
      <c r="AW891" s="13" t="s">
        <v>31</v>
      </c>
      <c r="AX891" s="13" t="s">
        <v>69</v>
      </c>
      <c r="AY891" s="242" t="s">
        <v>155</v>
      </c>
    </row>
    <row r="892" s="14" customFormat="1">
      <c r="A892" s="14"/>
      <c r="B892" s="243"/>
      <c r="C892" s="244"/>
      <c r="D892" s="228" t="s">
        <v>170</v>
      </c>
      <c r="E892" s="245" t="s">
        <v>19</v>
      </c>
      <c r="F892" s="246" t="s">
        <v>725</v>
      </c>
      <c r="G892" s="244"/>
      <c r="H892" s="247">
        <v>-8.0399999999999984</v>
      </c>
      <c r="I892" s="248"/>
      <c r="J892" s="244"/>
      <c r="K892" s="244"/>
      <c r="L892" s="249"/>
      <c r="M892" s="250"/>
      <c r="N892" s="251"/>
      <c r="O892" s="251"/>
      <c r="P892" s="251"/>
      <c r="Q892" s="251"/>
      <c r="R892" s="251"/>
      <c r="S892" s="251"/>
      <c r="T892" s="252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3" t="s">
        <v>170</v>
      </c>
      <c r="AU892" s="253" t="s">
        <v>77</v>
      </c>
      <c r="AV892" s="14" t="s">
        <v>77</v>
      </c>
      <c r="AW892" s="14" t="s">
        <v>31</v>
      </c>
      <c r="AX892" s="14" t="s">
        <v>69</v>
      </c>
      <c r="AY892" s="253" t="s">
        <v>155</v>
      </c>
    </row>
    <row r="893" s="13" customFormat="1">
      <c r="A893" s="13"/>
      <c r="B893" s="233"/>
      <c r="C893" s="234"/>
      <c r="D893" s="228" t="s">
        <v>170</v>
      </c>
      <c r="E893" s="235" t="s">
        <v>19</v>
      </c>
      <c r="F893" s="236" t="s">
        <v>187</v>
      </c>
      <c r="G893" s="234"/>
      <c r="H893" s="235" t="s">
        <v>19</v>
      </c>
      <c r="I893" s="237"/>
      <c r="J893" s="234"/>
      <c r="K893" s="234"/>
      <c r="L893" s="238"/>
      <c r="M893" s="239"/>
      <c r="N893" s="240"/>
      <c r="O893" s="240"/>
      <c r="P893" s="240"/>
      <c r="Q893" s="240"/>
      <c r="R893" s="240"/>
      <c r="S893" s="240"/>
      <c r="T893" s="241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2" t="s">
        <v>170</v>
      </c>
      <c r="AU893" s="242" t="s">
        <v>77</v>
      </c>
      <c r="AV893" s="13" t="s">
        <v>75</v>
      </c>
      <c r="AW893" s="13" t="s">
        <v>31</v>
      </c>
      <c r="AX893" s="13" t="s">
        <v>69</v>
      </c>
      <c r="AY893" s="242" t="s">
        <v>155</v>
      </c>
    </row>
    <row r="894" s="14" customFormat="1">
      <c r="A894" s="14"/>
      <c r="B894" s="243"/>
      <c r="C894" s="244"/>
      <c r="D894" s="228" t="s">
        <v>170</v>
      </c>
      <c r="E894" s="245" t="s">
        <v>19</v>
      </c>
      <c r="F894" s="246" t="s">
        <v>726</v>
      </c>
      <c r="G894" s="244"/>
      <c r="H894" s="247">
        <v>141.702</v>
      </c>
      <c r="I894" s="248"/>
      <c r="J894" s="244"/>
      <c r="K894" s="244"/>
      <c r="L894" s="249"/>
      <c r="M894" s="250"/>
      <c r="N894" s="251"/>
      <c r="O894" s="251"/>
      <c r="P894" s="251"/>
      <c r="Q894" s="251"/>
      <c r="R894" s="251"/>
      <c r="S894" s="251"/>
      <c r="T894" s="252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3" t="s">
        <v>170</v>
      </c>
      <c r="AU894" s="253" t="s">
        <v>77</v>
      </c>
      <c r="AV894" s="14" t="s">
        <v>77</v>
      </c>
      <c r="AW894" s="14" t="s">
        <v>31</v>
      </c>
      <c r="AX894" s="14" t="s">
        <v>69</v>
      </c>
      <c r="AY894" s="253" t="s">
        <v>155</v>
      </c>
    </row>
    <row r="895" s="13" customFormat="1">
      <c r="A895" s="13"/>
      <c r="B895" s="233"/>
      <c r="C895" s="234"/>
      <c r="D895" s="228" t="s">
        <v>170</v>
      </c>
      <c r="E895" s="235" t="s">
        <v>19</v>
      </c>
      <c r="F895" s="236" t="s">
        <v>175</v>
      </c>
      <c r="G895" s="234"/>
      <c r="H895" s="235" t="s">
        <v>19</v>
      </c>
      <c r="I895" s="237"/>
      <c r="J895" s="234"/>
      <c r="K895" s="234"/>
      <c r="L895" s="238"/>
      <c r="M895" s="239"/>
      <c r="N895" s="240"/>
      <c r="O895" s="240"/>
      <c r="P895" s="240"/>
      <c r="Q895" s="240"/>
      <c r="R895" s="240"/>
      <c r="S895" s="240"/>
      <c r="T895" s="241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2" t="s">
        <v>170</v>
      </c>
      <c r="AU895" s="242" t="s">
        <v>77</v>
      </c>
      <c r="AV895" s="13" t="s">
        <v>75</v>
      </c>
      <c r="AW895" s="13" t="s">
        <v>31</v>
      </c>
      <c r="AX895" s="13" t="s">
        <v>69</v>
      </c>
      <c r="AY895" s="242" t="s">
        <v>155</v>
      </c>
    </row>
    <row r="896" s="14" customFormat="1">
      <c r="A896" s="14"/>
      <c r="B896" s="243"/>
      <c r="C896" s="244"/>
      <c r="D896" s="228" t="s">
        <v>170</v>
      </c>
      <c r="E896" s="245" t="s">
        <v>19</v>
      </c>
      <c r="F896" s="246" t="s">
        <v>727</v>
      </c>
      <c r="G896" s="244"/>
      <c r="H896" s="247">
        <v>-7.56</v>
      </c>
      <c r="I896" s="248"/>
      <c r="J896" s="244"/>
      <c r="K896" s="244"/>
      <c r="L896" s="249"/>
      <c r="M896" s="250"/>
      <c r="N896" s="251"/>
      <c r="O896" s="251"/>
      <c r="P896" s="251"/>
      <c r="Q896" s="251"/>
      <c r="R896" s="251"/>
      <c r="S896" s="251"/>
      <c r="T896" s="252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3" t="s">
        <v>170</v>
      </c>
      <c r="AU896" s="253" t="s">
        <v>77</v>
      </c>
      <c r="AV896" s="14" t="s">
        <v>77</v>
      </c>
      <c r="AW896" s="14" t="s">
        <v>31</v>
      </c>
      <c r="AX896" s="14" t="s">
        <v>69</v>
      </c>
      <c r="AY896" s="253" t="s">
        <v>155</v>
      </c>
    </row>
    <row r="897" s="15" customFormat="1">
      <c r="A897" s="15"/>
      <c r="B897" s="254"/>
      <c r="C897" s="255"/>
      <c r="D897" s="228" t="s">
        <v>170</v>
      </c>
      <c r="E897" s="256" t="s">
        <v>19</v>
      </c>
      <c r="F897" s="257" t="s">
        <v>192</v>
      </c>
      <c r="G897" s="255"/>
      <c r="H897" s="258">
        <v>829.64000000000016</v>
      </c>
      <c r="I897" s="259"/>
      <c r="J897" s="255"/>
      <c r="K897" s="255"/>
      <c r="L897" s="260"/>
      <c r="M897" s="261"/>
      <c r="N897" s="262"/>
      <c r="O897" s="262"/>
      <c r="P897" s="262"/>
      <c r="Q897" s="262"/>
      <c r="R897" s="262"/>
      <c r="S897" s="262"/>
      <c r="T897" s="263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T897" s="264" t="s">
        <v>170</v>
      </c>
      <c r="AU897" s="264" t="s">
        <v>77</v>
      </c>
      <c r="AV897" s="15" t="s">
        <v>161</v>
      </c>
      <c r="AW897" s="15" t="s">
        <v>31</v>
      </c>
      <c r="AX897" s="15" t="s">
        <v>75</v>
      </c>
      <c r="AY897" s="264" t="s">
        <v>155</v>
      </c>
    </row>
    <row r="898" s="2" customFormat="1" ht="16.5" customHeight="1">
      <c r="A898" s="41"/>
      <c r="B898" s="42"/>
      <c r="C898" s="215" t="s">
        <v>728</v>
      </c>
      <c r="D898" s="215" t="s">
        <v>157</v>
      </c>
      <c r="E898" s="216" t="s">
        <v>729</v>
      </c>
      <c r="F898" s="217" t="s">
        <v>730</v>
      </c>
      <c r="G898" s="218" t="s">
        <v>168</v>
      </c>
      <c r="H898" s="219">
        <v>4167.741</v>
      </c>
      <c r="I898" s="220"/>
      <c r="J898" s="221">
        <f>ROUND(I898*H898,2)</f>
        <v>0</v>
      </c>
      <c r="K898" s="217" t="s">
        <v>19</v>
      </c>
      <c r="L898" s="47"/>
      <c r="M898" s="222" t="s">
        <v>19</v>
      </c>
      <c r="N898" s="223" t="s">
        <v>40</v>
      </c>
      <c r="O898" s="87"/>
      <c r="P898" s="224">
        <f>O898*H898</f>
        <v>0</v>
      </c>
      <c r="Q898" s="224">
        <v>0</v>
      </c>
      <c r="R898" s="224">
        <f>Q898*H898</f>
        <v>0</v>
      </c>
      <c r="S898" s="224">
        <v>0</v>
      </c>
      <c r="T898" s="225">
        <f>S898*H898</f>
        <v>0</v>
      </c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R898" s="226" t="s">
        <v>161</v>
      </c>
      <c r="AT898" s="226" t="s">
        <v>157</v>
      </c>
      <c r="AU898" s="226" t="s">
        <v>77</v>
      </c>
      <c r="AY898" s="20" t="s">
        <v>155</v>
      </c>
      <c r="BE898" s="227">
        <f>IF(N898="základní",J898,0)</f>
        <v>0</v>
      </c>
      <c r="BF898" s="227">
        <f>IF(N898="snížená",J898,0)</f>
        <v>0</v>
      </c>
      <c r="BG898" s="227">
        <f>IF(N898="zákl. přenesená",J898,0)</f>
        <v>0</v>
      </c>
      <c r="BH898" s="227">
        <f>IF(N898="sníž. přenesená",J898,0)</f>
        <v>0</v>
      </c>
      <c r="BI898" s="227">
        <f>IF(N898="nulová",J898,0)</f>
        <v>0</v>
      </c>
      <c r="BJ898" s="20" t="s">
        <v>75</v>
      </c>
      <c r="BK898" s="227">
        <f>ROUND(I898*H898,2)</f>
        <v>0</v>
      </c>
      <c r="BL898" s="20" t="s">
        <v>161</v>
      </c>
      <c r="BM898" s="226" t="s">
        <v>731</v>
      </c>
    </row>
    <row r="899" s="2" customFormat="1">
      <c r="A899" s="41"/>
      <c r="B899" s="42"/>
      <c r="C899" s="43"/>
      <c r="D899" s="228" t="s">
        <v>162</v>
      </c>
      <c r="E899" s="43"/>
      <c r="F899" s="229" t="s">
        <v>730</v>
      </c>
      <c r="G899" s="43"/>
      <c r="H899" s="43"/>
      <c r="I899" s="230"/>
      <c r="J899" s="43"/>
      <c r="K899" s="43"/>
      <c r="L899" s="47"/>
      <c r="M899" s="231"/>
      <c r="N899" s="232"/>
      <c r="O899" s="87"/>
      <c r="P899" s="87"/>
      <c r="Q899" s="87"/>
      <c r="R899" s="87"/>
      <c r="S899" s="87"/>
      <c r="T899" s="88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T899" s="20" t="s">
        <v>162</v>
      </c>
      <c r="AU899" s="20" t="s">
        <v>77</v>
      </c>
    </row>
    <row r="900" s="2" customFormat="1" ht="16.5" customHeight="1">
      <c r="A900" s="41"/>
      <c r="B900" s="42"/>
      <c r="C900" s="215" t="s">
        <v>459</v>
      </c>
      <c r="D900" s="215" t="s">
        <v>157</v>
      </c>
      <c r="E900" s="216" t="s">
        <v>732</v>
      </c>
      <c r="F900" s="217" t="s">
        <v>733</v>
      </c>
      <c r="G900" s="218" t="s">
        <v>168</v>
      </c>
      <c r="H900" s="219">
        <v>4167.741</v>
      </c>
      <c r="I900" s="220"/>
      <c r="J900" s="221">
        <f>ROUND(I900*H900,2)</f>
        <v>0</v>
      </c>
      <c r="K900" s="217" t="s">
        <v>19</v>
      </c>
      <c r="L900" s="47"/>
      <c r="M900" s="222" t="s">
        <v>19</v>
      </c>
      <c r="N900" s="223" t="s">
        <v>40</v>
      </c>
      <c r="O900" s="87"/>
      <c r="P900" s="224">
        <f>O900*H900</f>
        <v>0</v>
      </c>
      <c r="Q900" s="224">
        <v>0</v>
      </c>
      <c r="R900" s="224">
        <f>Q900*H900</f>
        <v>0</v>
      </c>
      <c r="S900" s="224">
        <v>0</v>
      </c>
      <c r="T900" s="225">
        <f>S900*H900</f>
        <v>0</v>
      </c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R900" s="226" t="s">
        <v>161</v>
      </c>
      <c r="AT900" s="226" t="s">
        <v>157</v>
      </c>
      <c r="AU900" s="226" t="s">
        <v>77</v>
      </c>
      <c r="AY900" s="20" t="s">
        <v>155</v>
      </c>
      <c r="BE900" s="227">
        <f>IF(N900="základní",J900,0)</f>
        <v>0</v>
      </c>
      <c r="BF900" s="227">
        <f>IF(N900="snížená",J900,0)</f>
        <v>0</v>
      </c>
      <c r="BG900" s="227">
        <f>IF(N900="zákl. přenesená",J900,0)</f>
        <v>0</v>
      </c>
      <c r="BH900" s="227">
        <f>IF(N900="sníž. přenesená",J900,0)</f>
        <v>0</v>
      </c>
      <c r="BI900" s="227">
        <f>IF(N900="nulová",J900,0)</f>
        <v>0</v>
      </c>
      <c r="BJ900" s="20" t="s">
        <v>75</v>
      </c>
      <c r="BK900" s="227">
        <f>ROUND(I900*H900,2)</f>
        <v>0</v>
      </c>
      <c r="BL900" s="20" t="s">
        <v>161</v>
      </c>
      <c r="BM900" s="226" t="s">
        <v>734</v>
      </c>
    </row>
    <row r="901" s="2" customFormat="1">
      <c r="A901" s="41"/>
      <c r="B901" s="42"/>
      <c r="C901" s="43"/>
      <c r="D901" s="228" t="s">
        <v>162</v>
      </c>
      <c r="E901" s="43"/>
      <c r="F901" s="229" t="s">
        <v>733</v>
      </c>
      <c r="G901" s="43"/>
      <c r="H901" s="43"/>
      <c r="I901" s="230"/>
      <c r="J901" s="43"/>
      <c r="K901" s="43"/>
      <c r="L901" s="47"/>
      <c r="M901" s="231"/>
      <c r="N901" s="232"/>
      <c r="O901" s="87"/>
      <c r="P901" s="87"/>
      <c r="Q901" s="87"/>
      <c r="R901" s="87"/>
      <c r="S901" s="87"/>
      <c r="T901" s="88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T901" s="20" t="s">
        <v>162</v>
      </c>
      <c r="AU901" s="20" t="s">
        <v>77</v>
      </c>
    </row>
    <row r="902" s="13" customFormat="1">
      <c r="A902" s="13"/>
      <c r="B902" s="233"/>
      <c r="C902" s="234"/>
      <c r="D902" s="228" t="s">
        <v>170</v>
      </c>
      <c r="E902" s="235" t="s">
        <v>19</v>
      </c>
      <c r="F902" s="236" t="s">
        <v>735</v>
      </c>
      <c r="G902" s="234"/>
      <c r="H902" s="235" t="s">
        <v>19</v>
      </c>
      <c r="I902" s="237"/>
      <c r="J902" s="234"/>
      <c r="K902" s="234"/>
      <c r="L902" s="238"/>
      <c r="M902" s="239"/>
      <c r="N902" s="240"/>
      <c r="O902" s="240"/>
      <c r="P902" s="240"/>
      <c r="Q902" s="240"/>
      <c r="R902" s="240"/>
      <c r="S902" s="240"/>
      <c r="T902" s="241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2" t="s">
        <v>170</v>
      </c>
      <c r="AU902" s="242" t="s">
        <v>77</v>
      </c>
      <c r="AV902" s="13" t="s">
        <v>75</v>
      </c>
      <c r="AW902" s="13" t="s">
        <v>31</v>
      </c>
      <c r="AX902" s="13" t="s">
        <v>69</v>
      </c>
      <c r="AY902" s="242" t="s">
        <v>155</v>
      </c>
    </row>
    <row r="903" s="14" customFormat="1">
      <c r="A903" s="14"/>
      <c r="B903" s="243"/>
      <c r="C903" s="244"/>
      <c r="D903" s="228" t="s">
        <v>170</v>
      </c>
      <c r="E903" s="245" t="s">
        <v>19</v>
      </c>
      <c r="F903" s="246" t="s">
        <v>736</v>
      </c>
      <c r="G903" s="244"/>
      <c r="H903" s="247">
        <v>4167.741</v>
      </c>
      <c r="I903" s="248"/>
      <c r="J903" s="244"/>
      <c r="K903" s="244"/>
      <c r="L903" s="249"/>
      <c r="M903" s="250"/>
      <c r="N903" s="251"/>
      <c r="O903" s="251"/>
      <c r="P903" s="251"/>
      <c r="Q903" s="251"/>
      <c r="R903" s="251"/>
      <c r="S903" s="251"/>
      <c r="T903" s="252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53" t="s">
        <v>170</v>
      </c>
      <c r="AU903" s="253" t="s">
        <v>77</v>
      </c>
      <c r="AV903" s="14" t="s">
        <v>77</v>
      </c>
      <c r="AW903" s="14" t="s">
        <v>31</v>
      </c>
      <c r="AX903" s="14" t="s">
        <v>69</v>
      </c>
      <c r="AY903" s="253" t="s">
        <v>155</v>
      </c>
    </row>
    <row r="904" s="15" customFormat="1">
      <c r="A904" s="15"/>
      <c r="B904" s="254"/>
      <c r="C904" s="255"/>
      <c r="D904" s="228" t="s">
        <v>170</v>
      </c>
      <c r="E904" s="256" t="s">
        <v>19</v>
      </c>
      <c r="F904" s="257" t="s">
        <v>192</v>
      </c>
      <c r="G904" s="255"/>
      <c r="H904" s="258">
        <v>4167.741</v>
      </c>
      <c r="I904" s="259"/>
      <c r="J904" s="255"/>
      <c r="K904" s="255"/>
      <c r="L904" s="260"/>
      <c r="M904" s="261"/>
      <c r="N904" s="262"/>
      <c r="O904" s="262"/>
      <c r="P904" s="262"/>
      <c r="Q904" s="262"/>
      <c r="R904" s="262"/>
      <c r="S904" s="262"/>
      <c r="T904" s="263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T904" s="264" t="s">
        <v>170</v>
      </c>
      <c r="AU904" s="264" t="s">
        <v>77</v>
      </c>
      <c r="AV904" s="15" t="s">
        <v>161</v>
      </c>
      <c r="AW904" s="15" t="s">
        <v>31</v>
      </c>
      <c r="AX904" s="15" t="s">
        <v>75</v>
      </c>
      <c r="AY904" s="264" t="s">
        <v>155</v>
      </c>
    </row>
    <row r="905" s="2" customFormat="1" ht="16.5" customHeight="1">
      <c r="A905" s="41"/>
      <c r="B905" s="42"/>
      <c r="C905" s="215" t="s">
        <v>737</v>
      </c>
      <c r="D905" s="215" t="s">
        <v>157</v>
      </c>
      <c r="E905" s="216" t="s">
        <v>738</v>
      </c>
      <c r="F905" s="217" t="s">
        <v>739</v>
      </c>
      <c r="G905" s="218" t="s">
        <v>168</v>
      </c>
      <c r="H905" s="219">
        <v>4167.741</v>
      </c>
      <c r="I905" s="220"/>
      <c r="J905" s="221">
        <f>ROUND(I905*H905,2)</f>
        <v>0</v>
      </c>
      <c r="K905" s="217" t="s">
        <v>19</v>
      </c>
      <c r="L905" s="47"/>
      <c r="M905" s="222" t="s">
        <v>19</v>
      </c>
      <c r="N905" s="223" t="s">
        <v>40</v>
      </c>
      <c r="O905" s="87"/>
      <c r="P905" s="224">
        <f>O905*H905</f>
        <v>0</v>
      </c>
      <c r="Q905" s="224">
        <v>0</v>
      </c>
      <c r="R905" s="224">
        <f>Q905*H905</f>
        <v>0</v>
      </c>
      <c r="S905" s="224">
        <v>0</v>
      </c>
      <c r="T905" s="225">
        <f>S905*H905</f>
        <v>0</v>
      </c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R905" s="226" t="s">
        <v>161</v>
      </c>
      <c r="AT905" s="226" t="s">
        <v>157</v>
      </c>
      <c r="AU905" s="226" t="s">
        <v>77</v>
      </c>
      <c r="AY905" s="20" t="s">
        <v>155</v>
      </c>
      <c r="BE905" s="227">
        <f>IF(N905="základní",J905,0)</f>
        <v>0</v>
      </c>
      <c r="BF905" s="227">
        <f>IF(N905="snížená",J905,0)</f>
        <v>0</v>
      </c>
      <c r="BG905" s="227">
        <f>IF(N905="zákl. přenesená",J905,0)</f>
        <v>0</v>
      </c>
      <c r="BH905" s="227">
        <f>IF(N905="sníž. přenesená",J905,0)</f>
        <v>0</v>
      </c>
      <c r="BI905" s="227">
        <f>IF(N905="nulová",J905,0)</f>
        <v>0</v>
      </c>
      <c r="BJ905" s="20" t="s">
        <v>75</v>
      </c>
      <c r="BK905" s="227">
        <f>ROUND(I905*H905,2)</f>
        <v>0</v>
      </c>
      <c r="BL905" s="20" t="s">
        <v>161</v>
      </c>
      <c r="BM905" s="226" t="s">
        <v>740</v>
      </c>
    </row>
    <row r="906" s="2" customFormat="1">
      <c r="A906" s="41"/>
      <c r="B906" s="42"/>
      <c r="C906" s="43"/>
      <c r="D906" s="228" t="s">
        <v>162</v>
      </c>
      <c r="E906" s="43"/>
      <c r="F906" s="229" t="s">
        <v>739</v>
      </c>
      <c r="G906" s="43"/>
      <c r="H906" s="43"/>
      <c r="I906" s="230"/>
      <c r="J906" s="43"/>
      <c r="K906" s="43"/>
      <c r="L906" s="47"/>
      <c r="M906" s="231"/>
      <c r="N906" s="232"/>
      <c r="O906" s="87"/>
      <c r="P906" s="87"/>
      <c r="Q906" s="87"/>
      <c r="R906" s="87"/>
      <c r="S906" s="87"/>
      <c r="T906" s="88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T906" s="20" t="s">
        <v>162</v>
      </c>
      <c r="AU906" s="20" t="s">
        <v>77</v>
      </c>
    </row>
    <row r="907" s="14" customFormat="1">
      <c r="A907" s="14"/>
      <c r="B907" s="243"/>
      <c r="C907" s="244"/>
      <c r="D907" s="228" t="s">
        <v>170</v>
      </c>
      <c r="E907" s="245" t="s">
        <v>19</v>
      </c>
      <c r="F907" s="246" t="s">
        <v>736</v>
      </c>
      <c r="G907" s="244"/>
      <c r="H907" s="247">
        <v>4167.741</v>
      </c>
      <c r="I907" s="248"/>
      <c r="J907" s="244"/>
      <c r="K907" s="244"/>
      <c r="L907" s="249"/>
      <c r="M907" s="250"/>
      <c r="N907" s="251"/>
      <c r="O907" s="251"/>
      <c r="P907" s="251"/>
      <c r="Q907" s="251"/>
      <c r="R907" s="251"/>
      <c r="S907" s="251"/>
      <c r="T907" s="252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253" t="s">
        <v>170</v>
      </c>
      <c r="AU907" s="253" t="s">
        <v>77</v>
      </c>
      <c r="AV907" s="14" t="s">
        <v>77</v>
      </c>
      <c r="AW907" s="14" t="s">
        <v>31</v>
      </c>
      <c r="AX907" s="14" t="s">
        <v>69</v>
      </c>
      <c r="AY907" s="253" t="s">
        <v>155</v>
      </c>
    </row>
    <row r="908" s="15" customFormat="1">
      <c r="A908" s="15"/>
      <c r="B908" s="254"/>
      <c r="C908" s="255"/>
      <c r="D908" s="228" t="s">
        <v>170</v>
      </c>
      <c r="E908" s="256" t="s">
        <v>19</v>
      </c>
      <c r="F908" s="257" t="s">
        <v>192</v>
      </c>
      <c r="G908" s="255"/>
      <c r="H908" s="258">
        <v>4167.741</v>
      </c>
      <c r="I908" s="259"/>
      <c r="J908" s="255"/>
      <c r="K908" s="255"/>
      <c r="L908" s="260"/>
      <c r="M908" s="261"/>
      <c r="N908" s="262"/>
      <c r="O908" s="262"/>
      <c r="P908" s="262"/>
      <c r="Q908" s="262"/>
      <c r="R908" s="262"/>
      <c r="S908" s="262"/>
      <c r="T908" s="263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T908" s="264" t="s">
        <v>170</v>
      </c>
      <c r="AU908" s="264" t="s">
        <v>77</v>
      </c>
      <c r="AV908" s="15" t="s">
        <v>161</v>
      </c>
      <c r="AW908" s="15" t="s">
        <v>31</v>
      </c>
      <c r="AX908" s="15" t="s">
        <v>75</v>
      </c>
      <c r="AY908" s="264" t="s">
        <v>155</v>
      </c>
    </row>
    <row r="909" s="2" customFormat="1" ht="16.5" customHeight="1">
      <c r="A909" s="41"/>
      <c r="B909" s="42"/>
      <c r="C909" s="215" t="s">
        <v>464</v>
      </c>
      <c r="D909" s="215" t="s">
        <v>157</v>
      </c>
      <c r="E909" s="216" t="s">
        <v>741</v>
      </c>
      <c r="F909" s="217" t="s">
        <v>742</v>
      </c>
      <c r="G909" s="218" t="s">
        <v>168</v>
      </c>
      <c r="H909" s="219">
        <v>4167.741</v>
      </c>
      <c r="I909" s="220"/>
      <c r="J909" s="221">
        <f>ROUND(I909*H909,2)</f>
        <v>0</v>
      </c>
      <c r="K909" s="217" t="s">
        <v>19</v>
      </c>
      <c r="L909" s="47"/>
      <c r="M909" s="222" t="s">
        <v>19</v>
      </c>
      <c r="N909" s="223" t="s">
        <v>40</v>
      </c>
      <c r="O909" s="87"/>
      <c r="P909" s="224">
        <f>O909*H909</f>
        <v>0</v>
      </c>
      <c r="Q909" s="224">
        <v>0</v>
      </c>
      <c r="R909" s="224">
        <f>Q909*H909</f>
        <v>0</v>
      </c>
      <c r="S909" s="224">
        <v>0</v>
      </c>
      <c r="T909" s="225">
        <f>S909*H909</f>
        <v>0</v>
      </c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R909" s="226" t="s">
        <v>161</v>
      </c>
      <c r="AT909" s="226" t="s">
        <v>157</v>
      </c>
      <c r="AU909" s="226" t="s">
        <v>77</v>
      </c>
      <c r="AY909" s="20" t="s">
        <v>155</v>
      </c>
      <c r="BE909" s="227">
        <f>IF(N909="základní",J909,0)</f>
        <v>0</v>
      </c>
      <c r="BF909" s="227">
        <f>IF(N909="snížená",J909,0)</f>
        <v>0</v>
      </c>
      <c r="BG909" s="227">
        <f>IF(N909="zákl. přenesená",J909,0)</f>
        <v>0</v>
      </c>
      <c r="BH909" s="227">
        <f>IF(N909="sníž. přenesená",J909,0)</f>
        <v>0</v>
      </c>
      <c r="BI909" s="227">
        <f>IF(N909="nulová",J909,0)</f>
        <v>0</v>
      </c>
      <c r="BJ909" s="20" t="s">
        <v>75</v>
      </c>
      <c r="BK909" s="227">
        <f>ROUND(I909*H909,2)</f>
        <v>0</v>
      </c>
      <c r="BL909" s="20" t="s">
        <v>161</v>
      </c>
      <c r="BM909" s="226" t="s">
        <v>743</v>
      </c>
    </row>
    <row r="910" s="2" customFormat="1">
      <c r="A910" s="41"/>
      <c r="B910" s="42"/>
      <c r="C910" s="43"/>
      <c r="D910" s="228" t="s">
        <v>162</v>
      </c>
      <c r="E910" s="43"/>
      <c r="F910" s="229" t="s">
        <v>742</v>
      </c>
      <c r="G910" s="43"/>
      <c r="H910" s="43"/>
      <c r="I910" s="230"/>
      <c r="J910" s="43"/>
      <c r="K910" s="43"/>
      <c r="L910" s="47"/>
      <c r="M910" s="231"/>
      <c r="N910" s="232"/>
      <c r="O910" s="87"/>
      <c r="P910" s="87"/>
      <c r="Q910" s="87"/>
      <c r="R910" s="87"/>
      <c r="S910" s="87"/>
      <c r="T910" s="88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T910" s="20" t="s">
        <v>162</v>
      </c>
      <c r="AU910" s="20" t="s">
        <v>77</v>
      </c>
    </row>
    <row r="911" s="13" customFormat="1">
      <c r="A911" s="13"/>
      <c r="B911" s="233"/>
      <c r="C911" s="234"/>
      <c r="D911" s="228" t="s">
        <v>170</v>
      </c>
      <c r="E911" s="235" t="s">
        <v>19</v>
      </c>
      <c r="F911" s="236" t="s">
        <v>744</v>
      </c>
      <c r="G911" s="234"/>
      <c r="H911" s="235" t="s">
        <v>19</v>
      </c>
      <c r="I911" s="237"/>
      <c r="J911" s="234"/>
      <c r="K911" s="234"/>
      <c r="L911" s="238"/>
      <c r="M911" s="239"/>
      <c r="N911" s="240"/>
      <c r="O911" s="240"/>
      <c r="P911" s="240"/>
      <c r="Q911" s="240"/>
      <c r="R911" s="240"/>
      <c r="S911" s="240"/>
      <c r="T911" s="241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2" t="s">
        <v>170</v>
      </c>
      <c r="AU911" s="242" t="s">
        <v>77</v>
      </c>
      <c r="AV911" s="13" t="s">
        <v>75</v>
      </c>
      <c r="AW911" s="13" t="s">
        <v>31</v>
      </c>
      <c r="AX911" s="13" t="s">
        <v>69</v>
      </c>
      <c r="AY911" s="242" t="s">
        <v>155</v>
      </c>
    </row>
    <row r="912" s="14" customFormat="1">
      <c r="A912" s="14"/>
      <c r="B912" s="243"/>
      <c r="C912" s="244"/>
      <c r="D912" s="228" t="s">
        <v>170</v>
      </c>
      <c r="E912" s="245" t="s">
        <v>19</v>
      </c>
      <c r="F912" s="246" t="s">
        <v>745</v>
      </c>
      <c r="G912" s="244"/>
      <c r="H912" s="247">
        <v>3526.841</v>
      </c>
      <c r="I912" s="248"/>
      <c r="J912" s="244"/>
      <c r="K912" s="244"/>
      <c r="L912" s="249"/>
      <c r="M912" s="250"/>
      <c r="N912" s="251"/>
      <c r="O912" s="251"/>
      <c r="P912" s="251"/>
      <c r="Q912" s="251"/>
      <c r="R912" s="251"/>
      <c r="S912" s="251"/>
      <c r="T912" s="252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53" t="s">
        <v>170</v>
      </c>
      <c r="AU912" s="253" t="s">
        <v>77</v>
      </c>
      <c r="AV912" s="14" t="s">
        <v>77</v>
      </c>
      <c r="AW912" s="14" t="s">
        <v>31</v>
      </c>
      <c r="AX912" s="14" t="s">
        <v>69</v>
      </c>
      <c r="AY912" s="253" t="s">
        <v>155</v>
      </c>
    </row>
    <row r="913" s="13" customFormat="1">
      <c r="A913" s="13"/>
      <c r="B913" s="233"/>
      <c r="C913" s="234"/>
      <c r="D913" s="228" t="s">
        <v>170</v>
      </c>
      <c r="E913" s="235" t="s">
        <v>19</v>
      </c>
      <c r="F913" s="236" t="s">
        <v>476</v>
      </c>
      <c r="G913" s="234"/>
      <c r="H913" s="235" t="s">
        <v>19</v>
      </c>
      <c r="I913" s="237"/>
      <c r="J913" s="234"/>
      <c r="K913" s="234"/>
      <c r="L913" s="238"/>
      <c r="M913" s="239"/>
      <c r="N913" s="240"/>
      <c r="O913" s="240"/>
      <c r="P913" s="240"/>
      <c r="Q913" s="240"/>
      <c r="R913" s="240"/>
      <c r="S913" s="240"/>
      <c r="T913" s="241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42" t="s">
        <v>170</v>
      </c>
      <c r="AU913" s="242" t="s">
        <v>77</v>
      </c>
      <c r="AV913" s="13" t="s">
        <v>75</v>
      </c>
      <c r="AW913" s="13" t="s">
        <v>31</v>
      </c>
      <c r="AX913" s="13" t="s">
        <v>69</v>
      </c>
      <c r="AY913" s="242" t="s">
        <v>155</v>
      </c>
    </row>
    <row r="914" s="14" customFormat="1">
      <c r="A914" s="14"/>
      <c r="B914" s="243"/>
      <c r="C914" s="244"/>
      <c r="D914" s="228" t="s">
        <v>170</v>
      </c>
      <c r="E914" s="245" t="s">
        <v>19</v>
      </c>
      <c r="F914" s="246" t="s">
        <v>448</v>
      </c>
      <c r="G914" s="244"/>
      <c r="H914" s="247">
        <v>272.486</v>
      </c>
      <c r="I914" s="248"/>
      <c r="J914" s="244"/>
      <c r="K914" s="244"/>
      <c r="L914" s="249"/>
      <c r="M914" s="250"/>
      <c r="N914" s="251"/>
      <c r="O914" s="251"/>
      <c r="P914" s="251"/>
      <c r="Q914" s="251"/>
      <c r="R914" s="251"/>
      <c r="S914" s="251"/>
      <c r="T914" s="252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53" t="s">
        <v>170</v>
      </c>
      <c r="AU914" s="253" t="s">
        <v>77</v>
      </c>
      <c r="AV914" s="14" t="s">
        <v>77</v>
      </c>
      <c r="AW914" s="14" t="s">
        <v>31</v>
      </c>
      <c r="AX914" s="14" t="s">
        <v>69</v>
      </c>
      <c r="AY914" s="253" t="s">
        <v>155</v>
      </c>
    </row>
    <row r="915" s="13" customFormat="1">
      <c r="A915" s="13"/>
      <c r="B915" s="233"/>
      <c r="C915" s="234"/>
      <c r="D915" s="228" t="s">
        <v>170</v>
      </c>
      <c r="E915" s="235" t="s">
        <v>19</v>
      </c>
      <c r="F915" s="236" t="s">
        <v>746</v>
      </c>
      <c r="G915" s="234"/>
      <c r="H915" s="235" t="s">
        <v>19</v>
      </c>
      <c r="I915" s="237"/>
      <c r="J915" s="234"/>
      <c r="K915" s="234"/>
      <c r="L915" s="238"/>
      <c r="M915" s="239"/>
      <c r="N915" s="240"/>
      <c r="O915" s="240"/>
      <c r="P915" s="240"/>
      <c r="Q915" s="240"/>
      <c r="R915" s="240"/>
      <c r="S915" s="240"/>
      <c r="T915" s="241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2" t="s">
        <v>170</v>
      </c>
      <c r="AU915" s="242" t="s">
        <v>77</v>
      </c>
      <c r="AV915" s="13" t="s">
        <v>75</v>
      </c>
      <c r="AW915" s="13" t="s">
        <v>31</v>
      </c>
      <c r="AX915" s="13" t="s">
        <v>69</v>
      </c>
      <c r="AY915" s="242" t="s">
        <v>155</v>
      </c>
    </row>
    <row r="916" s="13" customFormat="1">
      <c r="A916" s="13"/>
      <c r="B916" s="233"/>
      <c r="C916" s="234"/>
      <c r="D916" s="228" t="s">
        <v>170</v>
      </c>
      <c r="E916" s="235" t="s">
        <v>19</v>
      </c>
      <c r="F916" s="236" t="s">
        <v>390</v>
      </c>
      <c r="G916" s="234"/>
      <c r="H916" s="235" t="s">
        <v>19</v>
      </c>
      <c r="I916" s="237"/>
      <c r="J916" s="234"/>
      <c r="K916" s="234"/>
      <c r="L916" s="238"/>
      <c r="M916" s="239"/>
      <c r="N916" s="240"/>
      <c r="O916" s="240"/>
      <c r="P916" s="240"/>
      <c r="Q916" s="240"/>
      <c r="R916" s="240"/>
      <c r="S916" s="240"/>
      <c r="T916" s="241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2" t="s">
        <v>170</v>
      </c>
      <c r="AU916" s="242" t="s">
        <v>77</v>
      </c>
      <c r="AV916" s="13" t="s">
        <v>75</v>
      </c>
      <c r="AW916" s="13" t="s">
        <v>31</v>
      </c>
      <c r="AX916" s="13" t="s">
        <v>69</v>
      </c>
      <c r="AY916" s="242" t="s">
        <v>155</v>
      </c>
    </row>
    <row r="917" s="14" customFormat="1">
      <c r="A917" s="14"/>
      <c r="B917" s="243"/>
      <c r="C917" s="244"/>
      <c r="D917" s="228" t="s">
        <v>170</v>
      </c>
      <c r="E917" s="245" t="s">
        <v>19</v>
      </c>
      <c r="F917" s="246" t="s">
        <v>747</v>
      </c>
      <c r="G917" s="244"/>
      <c r="H917" s="247">
        <v>505.978</v>
      </c>
      <c r="I917" s="248"/>
      <c r="J917" s="244"/>
      <c r="K917" s="244"/>
      <c r="L917" s="249"/>
      <c r="M917" s="250"/>
      <c r="N917" s="251"/>
      <c r="O917" s="251"/>
      <c r="P917" s="251"/>
      <c r="Q917" s="251"/>
      <c r="R917" s="251"/>
      <c r="S917" s="251"/>
      <c r="T917" s="252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3" t="s">
        <v>170</v>
      </c>
      <c r="AU917" s="253" t="s">
        <v>77</v>
      </c>
      <c r="AV917" s="14" t="s">
        <v>77</v>
      </c>
      <c r="AW917" s="14" t="s">
        <v>31</v>
      </c>
      <c r="AX917" s="14" t="s">
        <v>69</v>
      </c>
      <c r="AY917" s="253" t="s">
        <v>155</v>
      </c>
    </row>
    <row r="918" s="13" customFormat="1">
      <c r="A918" s="13"/>
      <c r="B918" s="233"/>
      <c r="C918" s="234"/>
      <c r="D918" s="228" t="s">
        <v>170</v>
      </c>
      <c r="E918" s="235" t="s">
        <v>19</v>
      </c>
      <c r="F918" s="236" t="s">
        <v>452</v>
      </c>
      <c r="G918" s="234"/>
      <c r="H918" s="235" t="s">
        <v>19</v>
      </c>
      <c r="I918" s="237"/>
      <c r="J918" s="234"/>
      <c r="K918" s="234"/>
      <c r="L918" s="238"/>
      <c r="M918" s="239"/>
      <c r="N918" s="240"/>
      <c r="O918" s="240"/>
      <c r="P918" s="240"/>
      <c r="Q918" s="240"/>
      <c r="R918" s="240"/>
      <c r="S918" s="240"/>
      <c r="T918" s="241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2" t="s">
        <v>170</v>
      </c>
      <c r="AU918" s="242" t="s">
        <v>77</v>
      </c>
      <c r="AV918" s="13" t="s">
        <v>75</v>
      </c>
      <c r="AW918" s="13" t="s">
        <v>31</v>
      </c>
      <c r="AX918" s="13" t="s">
        <v>69</v>
      </c>
      <c r="AY918" s="242" t="s">
        <v>155</v>
      </c>
    </row>
    <row r="919" s="14" customFormat="1">
      <c r="A919" s="14"/>
      <c r="B919" s="243"/>
      <c r="C919" s="244"/>
      <c r="D919" s="228" t="s">
        <v>170</v>
      </c>
      <c r="E919" s="245" t="s">
        <v>19</v>
      </c>
      <c r="F919" s="246" t="s">
        <v>453</v>
      </c>
      <c r="G919" s="244"/>
      <c r="H919" s="247">
        <v>6.72</v>
      </c>
      <c r="I919" s="248"/>
      <c r="J919" s="244"/>
      <c r="K919" s="244"/>
      <c r="L919" s="249"/>
      <c r="M919" s="250"/>
      <c r="N919" s="251"/>
      <c r="O919" s="251"/>
      <c r="P919" s="251"/>
      <c r="Q919" s="251"/>
      <c r="R919" s="251"/>
      <c r="S919" s="251"/>
      <c r="T919" s="252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53" t="s">
        <v>170</v>
      </c>
      <c r="AU919" s="253" t="s">
        <v>77</v>
      </c>
      <c r="AV919" s="14" t="s">
        <v>77</v>
      </c>
      <c r="AW919" s="14" t="s">
        <v>31</v>
      </c>
      <c r="AX919" s="14" t="s">
        <v>69</v>
      </c>
      <c r="AY919" s="253" t="s">
        <v>155</v>
      </c>
    </row>
    <row r="920" s="14" customFormat="1">
      <c r="A920" s="14"/>
      <c r="B920" s="243"/>
      <c r="C920" s="244"/>
      <c r="D920" s="228" t="s">
        <v>170</v>
      </c>
      <c r="E920" s="245" t="s">
        <v>19</v>
      </c>
      <c r="F920" s="246" t="s">
        <v>454</v>
      </c>
      <c r="G920" s="244"/>
      <c r="H920" s="247">
        <v>5.74</v>
      </c>
      <c r="I920" s="248"/>
      <c r="J920" s="244"/>
      <c r="K920" s="244"/>
      <c r="L920" s="249"/>
      <c r="M920" s="250"/>
      <c r="N920" s="251"/>
      <c r="O920" s="251"/>
      <c r="P920" s="251"/>
      <c r="Q920" s="251"/>
      <c r="R920" s="251"/>
      <c r="S920" s="251"/>
      <c r="T920" s="252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53" t="s">
        <v>170</v>
      </c>
      <c r="AU920" s="253" t="s">
        <v>77</v>
      </c>
      <c r="AV920" s="14" t="s">
        <v>77</v>
      </c>
      <c r="AW920" s="14" t="s">
        <v>31</v>
      </c>
      <c r="AX920" s="14" t="s">
        <v>69</v>
      </c>
      <c r="AY920" s="253" t="s">
        <v>155</v>
      </c>
    </row>
    <row r="921" s="13" customFormat="1">
      <c r="A921" s="13"/>
      <c r="B921" s="233"/>
      <c r="C921" s="234"/>
      <c r="D921" s="228" t="s">
        <v>170</v>
      </c>
      <c r="E921" s="235" t="s">
        <v>19</v>
      </c>
      <c r="F921" s="236" t="s">
        <v>489</v>
      </c>
      <c r="G921" s="234"/>
      <c r="H921" s="235" t="s">
        <v>19</v>
      </c>
      <c r="I921" s="237"/>
      <c r="J921" s="234"/>
      <c r="K921" s="234"/>
      <c r="L921" s="238"/>
      <c r="M921" s="239"/>
      <c r="N921" s="240"/>
      <c r="O921" s="240"/>
      <c r="P921" s="240"/>
      <c r="Q921" s="240"/>
      <c r="R921" s="240"/>
      <c r="S921" s="240"/>
      <c r="T921" s="241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42" t="s">
        <v>170</v>
      </c>
      <c r="AU921" s="242" t="s">
        <v>77</v>
      </c>
      <c r="AV921" s="13" t="s">
        <v>75</v>
      </c>
      <c r="AW921" s="13" t="s">
        <v>31</v>
      </c>
      <c r="AX921" s="13" t="s">
        <v>69</v>
      </c>
      <c r="AY921" s="242" t="s">
        <v>155</v>
      </c>
    </row>
    <row r="922" s="14" customFormat="1">
      <c r="A922" s="14"/>
      <c r="B922" s="243"/>
      <c r="C922" s="244"/>
      <c r="D922" s="228" t="s">
        <v>170</v>
      </c>
      <c r="E922" s="245" t="s">
        <v>19</v>
      </c>
      <c r="F922" s="246" t="s">
        <v>490</v>
      </c>
      <c r="G922" s="244"/>
      <c r="H922" s="247">
        <v>12.48</v>
      </c>
      <c r="I922" s="248"/>
      <c r="J922" s="244"/>
      <c r="K922" s="244"/>
      <c r="L922" s="249"/>
      <c r="M922" s="250"/>
      <c r="N922" s="251"/>
      <c r="O922" s="251"/>
      <c r="P922" s="251"/>
      <c r="Q922" s="251"/>
      <c r="R922" s="251"/>
      <c r="S922" s="251"/>
      <c r="T922" s="252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253" t="s">
        <v>170</v>
      </c>
      <c r="AU922" s="253" t="s">
        <v>77</v>
      </c>
      <c r="AV922" s="14" t="s">
        <v>77</v>
      </c>
      <c r="AW922" s="14" t="s">
        <v>31</v>
      </c>
      <c r="AX922" s="14" t="s">
        <v>69</v>
      </c>
      <c r="AY922" s="253" t="s">
        <v>155</v>
      </c>
    </row>
    <row r="923" s="13" customFormat="1">
      <c r="A923" s="13"/>
      <c r="B923" s="233"/>
      <c r="C923" s="234"/>
      <c r="D923" s="228" t="s">
        <v>170</v>
      </c>
      <c r="E923" s="235" t="s">
        <v>19</v>
      </c>
      <c r="F923" s="236" t="s">
        <v>748</v>
      </c>
      <c r="G923" s="234"/>
      <c r="H923" s="235" t="s">
        <v>19</v>
      </c>
      <c r="I923" s="237"/>
      <c r="J923" s="234"/>
      <c r="K923" s="234"/>
      <c r="L923" s="238"/>
      <c r="M923" s="239"/>
      <c r="N923" s="240"/>
      <c r="O923" s="240"/>
      <c r="P923" s="240"/>
      <c r="Q923" s="240"/>
      <c r="R923" s="240"/>
      <c r="S923" s="240"/>
      <c r="T923" s="241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2" t="s">
        <v>170</v>
      </c>
      <c r="AU923" s="242" t="s">
        <v>77</v>
      </c>
      <c r="AV923" s="13" t="s">
        <v>75</v>
      </c>
      <c r="AW923" s="13" t="s">
        <v>31</v>
      </c>
      <c r="AX923" s="13" t="s">
        <v>69</v>
      </c>
      <c r="AY923" s="242" t="s">
        <v>155</v>
      </c>
    </row>
    <row r="924" s="14" customFormat="1">
      <c r="A924" s="14"/>
      <c r="B924" s="243"/>
      <c r="C924" s="244"/>
      <c r="D924" s="228" t="s">
        <v>170</v>
      </c>
      <c r="E924" s="245" t="s">
        <v>19</v>
      </c>
      <c r="F924" s="246" t="s">
        <v>749</v>
      </c>
      <c r="G924" s="244"/>
      <c r="H924" s="247">
        <v>-162.504</v>
      </c>
      <c r="I924" s="248"/>
      <c r="J924" s="244"/>
      <c r="K924" s="244"/>
      <c r="L924" s="249"/>
      <c r="M924" s="250"/>
      <c r="N924" s="251"/>
      <c r="O924" s="251"/>
      <c r="P924" s="251"/>
      <c r="Q924" s="251"/>
      <c r="R924" s="251"/>
      <c r="S924" s="251"/>
      <c r="T924" s="252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3" t="s">
        <v>170</v>
      </c>
      <c r="AU924" s="253" t="s">
        <v>77</v>
      </c>
      <c r="AV924" s="14" t="s">
        <v>77</v>
      </c>
      <c r="AW924" s="14" t="s">
        <v>31</v>
      </c>
      <c r="AX924" s="14" t="s">
        <v>69</v>
      </c>
      <c r="AY924" s="253" t="s">
        <v>155</v>
      </c>
    </row>
    <row r="925" s="15" customFormat="1">
      <c r="A925" s="15"/>
      <c r="B925" s="254"/>
      <c r="C925" s="255"/>
      <c r="D925" s="228" t="s">
        <v>170</v>
      </c>
      <c r="E925" s="256" t="s">
        <v>19</v>
      </c>
      <c r="F925" s="257" t="s">
        <v>192</v>
      </c>
      <c r="G925" s="255"/>
      <c r="H925" s="258">
        <v>4167.7409999999992</v>
      </c>
      <c r="I925" s="259"/>
      <c r="J925" s="255"/>
      <c r="K925" s="255"/>
      <c r="L925" s="260"/>
      <c r="M925" s="261"/>
      <c r="N925" s="262"/>
      <c r="O925" s="262"/>
      <c r="P925" s="262"/>
      <c r="Q925" s="262"/>
      <c r="R925" s="262"/>
      <c r="S925" s="262"/>
      <c r="T925" s="263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64" t="s">
        <v>170</v>
      </c>
      <c r="AU925" s="264" t="s">
        <v>77</v>
      </c>
      <c r="AV925" s="15" t="s">
        <v>161</v>
      </c>
      <c r="AW925" s="15" t="s">
        <v>31</v>
      </c>
      <c r="AX925" s="15" t="s">
        <v>75</v>
      </c>
      <c r="AY925" s="264" t="s">
        <v>155</v>
      </c>
    </row>
    <row r="926" s="2" customFormat="1" ht="16.5" customHeight="1">
      <c r="A926" s="41"/>
      <c r="B926" s="42"/>
      <c r="C926" s="215" t="s">
        <v>750</v>
      </c>
      <c r="D926" s="215" t="s">
        <v>157</v>
      </c>
      <c r="E926" s="216" t="s">
        <v>751</v>
      </c>
      <c r="F926" s="217" t="s">
        <v>752</v>
      </c>
      <c r="G926" s="218" t="s">
        <v>168</v>
      </c>
      <c r="H926" s="219">
        <v>674.293</v>
      </c>
      <c r="I926" s="220"/>
      <c r="J926" s="221">
        <f>ROUND(I926*H926,2)</f>
        <v>0</v>
      </c>
      <c r="K926" s="217" t="s">
        <v>19</v>
      </c>
      <c r="L926" s="47"/>
      <c r="M926" s="222" t="s">
        <v>19</v>
      </c>
      <c r="N926" s="223" t="s">
        <v>40</v>
      </c>
      <c r="O926" s="87"/>
      <c r="P926" s="224">
        <f>O926*H926</f>
        <v>0</v>
      </c>
      <c r="Q926" s="224">
        <v>0</v>
      </c>
      <c r="R926" s="224">
        <f>Q926*H926</f>
        <v>0</v>
      </c>
      <c r="S926" s="224">
        <v>0</v>
      </c>
      <c r="T926" s="225">
        <f>S926*H926</f>
        <v>0</v>
      </c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R926" s="226" t="s">
        <v>161</v>
      </c>
      <c r="AT926" s="226" t="s">
        <v>157</v>
      </c>
      <c r="AU926" s="226" t="s">
        <v>77</v>
      </c>
      <c r="AY926" s="20" t="s">
        <v>155</v>
      </c>
      <c r="BE926" s="227">
        <f>IF(N926="základní",J926,0)</f>
        <v>0</v>
      </c>
      <c r="BF926" s="227">
        <f>IF(N926="snížená",J926,0)</f>
        <v>0</v>
      </c>
      <c r="BG926" s="227">
        <f>IF(N926="zákl. přenesená",J926,0)</f>
        <v>0</v>
      </c>
      <c r="BH926" s="227">
        <f>IF(N926="sníž. přenesená",J926,0)</f>
        <v>0</v>
      </c>
      <c r="BI926" s="227">
        <f>IF(N926="nulová",J926,0)</f>
        <v>0</v>
      </c>
      <c r="BJ926" s="20" t="s">
        <v>75</v>
      </c>
      <c r="BK926" s="227">
        <f>ROUND(I926*H926,2)</f>
        <v>0</v>
      </c>
      <c r="BL926" s="20" t="s">
        <v>161</v>
      </c>
      <c r="BM926" s="226" t="s">
        <v>753</v>
      </c>
    </row>
    <row r="927" s="2" customFormat="1">
      <c r="A927" s="41"/>
      <c r="B927" s="42"/>
      <c r="C927" s="43"/>
      <c r="D927" s="228" t="s">
        <v>162</v>
      </c>
      <c r="E927" s="43"/>
      <c r="F927" s="229" t="s">
        <v>752</v>
      </c>
      <c r="G927" s="43"/>
      <c r="H927" s="43"/>
      <c r="I927" s="230"/>
      <c r="J927" s="43"/>
      <c r="K927" s="43"/>
      <c r="L927" s="47"/>
      <c r="M927" s="231"/>
      <c r="N927" s="232"/>
      <c r="O927" s="87"/>
      <c r="P927" s="87"/>
      <c r="Q927" s="87"/>
      <c r="R927" s="87"/>
      <c r="S927" s="87"/>
      <c r="T927" s="88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T927" s="20" t="s">
        <v>162</v>
      </c>
      <c r="AU927" s="20" t="s">
        <v>77</v>
      </c>
    </row>
    <row r="928" s="13" customFormat="1">
      <c r="A928" s="13"/>
      <c r="B928" s="233"/>
      <c r="C928" s="234"/>
      <c r="D928" s="228" t="s">
        <v>170</v>
      </c>
      <c r="E928" s="235" t="s">
        <v>19</v>
      </c>
      <c r="F928" s="236" t="s">
        <v>754</v>
      </c>
      <c r="G928" s="234"/>
      <c r="H928" s="235" t="s">
        <v>19</v>
      </c>
      <c r="I928" s="237"/>
      <c r="J928" s="234"/>
      <c r="K928" s="234"/>
      <c r="L928" s="238"/>
      <c r="M928" s="239"/>
      <c r="N928" s="240"/>
      <c r="O928" s="240"/>
      <c r="P928" s="240"/>
      <c r="Q928" s="240"/>
      <c r="R928" s="240"/>
      <c r="S928" s="240"/>
      <c r="T928" s="241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2" t="s">
        <v>170</v>
      </c>
      <c r="AU928" s="242" t="s">
        <v>77</v>
      </c>
      <c r="AV928" s="13" t="s">
        <v>75</v>
      </c>
      <c r="AW928" s="13" t="s">
        <v>31</v>
      </c>
      <c r="AX928" s="13" t="s">
        <v>69</v>
      </c>
      <c r="AY928" s="242" t="s">
        <v>155</v>
      </c>
    </row>
    <row r="929" s="14" customFormat="1">
      <c r="A929" s="14"/>
      <c r="B929" s="243"/>
      <c r="C929" s="244"/>
      <c r="D929" s="228" t="s">
        <v>170</v>
      </c>
      <c r="E929" s="245" t="s">
        <v>19</v>
      </c>
      <c r="F929" s="246" t="s">
        <v>755</v>
      </c>
      <c r="G929" s="244"/>
      <c r="H929" s="247">
        <v>100</v>
      </c>
      <c r="I929" s="248"/>
      <c r="J929" s="244"/>
      <c r="K929" s="244"/>
      <c r="L929" s="249"/>
      <c r="M929" s="250"/>
      <c r="N929" s="251"/>
      <c r="O929" s="251"/>
      <c r="P929" s="251"/>
      <c r="Q929" s="251"/>
      <c r="R929" s="251"/>
      <c r="S929" s="251"/>
      <c r="T929" s="252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253" t="s">
        <v>170</v>
      </c>
      <c r="AU929" s="253" t="s">
        <v>77</v>
      </c>
      <c r="AV929" s="14" t="s">
        <v>77</v>
      </c>
      <c r="AW929" s="14" t="s">
        <v>31</v>
      </c>
      <c r="AX929" s="14" t="s">
        <v>69</v>
      </c>
      <c r="AY929" s="253" t="s">
        <v>155</v>
      </c>
    </row>
    <row r="930" s="14" customFormat="1">
      <c r="A930" s="14"/>
      <c r="B930" s="243"/>
      <c r="C930" s="244"/>
      <c r="D930" s="228" t="s">
        <v>170</v>
      </c>
      <c r="E930" s="245" t="s">
        <v>19</v>
      </c>
      <c r="F930" s="246" t="s">
        <v>756</v>
      </c>
      <c r="G930" s="244"/>
      <c r="H930" s="247">
        <v>-18.252</v>
      </c>
      <c r="I930" s="248"/>
      <c r="J930" s="244"/>
      <c r="K930" s="244"/>
      <c r="L930" s="249"/>
      <c r="M930" s="250"/>
      <c r="N930" s="251"/>
      <c r="O930" s="251"/>
      <c r="P930" s="251"/>
      <c r="Q930" s="251"/>
      <c r="R930" s="251"/>
      <c r="S930" s="251"/>
      <c r="T930" s="252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3" t="s">
        <v>170</v>
      </c>
      <c r="AU930" s="253" t="s">
        <v>77</v>
      </c>
      <c r="AV930" s="14" t="s">
        <v>77</v>
      </c>
      <c r="AW930" s="14" t="s">
        <v>31</v>
      </c>
      <c r="AX930" s="14" t="s">
        <v>69</v>
      </c>
      <c r="AY930" s="253" t="s">
        <v>155</v>
      </c>
    </row>
    <row r="931" s="14" customFormat="1">
      <c r="A931" s="14"/>
      <c r="B931" s="243"/>
      <c r="C931" s="244"/>
      <c r="D931" s="228" t="s">
        <v>170</v>
      </c>
      <c r="E931" s="245" t="s">
        <v>19</v>
      </c>
      <c r="F931" s="246" t="s">
        <v>757</v>
      </c>
      <c r="G931" s="244"/>
      <c r="H931" s="247">
        <v>3.994</v>
      </c>
      <c r="I931" s="248"/>
      <c r="J931" s="244"/>
      <c r="K931" s="244"/>
      <c r="L931" s="249"/>
      <c r="M931" s="250"/>
      <c r="N931" s="251"/>
      <c r="O931" s="251"/>
      <c r="P931" s="251"/>
      <c r="Q931" s="251"/>
      <c r="R931" s="251"/>
      <c r="S931" s="251"/>
      <c r="T931" s="252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53" t="s">
        <v>170</v>
      </c>
      <c r="AU931" s="253" t="s">
        <v>77</v>
      </c>
      <c r="AV931" s="14" t="s">
        <v>77</v>
      </c>
      <c r="AW931" s="14" t="s">
        <v>31</v>
      </c>
      <c r="AX931" s="14" t="s">
        <v>69</v>
      </c>
      <c r="AY931" s="253" t="s">
        <v>155</v>
      </c>
    </row>
    <row r="932" s="14" customFormat="1">
      <c r="A932" s="14"/>
      <c r="B932" s="243"/>
      <c r="C932" s="244"/>
      <c r="D932" s="228" t="s">
        <v>170</v>
      </c>
      <c r="E932" s="245" t="s">
        <v>19</v>
      </c>
      <c r="F932" s="246" t="s">
        <v>758</v>
      </c>
      <c r="G932" s="244"/>
      <c r="H932" s="247">
        <v>1.568</v>
      </c>
      <c r="I932" s="248"/>
      <c r="J932" s="244"/>
      <c r="K932" s="244"/>
      <c r="L932" s="249"/>
      <c r="M932" s="250"/>
      <c r="N932" s="251"/>
      <c r="O932" s="251"/>
      <c r="P932" s="251"/>
      <c r="Q932" s="251"/>
      <c r="R932" s="251"/>
      <c r="S932" s="251"/>
      <c r="T932" s="252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53" t="s">
        <v>170</v>
      </c>
      <c r="AU932" s="253" t="s">
        <v>77</v>
      </c>
      <c r="AV932" s="14" t="s">
        <v>77</v>
      </c>
      <c r="AW932" s="14" t="s">
        <v>31</v>
      </c>
      <c r="AX932" s="14" t="s">
        <v>69</v>
      </c>
      <c r="AY932" s="253" t="s">
        <v>155</v>
      </c>
    </row>
    <row r="933" s="13" customFormat="1">
      <c r="A933" s="13"/>
      <c r="B933" s="233"/>
      <c r="C933" s="234"/>
      <c r="D933" s="228" t="s">
        <v>170</v>
      </c>
      <c r="E933" s="235" t="s">
        <v>19</v>
      </c>
      <c r="F933" s="236" t="s">
        <v>759</v>
      </c>
      <c r="G933" s="234"/>
      <c r="H933" s="235" t="s">
        <v>19</v>
      </c>
      <c r="I933" s="237"/>
      <c r="J933" s="234"/>
      <c r="K933" s="234"/>
      <c r="L933" s="238"/>
      <c r="M933" s="239"/>
      <c r="N933" s="240"/>
      <c r="O933" s="240"/>
      <c r="P933" s="240"/>
      <c r="Q933" s="240"/>
      <c r="R933" s="240"/>
      <c r="S933" s="240"/>
      <c r="T933" s="241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2" t="s">
        <v>170</v>
      </c>
      <c r="AU933" s="242" t="s">
        <v>77</v>
      </c>
      <c r="AV933" s="13" t="s">
        <v>75</v>
      </c>
      <c r="AW933" s="13" t="s">
        <v>31</v>
      </c>
      <c r="AX933" s="13" t="s">
        <v>69</v>
      </c>
      <c r="AY933" s="242" t="s">
        <v>155</v>
      </c>
    </row>
    <row r="934" s="14" customFormat="1">
      <c r="A934" s="14"/>
      <c r="B934" s="243"/>
      <c r="C934" s="244"/>
      <c r="D934" s="228" t="s">
        <v>170</v>
      </c>
      <c r="E934" s="245" t="s">
        <v>19</v>
      </c>
      <c r="F934" s="246" t="s">
        <v>760</v>
      </c>
      <c r="G934" s="244"/>
      <c r="H934" s="247">
        <v>270</v>
      </c>
      <c r="I934" s="248"/>
      <c r="J934" s="244"/>
      <c r="K934" s="244"/>
      <c r="L934" s="249"/>
      <c r="M934" s="250"/>
      <c r="N934" s="251"/>
      <c r="O934" s="251"/>
      <c r="P934" s="251"/>
      <c r="Q934" s="251"/>
      <c r="R934" s="251"/>
      <c r="S934" s="251"/>
      <c r="T934" s="252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3" t="s">
        <v>170</v>
      </c>
      <c r="AU934" s="253" t="s">
        <v>77</v>
      </c>
      <c r="AV934" s="14" t="s">
        <v>77</v>
      </c>
      <c r="AW934" s="14" t="s">
        <v>31</v>
      </c>
      <c r="AX934" s="14" t="s">
        <v>69</v>
      </c>
      <c r="AY934" s="253" t="s">
        <v>155</v>
      </c>
    </row>
    <row r="935" s="14" customFormat="1">
      <c r="A935" s="14"/>
      <c r="B935" s="243"/>
      <c r="C935" s="244"/>
      <c r="D935" s="228" t="s">
        <v>170</v>
      </c>
      <c r="E935" s="245" t="s">
        <v>19</v>
      </c>
      <c r="F935" s="246" t="s">
        <v>761</v>
      </c>
      <c r="G935" s="244"/>
      <c r="H935" s="247">
        <v>-38.786</v>
      </c>
      <c r="I935" s="248"/>
      <c r="J935" s="244"/>
      <c r="K935" s="244"/>
      <c r="L935" s="249"/>
      <c r="M935" s="250"/>
      <c r="N935" s="251"/>
      <c r="O935" s="251"/>
      <c r="P935" s="251"/>
      <c r="Q935" s="251"/>
      <c r="R935" s="251"/>
      <c r="S935" s="251"/>
      <c r="T935" s="252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T935" s="253" t="s">
        <v>170</v>
      </c>
      <c r="AU935" s="253" t="s">
        <v>77</v>
      </c>
      <c r="AV935" s="14" t="s">
        <v>77</v>
      </c>
      <c r="AW935" s="14" t="s">
        <v>31</v>
      </c>
      <c r="AX935" s="14" t="s">
        <v>69</v>
      </c>
      <c r="AY935" s="253" t="s">
        <v>155</v>
      </c>
    </row>
    <row r="936" s="14" customFormat="1">
      <c r="A936" s="14"/>
      <c r="B936" s="243"/>
      <c r="C936" s="244"/>
      <c r="D936" s="228" t="s">
        <v>170</v>
      </c>
      <c r="E936" s="245" t="s">
        <v>19</v>
      </c>
      <c r="F936" s="246" t="s">
        <v>762</v>
      </c>
      <c r="G936" s="244"/>
      <c r="H936" s="247">
        <v>7.987</v>
      </c>
      <c r="I936" s="248"/>
      <c r="J936" s="244"/>
      <c r="K936" s="244"/>
      <c r="L936" s="249"/>
      <c r="M936" s="250"/>
      <c r="N936" s="251"/>
      <c r="O936" s="251"/>
      <c r="P936" s="251"/>
      <c r="Q936" s="251"/>
      <c r="R936" s="251"/>
      <c r="S936" s="251"/>
      <c r="T936" s="252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3" t="s">
        <v>170</v>
      </c>
      <c r="AU936" s="253" t="s">
        <v>77</v>
      </c>
      <c r="AV936" s="14" t="s">
        <v>77</v>
      </c>
      <c r="AW936" s="14" t="s">
        <v>31</v>
      </c>
      <c r="AX936" s="14" t="s">
        <v>69</v>
      </c>
      <c r="AY936" s="253" t="s">
        <v>155</v>
      </c>
    </row>
    <row r="937" s="14" customFormat="1">
      <c r="A937" s="14"/>
      <c r="B937" s="243"/>
      <c r="C937" s="244"/>
      <c r="D937" s="228" t="s">
        <v>170</v>
      </c>
      <c r="E937" s="245" t="s">
        <v>19</v>
      </c>
      <c r="F937" s="246" t="s">
        <v>763</v>
      </c>
      <c r="G937" s="244"/>
      <c r="H937" s="247">
        <v>0.499</v>
      </c>
      <c r="I937" s="248"/>
      <c r="J937" s="244"/>
      <c r="K937" s="244"/>
      <c r="L937" s="249"/>
      <c r="M937" s="250"/>
      <c r="N937" s="251"/>
      <c r="O937" s="251"/>
      <c r="P937" s="251"/>
      <c r="Q937" s="251"/>
      <c r="R937" s="251"/>
      <c r="S937" s="251"/>
      <c r="T937" s="252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53" t="s">
        <v>170</v>
      </c>
      <c r="AU937" s="253" t="s">
        <v>77</v>
      </c>
      <c r="AV937" s="14" t="s">
        <v>77</v>
      </c>
      <c r="AW937" s="14" t="s">
        <v>31</v>
      </c>
      <c r="AX937" s="14" t="s">
        <v>69</v>
      </c>
      <c r="AY937" s="253" t="s">
        <v>155</v>
      </c>
    </row>
    <row r="938" s="14" customFormat="1">
      <c r="A938" s="14"/>
      <c r="B938" s="243"/>
      <c r="C938" s="244"/>
      <c r="D938" s="228" t="s">
        <v>170</v>
      </c>
      <c r="E938" s="245" t="s">
        <v>19</v>
      </c>
      <c r="F938" s="246" t="s">
        <v>622</v>
      </c>
      <c r="G938" s="244"/>
      <c r="H938" s="247">
        <v>-4.32</v>
      </c>
      <c r="I938" s="248"/>
      <c r="J938" s="244"/>
      <c r="K938" s="244"/>
      <c r="L938" s="249"/>
      <c r="M938" s="250"/>
      <c r="N938" s="251"/>
      <c r="O938" s="251"/>
      <c r="P938" s="251"/>
      <c r="Q938" s="251"/>
      <c r="R938" s="251"/>
      <c r="S938" s="251"/>
      <c r="T938" s="252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53" t="s">
        <v>170</v>
      </c>
      <c r="AU938" s="253" t="s">
        <v>77</v>
      </c>
      <c r="AV938" s="14" t="s">
        <v>77</v>
      </c>
      <c r="AW938" s="14" t="s">
        <v>31</v>
      </c>
      <c r="AX938" s="14" t="s">
        <v>69</v>
      </c>
      <c r="AY938" s="253" t="s">
        <v>155</v>
      </c>
    </row>
    <row r="939" s="14" customFormat="1">
      <c r="A939" s="14"/>
      <c r="B939" s="243"/>
      <c r="C939" s="244"/>
      <c r="D939" s="228" t="s">
        <v>170</v>
      </c>
      <c r="E939" s="245" t="s">
        <v>19</v>
      </c>
      <c r="F939" s="246" t="s">
        <v>764</v>
      </c>
      <c r="G939" s="244"/>
      <c r="H939" s="247">
        <v>3.251</v>
      </c>
      <c r="I939" s="248"/>
      <c r="J939" s="244"/>
      <c r="K939" s="244"/>
      <c r="L939" s="249"/>
      <c r="M939" s="250"/>
      <c r="N939" s="251"/>
      <c r="O939" s="251"/>
      <c r="P939" s="251"/>
      <c r="Q939" s="251"/>
      <c r="R939" s="251"/>
      <c r="S939" s="251"/>
      <c r="T939" s="252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53" t="s">
        <v>170</v>
      </c>
      <c r="AU939" s="253" t="s">
        <v>77</v>
      </c>
      <c r="AV939" s="14" t="s">
        <v>77</v>
      </c>
      <c r="AW939" s="14" t="s">
        <v>31</v>
      </c>
      <c r="AX939" s="14" t="s">
        <v>69</v>
      </c>
      <c r="AY939" s="253" t="s">
        <v>155</v>
      </c>
    </row>
    <row r="940" s="14" customFormat="1">
      <c r="A940" s="14"/>
      <c r="B940" s="243"/>
      <c r="C940" s="244"/>
      <c r="D940" s="228" t="s">
        <v>170</v>
      </c>
      <c r="E940" s="245" t="s">
        <v>19</v>
      </c>
      <c r="F940" s="246" t="s">
        <v>765</v>
      </c>
      <c r="G940" s="244"/>
      <c r="H940" s="247">
        <v>-3.1349999999999996</v>
      </c>
      <c r="I940" s="248"/>
      <c r="J940" s="244"/>
      <c r="K940" s="244"/>
      <c r="L940" s="249"/>
      <c r="M940" s="250"/>
      <c r="N940" s="251"/>
      <c r="O940" s="251"/>
      <c r="P940" s="251"/>
      <c r="Q940" s="251"/>
      <c r="R940" s="251"/>
      <c r="S940" s="251"/>
      <c r="T940" s="252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3" t="s">
        <v>170</v>
      </c>
      <c r="AU940" s="253" t="s">
        <v>77</v>
      </c>
      <c r="AV940" s="14" t="s">
        <v>77</v>
      </c>
      <c r="AW940" s="14" t="s">
        <v>31</v>
      </c>
      <c r="AX940" s="14" t="s">
        <v>69</v>
      </c>
      <c r="AY940" s="253" t="s">
        <v>155</v>
      </c>
    </row>
    <row r="941" s="14" customFormat="1">
      <c r="A941" s="14"/>
      <c r="B941" s="243"/>
      <c r="C941" s="244"/>
      <c r="D941" s="228" t="s">
        <v>170</v>
      </c>
      <c r="E941" s="245" t="s">
        <v>19</v>
      </c>
      <c r="F941" s="246" t="s">
        <v>766</v>
      </c>
      <c r="G941" s="244"/>
      <c r="H941" s="247">
        <v>0.875</v>
      </c>
      <c r="I941" s="248"/>
      <c r="J941" s="244"/>
      <c r="K941" s="244"/>
      <c r="L941" s="249"/>
      <c r="M941" s="250"/>
      <c r="N941" s="251"/>
      <c r="O941" s="251"/>
      <c r="P941" s="251"/>
      <c r="Q941" s="251"/>
      <c r="R941" s="251"/>
      <c r="S941" s="251"/>
      <c r="T941" s="252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53" t="s">
        <v>170</v>
      </c>
      <c r="AU941" s="253" t="s">
        <v>77</v>
      </c>
      <c r="AV941" s="14" t="s">
        <v>77</v>
      </c>
      <c r="AW941" s="14" t="s">
        <v>31</v>
      </c>
      <c r="AX941" s="14" t="s">
        <v>69</v>
      </c>
      <c r="AY941" s="253" t="s">
        <v>155</v>
      </c>
    </row>
    <row r="942" s="14" customFormat="1">
      <c r="A942" s="14"/>
      <c r="B942" s="243"/>
      <c r="C942" s="244"/>
      <c r="D942" s="228" t="s">
        <v>170</v>
      </c>
      <c r="E942" s="245" t="s">
        <v>19</v>
      </c>
      <c r="F942" s="246" t="s">
        <v>767</v>
      </c>
      <c r="G942" s="244"/>
      <c r="H942" s="247">
        <v>-6.435</v>
      </c>
      <c r="I942" s="248"/>
      <c r="J942" s="244"/>
      <c r="K942" s="244"/>
      <c r="L942" s="249"/>
      <c r="M942" s="250"/>
      <c r="N942" s="251"/>
      <c r="O942" s="251"/>
      <c r="P942" s="251"/>
      <c r="Q942" s="251"/>
      <c r="R942" s="251"/>
      <c r="S942" s="251"/>
      <c r="T942" s="252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3" t="s">
        <v>170</v>
      </c>
      <c r="AU942" s="253" t="s">
        <v>77</v>
      </c>
      <c r="AV942" s="14" t="s">
        <v>77</v>
      </c>
      <c r="AW942" s="14" t="s">
        <v>31</v>
      </c>
      <c r="AX942" s="14" t="s">
        <v>69</v>
      </c>
      <c r="AY942" s="253" t="s">
        <v>155</v>
      </c>
    </row>
    <row r="943" s="14" customFormat="1">
      <c r="A943" s="14"/>
      <c r="B943" s="243"/>
      <c r="C943" s="244"/>
      <c r="D943" s="228" t="s">
        <v>170</v>
      </c>
      <c r="E943" s="245" t="s">
        <v>19</v>
      </c>
      <c r="F943" s="246" t="s">
        <v>768</v>
      </c>
      <c r="G943" s="244"/>
      <c r="H943" s="247">
        <v>1.2539999999999998</v>
      </c>
      <c r="I943" s="248"/>
      <c r="J943" s="244"/>
      <c r="K943" s="244"/>
      <c r="L943" s="249"/>
      <c r="M943" s="250"/>
      <c r="N943" s="251"/>
      <c r="O943" s="251"/>
      <c r="P943" s="251"/>
      <c r="Q943" s="251"/>
      <c r="R943" s="251"/>
      <c r="S943" s="251"/>
      <c r="T943" s="252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T943" s="253" t="s">
        <v>170</v>
      </c>
      <c r="AU943" s="253" t="s">
        <v>77</v>
      </c>
      <c r="AV943" s="14" t="s">
        <v>77</v>
      </c>
      <c r="AW943" s="14" t="s">
        <v>31</v>
      </c>
      <c r="AX943" s="14" t="s">
        <v>69</v>
      </c>
      <c r="AY943" s="253" t="s">
        <v>155</v>
      </c>
    </row>
    <row r="944" s="13" customFormat="1">
      <c r="A944" s="13"/>
      <c r="B944" s="233"/>
      <c r="C944" s="234"/>
      <c r="D944" s="228" t="s">
        <v>170</v>
      </c>
      <c r="E944" s="235" t="s">
        <v>19</v>
      </c>
      <c r="F944" s="236" t="s">
        <v>769</v>
      </c>
      <c r="G944" s="234"/>
      <c r="H944" s="235" t="s">
        <v>19</v>
      </c>
      <c r="I944" s="237"/>
      <c r="J944" s="234"/>
      <c r="K944" s="234"/>
      <c r="L944" s="238"/>
      <c r="M944" s="239"/>
      <c r="N944" s="240"/>
      <c r="O944" s="240"/>
      <c r="P944" s="240"/>
      <c r="Q944" s="240"/>
      <c r="R944" s="240"/>
      <c r="S944" s="240"/>
      <c r="T944" s="241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42" t="s">
        <v>170</v>
      </c>
      <c r="AU944" s="242" t="s">
        <v>77</v>
      </c>
      <c r="AV944" s="13" t="s">
        <v>75</v>
      </c>
      <c r="AW944" s="13" t="s">
        <v>31</v>
      </c>
      <c r="AX944" s="13" t="s">
        <v>69</v>
      </c>
      <c r="AY944" s="242" t="s">
        <v>155</v>
      </c>
    </row>
    <row r="945" s="14" customFormat="1">
      <c r="A945" s="14"/>
      <c r="B945" s="243"/>
      <c r="C945" s="244"/>
      <c r="D945" s="228" t="s">
        <v>170</v>
      </c>
      <c r="E945" s="245" t="s">
        <v>19</v>
      </c>
      <c r="F945" s="246" t="s">
        <v>770</v>
      </c>
      <c r="G945" s="244"/>
      <c r="H945" s="247">
        <v>175</v>
      </c>
      <c r="I945" s="248"/>
      <c r="J945" s="244"/>
      <c r="K945" s="244"/>
      <c r="L945" s="249"/>
      <c r="M945" s="250"/>
      <c r="N945" s="251"/>
      <c r="O945" s="251"/>
      <c r="P945" s="251"/>
      <c r="Q945" s="251"/>
      <c r="R945" s="251"/>
      <c r="S945" s="251"/>
      <c r="T945" s="252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T945" s="253" t="s">
        <v>170</v>
      </c>
      <c r="AU945" s="253" t="s">
        <v>77</v>
      </c>
      <c r="AV945" s="14" t="s">
        <v>77</v>
      </c>
      <c r="AW945" s="14" t="s">
        <v>31</v>
      </c>
      <c r="AX945" s="14" t="s">
        <v>69</v>
      </c>
      <c r="AY945" s="253" t="s">
        <v>155</v>
      </c>
    </row>
    <row r="946" s="14" customFormat="1">
      <c r="A946" s="14"/>
      <c r="B946" s="243"/>
      <c r="C946" s="244"/>
      <c r="D946" s="228" t="s">
        <v>170</v>
      </c>
      <c r="E946" s="245" t="s">
        <v>19</v>
      </c>
      <c r="F946" s="246" t="s">
        <v>771</v>
      </c>
      <c r="G946" s="244"/>
      <c r="H946" s="247">
        <v>-54.756</v>
      </c>
      <c r="I946" s="248"/>
      <c r="J946" s="244"/>
      <c r="K946" s="244"/>
      <c r="L946" s="249"/>
      <c r="M946" s="250"/>
      <c r="N946" s="251"/>
      <c r="O946" s="251"/>
      <c r="P946" s="251"/>
      <c r="Q946" s="251"/>
      <c r="R946" s="251"/>
      <c r="S946" s="251"/>
      <c r="T946" s="252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53" t="s">
        <v>170</v>
      </c>
      <c r="AU946" s="253" t="s">
        <v>77</v>
      </c>
      <c r="AV946" s="14" t="s">
        <v>77</v>
      </c>
      <c r="AW946" s="14" t="s">
        <v>31</v>
      </c>
      <c r="AX946" s="14" t="s">
        <v>69</v>
      </c>
      <c r="AY946" s="253" t="s">
        <v>155</v>
      </c>
    </row>
    <row r="947" s="14" customFormat="1">
      <c r="A947" s="14"/>
      <c r="B947" s="243"/>
      <c r="C947" s="244"/>
      <c r="D947" s="228" t="s">
        <v>170</v>
      </c>
      <c r="E947" s="245" t="s">
        <v>19</v>
      </c>
      <c r="F947" s="246" t="s">
        <v>772</v>
      </c>
      <c r="G947" s="244"/>
      <c r="H947" s="247">
        <v>11.981</v>
      </c>
      <c r="I947" s="248"/>
      <c r="J947" s="244"/>
      <c r="K947" s="244"/>
      <c r="L947" s="249"/>
      <c r="M947" s="250"/>
      <c r="N947" s="251"/>
      <c r="O947" s="251"/>
      <c r="P947" s="251"/>
      <c r="Q947" s="251"/>
      <c r="R947" s="251"/>
      <c r="S947" s="251"/>
      <c r="T947" s="252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53" t="s">
        <v>170</v>
      </c>
      <c r="AU947" s="253" t="s">
        <v>77</v>
      </c>
      <c r="AV947" s="14" t="s">
        <v>77</v>
      </c>
      <c r="AW947" s="14" t="s">
        <v>31</v>
      </c>
      <c r="AX947" s="14" t="s">
        <v>69</v>
      </c>
      <c r="AY947" s="253" t="s">
        <v>155</v>
      </c>
    </row>
    <row r="948" s="13" customFormat="1">
      <c r="A948" s="13"/>
      <c r="B948" s="233"/>
      <c r="C948" s="234"/>
      <c r="D948" s="228" t="s">
        <v>170</v>
      </c>
      <c r="E948" s="235" t="s">
        <v>19</v>
      </c>
      <c r="F948" s="236" t="s">
        <v>773</v>
      </c>
      <c r="G948" s="234"/>
      <c r="H948" s="235" t="s">
        <v>19</v>
      </c>
      <c r="I948" s="237"/>
      <c r="J948" s="234"/>
      <c r="K948" s="234"/>
      <c r="L948" s="238"/>
      <c r="M948" s="239"/>
      <c r="N948" s="240"/>
      <c r="O948" s="240"/>
      <c r="P948" s="240"/>
      <c r="Q948" s="240"/>
      <c r="R948" s="240"/>
      <c r="S948" s="240"/>
      <c r="T948" s="241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42" t="s">
        <v>170</v>
      </c>
      <c r="AU948" s="242" t="s">
        <v>77</v>
      </c>
      <c r="AV948" s="13" t="s">
        <v>75</v>
      </c>
      <c r="AW948" s="13" t="s">
        <v>31</v>
      </c>
      <c r="AX948" s="13" t="s">
        <v>69</v>
      </c>
      <c r="AY948" s="242" t="s">
        <v>155</v>
      </c>
    </row>
    <row r="949" s="14" customFormat="1">
      <c r="A949" s="14"/>
      <c r="B949" s="243"/>
      <c r="C949" s="244"/>
      <c r="D949" s="228" t="s">
        <v>170</v>
      </c>
      <c r="E949" s="245" t="s">
        <v>19</v>
      </c>
      <c r="F949" s="246" t="s">
        <v>774</v>
      </c>
      <c r="G949" s="244"/>
      <c r="H949" s="247">
        <v>250</v>
      </c>
      <c r="I949" s="248"/>
      <c r="J949" s="244"/>
      <c r="K949" s="244"/>
      <c r="L949" s="249"/>
      <c r="M949" s="250"/>
      <c r="N949" s="251"/>
      <c r="O949" s="251"/>
      <c r="P949" s="251"/>
      <c r="Q949" s="251"/>
      <c r="R949" s="251"/>
      <c r="S949" s="251"/>
      <c r="T949" s="252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3" t="s">
        <v>170</v>
      </c>
      <c r="AU949" s="253" t="s">
        <v>77</v>
      </c>
      <c r="AV949" s="14" t="s">
        <v>77</v>
      </c>
      <c r="AW949" s="14" t="s">
        <v>31</v>
      </c>
      <c r="AX949" s="14" t="s">
        <v>69</v>
      </c>
      <c r="AY949" s="253" t="s">
        <v>155</v>
      </c>
    </row>
    <row r="950" s="14" customFormat="1">
      <c r="A950" s="14"/>
      <c r="B950" s="243"/>
      <c r="C950" s="244"/>
      <c r="D950" s="228" t="s">
        <v>170</v>
      </c>
      <c r="E950" s="245" t="s">
        <v>19</v>
      </c>
      <c r="F950" s="246" t="s">
        <v>775</v>
      </c>
      <c r="G950" s="244"/>
      <c r="H950" s="247">
        <v>-59.319</v>
      </c>
      <c r="I950" s="248"/>
      <c r="J950" s="244"/>
      <c r="K950" s="244"/>
      <c r="L950" s="249"/>
      <c r="M950" s="250"/>
      <c r="N950" s="251"/>
      <c r="O950" s="251"/>
      <c r="P950" s="251"/>
      <c r="Q950" s="251"/>
      <c r="R950" s="251"/>
      <c r="S950" s="251"/>
      <c r="T950" s="252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T950" s="253" t="s">
        <v>170</v>
      </c>
      <c r="AU950" s="253" t="s">
        <v>77</v>
      </c>
      <c r="AV950" s="14" t="s">
        <v>77</v>
      </c>
      <c r="AW950" s="14" t="s">
        <v>31</v>
      </c>
      <c r="AX950" s="14" t="s">
        <v>69</v>
      </c>
      <c r="AY950" s="253" t="s">
        <v>155</v>
      </c>
    </row>
    <row r="951" s="14" customFormat="1">
      <c r="A951" s="14"/>
      <c r="B951" s="243"/>
      <c r="C951" s="244"/>
      <c r="D951" s="228" t="s">
        <v>170</v>
      </c>
      <c r="E951" s="245" t="s">
        <v>19</v>
      </c>
      <c r="F951" s="246" t="s">
        <v>776</v>
      </c>
      <c r="G951" s="244"/>
      <c r="H951" s="247">
        <v>12.979</v>
      </c>
      <c r="I951" s="248"/>
      <c r="J951" s="244"/>
      <c r="K951" s="244"/>
      <c r="L951" s="249"/>
      <c r="M951" s="250"/>
      <c r="N951" s="251"/>
      <c r="O951" s="251"/>
      <c r="P951" s="251"/>
      <c r="Q951" s="251"/>
      <c r="R951" s="251"/>
      <c r="S951" s="251"/>
      <c r="T951" s="252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53" t="s">
        <v>170</v>
      </c>
      <c r="AU951" s="253" t="s">
        <v>77</v>
      </c>
      <c r="AV951" s="14" t="s">
        <v>77</v>
      </c>
      <c r="AW951" s="14" t="s">
        <v>31</v>
      </c>
      <c r="AX951" s="14" t="s">
        <v>69</v>
      </c>
      <c r="AY951" s="253" t="s">
        <v>155</v>
      </c>
    </row>
    <row r="952" s="14" customFormat="1">
      <c r="A952" s="14"/>
      <c r="B952" s="243"/>
      <c r="C952" s="244"/>
      <c r="D952" s="228" t="s">
        <v>170</v>
      </c>
      <c r="E952" s="245" t="s">
        <v>19</v>
      </c>
      <c r="F952" s="246" t="s">
        <v>777</v>
      </c>
      <c r="G952" s="244"/>
      <c r="H952" s="247">
        <v>1.2</v>
      </c>
      <c r="I952" s="248"/>
      <c r="J952" s="244"/>
      <c r="K952" s="244"/>
      <c r="L952" s="249"/>
      <c r="M952" s="250"/>
      <c r="N952" s="251"/>
      <c r="O952" s="251"/>
      <c r="P952" s="251"/>
      <c r="Q952" s="251"/>
      <c r="R952" s="251"/>
      <c r="S952" s="251"/>
      <c r="T952" s="252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T952" s="253" t="s">
        <v>170</v>
      </c>
      <c r="AU952" s="253" t="s">
        <v>77</v>
      </c>
      <c r="AV952" s="14" t="s">
        <v>77</v>
      </c>
      <c r="AW952" s="14" t="s">
        <v>31</v>
      </c>
      <c r="AX952" s="14" t="s">
        <v>69</v>
      </c>
      <c r="AY952" s="253" t="s">
        <v>155</v>
      </c>
    </row>
    <row r="953" s="14" customFormat="1">
      <c r="A953" s="14"/>
      <c r="B953" s="243"/>
      <c r="C953" s="244"/>
      <c r="D953" s="228" t="s">
        <v>170</v>
      </c>
      <c r="E953" s="245" t="s">
        <v>19</v>
      </c>
      <c r="F953" s="246" t="s">
        <v>778</v>
      </c>
      <c r="G953" s="244"/>
      <c r="H953" s="247">
        <v>1.144</v>
      </c>
      <c r="I953" s="248"/>
      <c r="J953" s="244"/>
      <c r="K953" s="244"/>
      <c r="L953" s="249"/>
      <c r="M953" s="250"/>
      <c r="N953" s="251"/>
      <c r="O953" s="251"/>
      <c r="P953" s="251"/>
      <c r="Q953" s="251"/>
      <c r="R953" s="251"/>
      <c r="S953" s="251"/>
      <c r="T953" s="252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53" t="s">
        <v>170</v>
      </c>
      <c r="AU953" s="253" t="s">
        <v>77</v>
      </c>
      <c r="AV953" s="14" t="s">
        <v>77</v>
      </c>
      <c r="AW953" s="14" t="s">
        <v>31</v>
      </c>
      <c r="AX953" s="14" t="s">
        <v>69</v>
      </c>
      <c r="AY953" s="253" t="s">
        <v>155</v>
      </c>
    </row>
    <row r="954" s="14" customFormat="1">
      <c r="A954" s="14"/>
      <c r="B954" s="243"/>
      <c r="C954" s="244"/>
      <c r="D954" s="228" t="s">
        <v>170</v>
      </c>
      <c r="E954" s="245" t="s">
        <v>19</v>
      </c>
      <c r="F954" s="246" t="s">
        <v>778</v>
      </c>
      <c r="G954" s="244"/>
      <c r="H954" s="247">
        <v>1.144</v>
      </c>
      <c r="I954" s="248"/>
      <c r="J954" s="244"/>
      <c r="K954" s="244"/>
      <c r="L954" s="249"/>
      <c r="M954" s="250"/>
      <c r="N954" s="251"/>
      <c r="O954" s="251"/>
      <c r="P954" s="251"/>
      <c r="Q954" s="251"/>
      <c r="R954" s="251"/>
      <c r="S954" s="251"/>
      <c r="T954" s="252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3" t="s">
        <v>170</v>
      </c>
      <c r="AU954" s="253" t="s">
        <v>77</v>
      </c>
      <c r="AV954" s="14" t="s">
        <v>77</v>
      </c>
      <c r="AW954" s="14" t="s">
        <v>31</v>
      </c>
      <c r="AX954" s="14" t="s">
        <v>69</v>
      </c>
      <c r="AY954" s="253" t="s">
        <v>155</v>
      </c>
    </row>
    <row r="955" s="13" customFormat="1">
      <c r="A955" s="13"/>
      <c r="B955" s="233"/>
      <c r="C955" s="234"/>
      <c r="D955" s="228" t="s">
        <v>170</v>
      </c>
      <c r="E955" s="235" t="s">
        <v>19</v>
      </c>
      <c r="F955" s="236" t="s">
        <v>759</v>
      </c>
      <c r="G955" s="234"/>
      <c r="H955" s="235" t="s">
        <v>19</v>
      </c>
      <c r="I955" s="237"/>
      <c r="J955" s="234"/>
      <c r="K955" s="234"/>
      <c r="L955" s="238"/>
      <c r="M955" s="239"/>
      <c r="N955" s="240"/>
      <c r="O955" s="240"/>
      <c r="P955" s="240"/>
      <c r="Q955" s="240"/>
      <c r="R955" s="240"/>
      <c r="S955" s="240"/>
      <c r="T955" s="241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42" t="s">
        <v>170</v>
      </c>
      <c r="AU955" s="242" t="s">
        <v>77</v>
      </c>
      <c r="AV955" s="13" t="s">
        <v>75</v>
      </c>
      <c r="AW955" s="13" t="s">
        <v>31</v>
      </c>
      <c r="AX955" s="13" t="s">
        <v>69</v>
      </c>
      <c r="AY955" s="242" t="s">
        <v>155</v>
      </c>
    </row>
    <row r="956" s="14" customFormat="1">
      <c r="A956" s="14"/>
      <c r="B956" s="243"/>
      <c r="C956" s="244"/>
      <c r="D956" s="228" t="s">
        <v>170</v>
      </c>
      <c r="E956" s="245" t="s">
        <v>19</v>
      </c>
      <c r="F956" s="246" t="s">
        <v>779</v>
      </c>
      <c r="G956" s="244"/>
      <c r="H956" s="247">
        <v>14.5</v>
      </c>
      <c r="I956" s="248"/>
      <c r="J956" s="244"/>
      <c r="K956" s="244"/>
      <c r="L956" s="249"/>
      <c r="M956" s="250"/>
      <c r="N956" s="251"/>
      <c r="O956" s="251"/>
      <c r="P956" s="251"/>
      <c r="Q956" s="251"/>
      <c r="R956" s="251"/>
      <c r="S956" s="251"/>
      <c r="T956" s="252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3" t="s">
        <v>170</v>
      </c>
      <c r="AU956" s="253" t="s">
        <v>77</v>
      </c>
      <c r="AV956" s="14" t="s">
        <v>77</v>
      </c>
      <c r="AW956" s="14" t="s">
        <v>31</v>
      </c>
      <c r="AX956" s="14" t="s">
        <v>69</v>
      </c>
      <c r="AY956" s="253" t="s">
        <v>155</v>
      </c>
    </row>
    <row r="957" s="14" customFormat="1">
      <c r="A957" s="14"/>
      <c r="B957" s="243"/>
      <c r="C957" s="244"/>
      <c r="D957" s="228" t="s">
        <v>170</v>
      </c>
      <c r="E957" s="245" t="s">
        <v>19</v>
      </c>
      <c r="F957" s="246" t="s">
        <v>780</v>
      </c>
      <c r="G957" s="244"/>
      <c r="H957" s="247">
        <v>1.92</v>
      </c>
      <c r="I957" s="248"/>
      <c r="J957" s="244"/>
      <c r="K957" s="244"/>
      <c r="L957" s="249"/>
      <c r="M957" s="250"/>
      <c r="N957" s="251"/>
      <c r="O957" s="251"/>
      <c r="P957" s="251"/>
      <c r="Q957" s="251"/>
      <c r="R957" s="251"/>
      <c r="S957" s="251"/>
      <c r="T957" s="252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T957" s="253" t="s">
        <v>170</v>
      </c>
      <c r="AU957" s="253" t="s">
        <v>77</v>
      </c>
      <c r="AV957" s="14" t="s">
        <v>77</v>
      </c>
      <c r="AW957" s="14" t="s">
        <v>31</v>
      </c>
      <c r="AX957" s="14" t="s">
        <v>69</v>
      </c>
      <c r="AY957" s="253" t="s">
        <v>155</v>
      </c>
    </row>
    <row r="958" s="15" customFormat="1">
      <c r="A958" s="15"/>
      <c r="B958" s="254"/>
      <c r="C958" s="255"/>
      <c r="D958" s="228" t="s">
        <v>170</v>
      </c>
      <c r="E958" s="256" t="s">
        <v>19</v>
      </c>
      <c r="F958" s="257" t="s">
        <v>192</v>
      </c>
      <c r="G958" s="255"/>
      <c r="H958" s="258">
        <v>674.29300000000016</v>
      </c>
      <c r="I958" s="259"/>
      <c r="J958" s="255"/>
      <c r="K958" s="255"/>
      <c r="L958" s="260"/>
      <c r="M958" s="261"/>
      <c r="N958" s="262"/>
      <c r="O958" s="262"/>
      <c r="P958" s="262"/>
      <c r="Q958" s="262"/>
      <c r="R958" s="262"/>
      <c r="S958" s="262"/>
      <c r="T958" s="263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T958" s="264" t="s">
        <v>170</v>
      </c>
      <c r="AU958" s="264" t="s">
        <v>77</v>
      </c>
      <c r="AV958" s="15" t="s">
        <v>161</v>
      </c>
      <c r="AW958" s="15" t="s">
        <v>31</v>
      </c>
      <c r="AX958" s="15" t="s">
        <v>75</v>
      </c>
      <c r="AY958" s="264" t="s">
        <v>155</v>
      </c>
    </row>
    <row r="959" s="2" customFormat="1" ht="16.5" customHeight="1">
      <c r="A959" s="41"/>
      <c r="B959" s="42"/>
      <c r="C959" s="215" t="s">
        <v>465</v>
      </c>
      <c r="D959" s="215" t="s">
        <v>157</v>
      </c>
      <c r="E959" s="216" t="s">
        <v>781</v>
      </c>
      <c r="F959" s="217" t="s">
        <v>782</v>
      </c>
      <c r="G959" s="218" t="s">
        <v>168</v>
      </c>
      <c r="H959" s="219">
        <v>162.504</v>
      </c>
      <c r="I959" s="220"/>
      <c r="J959" s="221">
        <f>ROUND(I959*H959,2)</f>
        <v>0</v>
      </c>
      <c r="K959" s="217" t="s">
        <v>19</v>
      </c>
      <c r="L959" s="47"/>
      <c r="M959" s="222" t="s">
        <v>19</v>
      </c>
      <c r="N959" s="223" t="s">
        <v>40</v>
      </c>
      <c r="O959" s="87"/>
      <c r="P959" s="224">
        <f>O959*H959</f>
        <v>0</v>
      </c>
      <c r="Q959" s="224">
        <v>0</v>
      </c>
      <c r="R959" s="224">
        <f>Q959*H959</f>
        <v>0</v>
      </c>
      <c r="S959" s="224">
        <v>0</v>
      </c>
      <c r="T959" s="225">
        <f>S959*H959</f>
        <v>0</v>
      </c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  <c r="AR959" s="226" t="s">
        <v>161</v>
      </c>
      <c r="AT959" s="226" t="s">
        <v>157</v>
      </c>
      <c r="AU959" s="226" t="s">
        <v>77</v>
      </c>
      <c r="AY959" s="20" t="s">
        <v>155</v>
      </c>
      <c r="BE959" s="227">
        <f>IF(N959="základní",J959,0)</f>
        <v>0</v>
      </c>
      <c r="BF959" s="227">
        <f>IF(N959="snížená",J959,0)</f>
        <v>0</v>
      </c>
      <c r="BG959" s="227">
        <f>IF(N959="zákl. přenesená",J959,0)</f>
        <v>0</v>
      </c>
      <c r="BH959" s="227">
        <f>IF(N959="sníž. přenesená",J959,0)</f>
        <v>0</v>
      </c>
      <c r="BI959" s="227">
        <f>IF(N959="nulová",J959,0)</f>
        <v>0</v>
      </c>
      <c r="BJ959" s="20" t="s">
        <v>75</v>
      </c>
      <c r="BK959" s="227">
        <f>ROUND(I959*H959,2)</f>
        <v>0</v>
      </c>
      <c r="BL959" s="20" t="s">
        <v>161</v>
      </c>
      <c r="BM959" s="226" t="s">
        <v>783</v>
      </c>
    </row>
    <row r="960" s="2" customFormat="1">
      <c r="A960" s="41"/>
      <c r="B960" s="42"/>
      <c r="C960" s="43"/>
      <c r="D960" s="228" t="s">
        <v>162</v>
      </c>
      <c r="E960" s="43"/>
      <c r="F960" s="229" t="s">
        <v>782</v>
      </c>
      <c r="G960" s="43"/>
      <c r="H960" s="43"/>
      <c r="I960" s="230"/>
      <c r="J960" s="43"/>
      <c r="K960" s="43"/>
      <c r="L960" s="47"/>
      <c r="M960" s="231"/>
      <c r="N960" s="232"/>
      <c r="O960" s="87"/>
      <c r="P960" s="87"/>
      <c r="Q960" s="87"/>
      <c r="R960" s="87"/>
      <c r="S960" s="87"/>
      <c r="T960" s="88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T960" s="20" t="s">
        <v>162</v>
      </c>
      <c r="AU960" s="20" t="s">
        <v>77</v>
      </c>
    </row>
    <row r="961" s="13" customFormat="1">
      <c r="A961" s="13"/>
      <c r="B961" s="233"/>
      <c r="C961" s="234"/>
      <c r="D961" s="228" t="s">
        <v>170</v>
      </c>
      <c r="E961" s="235" t="s">
        <v>19</v>
      </c>
      <c r="F961" s="236" t="s">
        <v>784</v>
      </c>
      <c r="G961" s="234"/>
      <c r="H961" s="235" t="s">
        <v>19</v>
      </c>
      <c r="I961" s="237"/>
      <c r="J961" s="234"/>
      <c r="K961" s="234"/>
      <c r="L961" s="238"/>
      <c r="M961" s="239"/>
      <c r="N961" s="240"/>
      <c r="O961" s="240"/>
      <c r="P961" s="240"/>
      <c r="Q961" s="240"/>
      <c r="R961" s="240"/>
      <c r="S961" s="240"/>
      <c r="T961" s="241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2" t="s">
        <v>170</v>
      </c>
      <c r="AU961" s="242" t="s">
        <v>77</v>
      </c>
      <c r="AV961" s="13" t="s">
        <v>75</v>
      </c>
      <c r="AW961" s="13" t="s">
        <v>31</v>
      </c>
      <c r="AX961" s="13" t="s">
        <v>69</v>
      </c>
      <c r="AY961" s="242" t="s">
        <v>155</v>
      </c>
    </row>
    <row r="962" s="13" customFormat="1">
      <c r="A962" s="13"/>
      <c r="B962" s="233"/>
      <c r="C962" s="234"/>
      <c r="D962" s="228" t="s">
        <v>170</v>
      </c>
      <c r="E962" s="235" t="s">
        <v>19</v>
      </c>
      <c r="F962" s="236" t="s">
        <v>171</v>
      </c>
      <c r="G962" s="234"/>
      <c r="H962" s="235" t="s">
        <v>19</v>
      </c>
      <c r="I962" s="237"/>
      <c r="J962" s="234"/>
      <c r="K962" s="234"/>
      <c r="L962" s="238"/>
      <c r="M962" s="239"/>
      <c r="N962" s="240"/>
      <c r="O962" s="240"/>
      <c r="P962" s="240"/>
      <c r="Q962" s="240"/>
      <c r="R962" s="240"/>
      <c r="S962" s="240"/>
      <c r="T962" s="241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42" t="s">
        <v>170</v>
      </c>
      <c r="AU962" s="242" t="s">
        <v>77</v>
      </c>
      <c r="AV962" s="13" t="s">
        <v>75</v>
      </c>
      <c r="AW962" s="13" t="s">
        <v>31</v>
      </c>
      <c r="AX962" s="13" t="s">
        <v>69</v>
      </c>
      <c r="AY962" s="242" t="s">
        <v>155</v>
      </c>
    </row>
    <row r="963" s="14" customFormat="1">
      <c r="A963" s="14"/>
      <c r="B963" s="243"/>
      <c r="C963" s="244"/>
      <c r="D963" s="228" t="s">
        <v>170</v>
      </c>
      <c r="E963" s="245" t="s">
        <v>19</v>
      </c>
      <c r="F963" s="246" t="s">
        <v>785</v>
      </c>
      <c r="G963" s="244"/>
      <c r="H963" s="247">
        <v>53.113</v>
      </c>
      <c r="I963" s="248"/>
      <c r="J963" s="244"/>
      <c r="K963" s="244"/>
      <c r="L963" s="249"/>
      <c r="M963" s="250"/>
      <c r="N963" s="251"/>
      <c r="O963" s="251"/>
      <c r="P963" s="251"/>
      <c r="Q963" s="251"/>
      <c r="R963" s="251"/>
      <c r="S963" s="251"/>
      <c r="T963" s="252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T963" s="253" t="s">
        <v>170</v>
      </c>
      <c r="AU963" s="253" t="s">
        <v>77</v>
      </c>
      <c r="AV963" s="14" t="s">
        <v>77</v>
      </c>
      <c r="AW963" s="14" t="s">
        <v>31</v>
      </c>
      <c r="AX963" s="14" t="s">
        <v>69</v>
      </c>
      <c r="AY963" s="253" t="s">
        <v>155</v>
      </c>
    </row>
    <row r="964" s="13" customFormat="1">
      <c r="A964" s="13"/>
      <c r="B964" s="233"/>
      <c r="C964" s="234"/>
      <c r="D964" s="228" t="s">
        <v>170</v>
      </c>
      <c r="E964" s="235" t="s">
        <v>19</v>
      </c>
      <c r="F964" s="236" t="s">
        <v>175</v>
      </c>
      <c r="G964" s="234"/>
      <c r="H964" s="235" t="s">
        <v>19</v>
      </c>
      <c r="I964" s="237"/>
      <c r="J964" s="234"/>
      <c r="K964" s="234"/>
      <c r="L964" s="238"/>
      <c r="M964" s="239"/>
      <c r="N964" s="240"/>
      <c r="O964" s="240"/>
      <c r="P964" s="240"/>
      <c r="Q964" s="240"/>
      <c r="R964" s="240"/>
      <c r="S964" s="240"/>
      <c r="T964" s="241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42" t="s">
        <v>170</v>
      </c>
      <c r="AU964" s="242" t="s">
        <v>77</v>
      </c>
      <c r="AV964" s="13" t="s">
        <v>75</v>
      </c>
      <c r="AW964" s="13" t="s">
        <v>31</v>
      </c>
      <c r="AX964" s="13" t="s">
        <v>69</v>
      </c>
      <c r="AY964" s="242" t="s">
        <v>155</v>
      </c>
    </row>
    <row r="965" s="14" customFormat="1">
      <c r="A965" s="14"/>
      <c r="B965" s="243"/>
      <c r="C965" s="244"/>
      <c r="D965" s="228" t="s">
        <v>170</v>
      </c>
      <c r="E965" s="245" t="s">
        <v>19</v>
      </c>
      <c r="F965" s="246" t="s">
        <v>786</v>
      </c>
      <c r="G965" s="244"/>
      <c r="H965" s="247">
        <v>-7.14</v>
      </c>
      <c r="I965" s="248"/>
      <c r="J965" s="244"/>
      <c r="K965" s="244"/>
      <c r="L965" s="249"/>
      <c r="M965" s="250"/>
      <c r="N965" s="251"/>
      <c r="O965" s="251"/>
      <c r="P965" s="251"/>
      <c r="Q965" s="251"/>
      <c r="R965" s="251"/>
      <c r="S965" s="251"/>
      <c r="T965" s="252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53" t="s">
        <v>170</v>
      </c>
      <c r="AU965" s="253" t="s">
        <v>77</v>
      </c>
      <c r="AV965" s="14" t="s">
        <v>77</v>
      </c>
      <c r="AW965" s="14" t="s">
        <v>31</v>
      </c>
      <c r="AX965" s="14" t="s">
        <v>69</v>
      </c>
      <c r="AY965" s="253" t="s">
        <v>155</v>
      </c>
    </row>
    <row r="966" s="13" customFormat="1">
      <c r="A966" s="13"/>
      <c r="B966" s="233"/>
      <c r="C966" s="234"/>
      <c r="D966" s="228" t="s">
        <v>170</v>
      </c>
      <c r="E966" s="235" t="s">
        <v>19</v>
      </c>
      <c r="F966" s="236" t="s">
        <v>177</v>
      </c>
      <c r="G966" s="234"/>
      <c r="H966" s="235" t="s">
        <v>19</v>
      </c>
      <c r="I966" s="237"/>
      <c r="J966" s="234"/>
      <c r="K966" s="234"/>
      <c r="L966" s="238"/>
      <c r="M966" s="239"/>
      <c r="N966" s="240"/>
      <c r="O966" s="240"/>
      <c r="P966" s="240"/>
      <c r="Q966" s="240"/>
      <c r="R966" s="240"/>
      <c r="S966" s="240"/>
      <c r="T966" s="241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2" t="s">
        <v>170</v>
      </c>
      <c r="AU966" s="242" t="s">
        <v>77</v>
      </c>
      <c r="AV966" s="13" t="s">
        <v>75</v>
      </c>
      <c r="AW966" s="13" t="s">
        <v>31</v>
      </c>
      <c r="AX966" s="13" t="s">
        <v>69</v>
      </c>
      <c r="AY966" s="242" t="s">
        <v>155</v>
      </c>
    </row>
    <row r="967" s="14" customFormat="1">
      <c r="A967" s="14"/>
      <c r="B967" s="243"/>
      <c r="C967" s="244"/>
      <c r="D967" s="228" t="s">
        <v>170</v>
      </c>
      <c r="E967" s="245" t="s">
        <v>19</v>
      </c>
      <c r="F967" s="246" t="s">
        <v>787</v>
      </c>
      <c r="G967" s="244"/>
      <c r="H967" s="247">
        <v>26.67</v>
      </c>
      <c r="I967" s="248"/>
      <c r="J967" s="244"/>
      <c r="K967" s="244"/>
      <c r="L967" s="249"/>
      <c r="M967" s="250"/>
      <c r="N967" s="251"/>
      <c r="O967" s="251"/>
      <c r="P967" s="251"/>
      <c r="Q967" s="251"/>
      <c r="R967" s="251"/>
      <c r="S967" s="251"/>
      <c r="T967" s="252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3" t="s">
        <v>170</v>
      </c>
      <c r="AU967" s="253" t="s">
        <v>77</v>
      </c>
      <c r="AV967" s="14" t="s">
        <v>77</v>
      </c>
      <c r="AW967" s="14" t="s">
        <v>31</v>
      </c>
      <c r="AX967" s="14" t="s">
        <v>69</v>
      </c>
      <c r="AY967" s="253" t="s">
        <v>155</v>
      </c>
    </row>
    <row r="968" s="13" customFormat="1">
      <c r="A968" s="13"/>
      <c r="B968" s="233"/>
      <c r="C968" s="234"/>
      <c r="D968" s="228" t="s">
        <v>170</v>
      </c>
      <c r="E968" s="235" t="s">
        <v>19</v>
      </c>
      <c r="F968" s="236" t="s">
        <v>175</v>
      </c>
      <c r="G968" s="234"/>
      <c r="H968" s="235" t="s">
        <v>19</v>
      </c>
      <c r="I968" s="237"/>
      <c r="J968" s="234"/>
      <c r="K968" s="234"/>
      <c r="L968" s="238"/>
      <c r="M968" s="239"/>
      <c r="N968" s="240"/>
      <c r="O968" s="240"/>
      <c r="P968" s="240"/>
      <c r="Q968" s="240"/>
      <c r="R968" s="240"/>
      <c r="S968" s="240"/>
      <c r="T968" s="241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2" t="s">
        <v>170</v>
      </c>
      <c r="AU968" s="242" t="s">
        <v>77</v>
      </c>
      <c r="AV968" s="13" t="s">
        <v>75</v>
      </c>
      <c r="AW968" s="13" t="s">
        <v>31</v>
      </c>
      <c r="AX968" s="13" t="s">
        <v>69</v>
      </c>
      <c r="AY968" s="242" t="s">
        <v>155</v>
      </c>
    </row>
    <row r="969" s="14" customFormat="1">
      <c r="A969" s="14"/>
      <c r="B969" s="243"/>
      <c r="C969" s="244"/>
      <c r="D969" s="228" t="s">
        <v>170</v>
      </c>
      <c r="E969" s="245" t="s">
        <v>19</v>
      </c>
      <c r="F969" s="246" t="s">
        <v>788</v>
      </c>
      <c r="G969" s="244"/>
      <c r="H969" s="247">
        <v>-4.76</v>
      </c>
      <c r="I969" s="248"/>
      <c r="J969" s="244"/>
      <c r="K969" s="244"/>
      <c r="L969" s="249"/>
      <c r="M969" s="250"/>
      <c r="N969" s="251"/>
      <c r="O969" s="251"/>
      <c r="P969" s="251"/>
      <c r="Q969" s="251"/>
      <c r="R969" s="251"/>
      <c r="S969" s="251"/>
      <c r="T969" s="252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3" t="s">
        <v>170</v>
      </c>
      <c r="AU969" s="253" t="s">
        <v>77</v>
      </c>
      <c r="AV969" s="14" t="s">
        <v>77</v>
      </c>
      <c r="AW969" s="14" t="s">
        <v>31</v>
      </c>
      <c r="AX969" s="14" t="s">
        <v>69</v>
      </c>
      <c r="AY969" s="253" t="s">
        <v>155</v>
      </c>
    </row>
    <row r="970" s="13" customFormat="1">
      <c r="A970" s="13"/>
      <c r="B970" s="233"/>
      <c r="C970" s="234"/>
      <c r="D970" s="228" t="s">
        <v>170</v>
      </c>
      <c r="E970" s="235" t="s">
        <v>19</v>
      </c>
      <c r="F970" s="236" t="s">
        <v>180</v>
      </c>
      <c r="G970" s="234"/>
      <c r="H970" s="235" t="s">
        <v>19</v>
      </c>
      <c r="I970" s="237"/>
      <c r="J970" s="234"/>
      <c r="K970" s="234"/>
      <c r="L970" s="238"/>
      <c r="M970" s="239"/>
      <c r="N970" s="240"/>
      <c r="O970" s="240"/>
      <c r="P970" s="240"/>
      <c r="Q970" s="240"/>
      <c r="R970" s="240"/>
      <c r="S970" s="240"/>
      <c r="T970" s="241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42" t="s">
        <v>170</v>
      </c>
      <c r="AU970" s="242" t="s">
        <v>77</v>
      </c>
      <c r="AV970" s="13" t="s">
        <v>75</v>
      </c>
      <c r="AW970" s="13" t="s">
        <v>31</v>
      </c>
      <c r="AX970" s="13" t="s">
        <v>69</v>
      </c>
      <c r="AY970" s="242" t="s">
        <v>155</v>
      </c>
    </row>
    <row r="971" s="14" customFormat="1">
      <c r="A971" s="14"/>
      <c r="B971" s="243"/>
      <c r="C971" s="244"/>
      <c r="D971" s="228" t="s">
        <v>170</v>
      </c>
      <c r="E971" s="245" t="s">
        <v>19</v>
      </c>
      <c r="F971" s="246" t="s">
        <v>789</v>
      </c>
      <c r="G971" s="244"/>
      <c r="H971" s="247">
        <v>34.250999999999996</v>
      </c>
      <c r="I971" s="248"/>
      <c r="J971" s="244"/>
      <c r="K971" s="244"/>
      <c r="L971" s="249"/>
      <c r="M971" s="250"/>
      <c r="N971" s="251"/>
      <c r="O971" s="251"/>
      <c r="P971" s="251"/>
      <c r="Q971" s="251"/>
      <c r="R971" s="251"/>
      <c r="S971" s="251"/>
      <c r="T971" s="252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53" t="s">
        <v>170</v>
      </c>
      <c r="AU971" s="253" t="s">
        <v>77</v>
      </c>
      <c r="AV971" s="14" t="s">
        <v>77</v>
      </c>
      <c r="AW971" s="14" t="s">
        <v>31</v>
      </c>
      <c r="AX971" s="14" t="s">
        <v>69</v>
      </c>
      <c r="AY971" s="253" t="s">
        <v>155</v>
      </c>
    </row>
    <row r="972" s="13" customFormat="1">
      <c r="A972" s="13"/>
      <c r="B972" s="233"/>
      <c r="C972" s="234"/>
      <c r="D972" s="228" t="s">
        <v>170</v>
      </c>
      <c r="E972" s="235" t="s">
        <v>19</v>
      </c>
      <c r="F972" s="236" t="s">
        <v>175</v>
      </c>
      <c r="G972" s="234"/>
      <c r="H972" s="235" t="s">
        <v>19</v>
      </c>
      <c r="I972" s="237"/>
      <c r="J972" s="234"/>
      <c r="K972" s="234"/>
      <c r="L972" s="238"/>
      <c r="M972" s="239"/>
      <c r="N972" s="240"/>
      <c r="O972" s="240"/>
      <c r="P972" s="240"/>
      <c r="Q972" s="240"/>
      <c r="R972" s="240"/>
      <c r="S972" s="240"/>
      <c r="T972" s="241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2" t="s">
        <v>170</v>
      </c>
      <c r="AU972" s="242" t="s">
        <v>77</v>
      </c>
      <c r="AV972" s="13" t="s">
        <v>75</v>
      </c>
      <c r="AW972" s="13" t="s">
        <v>31</v>
      </c>
      <c r="AX972" s="13" t="s">
        <v>69</v>
      </c>
      <c r="AY972" s="242" t="s">
        <v>155</v>
      </c>
    </row>
    <row r="973" s="14" customFormat="1">
      <c r="A973" s="14"/>
      <c r="B973" s="243"/>
      <c r="C973" s="244"/>
      <c r="D973" s="228" t="s">
        <v>170</v>
      </c>
      <c r="E973" s="245" t="s">
        <v>19</v>
      </c>
      <c r="F973" s="246" t="s">
        <v>790</v>
      </c>
      <c r="G973" s="244"/>
      <c r="H973" s="247">
        <v>-8.645</v>
      </c>
      <c r="I973" s="248"/>
      <c r="J973" s="244"/>
      <c r="K973" s="244"/>
      <c r="L973" s="249"/>
      <c r="M973" s="250"/>
      <c r="N973" s="251"/>
      <c r="O973" s="251"/>
      <c r="P973" s="251"/>
      <c r="Q973" s="251"/>
      <c r="R973" s="251"/>
      <c r="S973" s="251"/>
      <c r="T973" s="252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3" t="s">
        <v>170</v>
      </c>
      <c r="AU973" s="253" t="s">
        <v>77</v>
      </c>
      <c r="AV973" s="14" t="s">
        <v>77</v>
      </c>
      <c r="AW973" s="14" t="s">
        <v>31</v>
      </c>
      <c r="AX973" s="14" t="s">
        <v>69</v>
      </c>
      <c r="AY973" s="253" t="s">
        <v>155</v>
      </c>
    </row>
    <row r="974" s="13" customFormat="1">
      <c r="A974" s="13"/>
      <c r="B974" s="233"/>
      <c r="C974" s="234"/>
      <c r="D974" s="228" t="s">
        <v>170</v>
      </c>
      <c r="E974" s="235" t="s">
        <v>19</v>
      </c>
      <c r="F974" s="236" t="s">
        <v>183</v>
      </c>
      <c r="G974" s="234"/>
      <c r="H974" s="235" t="s">
        <v>19</v>
      </c>
      <c r="I974" s="237"/>
      <c r="J974" s="234"/>
      <c r="K974" s="234"/>
      <c r="L974" s="238"/>
      <c r="M974" s="239"/>
      <c r="N974" s="240"/>
      <c r="O974" s="240"/>
      <c r="P974" s="240"/>
      <c r="Q974" s="240"/>
      <c r="R974" s="240"/>
      <c r="S974" s="240"/>
      <c r="T974" s="241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2" t="s">
        <v>170</v>
      </c>
      <c r="AU974" s="242" t="s">
        <v>77</v>
      </c>
      <c r="AV974" s="13" t="s">
        <v>75</v>
      </c>
      <c r="AW974" s="13" t="s">
        <v>31</v>
      </c>
      <c r="AX974" s="13" t="s">
        <v>69</v>
      </c>
      <c r="AY974" s="242" t="s">
        <v>155</v>
      </c>
    </row>
    <row r="975" s="14" customFormat="1">
      <c r="A975" s="14"/>
      <c r="B975" s="243"/>
      <c r="C975" s="244"/>
      <c r="D975" s="228" t="s">
        <v>170</v>
      </c>
      <c r="E975" s="245" t="s">
        <v>19</v>
      </c>
      <c r="F975" s="246" t="s">
        <v>791</v>
      </c>
      <c r="G975" s="244"/>
      <c r="H975" s="247">
        <v>32.235</v>
      </c>
      <c r="I975" s="248"/>
      <c r="J975" s="244"/>
      <c r="K975" s="244"/>
      <c r="L975" s="249"/>
      <c r="M975" s="250"/>
      <c r="N975" s="251"/>
      <c r="O975" s="251"/>
      <c r="P975" s="251"/>
      <c r="Q975" s="251"/>
      <c r="R975" s="251"/>
      <c r="S975" s="251"/>
      <c r="T975" s="252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3" t="s">
        <v>170</v>
      </c>
      <c r="AU975" s="253" t="s">
        <v>77</v>
      </c>
      <c r="AV975" s="14" t="s">
        <v>77</v>
      </c>
      <c r="AW975" s="14" t="s">
        <v>31</v>
      </c>
      <c r="AX975" s="14" t="s">
        <v>69</v>
      </c>
      <c r="AY975" s="253" t="s">
        <v>155</v>
      </c>
    </row>
    <row r="976" s="13" customFormat="1">
      <c r="A976" s="13"/>
      <c r="B976" s="233"/>
      <c r="C976" s="234"/>
      <c r="D976" s="228" t="s">
        <v>170</v>
      </c>
      <c r="E976" s="235" t="s">
        <v>19</v>
      </c>
      <c r="F976" s="236" t="s">
        <v>175</v>
      </c>
      <c r="G976" s="234"/>
      <c r="H976" s="235" t="s">
        <v>19</v>
      </c>
      <c r="I976" s="237"/>
      <c r="J976" s="234"/>
      <c r="K976" s="234"/>
      <c r="L976" s="238"/>
      <c r="M976" s="239"/>
      <c r="N976" s="240"/>
      <c r="O976" s="240"/>
      <c r="P976" s="240"/>
      <c r="Q976" s="240"/>
      <c r="R976" s="240"/>
      <c r="S976" s="240"/>
      <c r="T976" s="241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2" t="s">
        <v>170</v>
      </c>
      <c r="AU976" s="242" t="s">
        <v>77</v>
      </c>
      <c r="AV976" s="13" t="s">
        <v>75</v>
      </c>
      <c r="AW976" s="13" t="s">
        <v>31</v>
      </c>
      <c r="AX976" s="13" t="s">
        <v>69</v>
      </c>
      <c r="AY976" s="242" t="s">
        <v>155</v>
      </c>
    </row>
    <row r="977" s="14" customFormat="1">
      <c r="A977" s="14"/>
      <c r="B977" s="243"/>
      <c r="C977" s="244"/>
      <c r="D977" s="228" t="s">
        <v>170</v>
      </c>
      <c r="E977" s="245" t="s">
        <v>19</v>
      </c>
      <c r="F977" s="246" t="s">
        <v>792</v>
      </c>
      <c r="G977" s="244"/>
      <c r="H977" s="247">
        <v>-2.345</v>
      </c>
      <c r="I977" s="248"/>
      <c r="J977" s="244"/>
      <c r="K977" s="244"/>
      <c r="L977" s="249"/>
      <c r="M977" s="250"/>
      <c r="N977" s="251"/>
      <c r="O977" s="251"/>
      <c r="P977" s="251"/>
      <c r="Q977" s="251"/>
      <c r="R977" s="251"/>
      <c r="S977" s="251"/>
      <c r="T977" s="252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53" t="s">
        <v>170</v>
      </c>
      <c r="AU977" s="253" t="s">
        <v>77</v>
      </c>
      <c r="AV977" s="14" t="s">
        <v>77</v>
      </c>
      <c r="AW977" s="14" t="s">
        <v>31</v>
      </c>
      <c r="AX977" s="14" t="s">
        <v>69</v>
      </c>
      <c r="AY977" s="253" t="s">
        <v>155</v>
      </c>
    </row>
    <row r="978" s="13" customFormat="1">
      <c r="A978" s="13"/>
      <c r="B978" s="233"/>
      <c r="C978" s="234"/>
      <c r="D978" s="228" t="s">
        <v>170</v>
      </c>
      <c r="E978" s="235" t="s">
        <v>19</v>
      </c>
      <c r="F978" s="236" t="s">
        <v>187</v>
      </c>
      <c r="G978" s="234"/>
      <c r="H978" s="235" t="s">
        <v>19</v>
      </c>
      <c r="I978" s="237"/>
      <c r="J978" s="234"/>
      <c r="K978" s="234"/>
      <c r="L978" s="238"/>
      <c r="M978" s="239"/>
      <c r="N978" s="240"/>
      <c r="O978" s="240"/>
      <c r="P978" s="240"/>
      <c r="Q978" s="240"/>
      <c r="R978" s="240"/>
      <c r="S978" s="240"/>
      <c r="T978" s="241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2" t="s">
        <v>170</v>
      </c>
      <c r="AU978" s="242" t="s">
        <v>77</v>
      </c>
      <c r="AV978" s="13" t="s">
        <v>75</v>
      </c>
      <c r="AW978" s="13" t="s">
        <v>31</v>
      </c>
      <c r="AX978" s="13" t="s">
        <v>69</v>
      </c>
      <c r="AY978" s="242" t="s">
        <v>155</v>
      </c>
    </row>
    <row r="979" s="14" customFormat="1">
      <c r="A979" s="14"/>
      <c r="B979" s="243"/>
      <c r="C979" s="244"/>
      <c r="D979" s="228" t="s">
        <v>170</v>
      </c>
      <c r="E979" s="245" t="s">
        <v>19</v>
      </c>
      <c r="F979" s="246" t="s">
        <v>793</v>
      </c>
      <c r="G979" s="244"/>
      <c r="H979" s="247">
        <v>41.33</v>
      </c>
      <c r="I979" s="248"/>
      <c r="J979" s="244"/>
      <c r="K979" s="244"/>
      <c r="L979" s="249"/>
      <c r="M979" s="250"/>
      <c r="N979" s="251"/>
      <c r="O979" s="251"/>
      <c r="P979" s="251"/>
      <c r="Q979" s="251"/>
      <c r="R979" s="251"/>
      <c r="S979" s="251"/>
      <c r="T979" s="252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53" t="s">
        <v>170</v>
      </c>
      <c r="AU979" s="253" t="s">
        <v>77</v>
      </c>
      <c r="AV979" s="14" t="s">
        <v>77</v>
      </c>
      <c r="AW979" s="14" t="s">
        <v>31</v>
      </c>
      <c r="AX979" s="14" t="s">
        <v>69</v>
      </c>
      <c r="AY979" s="253" t="s">
        <v>155</v>
      </c>
    </row>
    <row r="980" s="13" customFormat="1">
      <c r="A980" s="13"/>
      <c r="B980" s="233"/>
      <c r="C980" s="234"/>
      <c r="D980" s="228" t="s">
        <v>170</v>
      </c>
      <c r="E980" s="235" t="s">
        <v>19</v>
      </c>
      <c r="F980" s="236" t="s">
        <v>175</v>
      </c>
      <c r="G980" s="234"/>
      <c r="H980" s="235" t="s">
        <v>19</v>
      </c>
      <c r="I980" s="237"/>
      <c r="J980" s="234"/>
      <c r="K980" s="234"/>
      <c r="L980" s="238"/>
      <c r="M980" s="239"/>
      <c r="N980" s="240"/>
      <c r="O980" s="240"/>
      <c r="P980" s="240"/>
      <c r="Q980" s="240"/>
      <c r="R980" s="240"/>
      <c r="S980" s="240"/>
      <c r="T980" s="241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42" t="s">
        <v>170</v>
      </c>
      <c r="AU980" s="242" t="s">
        <v>77</v>
      </c>
      <c r="AV980" s="13" t="s">
        <v>75</v>
      </c>
      <c r="AW980" s="13" t="s">
        <v>31</v>
      </c>
      <c r="AX980" s="13" t="s">
        <v>69</v>
      </c>
      <c r="AY980" s="242" t="s">
        <v>155</v>
      </c>
    </row>
    <row r="981" s="14" customFormat="1">
      <c r="A981" s="14"/>
      <c r="B981" s="243"/>
      <c r="C981" s="244"/>
      <c r="D981" s="228" t="s">
        <v>170</v>
      </c>
      <c r="E981" s="245" t="s">
        <v>19</v>
      </c>
      <c r="F981" s="246" t="s">
        <v>794</v>
      </c>
      <c r="G981" s="244"/>
      <c r="H981" s="247">
        <v>-2.205</v>
      </c>
      <c r="I981" s="248"/>
      <c r="J981" s="244"/>
      <c r="K981" s="244"/>
      <c r="L981" s="249"/>
      <c r="M981" s="250"/>
      <c r="N981" s="251"/>
      <c r="O981" s="251"/>
      <c r="P981" s="251"/>
      <c r="Q981" s="251"/>
      <c r="R981" s="251"/>
      <c r="S981" s="251"/>
      <c r="T981" s="252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53" t="s">
        <v>170</v>
      </c>
      <c r="AU981" s="253" t="s">
        <v>77</v>
      </c>
      <c r="AV981" s="14" t="s">
        <v>77</v>
      </c>
      <c r="AW981" s="14" t="s">
        <v>31</v>
      </c>
      <c r="AX981" s="14" t="s">
        <v>69</v>
      </c>
      <c r="AY981" s="253" t="s">
        <v>155</v>
      </c>
    </row>
    <row r="982" s="15" customFormat="1">
      <c r="A982" s="15"/>
      <c r="B982" s="254"/>
      <c r="C982" s="255"/>
      <c r="D982" s="228" t="s">
        <v>170</v>
      </c>
      <c r="E982" s="256" t="s">
        <v>19</v>
      </c>
      <c r="F982" s="257" t="s">
        <v>192</v>
      </c>
      <c r="G982" s="255"/>
      <c r="H982" s="258">
        <v>162.504</v>
      </c>
      <c r="I982" s="259"/>
      <c r="J982" s="255"/>
      <c r="K982" s="255"/>
      <c r="L982" s="260"/>
      <c r="M982" s="261"/>
      <c r="N982" s="262"/>
      <c r="O982" s="262"/>
      <c r="P982" s="262"/>
      <c r="Q982" s="262"/>
      <c r="R982" s="262"/>
      <c r="S982" s="262"/>
      <c r="T982" s="263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T982" s="264" t="s">
        <v>170</v>
      </c>
      <c r="AU982" s="264" t="s">
        <v>77</v>
      </c>
      <c r="AV982" s="15" t="s">
        <v>161</v>
      </c>
      <c r="AW982" s="15" t="s">
        <v>31</v>
      </c>
      <c r="AX982" s="15" t="s">
        <v>75</v>
      </c>
      <c r="AY982" s="264" t="s">
        <v>155</v>
      </c>
    </row>
    <row r="983" s="2" customFormat="1" ht="16.5" customHeight="1">
      <c r="A983" s="41"/>
      <c r="B983" s="42"/>
      <c r="C983" s="215" t="s">
        <v>795</v>
      </c>
      <c r="D983" s="215" t="s">
        <v>157</v>
      </c>
      <c r="E983" s="216" t="s">
        <v>796</v>
      </c>
      <c r="F983" s="217" t="s">
        <v>797</v>
      </c>
      <c r="G983" s="218" t="s">
        <v>168</v>
      </c>
      <c r="H983" s="219">
        <v>162.504</v>
      </c>
      <c r="I983" s="220"/>
      <c r="J983" s="221">
        <f>ROUND(I983*H983,2)</f>
        <v>0</v>
      </c>
      <c r="K983" s="217" t="s">
        <v>19</v>
      </c>
      <c r="L983" s="47"/>
      <c r="M983" s="222" t="s">
        <v>19</v>
      </c>
      <c r="N983" s="223" t="s">
        <v>40</v>
      </c>
      <c r="O983" s="87"/>
      <c r="P983" s="224">
        <f>O983*H983</f>
        <v>0</v>
      </c>
      <c r="Q983" s="224">
        <v>0</v>
      </c>
      <c r="R983" s="224">
        <f>Q983*H983</f>
        <v>0</v>
      </c>
      <c r="S983" s="224">
        <v>0</v>
      </c>
      <c r="T983" s="225">
        <f>S983*H983</f>
        <v>0</v>
      </c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R983" s="226" t="s">
        <v>161</v>
      </c>
      <c r="AT983" s="226" t="s">
        <v>157</v>
      </c>
      <c r="AU983" s="226" t="s">
        <v>77</v>
      </c>
      <c r="AY983" s="20" t="s">
        <v>155</v>
      </c>
      <c r="BE983" s="227">
        <f>IF(N983="základní",J983,0)</f>
        <v>0</v>
      </c>
      <c r="BF983" s="227">
        <f>IF(N983="snížená",J983,0)</f>
        <v>0</v>
      </c>
      <c r="BG983" s="227">
        <f>IF(N983="zákl. přenesená",J983,0)</f>
        <v>0</v>
      </c>
      <c r="BH983" s="227">
        <f>IF(N983="sníž. přenesená",J983,0)</f>
        <v>0</v>
      </c>
      <c r="BI983" s="227">
        <f>IF(N983="nulová",J983,0)</f>
        <v>0</v>
      </c>
      <c r="BJ983" s="20" t="s">
        <v>75</v>
      </c>
      <c r="BK983" s="227">
        <f>ROUND(I983*H983,2)</f>
        <v>0</v>
      </c>
      <c r="BL983" s="20" t="s">
        <v>161</v>
      </c>
      <c r="BM983" s="226" t="s">
        <v>798</v>
      </c>
    </row>
    <row r="984" s="2" customFormat="1">
      <c r="A984" s="41"/>
      <c r="B984" s="42"/>
      <c r="C984" s="43"/>
      <c r="D984" s="228" t="s">
        <v>162</v>
      </c>
      <c r="E984" s="43"/>
      <c r="F984" s="229" t="s">
        <v>797</v>
      </c>
      <c r="G984" s="43"/>
      <c r="H984" s="43"/>
      <c r="I984" s="230"/>
      <c r="J984" s="43"/>
      <c r="K984" s="43"/>
      <c r="L984" s="47"/>
      <c r="M984" s="231"/>
      <c r="N984" s="232"/>
      <c r="O984" s="87"/>
      <c r="P984" s="87"/>
      <c r="Q984" s="87"/>
      <c r="R984" s="87"/>
      <c r="S984" s="87"/>
      <c r="T984" s="88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T984" s="20" t="s">
        <v>162</v>
      </c>
      <c r="AU984" s="20" t="s">
        <v>77</v>
      </c>
    </row>
    <row r="985" s="14" customFormat="1">
      <c r="A985" s="14"/>
      <c r="B985" s="243"/>
      <c r="C985" s="244"/>
      <c r="D985" s="228" t="s">
        <v>170</v>
      </c>
      <c r="E985" s="245" t="s">
        <v>19</v>
      </c>
      <c r="F985" s="246" t="s">
        <v>456</v>
      </c>
      <c r="G985" s="244"/>
      <c r="H985" s="247">
        <v>162.504</v>
      </c>
      <c r="I985" s="248"/>
      <c r="J985" s="244"/>
      <c r="K985" s="244"/>
      <c r="L985" s="249"/>
      <c r="M985" s="250"/>
      <c r="N985" s="251"/>
      <c r="O985" s="251"/>
      <c r="P985" s="251"/>
      <c r="Q985" s="251"/>
      <c r="R985" s="251"/>
      <c r="S985" s="251"/>
      <c r="T985" s="252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3" t="s">
        <v>170</v>
      </c>
      <c r="AU985" s="253" t="s">
        <v>77</v>
      </c>
      <c r="AV985" s="14" t="s">
        <v>77</v>
      </c>
      <c r="AW985" s="14" t="s">
        <v>31</v>
      </c>
      <c r="AX985" s="14" t="s">
        <v>69</v>
      </c>
      <c r="AY985" s="253" t="s">
        <v>155</v>
      </c>
    </row>
    <row r="986" s="15" customFormat="1">
      <c r="A986" s="15"/>
      <c r="B986" s="254"/>
      <c r="C986" s="255"/>
      <c r="D986" s="228" t="s">
        <v>170</v>
      </c>
      <c r="E986" s="256" t="s">
        <v>19</v>
      </c>
      <c r="F986" s="257" t="s">
        <v>192</v>
      </c>
      <c r="G986" s="255"/>
      <c r="H986" s="258">
        <v>162.504</v>
      </c>
      <c r="I986" s="259"/>
      <c r="J986" s="255"/>
      <c r="K986" s="255"/>
      <c r="L986" s="260"/>
      <c r="M986" s="261"/>
      <c r="N986" s="262"/>
      <c r="O986" s="262"/>
      <c r="P986" s="262"/>
      <c r="Q986" s="262"/>
      <c r="R986" s="262"/>
      <c r="S986" s="262"/>
      <c r="T986" s="263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T986" s="264" t="s">
        <v>170</v>
      </c>
      <c r="AU986" s="264" t="s">
        <v>77</v>
      </c>
      <c r="AV986" s="15" t="s">
        <v>161</v>
      </c>
      <c r="AW986" s="15" t="s">
        <v>31</v>
      </c>
      <c r="AX986" s="15" t="s">
        <v>75</v>
      </c>
      <c r="AY986" s="264" t="s">
        <v>155</v>
      </c>
    </row>
    <row r="987" s="2" customFormat="1" ht="16.5" customHeight="1">
      <c r="A987" s="41"/>
      <c r="B987" s="42"/>
      <c r="C987" s="215" t="s">
        <v>472</v>
      </c>
      <c r="D987" s="215" t="s">
        <v>157</v>
      </c>
      <c r="E987" s="216" t="s">
        <v>799</v>
      </c>
      <c r="F987" s="217" t="s">
        <v>800</v>
      </c>
      <c r="G987" s="218" t="s">
        <v>168</v>
      </c>
      <c r="H987" s="219">
        <v>4167.741</v>
      </c>
      <c r="I987" s="220"/>
      <c r="J987" s="221">
        <f>ROUND(I987*H987,2)</f>
        <v>0</v>
      </c>
      <c r="K987" s="217" t="s">
        <v>19</v>
      </c>
      <c r="L987" s="47"/>
      <c r="M987" s="222" t="s">
        <v>19</v>
      </c>
      <c r="N987" s="223" t="s">
        <v>40</v>
      </c>
      <c r="O987" s="87"/>
      <c r="P987" s="224">
        <f>O987*H987</f>
        <v>0</v>
      </c>
      <c r="Q987" s="224">
        <v>0</v>
      </c>
      <c r="R987" s="224">
        <f>Q987*H987</f>
        <v>0</v>
      </c>
      <c r="S987" s="224">
        <v>0</v>
      </c>
      <c r="T987" s="225">
        <f>S987*H987</f>
        <v>0</v>
      </c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R987" s="226" t="s">
        <v>161</v>
      </c>
      <c r="AT987" s="226" t="s">
        <v>157</v>
      </c>
      <c r="AU987" s="226" t="s">
        <v>77</v>
      </c>
      <c r="AY987" s="20" t="s">
        <v>155</v>
      </c>
      <c r="BE987" s="227">
        <f>IF(N987="základní",J987,0)</f>
        <v>0</v>
      </c>
      <c r="BF987" s="227">
        <f>IF(N987="snížená",J987,0)</f>
        <v>0</v>
      </c>
      <c r="BG987" s="227">
        <f>IF(N987="zákl. přenesená",J987,0)</f>
        <v>0</v>
      </c>
      <c r="BH987" s="227">
        <f>IF(N987="sníž. přenesená",J987,0)</f>
        <v>0</v>
      </c>
      <c r="BI987" s="227">
        <f>IF(N987="nulová",J987,0)</f>
        <v>0</v>
      </c>
      <c r="BJ987" s="20" t="s">
        <v>75</v>
      </c>
      <c r="BK987" s="227">
        <f>ROUND(I987*H987,2)</f>
        <v>0</v>
      </c>
      <c r="BL987" s="20" t="s">
        <v>161</v>
      </c>
      <c r="BM987" s="226" t="s">
        <v>801</v>
      </c>
    </row>
    <row r="988" s="2" customFormat="1">
      <c r="A988" s="41"/>
      <c r="B988" s="42"/>
      <c r="C988" s="43"/>
      <c r="D988" s="228" t="s">
        <v>162</v>
      </c>
      <c r="E988" s="43"/>
      <c r="F988" s="229" t="s">
        <v>800</v>
      </c>
      <c r="G988" s="43"/>
      <c r="H988" s="43"/>
      <c r="I988" s="230"/>
      <c r="J988" s="43"/>
      <c r="K988" s="43"/>
      <c r="L988" s="47"/>
      <c r="M988" s="231"/>
      <c r="N988" s="232"/>
      <c r="O988" s="87"/>
      <c r="P988" s="87"/>
      <c r="Q988" s="87"/>
      <c r="R988" s="87"/>
      <c r="S988" s="87"/>
      <c r="T988" s="88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T988" s="20" t="s">
        <v>162</v>
      </c>
      <c r="AU988" s="20" t="s">
        <v>77</v>
      </c>
    </row>
    <row r="989" s="2" customFormat="1" ht="21.75" customHeight="1">
      <c r="A989" s="41"/>
      <c r="B989" s="42"/>
      <c r="C989" s="215" t="s">
        <v>802</v>
      </c>
      <c r="D989" s="215" t="s">
        <v>157</v>
      </c>
      <c r="E989" s="216" t="s">
        <v>803</v>
      </c>
      <c r="F989" s="217" t="s">
        <v>804</v>
      </c>
      <c r="G989" s="218" t="s">
        <v>168</v>
      </c>
      <c r="H989" s="219">
        <v>3811.807</v>
      </c>
      <c r="I989" s="220"/>
      <c r="J989" s="221">
        <f>ROUND(I989*H989,2)</f>
        <v>0</v>
      </c>
      <c r="K989" s="217" t="s">
        <v>19</v>
      </c>
      <c r="L989" s="47"/>
      <c r="M989" s="222" t="s">
        <v>19</v>
      </c>
      <c r="N989" s="223" t="s">
        <v>40</v>
      </c>
      <c r="O989" s="87"/>
      <c r="P989" s="224">
        <f>O989*H989</f>
        <v>0</v>
      </c>
      <c r="Q989" s="224">
        <v>0</v>
      </c>
      <c r="R989" s="224">
        <f>Q989*H989</f>
        <v>0</v>
      </c>
      <c r="S989" s="224">
        <v>0</v>
      </c>
      <c r="T989" s="225">
        <f>S989*H989</f>
        <v>0</v>
      </c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R989" s="226" t="s">
        <v>161</v>
      </c>
      <c r="AT989" s="226" t="s">
        <v>157</v>
      </c>
      <c r="AU989" s="226" t="s">
        <v>77</v>
      </c>
      <c r="AY989" s="20" t="s">
        <v>155</v>
      </c>
      <c r="BE989" s="227">
        <f>IF(N989="základní",J989,0)</f>
        <v>0</v>
      </c>
      <c r="BF989" s="227">
        <f>IF(N989="snížená",J989,0)</f>
        <v>0</v>
      </c>
      <c r="BG989" s="227">
        <f>IF(N989="zákl. přenesená",J989,0)</f>
        <v>0</v>
      </c>
      <c r="BH989" s="227">
        <f>IF(N989="sníž. přenesená",J989,0)</f>
        <v>0</v>
      </c>
      <c r="BI989" s="227">
        <f>IF(N989="nulová",J989,0)</f>
        <v>0</v>
      </c>
      <c r="BJ989" s="20" t="s">
        <v>75</v>
      </c>
      <c r="BK989" s="227">
        <f>ROUND(I989*H989,2)</f>
        <v>0</v>
      </c>
      <c r="BL989" s="20" t="s">
        <v>161</v>
      </c>
      <c r="BM989" s="226" t="s">
        <v>805</v>
      </c>
    </row>
    <row r="990" s="2" customFormat="1">
      <c r="A990" s="41"/>
      <c r="B990" s="42"/>
      <c r="C990" s="43"/>
      <c r="D990" s="228" t="s">
        <v>162</v>
      </c>
      <c r="E990" s="43"/>
      <c r="F990" s="229" t="s">
        <v>804</v>
      </c>
      <c r="G990" s="43"/>
      <c r="H990" s="43"/>
      <c r="I990" s="230"/>
      <c r="J990" s="43"/>
      <c r="K990" s="43"/>
      <c r="L990" s="47"/>
      <c r="M990" s="231"/>
      <c r="N990" s="232"/>
      <c r="O990" s="87"/>
      <c r="P990" s="87"/>
      <c r="Q990" s="87"/>
      <c r="R990" s="87"/>
      <c r="S990" s="87"/>
      <c r="T990" s="88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T990" s="20" t="s">
        <v>162</v>
      </c>
      <c r="AU990" s="20" t="s">
        <v>77</v>
      </c>
    </row>
    <row r="991" s="13" customFormat="1">
      <c r="A991" s="13"/>
      <c r="B991" s="233"/>
      <c r="C991" s="234"/>
      <c r="D991" s="228" t="s">
        <v>170</v>
      </c>
      <c r="E991" s="235" t="s">
        <v>19</v>
      </c>
      <c r="F991" s="236" t="s">
        <v>744</v>
      </c>
      <c r="G991" s="234"/>
      <c r="H991" s="235" t="s">
        <v>19</v>
      </c>
      <c r="I991" s="237"/>
      <c r="J991" s="234"/>
      <c r="K991" s="234"/>
      <c r="L991" s="238"/>
      <c r="M991" s="239"/>
      <c r="N991" s="240"/>
      <c r="O991" s="240"/>
      <c r="P991" s="240"/>
      <c r="Q991" s="240"/>
      <c r="R991" s="240"/>
      <c r="S991" s="240"/>
      <c r="T991" s="241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42" t="s">
        <v>170</v>
      </c>
      <c r="AU991" s="242" t="s">
        <v>77</v>
      </c>
      <c r="AV991" s="13" t="s">
        <v>75</v>
      </c>
      <c r="AW991" s="13" t="s">
        <v>31</v>
      </c>
      <c r="AX991" s="13" t="s">
        <v>69</v>
      </c>
      <c r="AY991" s="242" t="s">
        <v>155</v>
      </c>
    </row>
    <row r="992" s="14" customFormat="1">
      <c r="A992" s="14"/>
      <c r="B992" s="243"/>
      <c r="C992" s="244"/>
      <c r="D992" s="228" t="s">
        <v>170</v>
      </c>
      <c r="E992" s="245" t="s">
        <v>19</v>
      </c>
      <c r="F992" s="246" t="s">
        <v>745</v>
      </c>
      <c r="G992" s="244"/>
      <c r="H992" s="247">
        <v>3526.841</v>
      </c>
      <c r="I992" s="248"/>
      <c r="J992" s="244"/>
      <c r="K992" s="244"/>
      <c r="L992" s="249"/>
      <c r="M992" s="250"/>
      <c r="N992" s="251"/>
      <c r="O992" s="251"/>
      <c r="P992" s="251"/>
      <c r="Q992" s="251"/>
      <c r="R992" s="251"/>
      <c r="S992" s="251"/>
      <c r="T992" s="252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253" t="s">
        <v>170</v>
      </c>
      <c r="AU992" s="253" t="s">
        <v>77</v>
      </c>
      <c r="AV992" s="14" t="s">
        <v>77</v>
      </c>
      <c r="AW992" s="14" t="s">
        <v>31</v>
      </c>
      <c r="AX992" s="14" t="s">
        <v>69</v>
      </c>
      <c r="AY992" s="253" t="s">
        <v>155</v>
      </c>
    </row>
    <row r="993" s="13" customFormat="1">
      <c r="A993" s="13"/>
      <c r="B993" s="233"/>
      <c r="C993" s="234"/>
      <c r="D993" s="228" t="s">
        <v>170</v>
      </c>
      <c r="E993" s="235" t="s">
        <v>19</v>
      </c>
      <c r="F993" s="236" t="s">
        <v>476</v>
      </c>
      <c r="G993" s="234"/>
      <c r="H993" s="235" t="s">
        <v>19</v>
      </c>
      <c r="I993" s="237"/>
      <c r="J993" s="234"/>
      <c r="K993" s="234"/>
      <c r="L993" s="238"/>
      <c r="M993" s="239"/>
      <c r="N993" s="240"/>
      <c r="O993" s="240"/>
      <c r="P993" s="240"/>
      <c r="Q993" s="240"/>
      <c r="R993" s="240"/>
      <c r="S993" s="240"/>
      <c r="T993" s="241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2" t="s">
        <v>170</v>
      </c>
      <c r="AU993" s="242" t="s">
        <v>77</v>
      </c>
      <c r="AV993" s="13" t="s">
        <v>75</v>
      </c>
      <c r="AW993" s="13" t="s">
        <v>31</v>
      </c>
      <c r="AX993" s="13" t="s">
        <v>69</v>
      </c>
      <c r="AY993" s="242" t="s">
        <v>155</v>
      </c>
    </row>
    <row r="994" s="14" customFormat="1">
      <c r="A994" s="14"/>
      <c r="B994" s="243"/>
      <c r="C994" s="244"/>
      <c r="D994" s="228" t="s">
        <v>170</v>
      </c>
      <c r="E994" s="245" t="s">
        <v>19</v>
      </c>
      <c r="F994" s="246" t="s">
        <v>448</v>
      </c>
      <c r="G994" s="244"/>
      <c r="H994" s="247">
        <v>272.486</v>
      </c>
      <c r="I994" s="248"/>
      <c r="J994" s="244"/>
      <c r="K994" s="244"/>
      <c r="L994" s="249"/>
      <c r="M994" s="250"/>
      <c r="N994" s="251"/>
      <c r="O994" s="251"/>
      <c r="P994" s="251"/>
      <c r="Q994" s="251"/>
      <c r="R994" s="251"/>
      <c r="S994" s="251"/>
      <c r="T994" s="252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3" t="s">
        <v>170</v>
      </c>
      <c r="AU994" s="253" t="s">
        <v>77</v>
      </c>
      <c r="AV994" s="14" t="s">
        <v>77</v>
      </c>
      <c r="AW994" s="14" t="s">
        <v>31</v>
      </c>
      <c r="AX994" s="14" t="s">
        <v>69</v>
      </c>
      <c r="AY994" s="253" t="s">
        <v>155</v>
      </c>
    </row>
    <row r="995" s="13" customFormat="1">
      <c r="A995" s="13"/>
      <c r="B995" s="233"/>
      <c r="C995" s="234"/>
      <c r="D995" s="228" t="s">
        <v>170</v>
      </c>
      <c r="E995" s="235" t="s">
        <v>19</v>
      </c>
      <c r="F995" s="236" t="s">
        <v>489</v>
      </c>
      <c r="G995" s="234"/>
      <c r="H995" s="235" t="s">
        <v>19</v>
      </c>
      <c r="I995" s="237"/>
      <c r="J995" s="234"/>
      <c r="K995" s="234"/>
      <c r="L995" s="238"/>
      <c r="M995" s="239"/>
      <c r="N995" s="240"/>
      <c r="O995" s="240"/>
      <c r="P995" s="240"/>
      <c r="Q995" s="240"/>
      <c r="R995" s="240"/>
      <c r="S995" s="240"/>
      <c r="T995" s="241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2" t="s">
        <v>170</v>
      </c>
      <c r="AU995" s="242" t="s">
        <v>77</v>
      </c>
      <c r="AV995" s="13" t="s">
        <v>75</v>
      </c>
      <c r="AW995" s="13" t="s">
        <v>31</v>
      </c>
      <c r="AX995" s="13" t="s">
        <v>69</v>
      </c>
      <c r="AY995" s="242" t="s">
        <v>155</v>
      </c>
    </row>
    <row r="996" s="14" customFormat="1">
      <c r="A996" s="14"/>
      <c r="B996" s="243"/>
      <c r="C996" s="244"/>
      <c r="D996" s="228" t="s">
        <v>170</v>
      </c>
      <c r="E996" s="245" t="s">
        <v>19</v>
      </c>
      <c r="F996" s="246" t="s">
        <v>490</v>
      </c>
      <c r="G996" s="244"/>
      <c r="H996" s="247">
        <v>12.48</v>
      </c>
      <c r="I996" s="248"/>
      <c r="J996" s="244"/>
      <c r="K996" s="244"/>
      <c r="L996" s="249"/>
      <c r="M996" s="250"/>
      <c r="N996" s="251"/>
      <c r="O996" s="251"/>
      <c r="P996" s="251"/>
      <c r="Q996" s="251"/>
      <c r="R996" s="251"/>
      <c r="S996" s="251"/>
      <c r="T996" s="252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53" t="s">
        <v>170</v>
      </c>
      <c r="AU996" s="253" t="s">
        <v>77</v>
      </c>
      <c r="AV996" s="14" t="s">
        <v>77</v>
      </c>
      <c r="AW996" s="14" t="s">
        <v>31</v>
      </c>
      <c r="AX996" s="14" t="s">
        <v>69</v>
      </c>
      <c r="AY996" s="253" t="s">
        <v>155</v>
      </c>
    </row>
    <row r="997" s="15" customFormat="1">
      <c r="A997" s="15"/>
      <c r="B997" s="254"/>
      <c r="C997" s="255"/>
      <c r="D997" s="228" t="s">
        <v>170</v>
      </c>
      <c r="E997" s="256" t="s">
        <v>19</v>
      </c>
      <c r="F997" s="257" t="s">
        <v>192</v>
      </c>
      <c r="G997" s="255"/>
      <c r="H997" s="258">
        <v>3811.807</v>
      </c>
      <c r="I997" s="259"/>
      <c r="J997" s="255"/>
      <c r="K997" s="255"/>
      <c r="L997" s="260"/>
      <c r="M997" s="261"/>
      <c r="N997" s="262"/>
      <c r="O997" s="262"/>
      <c r="P997" s="262"/>
      <c r="Q997" s="262"/>
      <c r="R997" s="262"/>
      <c r="S997" s="262"/>
      <c r="T997" s="263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T997" s="264" t="s">
        <v>170</v>
      </c>
      <c r="AU997" s="264" t="s">
        <v>77</v>
      </c>
      <c r="AV997" s="15" t="s">
        <v>161</v>
      </c>
      <c r="AW997" s="15" t="s">
        <v>31</v>
      </c>
      <c r="AX997" s="15" t="s">
        <v>75</v>
      </c>
      <c r="AY997" s="264" t="s">
        <v>155</v>
      </c>
    </row>
    <row r="998" s="12" customFormat="1" ht="22.8" customHeight="1">
      <c r="A998" s="12"/>
      <c r="B998" s="199"/>
      <c r="C998" s="200"/>
      <c r="D998" s="201" t="s">
        <v>68</v>
      </c>
      <c r="E998" s="213" t="s">
        <v>728</v>
      </c>
      <c r="F998" s="213" t="s">
        <v>806</v>
      </c>
      <c r="G998" s="200"/>
      <c r="H998" s="200"/>
      <c r="I998" s="203"/>
      <c r="J998" s="214">
        <f>BK998</f>
        <v>0</v>
      </c>
      <c r="K998" s="200"/>
      <c r="L998" s="205"/>
      <c r="M998" s="206"/>
      <c r="N998" s="207"/>
      <c r="O998" s="207"/>
      <c r="P998" s="208">
        <f>SUM(P999:P1047)</f>
        <v>0</v>
      </c>
      <c r="Q998" s="207"/>
      <c r="R998" s="208">
        <f>SUM(R999:R1047)</f>
        <v>0</v>
      </c>
      <c r="S998" s="207"/>
      <c r="T998" s="209">
        <f>SUM(T999:T1047)</f>
        <v>0</v>
      </c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R998" s="210" t="s">
        <v>75</v>
      </c>
      <c r="AT998" s="211" t="s">
        <v>68</v>
      </c>
      <c r="AU998" s="211" t="s">
        <v>75</v>
      </c>
      <c r="AY998" s="210" t="s">
        <v>155</v>
      </c>
      <c r="BK998" s="212">
        <f>SUM(BK999:BK1047)</f>
        <v>0</v>
      </c>
    </row>
    <row r="999" s="2" customFormat="1" ht="21.75" customHeight="1">
      <c r="A999" s="41"/>
      <c r="B999" s="42"/>
      <c r="C999" s="215" t="s">
        <v>475</v>
      </c>
      <c r="D999" s="215" t="s">
        <v>157</v>
      </c>
      <c r="E999" s="216" t="s">
        <v>807</v>
      </c>
      <c r="F999" s="217" t="s">
        <v>808</v>
      </c>
      <c r="G999" s="218" t="s">
        <v>201</v>
      </c>
      <c r="H999" s="219">
        <v>823.546</v>
      </c>
      <c r="I999" s="220"/>
      <c r="J999" s="221">
        <f>ROUND(I999*H999,2)</f>
        <v>0</v>
      </c>
      <c r="K999" s="217" t="s">
        <v>19</v>
      </c>
      <c r="L999" s="47"/>
      <c r="M999" s="222" t="s">
        <v>19</v>
      </c>
      <c r="N999" s="223" t="s">
        <v>40</v>
      </c>
      <c r="O999" s="87"/>
      <c r="P999" s="224">
        <f>O999*H999</f>
        <v>0</v>
      </c>
      <c r="Q999" s="224">
        <v>0</v>
      </c>
      <c r="R999" s="224">
        <f>Q999*H999</f>
        <v>0</v>
      </c>
      <c r="S999" s="224">
        <v>0</v>
      </c>
      <c r="T999" s="225">
        <f>S999*H999</f>
        <v>0</v>
      </c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R999" s="226" t="s">
        <v>161</v>
      </c>
      <c r="AT999" s="226" t="s">
        <v>157</v>
      </c>
      <c r="AU999" s="226" t="s">
        <v>77</v>
      </c>
      <c r="AY999" s="20" t="s">
        <v>155</v>
      </c>
      <c r="BE999" s="227">
        <f>IF(N999="základní",J999,0)</f>
        <v>0</v>
      </c>
      <c r="BF999" s="227">
        <f>IF(N999="snížená",J999,0)</f>
        <v>0</v>
      </c>
      <c r="BG999" s="227">
        <f>IF(N999="zákl. přenesená",J999,0)</f>
        <v>0</v>
      </c>
      <c r="BH999" s="227">
        <f>IF(N999="sníž. přenesená",J999,0)</f>
        <v>0</v>
      </c>
      <c r="BI999" s="227">
        <f>IF(N999="nulová",J999,0)</f>
        <v>0</v>
      </c>
      <c r="BJ999" s="20" t="s">
        <v>75</v>
      </c>
      <c r="BK999" s="227">
        <f>ROUND(I999*H999,2)</f>
        <v>0</v>
      </c>
      <c r="BL999" s="20" t="s">
        <v>161</v>
      </c>
      <c r="BM999" s="226" t="s">
        <v>809</v>
      </c>
    </row>
    <row r="1000" s="2" customFormat="1">
      <c r="A1000" s="41"/>
      <c r="B1000" s="42"/>
      <c r="C1000" s="43"/>
      <c r="D1000" s="228" t="s">
        <v>162</v>
      </c>
      <c r="E1000" s="43"/>
      <c r="F1000" s="229" t="s">
        <v>808</v>
      </c>
      <c r="G1000" s="43"/>
      <c r="H1000" s="43"/>
      <c r="I1000" s="230"/>
      <c r="J1000" s="43"/>
      <c r="K1000" s="43"/>
      <c r="L1000" s="47"/>
      <c r="M1000" s="231"/>
      <c r="N1000" s="232"/>
      <c r="O1000" s="87"/>
      <c r="P1000" s="87"/>
      <c r="Q1000" s="87"/>
      <c r="R1000" s="87"/>
      <c r="S1000" s="87"/>
      <c r="T1000" s="88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T1000" s="20" t="s">
        <v>162</v>
      </c>
      <c r="AU1000" s="20" t="s">
        <v>77</v>
      </c>
    </row>
    <row r="1001" s="13" customFormat="1">
      <c r="A1001" s="13"/>
      <c r="B1001" s="233"/>
      <c r="C1001" s="234"/>
      <c r="D1001" s="228" t="s">
        <v>170</v>
      </c>
      <c r="E1001" s="235" t="s">
        <v>19</v>
      </c>
      <c r="F1001" s="236" t="s">
        <v>810</v>
      </c>
      <c r="G1001" s="234"/>
      <c r="H1001" s="235" t="s">
        <v>19</v>
      </c>
      <c r="I1001" s="237"/>
      <c r="J1001" s="234"/>
      <c r="K1001" s="234"/>
      <c r="L1001" s="238"/>
      <c r="M1001" s="239"/>
      <c r="N1001" s="240"/>
      <c r="O1001" s="240"/>
      <c r="P1001" s="240"/>
      <c r="Q1001" s="240"/>
      <c r="R1001" s="240"/>
      <c r="S1001" s="240"/>
      <c r="T1001" s="241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42" t="s">
        <v>170</v>
      </c>
      <c r="AU1001" s="242" t="s">
        <v>77</v>
      </c>
      <c r="AV1001" s="13" t="s">
        <v>75</v>
      </c>
      <c r="AW1001" s="13" t="s">
        <v>31</v>
      </c>
      <c r="AX1001" s="13" t="s">
        <v>69</v>
      </c>
      <c r="AY1001" s="242" t="s">
        <v>155</v>
      </c>
    </row>
    <row r="1002" s="13" customFormat="1">
      <c r="A1002" s="13"/>
      <c r="B1002" s="233"/>
      <c r="C1002" s="234"/>
      <c r="D1002" s="228" t="s">
        <v>170</v>
      </c>
      <c r="E1002" s="235" t="s">
        <v>19</v>
      </c>
      <c r="F1002" s="236" t="s">
        <v>811</v>
      </c>
      <c r="G1002" s="234"/>
      <c r="H1002" s="235" t="s">
        <v>19</v>
      </c>
      <c r="I1002" s="237"/>
      <c r="J1002" s="234"/>
      <c r="K1002" s="234"/>
      <c r="L1002" s="238"/>
      <c r="M1002" s="239"/>
      <c r="N1002" s="240"/>
      <c r="O1002" s="240"/>
      <c r="P1002" s="240"/>
      <c r="Q1002" s="240"/>
      <c r="R1002" s="240"/>
      <c r="S1002" s="240"/>
      <c r="T1002" s="241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42" t="s">
        <v>170</v>
      </c>
      <c r="AU1002" s="242" t="s">
        <v>77</v>
      </c>
      <c r="AV1002" s="13" t="s">
        <v>75</v>
      </c>
      <c r="AW1002" s="13" t="s">
        <v>31</v>
      </c>
      <c r="AX1002" s="13" t="s">
        <v>69</v>
      </c>
      <c r="AY1002" s="242" t="s">
        <v>155</v>
      </c>
    </row>
    <row r="1003" s="13" customFormat="1">
      <c r="A1003" s="13"/>
      <c r="B1003" s="233"/>
      <c r="C1003" s="234"/>
      <c r="D1003" s="228" t="s">
        <v>170</v>
      </c>
      <c r="E1003" s="235" t="s">
        <v>19</v>
      </c>
      <c r="F1003" s="236" t="s">
        <v>171</v>
      </c>
      <c r="G1003" s="234"/>
      <c r="H1003" s="235" t="s">
        <v>19</v>
      </c>
      <c r="I1003" s="237"/>
      <c r="J1003" s="234"/>
      <c r="K1003" s="234"/>
      <c r="L1003" s="238"/>
      <c r="M1003" s="239"/>
      <c r="N1003" s="240"/>
      <c r="O1003" s="240"/>
      <c r="P1003" s="240"/>
      <c r="Q1003" s="240"/>
      <c r="R1003" s="240"/>
      <c r="S1003" s="240"/>
      <c r="T1003" s="241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2" t="s">
        <v>170</v>
      </c>
      <c r="AU1003" s="242" t="s">
        <v>77</v>
      </c>
      <c r="AV1003" s="13" t="s">
        <v>75</v>
      </c>
      <c r="AW1003" s="13" t="s">
        <v>31</v>
      </c>
      <c r="AX1003" s="13" t="s">
        <v>69</v>
      </c>
      <c r="AY1003" s="242" t="s">
        <v>155</v>
      </c>
    </row>
    <row r="1004" s="14" customFormat="1">
      <c r="A1004" s="14"/>
      <c r="B1004" s="243"/>
      <c r="C1004" s="244"/>
      <c r="D1004" s="228" t="s">
        <v>170</v>
      </c>
      <c r="E1004" s="245" t="s">
        <v>19</v>
      </c>
      <c r="F1004" s="246" t="s">
        <v>812</v>
      </c>
      <c r="G1004" s="244"/>
      <c r="H1004" s="247">
        <v>90</v>
      </c>
      <c r="I1004" s="248"/>
      <c r="J1004" s="244"/>
      <c r="K1004" s="244"/>
      <c r="L1004" s="249"/>
      <c r="M1004" s="250"/>
      <c r="N1004" s="251"/>
      <c r="O1004" s="251"/>
      <c r="P1004" s="251"/>
      <c r="Q1004" s="251"/>
      <c r="R1004" s="251"/>
      <c r="S1004" s="251"/>
      <c r="T1004" s="252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53" t="s">
        <v>170</v>
      </c>
      <c r="AU1004" s="253" t="s">
        <v>77</v>
      </c>
      <c r="AV1004" s="14" t="s">
        <v>77</v>
      </c>
      <c r="AW1004" s="14" t="s">
        <v>31</v>
      </c>
      <c r="AX1004" s="14" t="s">
        <v>69</v>
      </c>
      <c r="AY1004" s="253" t="s">
        <v>155</v>
      </c>
    </row>
    <row r="1005" s="14" customFormat="1">
      <c r="A1005" s="14"/>
      <c r="B1005" s="243"/>
      <c r="C1005" s="244"/>
      <c r="D1005" s="228" t="s">
        <v>170</v>
      </c>
      <c r="E1005" s="245" t="s">
        <v>19</v>
      </c>
      <c r="F1005" s="246" t="s">
        <v>813</v>
      </c>
      <c r="G1005" s="244"/>
      <c r="H1005" s="247">
        <v>126</v>
      </c>
      <c r="I1005" s="248"/>
      <c r="J1005" s="244"/>
      <c r="K1005" s="244"/>
      <c r="L1005" s="249"/>
      <c r="M1005" s="250"/>
      <c r="N1005" s="251"/>
      <c r="O1005" s="251"/>
      <c r="P1005" s="251"/>
      <c r="Q1005" s="251"/>
      <c r="R1005" s="251"/>
      <c r="S1005" s="251"/>
      <c r="T1005" s="252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53" t="s">
        <v>170</v>
      </c>
      <c r="AU1005" s="253" t="s">
        <v>77</v>
      </c>
      <c r="AV1005" s="14" t="s">
        <v>77</v>
      </c>
      <c r="AW1005" s="14" t="s">
        <v>31</v>
      </c>
      <c r="AX1005" s="14" t="s">
        <v>69</v>
      </c>
      <c r="AY1005" s="253" t="s">
        <v>155</v>
      </c>
    </row>
    <row r="1006" s="13" customFormat="1">
      <c r="A1006" s="13"/>
      <c r="B1006" s="233"/>
      <c r="C1006" s="234"/>
      <c r="D1006" s="228" t="s">
        <v>170</v>
      </c>
      <c r="E1006" s="235" t="s">
        <v>19</v>
      </c>
      <c r="F1006" s="236" t="s">
        <v>177</v>
      </c>
      <c r="G1006" s="234"/>
      <c r="H1006" s="235" t="s">
        <v>19</v>
      </c>
      <c r="I1006" s="237"/>
      <c r="J1006" s="234"/>
      <c r="K1006" s="234"/>
      <c r="L1006" s="238"/>
      <c r="M1006" s="239"/>
      <c r="N1006" s="240"/>
      <c r="O1006" s="240"/>
      <c r="P1006" s="240"/>
      <c r="Q1006" s="240"/>
      <c r="R1006" s="240"/>
      <c r="S1006" s="240"/>
      <c r="T1006" s="241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42" t="s">
        <v>170</v>
      </c>
      <c r="AU1006" s="242" t="s">
        <v>77</v>
      </c>
      <c r="AV1006" s="13" t="s">
        <v>75</v>
      </c>
      <c r="AW1006" s="13" t="s">
        <v>31</v>
      </c>
      <c r="AX1006" s="13" t="s">
        <v>69</v>
      </c>
      <c r="AY1006" s="242" t="s">
        <v>155</v>
      </c>
    </row>
    <row r="1007" s="14" customFormat="1">
      <c r="A1007" s="14"/>
      <c r="B1007" s="243"/>
      <c r="C1007" s="244"/>
      <c r="D1007" s="228" t="s">
        <v>170</v>
      </c>
      <c r="E1007" s="245" t="s">
        <v>19</v>
      </c>
      <c r="F1007" s="246" t="s">
        <v>814</v>
      </c>
      <c r="G1007" s="244"/>
      <c r="H1007" s="247">
        <v>109.95</v>
      </c>
      <c r="I1007" s="248"/>
      <c r="J1007" s="244"/>
      <c r="K1007" s="244"/>
      <c r="L1007" s="249"/>
      <c r="M1007" s="250"/>
      <c r="N1007" s="251"/>
      <c r="O1007" s="251"/>
      <c r="P1007" s="251"/>
      <c r="Q1007" s="251"/>
      <c r="R1007" s="251"/>
      <c r="S1007" s="251"/>
      <c r="T1007" s="252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53" t="s">
        <v>170</v>
      </c>
      <c r="AU1007" s="253" t="s">
        <v>77</v>
      </c>
      <c r="AV1007" s="14" t="s">
        <v>77</v>
      </c>
      <c r="AW1007" s="14" t="s">
        <v>31</v>
      </c>
      <c r="AX1007" s="14" t="s">
        <v>69</v>
      </c>
      <c r="AY1007" s="253" t="s">
        <v>155</v>
      </c>
    </row>
    <row r="1008" s="13" customFormat="1">
      <c r="A1008" s="13"/>
      <c r="B1008" s="233"/>
      <c r="C1008" s="234"/>
      <c r="D1008" s="228" t="s">
        <v>170</v>
      </c>
      <c r="E1008" s="235" t="s">
        <v>19</v>
      </c>
      <c r="F1008" s="236" t="s">
        <v>180</v>
      </c>
      <c r="G1008" s="234"/>
      <c r="H1008" s="235" t="s">
        <v>19</v>
      </c>
      <c r="I1008" s="237"/>
      <c r="J1008" s="234"/>
      <c r="K1008" s="234"/>
      <c r="L1008" s="238"/>
      <c r="M1008" s="239"/>
      <c r="N1008" s="240"/>
      <c r="O1008" s="240"/>
      <c r="P1008" s="240"/>
      <c r="Q1008" s="240"/>
      <c r="R1008" s="240"/>
      <c r="S1008" s="240"/>
      <c r="T1008" s="241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42" t="s">
        <v>170</v>
      </c>
      <c r="AU1008" s="242" t="s">
        <v>77</v>
      </c>
      <c r="AV1008" s="13" t="s">
        <v>75</v>
      </c>
      <c r="AW1008" s="13" t="s">
        <v>31</v>
      </c>
      <c r="AX1008" s="13" t="s">
        <v>69</v>
      </c>
      <c r="AY1008" s="242" t="s">
        <v>155</v>
      </c>
    </row>
    <row r="1009" s="14" customFormat="1">
      <c r="A1009" s="14"/>
      <c r="B1009" s="243"/>
      <c r="C1009" s="244"/>
      <c r="D1009" s="228" t="s">
        <v>170</v>
      </c>
      <c r="E1009" s="245" t="s">
        <v>19</v>
      </c>
      <c r="F1009" s="246" t="s">
        <v>815</v>
      </c>
      <c r="G1009" s="244"/>
      <c r="H1009" s="247">
        <v>119.7</v>
      </c>
      <c r="I1009" s="248"/>
      <c r="J1009" s="244"/>
      <c r="K1009" s="244"/>
      <c r="L1009" s="249"/>
      <c r="M1009" s="250"/>
      <c r="N1009" s="251"/>
      <c r="O1009" s="251"/>
      <c r="P1009" s="251"/>
      <c r="Q1009" s="251"/>
      <c r="R1009" s="251"/>
      <c r="S1009" s="251"/>
      <c r="T1009" s="252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T1009" s="253" t="s">
        <v>170</v>
      </c>
      <c r="AU1009" s="253" t="s">
        <v>77</v>
      </c>
      <c r="AV1009" s="14" t="s">
        <v>77</v>
      </c>
      <c r="AW1009" s="14" t="s">
        <v>31</v>
      </c>
      <c r="AX1009" s="14" t="s">
        <v>69</v>
      </c>
      <c r="AY1009" s="253" t="s">
        <v>155</v>
      </c>
    </row>
    <row r="1010" s="14" customFormat="1">
      <c r="A1010" s="14"/>
      <c r="B1010" s="243"/>
      <c r="C1010" s="244"/>
      <c r="D1010" s="228" t="s">
        <v>170</v>
      </c>
      <c r="E1010" s="245" t="s">
        <v>19</v>
      </c>
      <c r="F1010" s="246" t="s">
        <v>816</v>
      </c>
      <c r="G1010" s="244"/>
      <c r="H1010" s="247">
        <v>162</v>
      </c>
      <c r="I1010" s="248"/>
      <c r="J1010" s="244"/>
      <c r="K1010" s="244"/>
      <c r="L1010" s="249"/>
      <c r="M1010" s="250"/>
      <c r="N1010" s="251"/>
      <c r="O1010" s="251"/>
      <c r="P1010" s="251"/>
      <c r="Q1010" s="251"/>
      <c r="R1010" s="251"/>
      <c r="S1010" s="251"/>
      <c r="T1010" s="252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53" t="s">
        <v>170</v>
      </c>
      <c r="AU1010" s="253" t="s">
        <v>77</v>
      </c>
      <c r="AV1010" s="14" t="s">
        <v>77</v>
      </c>
      <c r="AW1010" s="14" t="s">
        <v>31</v>
      </c>
      <c r="AX1010" s="14" t="s">
        <v>69</v>
      </c>
      <c r="AY1010" s="253" t="s">
        <v>155</v>
      </c>
    </row>
    <row r="1011" s="13" customFormat="1">
      <c r="A1011" s="13"/>
      <c r="B1011" s="233"/>
      <c r="C1011" s="234"/>
      <c r="D1011" s="228" t="s">
        <v>170</v>
      </c>
      <c r="E1011" s="235" t="s">
        <v>19</v>
      </c>
      <c r="F1011" s="236" t="s">
        <v>817</v>
      </c>
      <c r="G1011" s="234"/>
      <c r="H1011" s="235" t="s">
        <v>19</v>
      </c>
      <c r="I1011" s="237"/>
      <c r="J1011" s="234"/>
      <c r="K1011" s="234"/>
      <c r="L1011" s="238"/>
      <c r="M1011" s="239"/>
      <c r="N1011" s="240"/>
      <c r="O1011" s="240"/>
      <c r="P1011" s="240"/>
      <c r="Q1011" s="240"/>
      <c r="R1011" s="240"/>
      <c r="S1011" s="240"/>
      <c r="T1011" s="241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2" t="s">
        <v>170</v>
      </c>
      <c r="AU1011" s="242" t="s">
        <v>77</v>
      </c>
      <c r="AV1011" s="13" t="s">
        <v>75</v>
      </c>
      <c r="AW1011" s="13" t="s">
        <v>31</v>
      </c>
      <c r="AX1011" s="13" t="s">
        <v>69</v>
      </c>
      <c r="AY1011" s="242" t="s">
        <v>155</v>
      </c>
    </row>
    <row r="1012" s="14" customFormat="1">
      <c r="A1012" s="14"/>
      <c r="B1012" s="243"/>
      <c r="C1012" s="244"/>
      <c r="D1012" s="228" t="s">
        <v>170</v>
      </c>
      <c r="E1012" s="245" t="s">
        <v>19</v>
      </c>
      <c r="F1012" s="246" t="s">
        <v>818</v>
      </c>
      <c r="G1012" s="244"/>
      <c r="H1012" s="247">
        <v>-14.553</v>
      </c>
      <c r="I1012" s="248"/>
      <c r="J1012" s="244"/>
      <c r="K1012" s="244"/>
      <c r="L1012" s="249"/>
      <c r="M1012" s="250"/>
      <c r="N1012" s="251"/>
      <c r="O1012" s="251"/>
      <c r="P1012" s="251"/>
      <c r="Q1012" s="251"/>
      <c r="R1012" s="251"/>
      <c r="S1012" s="251"/>
      <c r="T1012" s="252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53" t="s">
        <v>170</v>
      </c>
      <c r="AU1012" s="253" t="s">
        <v>77</v>
      </c>
      <c r="AV1012" s="14" t="s">
        <v>77</v>
      </c>
      <c r="AW1012" s="14" t="s">
        <v>31</v>
      </c>
      <c r="AX1012" s="14" t="s">
        <v>69</v>
      </c>
      <c r="AY1012" s="253" t="s">
        <v>155</v>
      </c>
    </row>
    <row r="1013" s="13" customFormat="1">
      <c r="A1013" s="13"/>
      <c r="B1013" s="233"/>
      <c r="C1013" s="234"/>
      <c r="D1013" s="228" t="s">
        <v>170</v>
      </c>
      <c r="E1013" s="235" t="s">
        <v>19</v>
      </c>
      <c r="F1013" s="236" t="s">
        <v>183</v>
      </c>
      <c r="G1013" s="234"/>
      <c r="H1013" s="235" t="s">
        <v>19</v>
      </c>
      <c r="I1013" s="237"/>
      <c r="J1013" s="234"/>
      <c r="K1013" s="234"/>
      <c r="L1013" s="238"/>
      <c r="M1013" s="239"/>
      <c r="N1013" s="240"/>
      <c r="O1013" s="240"/>
      <c r="P1013" s="240"/>
      <c r="Q1013" s="240"/>
      <c r="R1013" s="240"/>
      <c r="S1013" s="240"/>
      <c r="T1013" s="241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2" t="s">
        <v>170</v>
      </c>
      <c r="AU1013" s="242" t="s">
        <v>77</v>
      </c>
      <c r="AV1013" s="13" t="s">
        <v>75</v>
      </c>
      <c r="AW1013" s="13" t="s">
        <v>31</v>
      </c>
      <c r="AX1013" s="13" t="s">
        <v>69</v>
      </c>
      <c r="AY1013" s="242" t="s">
        <v>155</v>
      </c>
    </row>
    <row r="1014" s="13" customFormat="1">
      <c r="A1014" s="13"/>
      <c r="B1014" s="233"/>
      <c r="C1014" s="234"/>
      <c r="D1014" s="228" t="s">
        <v>170</v>
      </c>
      <c r="E1014" s="235" t="s">
        <v>19</v>
      </c>
      <c r="F1014" s="236" t="s">
        <v>819</v>
      </c>
      <c r="G1014" s="234"/>
      <c r="H1014" s="235" t="s">
        <v>19</v>
      </c>
      <c r="I1014" s="237"/>
      <c r="J1014" s="234"/>
      <c r="K1014" s="234"/>
      <c r="L1014" s="238"/>
      <c r="M1014" s="239"/>
      <c r="N1014" s="240"/>
      <c r="O1014" s="240"/>
      <c r="P1014" s="240"/>
      <c r="Q1014" s="240"/>
      <c r="R1014" s="240"/>
      <c r="S1014" s="240"/>
      <c r="T1014" s="241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42" t="s">
        <v>170</v>
      </c>
      <c r="AU1014" s="242" t="s">
        <v>77</v>
      </c>
      <c r="AV1014" s="13" t="s">
        <v>75</v>
      </c>
      <c r="AW1014" s="13" t="s">
        <v>31</v>
      </c>
      <c r="AX1014" s="13" t="s">
        <v>69</v>
      </c>
      <c r="AY1014" s="242" t="s">
        <v>155</v>
      </c>
    </row>
    <row r="1015" s="14" customFormat="1">
      <c r="A1015" s="14"/>
      <c r="B1015" s="243"/>
      <c r="C1015" s="244"/>
      <c r="D1015" s="228" t="s">
        <v>170</v>
      </c>
      <c r="E1015" s="245" t="s">
        <v>19</v>
      </c>
      <c r="F1015" s="246" t="s">
        <v>820</v>
      </c>
      <c r="G1015" s="244"/>
      <c r="H1015" s="247">
        <v>231.6</v>
      </c>
      <c r="I1015" s="248"/>
      <c r="J1015" s="244"/>
      <c r="K1015" s="244"/>
      <c r="L1015" s="249"/>
      <c r="M1015" s="250"/>
      <c r="N1015" s="251"/>
      <c r="O1015" s="251"/>
      <c r="P1015" s="251"/>
      <c r="Q1015" s="251"/>
      <c r="R1015" s="251"/>
      <c r="S1015" s="251"/>
      <c r="T1015" s="252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53" t="s">
        <v>170</v>
      </c>
      <c r="AU1015" s="253" t="s">
        <v>77</v>
      </c>
      <c r="AV1015" s="14" t="s">
        <v>77</v>
      </c>
      <c r="AW1015" s="14" t="s">
        <v>31</v>
      </c>
      <c r="AX1015" s="14" t="s">
        <v>69</v>
      </c>
      <c r="AY1015" s="253" t="s">
        <v>155</v>
      </c>
    </row>
    <row r="1016" s="13" customFormat="1">
      <c r="A1016" s="13"/>
      <c r="B1016" s="233"/>
      <c r="C1016" s="234"/>
      <c r="D1016" s="228" t="s">
        <v>170</v>
      </c>
      <c r="E1016" s="235" t="s">
        <v>19</v>
      </c>
      <c r="F1016" s="236" t="s">
        <v>817</v>
      </c>
      <c r="G1016" s="234"/>
      <c r="H1016" s="235" t="s">
        <v>19</v>
      </c>
      <c r="I1016" s="237"/>
      <c r="J1016" s="234"/>
      <c r="K1016" s="234"/>
      <c r="L1016" s="238"/>
      <c r="M1016" s="239"/>
      <c r="N1016" s="240"/>
      <c r="O1016" s="240"/>
      <c r="P1016" s="240"/>
      <c r="Q1016" s="240"/>
      <c r="R1016" s="240"/>
      <c r="S1016" s="240"/>
      <c r="T1016" s="241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T1016" s="242" t="s">
        <v>170</v>
      </c>
      <c r="AU1016" s="242" t="s">
        <v>77</v>
      </c>
      <c r="AV1016" s="13" t="s">
        <v>75</v>
      </c>
      <c r="AW1016" s="13" t="s">
        <v>31</v>
      </c>
      <c r="AX1016" s="13" t="s">
        <v>69</v>
      </c>
      <c r="AY1016" s="242" t="s">
        <v>155</v>
      </c>
    </row>
    <row r="1017" s="14" customFormat="1">
      <c r="A1017" s="14"/>
      <c r="B1017" s="243"/>
      <c r="C1017" s="244"/>
      <c r="D1017" s="228" t="s">
        <v>170</v>
      </c>
      <c r="E1017" s="245" t="s">
        <v>19</v>
      </c>
      <c r="F1017" s="246" t="s">
        <v>821</v>
      </c>
      <c r="G1017" s="244"/>
      <c r="H1017" s="247">
        <v>-4.851</v>
      </c>
      <c r="I1017" s="248"/>
      <c r="J1017" s="244"/>
      <c r="K1017" s="244"/>
      <c r="L1017" s="249"/>
      <c r="M1017" s="250"/>
      <c r="N1017" s="251"/>
      <c r="O1017" s="251"/>
      <c r="P1017" s="251"/>
      <c r="Q1017" s="251"/>
      <c r="R1017" s="251"/>
      <c r="S1017" s="251"/>
      <c r="T1017" s="252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T1017" s="253" t="s">
        <v>170</v>
      </c>
      <c r="AU1017" s="253" t="s">
        <v>77</v>
      </c>
      <c r="AV1017" s="14" t="s">
        <v>77</v>
      </c>
      <c r="AW1017" s="14" t="s">
        <v>31</v>
      </c>
      <c r="AX1017" s="14" t="s">
        <v>69</v>
      </c>
      <c r="AY1017" s="253" t="s">
        <v>155</v>
      </c>
    </row>
    <row r="1018" s="13" customFormat="1">
      <c r="A1018" s="13"/>
      <c r="B1018" s="233"/>
      <c r="C1018" s="234"/>
      <c r="D1018" s="228" t="s">
        <v>170</v>
      </c>
      <c r="E1018" s="235" t="s">
        <v>19</v>
      </c>
      <c r="F1018" s="236" t="s">
        <v>822</v>
      </c>
      <c r="G1018" s="234"/>
      <c r="H1018" s="235" t="s">
        <v>19</v>
      </c>
      <c r="I1018" s="237"/>
      <c r="J1018" s="234"/>
      <c r="K1018" s="234"/>
      <c r="L1018" s="238"/>
      <c r="M1018" s="239"/>
      <c r="N1018" s="240"/>
      <c r="O1018" s="240"/>
      <c r="P1018" s="240"/>
      <c r="Q1018" s="240"/>
      <c r="R1018" s="240"/>
      <c r="S1018" s="240"/>
      <c r="T1018" s="241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T1018" s="242" t="s">
        <v>170</v>
      </c>
      <c r="AU1018" s="242" t="s">
        <v>77</v>
      </c>
      <c r="AV1018" s="13" t="s">
        <v>75</v>
      </c>
      <c r="AW1018" s="13" t="s">
        <v>31</v>
      </c>
      <c r="AX1018" s="13" t="s">
        <v>69</v>
      </c>
      <c r="AY1018" s="242" t="s">
        <v>155</v>
      </c>
    </row>
    <row r="1019" s="13" customFormat="1">
      <c r="A1019" s="13"/>
      <c r="B1019" s="233"/>
      <c r="C1019" s="234"/>
      <c r="D1019" s="228" t="s">
        <v>170</v>
      </c>
      <c r="E1019" s="235" t="s">
        <v>19</v>
      </c>
      <c r="F1019" s="236" t="s">
        <v>823</v>
      </c>
      <c r="G1019" s="234"/>
      <c r="H1019" s="235" t="s">
        <v>19</v>
      </c>
      <c r="I1019" s="237"/>
      <c r="J1019" s="234"/>
      <c r="K1019" s="234"/>
      <c r="L1019" s="238"/>
      <c r="M1019" s="239"/>
      <c r="N1019" s="240"/>
      <c r="O1019" s="240"/>
      <c r="P1019" s="240"/>
      <c r="Q1019" s="240"/>
      <c r="R1019" s="240"/>
      <c r="S1019" s="240"/>
      <c r="T1019" s="241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42" t="s">
        <v>170</v>
      </c>
      <c r="AU1019" s="242" t="s">
        <v>77</v>
      </c>
      <c r="AV1019" s="13" t="s">
        <v>75</v>
      </c>
      <c r="AW1019" s="13" t="s">
        <v>31</v>
      </c>
      <c r="AX1019" s="13" t="s">
        <v>69</v>
      </c>
      <c r="AY1019" s="242" t="s">
        <v>155</v>
      </c>
    </row>
    <row r="1020" s="13" customFormat="1">
      <c r="A1020" s="13"/>
      <c r="B1020" s="233"/>
      <c r="C1020" s="234"/>
      <c r="D1020" s="228" t="s">
        <v>170</v>
      </c>
      <c r="E1020" s="235" t="s">
        <v>19</v>
      </c>
      <c r="F1020" s="236" t="s">
        <v>824</v>
      </c>
      <c r="G1020" s="234"/>
      <c r="H1020" s="235" t="s">
        <v>19</v>
      </c>
      <c r="I1020" s="237"/>
      <c r="J1020" s="234"/>
      <c r="K1020" s="234"/>
      <c r="L1020" s="238"/>
      <c r="M1020" s="239"/>
      <c r="N1020" s="240"/>
      <c r="O1020" s="240"/>
      <c r="P1020" s="240"/>
      <c r="Q1020" s="240"/>
      <c r="R1020" s="240"/>
      <c r="S1020" s="240"/>
      <c r="T1020" s="241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42" t="s">
        <v>170</v>
      </c>
      <c r="AU1020" s="242" t="s">
        <v>77</v>
      </c>
      <c r="AV1020" s="13" t="s">
        <v>75</v>
      </c>
      <c r="AW1020" s="13" t="s">
        <v>31</v>
      </c>
      <c r="AX1020" s="13" t="s">
        <v>69</v>
      </c>
      <c r="AY1020" s="242" t="s">
        <v>155</v>
      </c>
    </row>
    <row r="1021" s="14" customFormat="1">
      <c r="A1021" s="14"/>
      <c r="B1021" s="243"/>
      <c r="C1021" s="244"/>
      <c r="D1021" s="228" t="s">
        <v>170</v>
      </c>
      <c r="E1021" s="245" t="s">
        <v>19</v>
      </c>
      <c r="F1021" s="246" t="s">
        <v>825</v>
      </c>
      <c r="G1021" s="244"/>
      <c r="H1021" s="247">
        <v>3.7</v>
      </c>
      <c r="I1021" s="248"/>
      <c r="J1021" s="244"/>
      <c r="K1021" s="244"/>
      <c r="L1021" s="249"/>
      <c r="M1021" s="250"/>
      <c r="N1021" s="251"/>
      <c r="O1021" s="251"/>
      <c r="P1021" s="251"/>
      <c r="Q1021" s="251"/>
      <c r="R1021" s="251"/>
      <c r="S1021" s="251"/>
      <c r="T1021" s="252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53" t="s">
        <v>170</v>
      </c>
      <c r="AU1021" s="253" t="s">
        <v>77</v>
      </c>
      <c r="AV1021" s="14" t="s">
        <v>77</v>
      </c>
      <c r="AW1021" s="14" t="s">
        <v>31</v>
      </c>
      <c r="AX1021" s="14" t="s">
        <v>69</v>
      </c>
      <c r="AY1021" s="253" t="s">
        <v>155</v>
      </c>
    </row>
    <row r="1022" s="15" customFormat="1">
      <c r="A1022" s="15"/>
      <c r="B1022" s="254"/>
      <c r="C1022" s="255"/>
      <c r="D1022" s="228" t="s">
        <v>170</v>
      </c>
      <c r="E1022" s="256" t="s">
        <v>19</v>
      </c>
      <c r="F1022" s="257" t="s">
        <v>192</v>
      </c>
      <c r="G1022" s="255"/>
      <c r="H1022" s="258">
        <v>823.546</v>
      </c>
      <c r="I1022" s="259"/>
      <c r="J1022" s="255"/>
      <c r="K1022" s="255"/>
      <c r="L1022" s="260"/>
      <c r="M1022" s="261"/>
      <c r="N1022" s="262"/>
      <c r="O1022" s="262"/>
      <c r="P1022" s="262"/>
      <c r="Q1022" s="262"/>
      <c r="R1022" s="262"/>
      <c r="S1022" s="262"/>
      <c r="T1022" s="263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T1022" s="264" t="s">
        <v>170</v>
      </c>
      <c r="AU1022" s="264" t="s">
        <v>77</v>
      </c>
      <c r="AV1022" s="15" t="s">
        <v>161</v>
      </c>
      <c r="AW1022" s="15" t="s">
        <v>31</v>
      </c>
      <c r="AX1022" s="15" t="s">
        <v>75</v>
      </c>
      <c r="AY1022" s="264" t="s">
        <v>155</v>
      </c>
    </row>
    <row r="1023" s="2" customFormat="1" ht="16.5" customHeight="1">
      <c r="A1023" s="41"/>
      <c r="B1023" s="42"/>
      <c r="C1023" s="215" t="s">
        <v>826</v>
      </c>
      <c r="D1023" s="215" t="s">
        <v>157</v>
      </c>
      <c r="E1023" s="216" t="s">
        <v>827</v>
      </c>
      <c r="F1023" s="217" t="s">
        <v>828</v>
      </c>
      <c r="G1023" s="218" t="s">
        <v>232</v>
      </c>
      <c r="H1023" s="219">
        <v>9.651</v>
      </c>
      <c r="I1023" s="220"/>
      <c r="J1023" s="221">
        <f>ROUND(I1023*H1023,2)</f>
        <v>0</v>
      </c>
      <c r="K1023" s="217" t="s">
        <v>19</v>
      </c>
      <c r="L1023" s="47"/>
      <c r="M1023" s="222" t="s">
        <v>19</v>
      </c>
      <c r="N1023" s="223" t="s">
        <v>40</v>
      </c>
      <c r="O1023" s="87"/>
      <c r="P1023" s="224">
        <f>O1023*H1023</f>
        <v>0</v>
      </c>
      <c r="Q1023" s="224">
        <v>0</v>
      </c>
      <c r="R1023" s="224">
        <f>Q1023*H1023</f>
        <v>0</v>
      </c>
      <c r="S1023" s="224">
        <v>0</v>
      </c>
      <c r="T1023" s="225">
        <f>S1023*H1023</f>
        <v>0</v>
      </c>
      <c r="U1023" s="41"/>
      <c r="V1023" s="41"/>
      <c r="W1023" s="41"/>
      <c r="X1023" s="41"/>
      <c r="Y1023" s="41"/>
      <c r="Z1023" s="41"/>
      <c r="AA1023" s="41"/>
      <c r="AB1023" s="41"/>
      <c r="AC1023" s="41"/>
      <c r="AD1023" s="41"/>
      <c r="AE1023" s="41"/>
      <c r="AR1023" s="226" t="s">
        <v>161</v>
      </c>
      <c r="AT1023" s="226" t="s">
        <v>157</v>
      </c>
      <c r="AU1023" s="226" t="s">
        <v>77</v>
      </c>
      <c r="AY1023" s="20" t="s">
        <v>155</v>
      </c>
      <c r="BE1023" s="227">
        <f>IF(N1023="základní",J1023,0)</f>
        <v>0</v>
      </c>
      <c r="BF1023" s="227">
        <f>IF(N1023="snížená",J1023,0)</f>
        <v>0</v>
      </c>
      <c r="BG1023" s="227">
        <f>IF(N1023="zákl. přenesená",J1023,0)</f>
        <v>0</v>
      </c>
      <c r="BH1023" s="227">
        <f>IF(N1023="sníž. přenesená",J1023,0)</f>
        <v>0</v>
      </c>
      <c r="BI1023" s="227">
        <f>IF(N1023="nulová",J1023,0)</f>
        <v>0</v>
      </c>
      <c r="BJ1023" s="20" t="s">
        <v>75</v>
      </c>
      <c r="BK1023" s="227">
        <f>ROUND(I1023*H1023,2)</f>
        <v>0</v>
      </c>
      <c r="BL1023" s="20" t="s">
        <v>161</v>
      </c>
      <c r="BM1023" s="226" t="s">
        <v>829</v>
      </c>
    </row>
    <row r="1024" s="2" customFormat="1">
      <c r="A1024" s="41"/>
      <c r="B1024" s="42"/>
      <c r="C1024" s="43"/>
      <c r="D1024" s="228" t="s">
        <v>162</v>
      </c>
      <c r="E1024" s="43"/>
      <c r="F1024" s="229" t="s">
        <v>828</v>
      </c>
      <c r="G1024" s="43"/>
      <c r="H1024" s="43"/>
      <c r="I1024" s="230"/>
      <c r="J1024" s="43"/>
      <c r="K1024" s="43"/>
      <c r="L1024" s="47"/>
      <c r="M1024" s="231"/>
      <c r="N1024" s="232"/>
      <c r="O1024" s="87"/>
      <c r="P1024" s="87"/>
      <c r="Q1024" s="87"/>
      <c r="R1024" s="87"/>
      <c r="S1024" s="87"/>
      <c r="T1024" s="88"/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T1024" s="20" t="s">
        <v>162</v>
      </c>
      <c r="AU1024" s="20" t="s">
        <v>77</v>
      </c>
    </row>
    <row r="1025" s="13" customFormat="1">
      <c r="A1025" s="13"/>
      <c r="B1025" s="233"/>
      <c r="C1025" s="234"/>
      <c r="D1025" s="228" t="s">
        <v>170</v>
      </c>
      <c r="E1025" s="235" t="s">
        <v>19</v>
      </c>
      <c r="F1025" s="236" t="s">
        <v>830</v>
      </c>
      <c r="G1025" s="234"/>
      <c r="H1025" s="235" t="s">
        <v>19</v>
      </c>
      <c r="I1025" s="237"/>
      <c r="J1025" s="234"/>
      <c r="K1025" s="234"/>
      <c r="L1025" s="238"/>
      <c r="M1025" s="239"/>
      <c r="N1025" s="240"/>
      <c r="O1025" s="240"/>
      <c r="P1025" s="240"/>
      <c r="Q1025" s="240"/>
      <c r="R1025" s="240"/>
      <c r="S1025" s="240"/>
      <c r="T1025" s="241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2" t="s">
        <v>170</v>
      </c>
      <c r="AU1025" s="242" t="s">
        <v>77</v>
      </c>
      <c r="AV1025" s="13" t="s">
        <v>75</v>
      </c>
      <c r="AW1025" s="13" t="s">
        <v>31</v>
      </c>
      <c r="AX1025" s="13" t="s">
        <v>69</v>
      </c>
      <c r="AY1025" s="242" t="s">
        <v>155</v>
      </c>
    </row>
    <row r="1026" s="13" customFormat="1">
      <c r="A1026" s="13"/>
      <c r="B1026" s="233"/>
      <c r="C1026" s="234"/>
      <c r="D1026" s="228" t="s">
        <v>170</v>
      </c>
      <c r="E1026" s="235" t="s">
        <v>19</v>
      </c>
      <c r="F1026" s="236" t="s">
        <v>171</v>
      </c>
      <c r="G1026" s="234"/>
      <c r="H1026" s="235" t="s">
        <v>19</v>
      </c>
      <c r="I1026" s="237"/>
      <c r="J1026" s="234"/>
      <c r="K1026" s="234"/>
      <c r="L1026" s="238"/>
      <c r="M1026" s="239"/>
      <c r="N1026" s="240"/>
      <c r="O1026" s="240"/>
      <c r="P1026" s="240"/>
      <c r="Q1026" s="240"/>
      <c r="R1026" s="240"/>
      <c r="S1026" s="240"/>
      <c r="T1026" s="241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2" t="s">
        <v>170</v>
      </c>
      <c r="AU1026" s="242" t="s">
        <v>77</v>
      </c>
      <c r="AV1026" s="13" t="s">
        <v>75</v>
      </c>
      <c r="AW1026" s="13" t="s">
        <v>31</v>
      </c>
      <c r="AX1026" s="13" t="s">
        <v>69</v>
      </c>
      <c r="AY1026" s="242" t="s">
        <v>155</v>
      </c>
    </row>
    <row r="1027" s="14" customFormat="1">
      <c r="A1027" s="14"/>
      <c r="B1027" s="243"/>
      <c r="C1027" s="244"/>
      <c r="D1027" s="228" t="s">
        <v>170</v>
      </c>
      <c r="E1027" s="245" t="s">
        <v>19</v>
      </c>
      <c r="F1027" s="246" t="s">
        <v>831</v>
      </c>
      <c r="G1027" s="244"/>
      <c r="H1027" s="247">
        <v>1.045</v>
      </c>
      <c r="I1027" s="248"/>
      <c r="J1027" s="244"/>
      <c r="K1027" s="244"/>
      <c r="L1027" s="249"/>
      <c r="M1027" s="250"/>
      <c r="N1027" s="251"/>
      <c r="O1027" s="251"/>
      <c r="P1027" s="251"/>
      <c r="Q1027" s="251"/>
      <c r="R1027" s="251"/>
      <c r="S1027" s="251"/>
      <c r="T1027" s="252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53" t="s">
        <v>170</v>
      </c>
      <c r="AU1027" s="253" t="s">
        <v>77</v>
      </c>
      <c r="AV1027" s="14" t="s">
        <v>77</v>
      </c>
      <c r="AW1027" s="14" t="s">
        <v>31</v>
      </c>
      <c r="AX1027" s="14" t="s">
        <v>69</v>
      </c>
      <c r="AY1027" s="253" t="s">
        <v>155</v>
      </c>
    </row>
    <row r="1028" s="14" customFormat="1">
      <c r="A1028" s="14"/>
      <c r="B1028" s="243"/>
      <c r="C1028" s="244"/>
      <c r="D1028" s="228" t="s">
        <v>170</v>
      </c>
      <c r="E1028" s="245" t="s">
        <v>19</v>
      </c>
      <c r="F1028" s="246" t="s">
        <v>832</v>
      </c>
      <c r="G1028" s="244"/>
      <c r="H1028" s="247">
        <v>1.463</v>
      </c>
      <c r="I1028" s="248"/>
      <c r="J1028" s="244"/>
      <c r="K1028" s="244"/>
      <c r="L1028" s="249"/>
      <c r="M1028" s="250"/>
      <c r="N1028" s="251"/>
      <c r="O1028" s="251"/>
      <c r="P1028" s="251"/>
      <c r="Q1028" s="251"/>
      <c r="R1028" s="251"/>
      <c r="S1028" s="251"/>
      <c r="T1028" s="252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53" t="s">
        <v>170</v>
      </c>
      <c r="AU1028" s="253" t="s">
        <v>77</v>
      </c>
      <c r="AV1028" s="14" t="s">
        <v>77</v>
      </c>
      <c r="AW1028" s="14" t="s">
        <v>31</v>
      </c>
      <c r="AX1028" s="14" t="s">
        <v>69</v>
      </c>
      <c r="AY1028" s="253" t="s">
        <v>155</v>
      </c>
    </row>
    <row r="1029" s="13" customFormat="1">
      <c r="A1029" s="13"/>
      <c r="B1029" s="233"/>
      <c r="C1029" s="234"/>
      <c r="D1029" s="228" t="s">
        <v>170</v>
      </c>
      <c r="E1029" s="235" t="s">
        <v>19</v>
      </c>
      <c r="F1029" s="236" t="s">
        <v>177</v>
      </c>
      <c r="G1029" s="234"/>
      <c r="H1029" s="235" t="s">
        <v>19</v>
      </c>
      <c r="I1029" s="237"/>
      <c r="J1029" s="234"/>
      <c r="K1029" s="234"/>
      <c r="L1029" s="238"/>
      <c r="M1029" s="239"/>
      <c r="N1029" s="240"/>
      <c r="O1029" s="240"/>
      <c r="P1029" s="240"/>
      <c r="Q1029" s="240"/>
      <c r="R1029" s="240"/>
      <c r="S1029" s="240"/>
      <c r="T1029" s="241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42" t="s">
        <v>170</v>
      </c>
      <c r="AU1029" s="242" t="s">
        <v>77</v>
      </c>
      <c r="AV1029" s="13" t="s">
        <v>75</v>
      </c>
      <c r="AW1029" s="13" t="s">
        <v>31</v>
      </c>
      <c r="AX1029" s="13" t="s">
        <v>69</v>
      </c>
      <c r="AY1029" s="242" t="s">
        <v>155</v>
      </c>
    </row>
    <row r="1030" s="14" customFormat="1">
      <c r="A1030" s="14"/>
      <c r="B1030" s="243"/>
      <c r="C1030" s="244"/>
      <c r="D1030" s="228" t="s">
        <v>170</v>
      </c>
      <c r="E1030" s="245" t="s">
        <v>19</v>
      </c>
      <c r="F1030" s="246" t="s">
        <v>833</v>
      </c>
      <c r="G1030" s="244"/>
      <c r="H1030" s="247">
        <v>1.277</v>
      </c>
      <c r="I1030" s="248"/>
      <c r="J1030" s="244"/>
      <c r="K1030" s="244"/>
      <c r="L1030" s="249"/>
      <c r="M1030" s="250"/>
      <c r="N1030" s="251"/>
      <c r="O1030" s="251"/>
      <c r="P1030" s="251"/>
      <c r="Q1030" s="251"/>
      <c r="R1030" s="251"/>
      <c r="S1030" s="251"/>
      <c r="T1030" s="252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53" t="s">
        <v>170</v>
      </c>
      <c r="AU1030" s="253" t="s">
        <v>77</v>
      </c>
      <c r="AV1030" s="14" t="s">
        <v>77</v>
      </c>
      <c r="AW1030" s="14" t="s">
        <v>31</v>
      </c>
      <c r="AX1030" s="14" t="s">
        <v>69</v>
      </c>
      <c r="AY1030" s="253" t="s">
        <v>155</v>
      </c>
    </row>
    <row r="1031" s="13" customFormat="1">
      <c r="A1031" s="13"/>
      <c r="B1031" s="233"/>
      <c r="C1031" s="234"/>
      <c r="D1031" s="228" t="s">
        <v>170</v>
      </c>
      <c r="E1031" s="235" t="s">
        <v>19</v>
      </c>
      <c r="F1031" s="236" t="s">
        <v>180</v>
      </c>
      <c r="G1031" s="234"/>
      <c r="H1031" s="235" t="s">
        <v>19</v>
      </c>
      <c r="I1031" s="237"/>
      <c r="J1031" s="234"/>
      <c r="K1031" s="234"/>
      <c r="L1031" s="238"/>
      <c r="M1031" s="239"/>
      <c r="N1031" s="240"/>
      <c r="O1031" s="240"/>
      <c r="P1031" s="240"/>
      <c r="Q1031" s="240"/>
      <c r="R1031" s="240"/>
      <c r="S1031" s="240"/>
      <c r="T1031" s="241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42" t="s">
        <v>170</v>
      </c>
      <c r="AU1031" s="242" t="s">
        <v>77</v>
      </c>
      <c r="AV1031" s="13" t="s">
        <v>75</v>
      </c>
      <c r="AW1031" s="13" t="s">
        <v>31</v>
      </c>
      <c r="AX1031" s="13" t="s">
        <v>69</v>
      </c>
      <c r="AY1031" s="242" t="s">
        <v>155</v>
      </c>
    </row>
    <row r="1032" s="14" customFormat="1">
      <c r="A1032" s="14"/>
      <c r="B1032" s="243"/>
      <c r="C1032" s="244"/>
      <c r="D1032" s="228" t="s">
        <v>170</v>
      </c>
      <c r="E1032" s="245" t="s">
        <v>19</v>
      </c>
      <c r="F1032" s="246" t="s">
        <v>834</v>
      </c>
      <c r="G1032" s="244"/>
      <c r="H1032" s="247">
        <v>1.3899999999999998</v>
      </c>
      <c r="I1032" s="248"/>
      <c r="J1032" s="244"/>
      <c r="K1032" s="244"/>
      <c r="L1032" s="249"/>
      <c r="M1032" s="250"/>
      <c r="N1032" s="251"/>
      <c r="O1032" s="251"/>
      <c r="P1032" s="251"/>
      <c r="Q1032" s="251"/>
      <c r="R1032" s="251"/>
      <c r="S1032" s="251"/>
      <c r="T1032" s="252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T1032" s="253" t="s">
        <v>170</v>
      </c>
      <c r="AU1032" s="253" t="s">
        <v>77</v>
      </c>
      <c r="AV1032" s="14" t="s">
        <v>77</v>
      </c>
      <c r="AW1032" s="14" t="s">
        <v>31</v>
      </c>
      <c r="AX1032" s="14" t="s">
        <v>69</v>
      </c>
      <c r="AY1032" s="253" t="s">
        <v>155</v>
      </c>
    </row>
    <row r="1033" s="14" customFormat="1">
      <c r="A1033" s="14"/>
      <c r="B1033" s="243"/>
      <c r="C1033" s="244"/>
      <c r="D1033" s="228" t="s">
        <v>170</v>
      </c>
      <c r="E1033" s="245" t="s">
        <v>19</v>
      </c>
      <c r="F1033" s="246" t="s">
        <v>835</v>
      </c>
      <c r="G1033" s="244"/>
      <c r="H1033" s="247">
        <v>1.882</v>
      </c>
      <c r="I1033" s="248"/>
      <c r="J1033" s="244"/>
      <c r="K1033" s="244"/>
      <c r="L1033" s="249"/>
      <c r="M1033" s="250"/>
      <c r="N1033" s="251"/>
      <c r="O1033" s="251"/>
      <c r="P1033" s="251"/>
      <c r="Q1033" s="251"/>
      <c r="R1033" s="251"/>
      <c r="S1033" s="251"/>
      <c r="T1033" s="252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53" t="s">
        <v>170</v>
      </c>
      <c r="AU1033" s="253" t="s">
        <v>77</v>
      </c>
      <c r="AV1033" s="14" t="s">
        <v>77</v>
      </c>
      <c r="AW1033" s="14" t="s">
        <v>31</v>
      </c>
      <c r="AX1033" s="14" t="s">
        <v>69</v>
      </c>
      <c r="AY1033" s="253" t="s">
        <v>155</v>
      </c>
    </row>
    <row r="1034" s="13" customFormat="1">
      <c r="A1034" s="13"/>
      <c r="B1034" s="233"/>
      <c r="C1034" s="234"/>
      <c r="D1034" s="228" t="s">
        <v>170</v>
      </c>
      <c r="E1034" s="235" t="s">
        <v>19</v>
      </c>
      <c r="F1034" s="236" t="s">
        <v>817</v>
      </c>
      <c r="G1034" s="234"/>
      <c r="H1034" s="235" t="s">
        <v>19</v>
      </c>
      <c r="I1034" s="237"/>
      <c r="J1034" s="234"/>
      <c r="K1034" s="234"/>
      <c r="L1034" s="238"/>
      <c r="M1034" s="239"/>
      <c r="N1034" s="240"/>
      <c r="O1034" s="240"/>
      <c r="P1034" s="240"/>
      <c r="Q1034" s="240"/>
      <c r="R1034" s="240"/>
      <c r="S1034" s="240"/>
      <c r="T1034" s="241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42" t="s">
        <v>170</v>
      </c>
      <c r="AU1034" s="242" t="s">
        <v>77</v>
      </c>
      <c r="AV1034" s="13" t="s">
        <v>75</v>
      </c>
      <c r="AW1034" s="13" t="s">
        <v>31</v>
      </c>
      <c r="AX1034" s="13" t="s">
        <v>69</v>
      </c>
      <c r="AY1034" s="242" t="s">
        <v>155</v>
      </c>
    </row>
    <row r="1035" s="14" customFormat="1">
      <c r="A1035" s="14"/>
      <c r="B1035" s="243"/>
      <c r="C1035" s="244"/>
      <c r="D1035" s="228" t="s">
        <v>170</v>
      </c>
      <c r="E1035" s="245" t="s">
        <v>19</v>
      </c>
      <c r="F1035" s="246" t="s">
        <v>836</v>
      </c>
      <c r="G1035" s="244"/>
      <c r="H1035" s="247">
        <v>-0.16900000000000003</v>
      </c>
      <c r="I1035" s="248"/>
      <c r="J1035" s="244"/>
      <c r="K1035" s="244"/>
      <c r="L1035" s="249"/>
      <c r="M1035" s="250"/>
      <c r="N1035" s="251"/>
      <c r="O1035" s="251"/>
      <c r="P1035" s="251"/>
      <c r="Q1035" s="251"/>
      <c r="R1035" s="251"/>
      <c r="S1035" s="251"/>
      <c r="T1035" s="252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53" t="s">
        <v>170</v>
      </c>
      <c r="AU1035" s="253" t="s">
        <v>77</v>
      </c>
      <c r="AV1035" s="14" t="s">
        <v>77</v>
      </c>
      <c r="AW1035" s="14" t="s">
        <v>31</v>
      </c>
      <c r="AX1035" s="14" t="s">
        <v>69</v>
      </c>
      <c r="AY1035" s="253" t="s">
        <v>155</v>
      </c>
    </row>
    <row r="1036" s="13" customFormat="1">
      <c r="A1036" s="13"/>
      <c r="B1036" s="233"/>
      <c r="C1036" s="234"/>
      <c r="D1036" s="228" t="s">
        <v>170</v>
      </c>
      <c r="E1036" s="235" t="s">
        <v>19</v>
      </c>
      <c r="F1036" s="236" t="s">
        <v>183</v>
      </c>
      <c r="G1036" s="234"/>
      <c r="H1036" s="235" t="s">
        <v>19</v>
      </c>
      <c r="I1036" s="237"/>
      <c r="J1036" s="234"/>
      <c r="K1036" s="234"/>
      <c r="L1036" s="238"/>
      <c r="M1036" s="239"/>
      <c r="N1036" s="240"/>
      <c r="O1036" s="240"/>
      <c r="P1036" s="240"/>
      <c r="Q1036" s="240"/>
      <c r="R1036" s="240"/>
      <c r="S1036" s="240"/>
      <c r="T1036" s="241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42" t="s">
        <v>170</v>
      </c>
      <c r="AU1036" s="242" t="s">
        <v>77</v>
      </c>
      <c r="AV1036" s="13" t="s">
        <v>75</v>
      </c>
      <c r="AW1036" s="13" t="s">
        <v>31</v>
      </c>
      <c r="AX1036" s="13" t="s">
        <v>69</v>
      </c>
      <c r="AY1036" s="242" t="s">
        <v>155</v>
      </c>
    </row>
    <row r="1037" s="13" customFormat="1">
      <c r="A1037" s="13"/>
      <c r="B1037" s="233"/>
      <c r="C1037" s="234"/>
      <c r="D1037" s="228" t="s">
        <v>170</v>
      </c>
      <c r="E1037" s="235" t="s">
        <v>19</v>
      </c>
      <c r="F1037" s="236" t="s">
        <v>819</v>
      </c>
      <c r="G1037" s="234"/>
      <c r="H1037" s="235" t="s">
        <v>19</v>
      </c>
      <c r="I1037" s="237"/>
      <c r="J1037" s="234"/>
      <c r="K1037" s="234"/>
      <c r="L1037" s="238"/>
      <c r="M1037" s="239"/>
      <c r="N1037" s="240"/>
      <c r="O1037" s="240"/>
      <c r="P1037" s="240"/>
      <c r="Q1037" s="240"/>
      <c r="R1037" s="240"/>
      <c r="S1037" s="240"/>
      <c r="T1037" s="241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42" t="s">
        <v>170</v>
      </c>
      <c r="AU1037" s="242" t="s">
        <v>77</v>
      </c>
      <c r="AV1037" s="13" t="s">
        <v>75</v>
      </c>
      <c r="AW1037" s="13" t="s">
        <v>31</v>
      </c>
      <c r="AX1037" s="13" t="s">
        <v>69</v>
      </c>
      <c r="AY1037" s="242" t="s">
        <v>155</v>
      </c>
    </row>
    <row r="1038" s="14" customFormat="1">
      <c r="A1038" s="14"/>
      <c r="B1038" s="243"/>
      <c r="C1038" s="244"/>
      <c r="D1038" s="228" t="s">
        <v>170</v>
      </c>
      <c r="E1038" s="245" t="s">
        <v>19</v>
      </c>
      <c r="F1038" s="246" t="s">
        <v>837</v>
      </c>
      <c r="G1038" s="244"/>
      <c r="H1038" s="247">
        <v>2.69</v>
      </c>
      <c r="I1038" s="248"/>
      <c r="J1038" s="244"/>
      <c r="K1038" s="244"/>
      <c r="L1038" s="249"/>
      <c r="M1038" s="250"/>
      <c r="N1038" s="251"/>
      <c r="O1038" s="251"/>
      <c r="P1038" s="251"/>
      <c r="Q1038" s="251"/>
      <c r="R1038" s="251"/>
      <c r="S1038" s="251"/>
      <c r="T1038" s="252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53" t="s">
        <v>170</v>
      </c>
      <c r="AU1038" s="253" t="s">
        <v>77</v>
      </c>
      <c r="AV1038" s="14" t="s">
        <v>77</v>
      </c>
      <c r="AW1038" s="14" t="s">
        <v>31</v>
      </c>
      <c r="AX1038" s="14" t="s">
        <v>69</v>
      </c>
      <c r="AY1038" s="253" t="s">
        <v>155</v>
      </c>
    </row>
    <row r="1039" s="13" customFormat="1">
      <c r="A1039" s="13"/>
      <c r="B1039" s="233"/>
      <c r="C1039" s="234"/>
      <c r="D1039" s="228" t="s">
        <v>170</v>
      </c>
      <c r="E1039" s="235" t="s">
        <v>19</v>
      </c>
      <c r="F1039" s="236" t="s">
        <v>817</v>
      </c>
      <c r="G1039" s="234"/>
      <c r="H1039" s="235" t="s">
        <v>19</v>
      </c>
      <c r="I1039" s="237"/>
      <c r="J1039" s="234"/>
      <c r="K1039" s="234"/>
      <c r="L1039" s="238"/>
      <c r="M1039" s="239"/>
      <c r="N1039" s="240"/>
      <c r="O1039" s="240"/>
      <c r="P1039" s="240"/>
      <c r="Q1039" s="240"/>
      <c r="R1039" s="240"/>
      <c r="S1039" s="240"/>
      <c r="T1039" s="241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2" t="s">
        <v>170</v>
      </c>
      <c r="AU1039" s="242" t="s">
        <v>77</v>
      </c>
      <c r="AV1039" s="13" t="s">
        <v>75</v>
      </c>
      <c r="AW1039" s="13" t="s">
        <v>31</v>
      </c>
      <c r="AX1039" s="13" t="s">
        <v>69</v>
      </c>
      <c r="AY1039" s="242" t="s">
        <v>155</v>
      </c>
    </row>
    <row r="1040" s="14" customFormat="1">
      <c r="A1040" s="14"/>
      <c r="B1040" s="243"/>
      <c r="C1040" s="244"/>
      <c r="D1040" s="228" t="s">
        <v>170</v>
      </c>
      <c r="E1040" s="245" t="s">
        <v>19</v>
      </c>
      <c r="F1040" s="246" t="s">
        <v>838</v>
      </c>
      <c r="G1040" s="244"/>
      <c r="H1040" s="247">
        <v>-0.056000000000000008</v>
      </c>
      <c r="I1040" s="248"/>
      <c r="J1040" s="244"/>
      <c r="K1040" s="244"/>
      <c r="L1040" s="249"/>
      <c r="M1040" s="250"/>
      <c r="N1040" s="251"/>
      <c r="O1040" s="251"/>
      <c r="P1040" s="251"/>
      <c r="Q1040" s="251"/>
      <c r="R1040" s="251"/>
      <c r="S1040" s="251"/>
      <c r="T1040" s="252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53" t="s">
        <v>170</v>
      </c>
      <c r="AU1040" s="253" t="s">
        <v>77</v>
      </c>
      <c r="AV1040" s="14" t="s">
        <v>77</v>
      </c>
      <c r="AW1040" s="14" t="s">
        <v>31</v>
      </c>
      <c r="AX1040" s="14" t="s">
        <v>69</v>
      </c>
      <c r="AY1040" s="253" t="s">
        <v>155</v>
      </c>
    </row>
    <row r="1041" s="13" customFormat="1">
      <c r="A1041" s="13"/>
      <c r="B1041" s="233"/>
      <c r="C1041" s="234"/>
      <c r="D1041" s="228" t="s">
        <v>170</v>
      </c>
      <c r="E1041" s="235" t="s">
        <v>19</v>
      </c>
      <c r="F1041" s="236" t="s">
        <v>822</v>
      </c>
      <c r="G1041" s="234"/>
      <c r="H1041" s="235" t="s">
        <v>19</v>
      </c>
      <c r="I1041" s="237"/>
      <c r="J1041" s="234"/>
      <c r="K1041" s="234"/>
      <c r="L1041" s="238"/>
      <c r="M1041" s="239"/>
      <c r="N1041" s="240"/>
      <c r="O1041" s="240"/>
      <c r="P1041" s="240"/>
      <c r="Q1041" s="240"/>
      <c r="R1041" s="240"/>
      <c r="S1041" s="240"/>
      <c r="T1041" s="241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2" t="s">
        <v>170</v>
      </c>
      <c r="AU1041" s="242" t="s">
        <v>77</v>
      </c>
      <c r="AV1041" s="13" t="s">
        <v>75</v>
      </c>
      <c r="AW1041" s="13" t="s">
        <v>31</v>
      </c>
      <c r="AX1041" s="13" t="s">
        <v>69</v>
      </c>
      <c r="AY1041" s="242" t="s">
        <v>155</v>
      </c>
    </row>
    <row r="1042" s="13" customFormat="1">
      <c r="A1042" s="13"/>
      <c r="B1042" s="233"/>
      <c r="C1042" s="234"/>
      <c r="D1042" s="228" t="s">
        <v>170</v>
      </c>
      <c r="E1042" s="235" t="s">
        <v>19</v>
      </c>
      <c r="F1042" s="236" t="s">
        <v>824</v>
      </c>
      <c r="G1042" s="234"/>
      <c r="H1042" s="235" t="s">
        <v>19</v>
      </c>
      <c r="I1042" s="237"/>
      <c r="J1042" s="234"/>
      <c r="K1042" s="234"/>
      <c r="L1042" s="238"/>
      <c r="M1042" s="239"/>
      <c r="N1042" s="240"/>
      <c r="O1042" s="240"/>
      <c r="P1042" s="240"/>
      <c r="Q1042" s="240"/>
      <c r="R1042" s="240"/>
      <c r="S1042" s="240"/>
      <c r="T1042" s="241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42" t="s">
        <v>170</v>
      </c>
      <c r="AU1042" s="242" t="s">
        <v>77</v>
      </c>
      <c r="AV1042" s="13" t="s">
        <v>75</v>
      </c>
      <c r="AW1042" s="13" t="s">
        <v>31</v>
      </c>
      <c r="AX1042" s="13" t="s">
        <v>69</v>
      </c>
      <c r="AY1042" s="242" t="s">
        <v>155</v>
      </c>
    </row>
    <row r="1043" s="14" customFormat="1">
      <c r="A1043" s="14"/>
      <c r="B1043" s="243"/>
      <c r="C1043" s="244"/>
      <c r="D1043" s="228" t="s">
        <v>170</v>
      </c>
      <c r="E1043" s="245" t="s">
        <v>19</v>
      </c>
      <c r="F1043" s="246" t="s">
        <v>839</v>
      </c>
      <c r="G1043" s="244"/>
      <c r="H1043" s="247">
        <v>0.129</v>
      </c>
      <c r="I1043" s="248"/>
      <c r="J1043" s="244"/>
      <c r="K1043" s="244"/>
      <c r="L1043" s="249"/>
      <c r="M1043" s="250"/>
      <c r="N1043" s="251"/>
      <c r="O1043" s="251"/>
      <c r="P1043" s="251"/>
      <c r="Q1043" s="251"/>
      <c r="R1043" s="251"/>
      <c r="S1043" s="251"/>
      <c r="T1043" s="252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53" t="s">
        <v>170</v>
      </c>
      <c r="AU1043" s="253" t="s">
        <v>77</v>
      </c>
      <c r="AV1043" s="14" t="s">
        <v>77</v>
      </c>
      <c r="AW1043" s="14" t="s">
        <v>31</v>
      </c>
      <c r="AX1043" s="14" t="s">
        <v>69</v>
      </c>
      <c r="AY1043" s="253" t="s">
        <v>155</v>
      </c>
    </row>
    <row r="1044" s="15" customFormat="1">
      <c r="A1044" s="15"/>
      <c r="B1044" s="254"/>
      <c r="C1044" s="255"/>
      <c r="D1044" s="228" t="s">
        <v>170</v>
      </c>
      <c r="E1044" s="256" t="s">
        <v>19</v>
      </c>
      <c r="F1044" s="257" t="s">
        <v>192</v>
      </c>
      <c r="G1044" s="255"/>
      <c r="H1044" s="258">
        <v>9.651</v>
      </c>
      <c r="I1044" s="259"/>
      <c r="J1044" s="255"/>
      <c r="K1044" s="255"/>
      <c r="L1044" s="260"/>
      <c r="M1044" s="261"/>
      <c r="N1044" s="262"/>
      <c r="O1044" s="262"/>
      <c r="P1044" s="262"/>
      <c r="Q1044" s="262"/>
      <c r="R1044" s="262"/>
      <c r="S1044" s="262"/>
      <c r="T1044" s="263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T1044" s="264" t="s">
        <v>170</v>
      </c>
      <c r="AU1044" s="264" t="s">
        <v>77</v>
      </c>
      <c r="AV1044" s="15" t="s">
        <v>161</v>
      </c>
      <c r="AW1044" s="15" t="s">
        <v>31</v>
      </c>
      <c r="AX1044" s="15" t="s">
        <v>75</v>
      </c>
      <c r="AY1044" s="264" t="s">
        <v>155</v>
      </c>
    </row>
    <row r="1045" s="2" customFormat="1" ht="16.5" customHeight="1">
      <c r="A1045" s="41"/>
      <c r="B1045" s="42"/>
      <c r="C1045" s="215" t="s">
        <v>494</v>
      </c>
      <c r="D1045" s="215" t="s">
        <v>157</v>
      </c>
      <c r="E1045" s="216" t="s">
        <v>840</v>
      </c>
      <c r="F1045" s="217" t="s">
        <v>841</v>
      </c>
      <c r="G1045" s="218" t="s">
        <v>842</v>
      </c>
      <c r="H1045" s="219">
        <v>1</v>
      </c>
      <c r="I1045" s="220"/>
      <c r="J1045" s="221">
        <f>ROUND(I1045*H1045,2)</f>
        <v>0</v>
      </c>
      <c r="K1045" s="217" t="s">
        <v>19</v>
      </c>
      <c r="L1045" s="47"/>
      <c r="M1045" s="222" t="s">
        <v>19</v>
      </c>
      <c r="N1045" s="223" t="s">
        <v>40</v>
      </c>
      <c r="O1045" s="87"/>
      <c r="P1045" s="224">
        <f>O1045*H1045</f>
        <v>0</v>
      </c>
      <c r="Q1045" s="224">
        <v>0</v>
      </c>
      <c r="R1045" s="224">
        <f>Q1045*H1045</f>
        <v>0</v>
      </c>
      <c r="S1045" s="224">
        <v>0</v>
      </c>
      <c r="T1045" s="225">
        <f>S1045*H1045</f>
        <v>0</v>
      </c>
      <c r="U1045" s="41"/>
      <c r="V1045" s="41"/>
      <c r="W1045" s="41"/>
      <c r="X1045" s="41"/>
      <c r="Y1045" s="41"/>
      <c r="Z1045" s="41"/>
      <c r="AA1045" s="41"/>
      <c r="AB1045" s="41"/>
      <c r="AC1045" s="41"/>
      <c r="AD1045" s="41"/>
      <c r="AE1045" s="41"/>
      <c r="AR1045" s="226" t="s">
        <v>161</v>
      </c>
      <c r="AT1045" s="226" t="s">
        <v>157</v>
      </c>
      <c r="AU1045" s="226" t="s">
        <v>77</v>
      </c>
      <c r="AY1045" s="20" t="s">
        <v>155</v>
      </c>
      <c r="BE1045" s="227">
        <f>IF(N1045="základní",J1045,0)</f>
        <v>0</v>
      </c>
      <c r="BF1045" s="227">
        <f>IF(N1045="snížená",J1045,0)</f>
        <v>0</v>
      </c>
      <c r="BG1045" s="227">
        <f>IF(N1045="zákl. přenesená",J1045,0)</f>
        <v>0</v>
      </c>
      <c r="BH1045" s="227">
        <f>IF(N1045="sníž. přenesená",J1045,0)</f>
        <v>0</v>
      </c>
      <c r="BI1045" s="227">
        <f>IF(N1045="nulová",J1045,0)</f>
        <v>0</v>
      </c>
      <c r="BJ1045" s="20" t="s">
        <v>75</v>
      </c>
      <c r="BK1045" s="227">
        <f>ROUND(I1045*H1045,2)</f>
        <v>0</v>
      </c>
      <c r="BL1045" s="20" t="s">
        <v>161</v>
      </c>
      <c r="BM1045" s="226" t="s">
        <v>843</v>
      </c>
    </row>
    <row r="1046" s="2" customFormat="1">
      <c r="A1046" s="41"/>
      <c r="B1046" s="42"/>
      <c r="C1046" s="43"/>
      <c r="D1046" s="228" t="s">
        <v>162</v>
      </c>
      <c r="E1046" s="43"/>
      <c r="F1046" s="229" t="s">
        <v>841</v>
      </c>
      <c r="G1046" s="43"/>
      <c r="H1046" s="43"/>
      <c r="I1046" s="230"/>
      <c r="J1046" s="43"/>
      <c r="K1046" s="43"/>
      <c r="L1046" s="47"/>
      <c r="M1046" s="231"/>
      <c r="N1046" s="232"/>
      <c r="O1046" s="87"/>
      <c r="P1046" s="87"/>
      <c r="Q1046" s="87"/>
      <c r="R1046" s="87"/>
      <c r="S1046" s="87"/>
      <c r="T1046" s="88"/>
      <c r="U1046" s="41"/>
      <c r="V1046" s="41"/>
      <c r="W1046" s="41"/>
      <c r="X1046" s="41"/>
      <c r="Y1046" s="41"/>
      <c r="Z1046" s="41"/>
      <c r="AA1046" s="41"/>
      <c r="AB1046" s="41"/>
      <c r="AC1046" s="41"/>
      <c r="AD1046" s="41"/>
      <c r="AE1046" s="41"/>
      <c r="AT1046" s="20" t="s">
        <v>162</v>
      </c>
      <c r="AU1046" s="20" t="s">
        <v>77</v>
      </c>
    </row>
    <row r="1047" s="2" customFormat="1">
      <c r="A1047" s="41"/>
      <c r="B1047" s="42"/>
      <c r="C1047" s="43"/>
      <c r="D1047" s="228" t="s">
        <v>326</v>
      </c>
      <c r="E1047" s="43"/>
      <c r="F1047" s="275" t="s">
        <v>844</v>
      </c>
      <c r="G1047" s="43"/>
      <c r="H1047" s="43"/>
      <c r="I1047" s="230"/>
      <c r="J1047" s="43"/>
      <c r="K1047" s="43"/>
      <c r="L1047" s="47"/>
      <c r="M1047" s="231"/>
      <c r="N1047" s="232"/>
      <c r="O1047" s="87"/>
      <c r="P1047" s="87"/>
      <c r="Q1047" s="87"/>
      <c r="R1047" s="87"/>
      <c r="S1047" s="87"/>
      <c r="T1047" s="88"/>
      <c r="U1047" s="41"/>
      <c r="V1047" s="41"/>
      <c r="W1047" s="41"/>
      <c r="X1047" s="41"/>
      <c r="Y1047" s="41"/>
      <c r="Z1047" s="41"/>
      <c r="AA1047" s="41"/>
      <c r="AB1047" s="41"/>
      <c r="AC1047" s="41"/>
      <c r="AD1047" s="41"/>
      <c r="AE1047" s="41"/>
      <c r="AT1047" s="20" t="s">
        <v>326</v>
      </c>
      <c r="AU1047" s="20" t="s">
        <v>77</v>
      </c>
    </row>
    <row r="1048" s="12" customFormat="1" ht="22.8" customHeight="1">
      <c r="A1048" s="12"/>
      <c r="B1048" s="199"/>
      <c r="C1048" s="200"/>
      <c r="D1048" s="201" t="s">
        <v>68</v>
      </c>
      <c r="E1048" s="213" t="s">
        <v>845</v>
      </c>
      <c r="F1048" s="213" t="s">
        <v>846</v>
      </c>
      <c r="G1048" s="200"/>
      <c r="H1048" s="200"/>
      <c r="I1048" s="203"/>
      <c r="J1048" s="214">
        <f>BK1048</f>
        <v>0</v>
      </c>
      <c r="K1048" s="200"/>
      <c r="L1048" s="205"/>
      <c r="M1048" s="206"/>
      <c r="N1048" s="207"/>
      <c r="O1048" s="207"/>
      <c r="P1048" s="208">
        <f>SUM(P1049:P1070)</f>
        <v>0</v>
      </c>
      <c r="Q1048" s="207"/>
      <c r="R1048" s="208">
        <f>SUM(R1049:R1070)</f>
        <v>0</v>
      </c>
      <c r="S1048" s="207"/>
      <c r="T1048" s="209">
        <f>SUM(T1049:T1070)</f>
        <v>0</v>
      </c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R1048" s="210" t="s">
        <v>75</v>
      </c>
      <c r="AT1048" s="211" t="s">
        <v>68</v>
      </c>
      <c r="AU1048" s="211" t="s">
        <v>75</v>
      </c>
      <c r="AY1048" s="210" t="s">
        <v>155</v>
      </c>
      <c r="BK1048" s="212">
        <f>SUM(BK1049:BK1070)</f>
        <v>0</v>
      </c>
    </row>
    <row r="1049" s="2" customFormat="1" ht="16.5" customHeight="1">
      <c r="A1049" s="41"/>
      <c r="B1049" s="42"/>
      <c r="C1049" s="215" t="s">
        <v>505</v>
      </c>
      <c r="D1049" s="215" t="s">
        <v>157</v>
      </c>
      <c r="E1049" s="216" t="s">
        <v>847</v>
      </c>
      <c r="F1049" s="217" t="s">
        <v>848</v>
      </c>
      <c r="G1049" s="218" t="s">
        <v>160</v>
      </c>
      <c r="H1049" s="219">
        <v>1</v>
      </c>
      <c r="I1049" s="220"/>
      <c r="J1049" s="221">
        <f>ROUND(I1049*H1049,2)</f>
        <v>0</v>
      </c>
      <c r="K1049" s="217" t="s">
        <v>19</v>
      </c>
      <c r="L1049" s="47"/>
      <c r="M1049" s="222" t="s">
        <v>19</v>
      </c>
      <c r="N1049" s="223" t="s">
        <v>40</v>
      </c>
      <c r="O1049" s="87"/>
      <c r="P1049" s="224">
        <f>O1049*H1049</f>
        <v>0</v>
      </c>
      <c r="Q1049" s="224">
        <v>0</v>
      </c>
      <c r="R1049" s="224">
        <f>Q1049*H1049</f>
        <v>0</v>
      </c>
      <c r="S1049" s="224">
        <v>0</v>
      </c>
      <c r="T1049" s="225">
        <f>S1049*H1049</f>
        <v>0</v>
      </c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  <c r="AR1049" s="226" t="s">
        <v>161</v>
      </c>
      <c r="AT1049" s="226" t="s">
        <v>157</v>
      </c>
      <c r="AU1049" s="226" t="s">
        <v>77</v>
      </c>
      <c r="AY1049" s="20" t="s">
        <v>155</v>
      </c>
      <c r="BE1049" s="227">
        <f>IF(N1049="základní",J1049,0)</f>
        <v>0</v>
      </c>
      <c r="BF1049" s="227">
        <f>IF(N1049="snížená",J1049,0)</f>
        <v>0</v>
      </c>
      <c r="BG1049" s="227">
        <f>IF(N1049="zákl. přenesená",J1049,0)</f>
        <v>0</v>
      </c>
      <c r="BH1049" s="227">
        <f>IF(N1049="sníž. přenesená",J1049,0)</f>
        <v>0</v>
      </c>
      <c r="BI1049" s="227">
        <f>IF(N1049="nulová",J1049,0)</f>
        <v>0</v>
      </c>
      <c r="BJ1049" s="20" t="s">
        <v>75</v>
      </c>
      <c r="BK1049" s="227">
        <f>ROUND(I1049*H1049,2)</f>
        <v>0</v>
      </c>
      <c r="BL1049" s="20" t="s">
        <v>161</v>
      </c>
      <c r="BM1049" s="226" t="s">
        <v>849</v>
      </c>
    </row>
    <row r="1050" s="2" customFormat="1">
      <c r="A1050" s="41"/>
      <c r="B1050" s="42"/>
      <c r="C1050" s="43"/>
      <c r="D1050" s="228" t="s">
        <v>162</v>
      </c>
      <c r="E1050" s="43"/>
      <c r="F1050" s="229" t="s">
        <v>848</v>
      </c>
      <c r="G1050" s="43"/>
      <c r="H1050" s="43"/>
      <c r="I1050" s="230"/>
      <c r="J1050" s="43"/>
      <c r="K1050" s="43"/>
      <c r="L1050" s="47"/>
      <c r="M1050" s="231"/>
      <c r="N1050" s="232"/>
      <c r="O1050" s="87"/>
      <c r="P1050" s="87"/>
      <c r="Q1050" s="87"/>
      <c r="R1050" s="87"/>
      <c r="S1050" s="87"/>
      <c r="T1050" s="88"/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  <c r="AT1050" s="20" t="s">
        <v>162</v>
      </c>
      <c r="AU1050" s="20" t="s">
        <v>77</v>
      </c>
    </row>
    <row r="1051" s="2" customFormat="1" ht="16.5" customHeight="1">
      <c r="A1051" s="41"/>
      <c r="B1051" s="42"/>
      <c r="C1051" s="215" t="s">
        <v>850</v>
      </c>
      <c r="D1051" s="215" t="s">
        <v>157</v>
      </c>
      <c r="E1051" s="216" t="s">
        <v>851</v>
      </c>
      <c r="F1051" s="217" t="s">
        <v>852</v>
      </c>
      <c r="G1051" s="218" t="s">
        <v>842</v>
      </c>
      <c r="H1051" s="219">
        <v>1</v>
      </c>
      <c r="I1051" s="220"/>
      <c r="J1051" s="221">
        <f>ROUND(I1051*H1051,2)</f>
        <v>0</v>
      </c>
      <c r="K1051" s="217" t="s">
        <v>19</v>
      </c>
      <c r="L1051" s="47"/>
      <c r="M1051" s="222" t="s">
        <v>19</v>
      </c>
      <c r="N1051" s="223" t="s">
        <v>40</v>
      </c>
      <c r="O1051" s="87"/>
      <c r="P1051" s="224">
        <f>O1051*H1051</f>
        <v>0</v>
      </c>
      <c r="Q1051" s="224">
        <v>0</v>
      </c>
      <c r="R1051" s="224">
        <f>Q1051*H1051</f>
        <v>0</v>
      </c>
      <c r="S1051" s="224">
        <v>0</v>
      </c>
      <c r="T1051" s="225">
        <f>S1051*H1051</f>
        <v>0</v>
      </c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R1051" s="226" t="s">
        <v>161</v>
      </c>
      <c r="AT1051" s="226" t="s">
        <v>157</v>
      </c>
      <c r="AU1051" s="226" t="s">
        <v>77</v>
      </c>
      <c r="AY1051" s="20" t="s">
        <v>155</v>
      </c>
      <c r="BE1051" s="227">
        <f>IF(N1051="základní",J1051,0)</f>
        <v>0</v>
      </c>
      <c r="BF1051" s="227">
        <f>IF(N1051="snížená",J1051,0)</f>
        <v>0</v>
      </c>
      <c r="BG1051" s="227">
        <f>IF(N1051="zákl. přenesená",J1051,0)</f>
        <v>0</v>
      </c>
      <c r="BH1051" s="227">
        <f>IF(N1051="sníž. přenesená",J1051,0)</f>
        <v>0</v>
      </c>
      <c r="BI1051" s="227">
        <f>IF(N1051="nulová",J1051,0)</f>
        <v>0</v>
      </c>
      <c r="BJ1051" s="20" t="s">
        <v>75</v>
      </c>
      <c r="BK1051" s="227">
        <f>ROUND(I1051*H1051,2)</f>
        <v>0</v>
      </c>
      <c r="BL1051" s="20" t="s">
        <v>161</v>
      </c>
      <c r="BM1051" s="226" t="s">
        <v>853</v>
      </c>
    </row>
    <row r="1052" s="2" customFormat="1">
      <c r="A1052" s="41"/>
      <c r="B1052" s="42"/>
      <c r="C1052" s="43"/>
      <c r="D1052" s="228" t="s">
        <v>162</v>
      </c>
      <c r="E1052" s="43"/>
      <c r="F1052" s="229" t="s">
        <v>852</v>
      </c>
      <c r="G1052" s="43"/>
      <c r="H1052" s="43"/>
      <c r="I1052" s="230"/>
      <c r="J1052" s="43"/>
      <c r="K1052" s="43"/>
      <c r="L1052" s="47"/>
      <c r="M1052" s="231"/>
      <c r="N1052" s="232"/>
      <c r="O1052" s="87"/>
      <c r="P1052" s="87"/>
      <c r="Q1052" s="87"/>
      <c r="R1052" s="87"/>
      <c r="S1052" s="87"/>
      <c r="T1052" s="88"/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  <c r="AT1052" s="20" t="s">
        <v>162</v>
      </c>
      <c r="AU1052" s="20" t="s">
        <v>77</v>
      </c>
    </row>
    <row r="1053" s="2" customFormat="1">
      <c r="A1053" s="41"/>
      <c r="B1053" s="42"/>
      <c r="C1053" s="43"/>
      <c r="D1053" s="228" t="s">
        <v>326</v>
      </c>
      <c r="E1053" s="43"/>
      <c r="F1053" s="275" t="s">
        <v>854</v>
      </c>
      <c r="G1053" s="43"/>
      <c r="H1053" s="43"/>
      <c r="I1053" s="230"/>
      <c r="J1053" s="43"/>
      <c r="K1053" s="43"/>
      <c r="L1053" s="47"/>
      <c r="M1053" s="231"/>
      <c r="N1053" s="232"/>
      <c r="O1053" s="87"/>
      <c r="P1053" s="87"/>
      <c r="Q1053" s="87"/>
      <c r="R1053" s="87"/>
      <c r="S1053" s="87"/>
      <c r="T1053" s="88"/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  <c r="AT1053" s="20" t="s">
        <v>326</v>
      </c>
      <c r="AU1053" s="20" t="s">
        <v>77</v>
      </c>
    </row>
    <row r="1054" s="2" customFormat="1" ht="16.5" customHeight="1">
      <c r="A1054" s="41"/>
      <c r="B1054" s="42"/>
      <c r="C1054" s="215" t="s">
        <v>508</v>
      </c>
      <c r="D1054" s="215" t="s">
        <v>157</v>
      </c>
      <c r="E1054" s="216" t="s">
        <v>855</v>
      </c>
      <c r="F1054" s="217" t="s">
        <v>856</v>
      </c>
      <c r="G1054" s="218" t="s">
        <v>300</v>
      </c>
      <c r="H1054" s="219">
        <v>213</v>
      </c>
      <c r="I1054" s="220"/>
      <c r="J1054" s="221">
        <f>ROUND(I1054*H1054,2)</f>
        <v>0</v>
      </c>
      <c r="K1054" s="217" t="s">
        <v>19</v>
      </c>
      <c r="L1054" s="47"/>
      <c r="M1054" s="222" t="s">
        <v>19</v>
      </c>
      <c r="N1054" s="223" t="s">
        <v>40</v>
      </c>
      <c r="O1054" s="87"/>
      <c r="P1054" s="224">
        <f>O1054*H1054</f>
        <v>0</v>
      </c>
      <c r="Q1054" s="224">
        <v>0</v>
      </c>
      <c r="R1054" s="224">
        <f>Q1054*H1054</f>
        <v>0</v>
      </c>
      <c r="S1054" s="224">
        <v>0</v>
      </c>
      <c r="T1054" s="225">
        <f>S1054*H1054</f>
        <v>0</v>
      </c>
      <c r="U1054" s="41"/>
      <c r="V1054" s="41"/>
      <c r="W1054" s="41"/>
      <c r="X1054" s="41"/>
      <c r="Y1054" s="41"/>
      <c r="Z1054" s="41"/>
      <c r="AA1054" s="41"/>
      <c r="AB1054" s="41"/>
      <c r="AC1054" s="41"/>
      <c r="AD1054" s="41"/>
      <c r="AE1054" s="41"/>
      <c r="AR1054" s="226" t="s">
        <v>161</v>
      </c>
      <c r="AT1054" s="226" t="s">
        <v>157</v>
      </c>
      <c r="AU1054" s="226" t="s">
        <v>77</v>
      </c>
      <c r="AY1054" s="20" t="s">
        <v>155</v>
      </c>
      <c r="BE1054" s="227">
        <f>IF(N1054="základní",J1054,0)</f>
        <v>0</v>
      </c>
      <c r="BF1054" s="227">
        <f>IF(N1054="snížená",J1054,0)</f>
        <v>0</v>
      </c>
      <c r="BG1054" s="227">
        <f>IF(N1054="zákl. přenesená",J1054,0)</f>
        <v>0</v>
      </c>
      <c r="BH1054" s="227">
        <f>IF(N1054="sníž. přenesená",J1054,0)</f>
        <v>0</v>
      </c>
      <c r="BI1054" s="227">
        <f>IF(N1054="nulová",J1054,0)</f>
        <v>0</v>
      </c>
      <c r="BJ1054" s="20" t="s">
        <v>75</v>
      </c>
      <c r="BK1054" s="227">
        <f>ROUND(I1054*H1054,2)</f>
        <v>0</v>
      </c>
      <c r="BL1054" s="20" t="s">
        <v>161</v>
      </c>
      <c r="BM1054" s="226" t="s">
        <v>857</v>
      </c>
    </row>
    <row r="1055" s="2" customFormat="1">
      <c r="A1055" s="41"/>
      <c r="B1055" s="42"/>
      <c r="C1055" s="43"/>
      <c r="D1055" s="228" t="s">
        <v>162</v>
      </c>
      <c r="E1055" s="43"/>
      <c r="F1055" s="229" t="s">
        <v>856</v>
      </c>
      <c r="G1055" s="43"/>
      <c r="H1055" s="43"/>
      <c r="I1055" s="230"/>
      <c r="J1055" s="43"/>
      <c r="K1055" s="43"/>
      <c r="L1055" s="47"/>
      <c r="M1055" s="231"/>
      <c r="N1055" s="232"/>
      <c r="O1055" s="87"/>
      <c r="P1055" s="87"/>
      <c r="Q1055" s="87"/>
      <c r="R1055" s="87"/>
      <c r="S1055" s="87"/>
      <c r="T1055" s="88"/>
      <c r="U1055" s="41"/>
      <c r="V1055" s="41"/>
      <c r="W1055" s="41"/>
      <c r="X1055" s="41"/>
      <c r="Y1055" s="41"/>
      <c r="Z1055" s="41"/>
      <c r="AA1055" s="41"/>
      <c r="AB1055" s="41"/>
      <c r="AC1055" s="41"/>
      <c r="AD1055" s="41"/>
      <c r="AE1055" s="41"/>
      <c r="AT1055" s="20" t="s">
        <v>162</v>
      </c>
      <c r="AU1055" s="20" t="s">
        <v>77</v>
      </c>
    </row>
    <row r="1056" s="13" customFormat="1">
      <c r="A1056" s="13"/>
      <c r="B1056" s="233"/>
      <c r="C1056" s="234"/>
      <c r="D1056" s="228" t="s">
        <v>170</v>
      </c>
      <c r="E1056" s="235" t="s">
        <v>19</v>
      </c>
      <c r="F1056" s="236" t="s">
        <v>695</v>
      </c>
      <c r="G1056" s="234"/>
      <c r="H1056" s="235" t="s">
        <v>19</v>
      </c>
      <c r="I1056" s="237"/>
      <c r="J1056" s="234"/>
      <c r="K1056" s="234"/>
      <c r="L1056" s="238"/>
      <c r="M1056" s="239"/>
      <c r="N1056" s="240"/>
      <c r="O1056" s="240"/>
      <c r="P1056" s="240"/>
      <c r="Q1056" s="240"/>
      <c r="R1056" s="240"/>
      <c r="S1056" s="240"/>
      <c r="T1056" s="241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42" t="s">
        <v>170</v>
      </c>
      <c r="AU1056" s="242" t="s">
        <v>77</v>
      </c>
      <c r="AV1056" s="13" t="s">
        <v>75</v>
      </c>
      <c r="AW1056" s="13" t="s">
        <v>31</v>
      </c>
      <c r="AX1056" s="13" t="s">
        <v>69</v>
      </c>
      <c r="AY1056" s="242" t="s">
        <v>155</v>
      </c>
    </row>
    <row r="1057" s="14" customFormat="1">
      <c r="A1057" s="14"/>
      <c r="B1057" s="243"/>
      <c r="C1057" s="244"/>
      <c r="D1057" s="228" t="s">
        <v>170</v>
      </c>
      <c r="E1057" s="245" t="s">
        <v>19</v>
      </c>
      <c r="F1057" s="246" t="s">
        <v>858</v>
      </c>
      <c r="G1057" s="244"/>
      <c r="H1057" s="247">
        <v>194</v>
      </c>
      <c r="I1057" s="248"/>
      <c r="J1057" s="244"/>
      <c r="K1057" s="244"/>
      <c r="L1057" s="249"/>
      <c r="M1057" s="250"/>
      <c r="N1057" s="251"/>
      <c r="O1057" s="251"/>
      <c r="P1057" s="251"/>
      <c r="Q1057" s="251"/>
      <c r="R1057" s="251"/>
      <c r="S1057" s="251"/>
      <c r="T1057" s="252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T1057" s="253" t="s">
        <v>170</v>
      </c>
      <c r="AU1057" s="253" t="s">
        <v>77</v>
      </c>
      <c r="AV1057" s="14" t="s">
        <v>77</v>
      </c>
      <c r="AW1057" s="14" t="s">
        <v>31</v>
      </c>
      <c r="AX1057" s="14" t="s">
        <v>69</v>
      </c>
      <c r="AY1057" s="253" t="s">
        <v>155</v>
      </c>
    </row>
    <row r="1058" s="13" customFormat="1">
      <c r="A1058" s="13"/>
      <c r="B1058" s="233"/>
      <c r="C1058" s="234"/>
      <c r="D1058" s="228" t="s">
        <v>170</v>
      </c>
      <c r="E1058" s="235" t="s">
        <v>19</v>
      </c>
      <c r="F1058" s="236" t="s">
        <v>697</v>
      </c>
      <c r="G1058" s="234"/>
      <c r="H1058" s="235" t="s">
        <v>19</v>
      </c>
      <c r="I1058" s="237"/>
      <c r="J1058" s="234"/>
      <c r="K1058" s="234"/>
      <c r="L1058" s="238"/>
      <c r="M1058" s="239"/>
      <c r="N1058" s="240"/>
      <c r="O1058" s="240"/>
      <c r="P1058" s="240"/>
      <c r="Q1058" s="240"/>
      <c r="R1058" s="240"/>
      <c r="S1058" s="240"/>
      <c r="T1058" s="241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2" t="s">
        <v>170</v>
      </c>
      <c r="AU1058" s="242" t="s">
        <v>77</v>
      </c>
      <c r="AV1058" s="13" t="s">
        <v>75</v>
      </c>
      <c r="AW1058" s="13" t="s">
        <v>31</v>
      </c>
      <c r="AX1058" s="13" t="s">
        <v>69</v>
      </c>
      <c r="AY1058" s="242" t="s">
        <v>155</v>
      </c>
    </row>
    <row r="1059" s="14" customFormat="1">
      <c r="A1059" s="14"/>
      <c r="B1059" s="243"/>
      <c r="C1059" s="244"/>
      <c r="D1059" s="228" t="s">
        <v>170</v>
      </c>
      <c r="E1059" s="245" t="s">
        <v>19</v>
      </c>
      <c r="F1059" s="246" t="s">
        <v>859</v>
      </c>
      <c r="G1059" s="244"/>
      <c r="H1059" s="247">
        <v>19</v>
      </c>
      <c r="I1059" s="248"/>
      <c r="J1059" s="244"/>
      <c r="K1059" s="244"/>
      <c r="L1059" s="249"/>
      <c r="M1059" s="250"/>
      <c r="N1059" s="251"/>
      <c r="O1059" s="251"/>
      <c r="P1059" s="251"/>
      <c r="Q1059" s="251"/>
      <c r="R1059" s="251"/>
      <c r="S1059" s="251"/>
      <c r="T1059" s="252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53" t="s">
        <v>170</v>
      </c>
      <c r="AU1059" s="253" t="s">
        <v>77</v>
      </c>
      <c r="AV1059" s="14" t="s">
        <v>77</v>
      </c>
      <c r="AW1059" s="14" t="s">
        <v>31</v>
      </c>
      <c r="AX1059" s="14" t="s">
        <v>69</v>
      </c>
      <c r="AY1059" s="253" t="s">
        <v>155</v>
      </c>
    </row>
    <row r="1060" s="15" customFormat="1">
      <c r="A1060" s="15"/>
      <c r="B1060" s="254"/>
      <c r="C1060" s="255"/>
      <c r="D1060" s="228" t="s">
        <v>170</v>
      </c>
      <c r="E1060" s="256" t="s">
        <v>19</v>
      </c>
      <c r="F1060" s="257" t="s">
        <v>192</v>
      </c>
      <c r="G1060" s="255"/>
      <c r="H1060" s="258">
        <v>213</v>
      </c>
      <c r="I1060" s="259"/>
      <c r="J1060" s="255"/>
      <c r="K1060" s="255"/>
      <c r="L1060" s="260"/>
      <c r="M1060" s="261"/>
      <c r="N1060" s="262"/>
      <c r="O1060" s="262"/>
      <c r="P1060" s="262"/>
      <c r="Q1060" s="262"/>
      <c r="R1060" s="262"/>
      <c r="S1060" s="262"/>
      <c r="T1060" s="263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T1060" s="264" t="s">
        <v>170</v>
      </c>
      <c r="AU1060" s="264" t="s">
        <v>77</v>
      </c>
      <c r="AV1060" s="15" t="s">
        <v>161</v>
      </c>
      <c r="AW1060" s="15" t="s">
        <v>31</v>
      </c>
      <c r="AX1060" s="15" t="s">
        <v>75</v>
      </c>
      <c r="AY1060" s="264" t="s">
        <v>155</v>
      </c>
    </row>
    <row r="1061" s="2" customFormat="1" ht="16.5" customHeight="1">
      <c r="A1061" s="41"/>
      <c r="B1061" s="42"/>
      <c r="C1061" s="215" t="s">
        <v>860</v>
      </c>
      <c r="D1061" s="215" t="s">
        <v>157</v>
      </c>
      <c r="E1061" s="216" t="s">
        <v>861</v>
      </c>
      <c r="F1061" s="217" t="s">
        <v>862</v>
      </c>
      <c r="G1061" s="218" t="s">
        <v>160</v>
      </c>
      <c r="H1061" s="219">
        <v>1</v>
      </c>
      <c r="I1061" s="220"/>
      <c r="J1061" s="221">
        <f>ROUND(I1061*H1061,2)</f>
        <v>0</v>
      </c>
      <c r="K1061" s="217" t="s">
        <v>19</v>
      </c>
      <c r="L1061" s="47"/>
      <c r="M1061" s="222" t="s">
        <v>19</v>
      </c>
      <c r="N1061" s="223" t="s">
        <v>40</v>
      </c>
      <c r="O1061" s="87"/>
      <c r="P1061" s="224">
        <f>O1061*H1061</f>
        <v>0</v>
      </c>
      <c r="Q1061" s="224">
        <v>0</v>
      </c>
      <c r="R1061" s="224">
        <f>Q1061*H1061</f>
        <v>0</v>
      </c>
      <c r="S1061" s="224">
        <v>0</v>
      </c>
      <c r="T1061" s="225">
        <f>S1061*H1061</f>
        <v>0</v>
      </c>
      <c r="U1061" s="41"/>
      <c r="V1061" s="41"/>
      <c r="W1061" s="41"/>
      <c r="X1061" s="41"/>
      <c r="Y1061" s="41"/>
      <c r="Z1061" s="41"/>
      <c r="AA1061" s="41"/>
      <c r="AB1061" s="41"/>
      <c r="AC1061" s="41"/>
      <c r="AD1061" s="41"/>
      <c r="AE1061" s="41"/>
      <c r="AR1061" s="226" t="s">
        <v>161</v>
      </c>
      <c r="AT1061" s="226" t="s">
        <v>157</v>
      </c>
      <c r="AU1061" s="226" t="s">
        <v>77</v>
      </c>
      <c r="AY1061" s="20" t="s">
        <v>155</v>
      </c>
      <c r="BE1061" s="227">
        <f>IF(N1061="základní",J1061,0)</f>
        <v>0</v>
      </c>
      <c r="BF1061" s="227">
        <f>IF(N1061="snížená",J1061,0)</f>
        <v>0</v>
      </c>
      <c r="BG1061" s="227">
        <f>IF(N1061="zákl. přenesená",J1061,0)</f>
        <v>0</v>
      </c>
      <c r="BH1061" s="227">
        <f>IF(N1061="sníž. přenesená",J1061,0)</f>
        <v>0</v>
      </c>
      <c r="BI1061" s="227">
        <f>IF(N1061="nulová",J1061,0)</f>
        <v>0</v>
      </c>
      <c r="BJ1061" s="20" t="s">
        <v>75</v>
      </c>
      <c r="BK1061" s="227">
        <f>ROUND(I1061*H1061,2)</f>
        <v>0</v>
      </c>
      <c r="BL1061" s="20" t="s">
        <v>161</v>
      </c>
      <c r="BM1061" s="226" t="s">
        <v>863</v>
      </c>
    </row>
    <row r="1062" s="2" customFormat="1">
      <c r="A1062" s="41"/>
      <c r="B1062" s="42"/>
      <c r="C1062" s="43"/>
      <c r="D1062" s="228" t="s">
        <v>162</v>
      </c>
      <c r="E1062" s="43"/>
      <c r="F1062" s="229" t="s">
        <v>862</v>
      </c>
      <c r="G1062" s="43"/>
      <c r="H1062" s="43"/>
      <c r="I1062" s="230"/>
      <c r="J1062" s="43"/>
      <c r="K1062" s="43"/>
      <c r="L1062" s="47"/>
      <c r="M1062" s="231"/>
      <c r="N1062" s="232"/>
      <c r="O1062" s="87"/>
      <c r="P1062" s="87"/>
      <c r="Q1062" s="87"/>
      <c r="R1062" s="87"/>
      <c r="S1062" s="87"/>
      <c r="T1062" s="88"/>
      <c r="U1062" s="41"/>
      <c r="V1062" s="41"/>
      <c r="W1062" s="41"/>
      <c r="X1062" s="41"/>
      <c r="Y1062" s="41"/>
      <c r="Z1062" s="41"/>
      <c r="AA1062" s="41"/>
      <c r="AB1062" s="41"/>
      <c r="AC1062" s="41"/>
      <c r="AD1062" s="41"/>
      <c r="AE1062" s="41"/>
      <c r="AT1062" s="20" t="s">
        <v>162</v>
      </c>
      <c r="AU1062" s="20" t="s">
        <v>77</v>
      </c>
    </row>
    <row r="1063" s="2" customFormat="1" ht="16.5" customHeight="1">
      <c r="A1063" s="41"/>
      <c r="B1063" s="42"/>
      <c r="C1063" s="215" t="s">
        <v>551</v>
      </c>
      <c r="D1063" s="215" t="s">
        <v>157</v>
      </c>
      <c r="E1063" s="216" t="s">
        <v>864</v>
      </c>
      <c r="F1063" s="217" t="s">
        <v>865</v>
      </c>
      <c r="G1063" s="218" t="s">
        <v>160</v>
      </c>
      <c r="H1063" s="219">
        <v>1</v>
      </c>
      <c r="I1063" s="220"/>
      <c r="J1063" s="221">
        <f>ROUND(I1063*H1063,2)</f>
        <v>0</v>
      </c>
      <c r="K1063" s="217" t="s">
        <v>19</v>
      </c>
      <c r="L1063" s="47"/>
      <c r="M1063" s="222" t="s">
        <v>19</v>
      </c>
      <c r="N1063" s="223" t="s">
        <v>40</v>
      </c>
      <c r="O1063" s="87"/>
      <c r="P1063" s="224">
        <f>O1063*H1063</f>
        <v>0</v>
      </c>
      <c r="Q1063" s="224">
        <v>0</v>
      </c>
      <c r="R1063" s="224">
        <f>Q1063*H1063</f>
        <v>0</v>
      </c>
      <c r="S1063" s="224">
        <v>0</v>
      </c>
      <c r="T1063" s="225">
        <f>S1063*H1063</f>
        <v>0</v>
      </c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R1063" s="226" t="s">
        <v>161</v>
      </c>
      <c r="AT1063" s="226" t="s">
        <v>157</v>
      </c>
      <c r="AU1063" s="226" t="s">
        <v>77</v>
      </c>
      <c r="AY1063" s="20" t="s">
        <v>155</v>
      </c>
      <c r="BE1063" s="227">
        <f>IF(N1063="základní",J1063,0)</f>
        <v>0</v>
      </c>
      <c r="BF1063" s="227">
        <f>IF(N1063="snížená",J1063,0)</f>
        <v>0</v>
      </c>
      <c r="BG1063" s="227">
        <f>IF(N1063="zákl. přenesená",J1063,0)</f>
        <v>0</v>
      </c>
      <c r="BH1063" s="227">
        <f>IF(N1063="sníž. přenesená",J1063,0)</f>
        <v>0</v>
      </c>
      <c r="BI1063" s="227">
        <f>IF(N1063="nulová",J1063,0)</f>
        <v>0</v>
      </c>
      <c r="BJ1063" s="20" t="s">
        <v>75</v>
      </c>
      <c r="BK1063" s="227">
        <f>ROUND(I1063*H1063,2)</f>
        <v>0</v>
      </c>
      <c r="BL1063" s="20" t="s">
        <v>161</v>
      </c>
      <c r="BM1063" s="226" t="s">
        <v>866</v>
      </c>
    </row>
    <row r="1064" s="2" customFormat="1">
      <c r="A1064" s="41"/>
      <c r="B1064" s="42"/>
      <c r="C1064" s="43"/>
      <c r="D1064" s="228" t="s">
        <v>162</v>
      </c>
      <c r="E1064" s="43"/>
      <c r="F1064" s="229" t="s">
        <v>865</v>
      </c>
      <c r="G1064" s="43"/>
      <c r="H1064" s="43"/>
      <c r="I1064" s="230"/>
      <c r="J1064" s="43"/>
      <c r="K1064" s="43"/>
      <c r="L1064" s="47"/>
      <c r="M1064" s="231"/>
      <c r="N1064" s="232"/>
      <c r="O1064" s="87"/>
      <c r="P1064" s="87"/>
      <c r="Q1064" s="87"/>
      <c r="R1064" s="87"/>
      <c r="S1064" s="87"/>
      <c r="T1064" s="88"/>
      <c r="U1064" s="41"/>
      <c r="V1064" s="41"/>
      <c r="W1064" s="41"/>
      <c r="X1064" s="41"/>
      <c r="Y1064" s="41"/>
      <c r="Z1064" s="41"/>
      <c r="AA1064" s="41"/>
      <c r="AB1064" s="41"/>
      <c r="AC1064" s="41"/>
      <c r="AD1064" s="41"/>
      <c r="AE1064" s="41"/>
      <c r="AT1064" s="20" t="s">
        <v>162</v>
      </c>
      <c r="AU1064" s="20" t="s">
        <v>77</v>
      </c>
    </row>
    <row r="1065" s="2" customFormat="1" ht="16.5" customHeight="1">
      <c r="A1065" s="41"/>
      <c r="B1065" s="42"/>
      <c r="C1065" s="215" t="s">
        <v>867</v>
      </c>
      <c r="D1065" s="215" t="s">
        <v>157</v>
      </c>
      <c r="E1065" s="216" t="s">
        <v>868</v>
      </c>
      <c r="F1065" s="217" t="s">
        <v>869</v>
      </c>
      <c r="G1065" s="218" t="s">
        <v>160</v>
      </c>
      <c r="H1065" s="219">
        <v>1</v>
      </c>
      <c r="I1065" s="220"/>
      <c r="J1065" s="221">
        <f>ROUND(I1065*H1065,2)</f>
        <v>0</v>
      </c>
      <c r="K1065" s="217" t="s">
        <v>19</v>
      </c>
      <c r="L1065" s="47"/>
      <c r="M1065" s="222" t="s">
        <v>19</v>
      </c>
      <c r="N1065" s="223" t="s">
        <v>40</v>
      </c>
      <c r="O1065" s="87"/>
      <c r="P1065" s="224">
        <f>O1065*H1065</f>
        <v>0</v>
      </c>
      <c r="Q1065" s="224">
        <v>0</v>
      </c>
      <c r="R1065" s="224">
        <f>Q1065*H1065</f>
        <v>0</v>
      </c>
      <c r="S1065" s="224">
        <v>0</v>
      </c>
      <c r="T1065" s="225">
        <f>S1065*H1065</f>
        <v>0</v>
      </c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R1065" s="226" t="s">
        <v>161</v>
      </c>
      <c r="AT1065" s="226" t="s">
        <v>157</v>
      </c>
      <c r="AU1065" s="226" t="s">
        <v>77</v>
      </c>
      <c r="AY1065" s="20" t="s">
        <v>155</v>
      </c>
      <c r="BE1065" s="227">
        <f>IF(N1065="základní",J1065,0)</f>
        <v>0</v>
      </c>
      <c r="BF1065" s="227">
        <f>IF(N1065="snížená",J1065,0)</f>
        <v>0</v>
      </c>
      <c r="BG1065" s="227">
        <f>IF(N1065="zákl. přenesená",J1065,0)</f>
        <v>0</v>
      </c>
      <c r="BH1065" s="227">
        <f>IF(N1065="sníž. přenesená",J1065,0)</f>
        <v>0</v>
      </c>
      <c r="BI1065" s="227">
        <f>IF(N1065="nulová",J1065,0)</f>
        <v>0</v>
      </c>
      <c r="BJ1065" s="20" t="s">
        <v>75</v>
      </c>
      <c r="BK1065" s="227">
        <f>ROUND(I1065*H1065,2)</f>
        <v>0</v>
      </c>
      <c r="BL1065" s="20" t="s">
        <v>161</v>
      </c>
      <c r="BM1065" s="226" t="s">
        <v>870</v>
      </c>
    </row>
    <row r="1066" s="2" customFormat="1">
      <c r="A1066" s="41"/>
      <c r="B1066" s="42"/>
      <c r="C1066" s="43"/>
      <c r="D1066" s="228" t="s">
        <v>162</v>
      </c>
      <c r="E1066" s="43"/>
      <c r="F1066" s="229" t="s">
        <v>869</v>
      </c>
      <c r="G1066" s="43"/>
      <c r="H1066" s="43"/>
      <c r="I1066" s="230"/>
      <c r="J1066" s="43"/>
      <c r="K1066" s="43"/>
      <c r="L1066" s="47"/>
      <c r="M1066" s="231"/>
      <c r="N1066" s="232"/>
      <c r="O1066" s="87"/>
      <c r="P1066" s="87"/>
      <c r="Q1066" s="87"/>
      <c r="R1066" s="87"/>
      <c r="S1066" s="87"/>
      <c r="T1066" s="88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T1066" s="20" t="s">
        <v>162</v>
      </c>
      <c r="AU1066" s="20" t="s">
        <v>77</v>
      </c>
    </row>
    <row r="1067" s="2" customFormat="1" ht="16.5" customHeight="1">
      <c r="A1067" s="41"/>
      <c r="B1067" s="42"/>
      <c r="C1067" s="215" t="s">
        <v>555</v>
      </c>
      <c r="D1067" s="215" t="s">
        <v>157</v>
      </c>
      <c r="E1067" s="216" t="s">
        <v>871</v>
      </c>
      <c r="F1067" s="217" t="s">
        <v>872</v>
      </c>
      <c r="G1067" s="218" t="s">
        <v>160</v>
      </c>
      <c r="H1067" s="219">
        <v>13</v>
      </c>
      <c r="I1067" s="220"/>
      <c r="J1067" s="221">
        <f>ROUND(I1067*H1067,2)</f>
        <v>0</v>
      </c>
      <c r="K1067" s="217" t="s">
        <v>19</v>
      </c>
      <c r="L1067" s="47"/>
      <c r="M1067" s="222" t="s">
        <v>19</v>
      </c>
      <c r="N1067" s="223" t="s">
        <v>40</v>
      </c>
      <c r="O1067" s="87"/>
      <c r="P1067" s="224">
        <f>O1067*H1067</f>
        <v>0</v>
      </c>
      <c r="Q1067" s="224">
        <v>0</v>
      </c>
      <c r="R1067" s="224">
        <f>Q1067*H1067</f>
        <v>0</v>
      </c>
      <c r="S1067" s="224">
        <v>0</v>
      </c>
      <c r="T1067" s="225">
        <f>S1067*H1067</f>
        <v>0</v>
      </c>
      <c r="U1067" s="41"/>
      <c r="V1067" s="41"/>
      <c r="W1067" s="41"/>
      <c r="X1067" s="41"/>
      <c r="Y1067" s="41"/>
      <c r="Z1067" s="41"/>
      <c r="AA1067" s="41"/>
      <c r="AB1067" s="41"/>
      <c r="AC1067" s="41"/>
      <c r="AD1067" s="41"/>
      <c r="AE1067" s="41"/>
      <c r="AR1067" s="226" t="s">
        <v>161</v>
      </c>
      <c r="AT1067" s="226" t="s">
        <v>157</v>
      </c>
      <c r="AU1067" s="226" t="s">
        <v>77</v>
      </c>
      <c r="AY1067" s="20" t="s">
        <v>155</v>
      </c>
      <c r="BE1067" s="227">
        <f>IF(N1067="základní",J1067,0)</f>
        <v>0</v>
      </c>
      <c r="BF1067" s="227">
        <f>IF(N1067="snížená",J1067,0)</f>
        <v>0</v>
      </c>
      <c r="BG1067" s="227">
        <f>IF(N1067="zákl. přenesená",J1067,0)</f>
        <v>0</v>
      </c>
      <c r="BH1067" s="227">
        <f>IF(N1067="sníž. přenesená",J1067,0)</f>
        <v>0</v>
      </c>
      <c r="BI1067" s="227">
        <f>IF(N1067="nulová",J1067,0)</f>
        <v>0</v>
      </c>
      <c r="BJ1067" s="20" t="s">
        <v>75</v>
      </c>
      <c r="BK1067" s="227">
        <f>ROUND(I1067*H1067,2)</f>
        <v>0</v>
      </c>
      <c r="BL1067" s="20" t="s">
        <v>161</v>
      </c>
      <c r="BM1067" s="226" t="s">
        <v>873</v>
      </c>
    </row>
    <row r="1068" s="2" customFormat="1">
      <c r="A1068" s="41"/>
      <c r="B1068" s="42"/>
      <c r="C1068" s="43"/>
      <c r="D1068" s="228" t="s">
        <v>162</v>
      </c>
      <c r="E1068" s="43"/>
      <c r="F1068" s="229" t="s">
        <v>872</v>
      </c>
      <c r="G1068" s="43"/>
      <c r="H1068" s="43"/>
      <c r="I1068" s="230"/>
      <c r="J1068" s="43"/>
      <c r="K1068" s="43"/>
      <c r="L1068" s="47"/>
      <c r="M1068" s="231"/>
      <c r="N1068" s="232"/>
      <c r="O1068" s="87"/>
      <c r="P1068" s="87"/>
      <c r="Q1068" s="87"/>
      <c r="R1068" s="87"/>
      <c r="S1068" s="87"/>
      <c r="T1068" s="88"/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T1068" s="20" t="s">
        <v>162</v>
      </c>
      <c r="AU1068" s="20" t="s">
        <v>77</v>
      </c>
    </row>
    <row r="1069" s="2" customFormat="1" ht="16.5" customHeight="1">
      <c r="A1069" s="41"/>
      <c r="B1069" s="42"/>
      <c r="C1069" s="215" t="s">
        <v>874</v>
      </c>
      <c r="D1069" s="215" t="s">
        <v>157</v>
      </c>
      <c r="E1069" s="216" t="s">
        <v>875</v>
      </c>
      <c r="F1069" s="217" t="s">
        <v>876</v>
      </c>
      <c r="G1069" s="218" t="s">
        <v>842</v>
      </c>
      <c r="H1069" s="219">
        <v>1</v>
      </c>
      <c r="I1069" s="220"/>
      <c r="J1069" s="221">
        <f>ROUND(I1069*H1069,2)</f>
        <v>0</v>
      </c>
      <c r="K1069" s="217" t="s">
        <v>19</v>
      </c>
      <c r="L1069" s="47"/>
      <c r="M1069" s="222" t="s">
        <v>19</v>
      </c>
      <c r="N1069" s="223" t="s">
        <v>40</v>
      </c>
      <c r="O1069" s="87"/>
      <c r="P1069" s="224">
        <f>O1069*H1069</f>
        <v>0</v>
      </c>
      <c r="Q1069" s="224">
        <v>0</v>
      </c>
      <c r="R1069" s="224">
        <f>Q1069*H1069</f>
        <v>0</v>
      </c>
      <c r="S1069" s="224">
        <v>0</v>
      </c>
      <c r="T1069" s="225">
        <f>S1069*H1069</f>
        <v>0</v>
      </c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R1069" s="226" t="s">
        <v>161</v>
      </c>
      <c r="AT1069" s="226" t="s">
        <v>157</v>
      </c>
      <c r="AU1069" s="226" t="s">
        <v>77</v>
      </c>
      <c r="AY1069" s="20" t="s">
        <v>155</v>
      </c>
      <c r="BE1069" s="227">
        <f>IF(N1069="základní",J1069,0)</f>
        <v>0</v>
      </c>
      <c r="BF1069" s="227">
        <f>IF(N1069="snížená",J1069,0)</f>
        <v>0</v>
      </c>
      <c r="BG1069" s="227">
        <f>IF(N1069="zákl. přenesená",J1069,0)</f>
        <v>0</v>
      </c>
      <c r="BH1069" s="227">
        <f>IF(N1069="sníž. přenesená",J1069,0)</f>
        <v>0</v>
      </c>
      <c r="BI1069" s="227">
        <f>IF(N1069="nulová",J1069,0)</f>
        <v>0</v>
      </c>
      <c r="BJ1069" s="20" t="s">
        <v>75</v>
      </c>
      <c r="BK1069" s="227">
        <f>ROUND(I1069*H1069,2)</f>
        <v>0</v>
      </c>
      <c r="BL1069" s="20" t="s">
        <v>161</v>
      </c>
      <c r="BM1069" s="226" t="s">
        <v>877</v>
      </c>
    </row>
    <row r="1070" s="2" customFormat="1">
      <c r="A1070" s="41"/>
      <c r="B1070" s="42"/>
      <c r="C1070" s="43"/>
      <c r="D1070" s="228" t="s">
        <v>162</v>
      </c>
      <c r="E1070" s="43"/>
      <c r="F1070" s="229" t="s">
        <v>876</v>
      </c>
      <c r="G1070" s="43"/>
      <c r="H1070" s="43"/>
      <c r="I1070" s="230"/>
      <c r="J1070" s="43"/>
      <c r="K1070" s="43"/>
      <c r="L1070" s="47"/>
      <c r="M1070" s="231"/>
      <c r="N1070" s="232"/>
      <c r="O1070" s="87"/>
      <c r="P1070" s="87"/>
      <c r="Q1070" s="87"/>
      <c r="R1070" s="87"/>
      <c r="S1070" s="87"/>
      <c r="T1070" s="88"/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T1070" s="20" t="s">
        <v>162</v>
      </c>
      <c r="AU1070" s="20" t="s">
        <v>77</v>
      </c>
    </row>
    <row r="1071" s="12" customFormat="1" ht="22.8" customHeight="1">
      <c r="A1071" s="12"/>
      <c r="B1071" s="199"/>
      <c r="C1071" s="200"/>
      <c r="D1071" s="201" t="s">
        <v>68</v>
      </c>
      <c r="E1071" s="213" t="s">
        <v>601</v>
      </c>
      <c r="F1071" s="213" t="s">
        <v>878</v>
      </c>
      <c r="G1071" s="200"/>
      <c r="H1071" s="200"/>
      <c r="I1071" s="203"/>
      <c r="J1071" s="214">
        <f>BK1071</f>
        <v>0</v>
      </c>
      <c r="K1071" s="200"/>
      <c r="L1071" s="205"/>
      <c r="M1071" s="206"/>
      <c r="N1071" s="207"/>
      <c r="O1071" s="207"/>
      <c r="P1071" s="208">
        <f>SUM(P1072:P1120)</f>
        <v>0</v>
      </c>
      <c r="Q1071" s="207"/>
      <c r="R1071" s="208">
        <f>SUM(R1072:R1120)</f>
        <v>0</v>
      </c>
      <c r="S1071" s="207"/>
      <c r="T1071" s="209">
        <f>SUM(T1072:T1120)</f>
        <v>0</v>
      </c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R1071" s="210" t="s">
        <v>75</v>
      </c>
      <c r="AT1071" s="211" t="s">
        <v>68</v>
      </c>
      <c r="AU1071" s="211" t="s">
        <v>75</v>
      </c>
      <c r="AY1071" s="210" t="s">
        <v>155</v>
      </c>
      <c r="BK1071" s="212">
        <f>SUM(BK1072:BK1120)</f>
        <v>0</v>
      </c>
    </row>
    <row r="1072" s="2" customFormat="1" ht="21.75" customHeight="1">
      <c r="A1072" s="41"/>
      <c r="B1072" s="42"/>
      <c r="C1072" s="215" t="s">
        <v>580</v>
      </c>
      <c r="D1072" s="215" t="s">
        <v>157</v>
      </c>
      <c r="E1072" s="216" t="s">
        <v>879</v>
      </c>
      <c r="F1072" s="217" t="s">
        <v>880</v>
      </c>
      <c r="G1072" s="218" t="s">
        <v>168</v>
      </c>
      <c r="H1072" s="219">
        <v>5629</v>
      </c>
      <c r="I1072" s="220"/>
      <c r="J1072" s="221">
        <f>ROUND(I1072*H1072,2)</f>
        <v>0</v>
      </c>
      <c r="K1072" s="217" t="s">
        <v>19</v>
      </c>
      <c r="L1072" s="47"/>
      <c r="M1072" s="222" t="s">
        <v>19</v>
      </c>
      <c r="N1072" s="223" t="s">
        <v>40</v>
      </c>
      <c r="O1072" s="87"/>
      <c r="P1072" s="224">
        <f>O1072*H1072</f>
        <v>0</v>
      </c>
      <c r="Q1072" s="224">
        <v>0</v>
      </c>
      <c r="R1072" s="224">
        <f>Q1072*H1072</f>
        <v>0</v>
      </c>
      <c r="S1072" s="224">
        <v>0</v>
      </c>
      <c r="T1072" s="225">
        <f>S1072*H1072</f>
        <v>0</v>
      </c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R1072" s="226" t="s">
        <v>161</v>
      </c>
      <c r="AT1072" s="226" t="s">
        <v>157</v>
      </c>
      <c r="AU1072" s="226" t="s">
        <v>77</v>
      </c>
      <c r="AY1072" s="20" t="s">
        <v>155</v>
      </c>
      <c r="BE1072" s="227">
        <f>IF(N1072="základní",J1072,0)</f>
        <v>0</v>
      </c>
      <c r="BF1072" s="227">
        <f>IF(N1072="snížená",J1072,0)</f>
        <v>0</v>
      </c>
      <c r="BG1072" s="227">
        <f>IF(N1072="zákl. přenesená",J1072,0)</f>
        <v>0</v>
      </c>
      <c r="BH1072" s="227">
        <f>IF(N1072="sníž. přenesená",J1072,0)</f>
        <v>0</v>
      </c>
      <c r="BI1072" s="227">
        <f>IF(N1072="nulová",J1072,0)</f>
        <v>0</v>
      </c>
      <c r="BJ1072" s="20" t="s">
        <v>75</v>
      </c>
      <c r="BK1072" s="227">
        <f>ROUND(I1072*H1072,2)</f>
        <v>0</v>
      </c>
      <c r="BL1072" s="20" t="s">
        <v>161</v>
      </c>
      <c r="BM1072" s="226" t="s">
        <v>881</v>
      </c>
    </row>
    <row r="1073" s="2" customFormat="1">
      <c r="A1073" s="41"/>
      <c r="B1073" s="42"/>
      <c r="C1073" s="43"/>
      <c r="D1073" s="228" t="s">
        <v>162</v>
      </c>
      <c r="E1073" s="43"/>
      <c r="F1073" s="229" t="s">
        <v>880</v>
      </c>
      <c r="G1073" s="43"/>
      <c r="H1073" s="43"/>
      <c r="I1073" s="230"/>
      <c r="J1073" s="43"/>
      <c r="K1073" s="43"/>
      <c r="L1073" s="47"/>
      <c r="M1073" s="231"/>
      <c r="N1073" s="232"/>
      <c r="O1073" s="87"/>
      <c r="P1073" s="87"/>
      <c r="Q1073" s="87"/>
      <c r="R1073" s="87"/>
      <c r="S1073" s="87"/>
      <c r="T1073" s="88"/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T1073" s="20" t="s">
        <v>162</v>
      </c>
      <c r="AU1073" s="20" t="s">
        <v>77</v>
      </c>
    </row>
    <row r="1074" s="13" customFormat="1">
      <c r="A1074" s="13"/>
      <c r="B1074" s="233"/>
      <c r="C1074" s="234"/>
      <c r="D1074" s="228" t="s">
        <v>170</v>
      </c>
      <c r="E1074" s="235" t="s">
        <v>19</v>
      </c>
      <c r="F1074" s="236" t="s">
        <v>882</v>
      </c>
      <c r="G1074" s="234"/>
      <c r="H1074" s="235" t="s">
        <v>19</v>
      </c>
      <c r="I1074" s="237"/>
      <c r="J1074" s="234"/>
      <c r="K1074" s="234"/>
      <c r="L1074" s="238"/>
      <c r="M1074" s="239"/>
      <c r="N1074" s="240"/>
      <c r="O1074" s="240"/>
      <c r="P1074" s="240"/>
      <c r="Q1074" s="240"/>
      <c r="R1074" s="240"/>
      <c r="S1074" s="240"/>
      <c r="T1074" s="241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42" t="s">
        <v>170</v>
      </c>
      <c r="AU1074" s="242" t="s">
        <v>77</v>
      </c>
      <c r="AV1074" s="13" t="s">
        <v>75</v>
      </c>
      <c r="AW1074" s="13" t="s">
        <v>31</v>
      </c>
      <c r="AX1074" s="13" t="s">
        <v>69</v>
      </c>
      <c r="AY1074" s="242" t="s">
        <v>155</v>
      </c>
    </row>
    <row r="1075" s="13" customFormat="1">
      <c r="A1075" s="13"/>
      <c r="B1075" s="233"/>
      <c r="C1075" s="234"/>
      <c r="D1075" s="228" t="s">
        <v>170</v>
      </c>
      <c r="E1075" s="235" t="s">
        <v>19</v>
      </c>
      <c r="F1075" s="236" t="s">
        <v>713</v>
      </c>
      <c r="G1075" s="234"/>
      <c r="H1075" s="235" t="s">
        <v>19</v>
      </c>
      <c r="I1075" s="237"/>
      <c r="J1075" s="234"/>
      <c r="K1075" s="234"/>
      <c r="L1075" s="238"/>
      <c r="M1075" s="239"/>
      <c r="N1075" s="240"/>
      <c r="O1075" s="240"/>
      <c r="P1075" s="240"/>
      <c r="Q1075" s="240"/>
      <c r="R1075" s="240"/>
      <c r="S1075" s="240"/>
      <c r="T1075" s="241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42" t="s">
        <v>170</v>
      </c>
      <c r="AU1075" s="242" t="s">
        <v>77</v>
      </c>
      <c r="AV1075" s="13" t="s">
        <v>75</v>
      </c>
      <c r="AW1075" s="13" t="s">
        <v>31</v>
      </c>
      <c r="AX1075" s="13" t="s">
        <v>69</v>
      </c>
      <c r="AY1075" s="242" t="s">
        <v>155</v>
      </c>
    </row>
    <row r="1076" s="14" customFormat="1">
      <c r="A1076" s="14"/>
      <c r="B1076" s="243"/>
      <c r="C1076" s="244"/>
      <c r="D1076" s="228" t="s">
        <v>170</v>
      </c>
      <c r="E1076" s="245" t="s">
        <v>19</v>
      </c>
      <c r="F1076" s="246" t="s">
        <v>883</v>
      </c>
      <c r="G1076" s="244"/>
      <c r="H1076" s="247">
        <v>931</v>
      </c>
      <c r="I1076" s="248"/>
      <c r="J1076" s="244"/>
      <c r="K1076" s="244"/>
      <c r="L1076" s="249"/>
      <c r="M1076" s="250"/>
      <c r="N1076" s="251"/>
      <c r="O1076" s="251"/>
      <c r="P1076" s="251"/>
      <c r="Q1076" s="251"/>
      <c r="R1076" s="251"/>
      <c r="S1076" s="251"/>
      <c r="T1076" s="252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53" t="s">
        <v>170</v>
      </c>
      <c r="AU1076" s="253" t="s">
        <v>77</v>
      </c>
      <c r="AV1076" s="14" t="s">
        <v>77</v>
      </c>
      <c r="AW1076" s="14" t="s">
        <v>31</v>
      </c>
      <c r="AX1076" s="14" t="s">
        <v>69</v>
      </c>
      <c r="AY1076" s="253" t="s">
        <v>155</v>
      </c>
    </row>
    <row r="1077" s="13" customFormat="1">
      <c r="A1077" s="13"/>
      <c r="B1077" s="233"/>
      <c r="C1077" s="234"/>
      <c r="D1077" s="228" t="s">
        <v>170</v>
      </c>
      <c r="E1077" s="235" t="s">
        <v>19</v>
      </c>
      <c r="F1077" s="236" t="s">
        <v>400</v>
      </c>
      <c r="G1077" s="234"/>
      <c r="H1077" s="235" t="s">
        <v>19</v>
      </c>
      <c r="I1077" s="237"/>
      <c r="J1077" s="234"/>
      <c r="K1077" s="234"/>
      <c r="L1077" s="238"/>
      <c r="M1077" s="239"/>
      <c r="N1077" s="240"/>
      <c r="O1077" s="240"/>
      <c r="P1077" s="240"/>
      <c r="Q1077" s="240"/>
      <c r="R1077" s="240"/>
      <c r="S1077" s="240"/>
      <c r="T1077" s="241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42" t="s">
        <v>170</v>
      </c>
      <c r="AU1077" s="242" t="s">
        <v>77</v>
      </c>
      <c r="AV1077" s="13" t="s">
        <v>75</v>
      </c>
      <c r="AW1077" s="13" t="s">
        <v>31</v>
      </c>
      <c r="AX1077" s="13" t="s">
        <v>69</v>
      </c>
      <c r="AY1077" s="242" t="s">
        <v>155</v>
      </c>
    </row>
    <row r="1078" s="14" customFormat="1">
      <c r="A1078" s="14"/>
      <c r="B1078" s="243"/>
      <c r="C1078" s="244"/>
      <c r="D1078" s="228" t="s">
        <v>170</v>
      </c>
      <c r="E1078" s="245" t="s">
        <v>19</v>
      </c>
      <c r="F1078" s="246" t="s">
        <v>884</v>
      </c>
      <c r="G1078" s="244"/>
      <c r="H1078" s="247">
        <v>320</v>
      </c>
      <c r="I1078" s="248"/>
      <c r="J1078" s="244"/>
      <c r="K1078" s="244"/>
      <c r="L1078" s="249"/>
      <c r="M1078" s="250"/>
      <c r="N1078" s="251"/>
      <c r="O1078" s="251"/>
      <c r="P1078" s="251"/>
      <c r="Q1078" s="251"/>
      <c r="R1078" s="251"/>
      <c r="S1078" s="251"/>
      <c r="T1078" s="252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T1078" s="253" t="s">
        <v>170</v>
      </c>
      <c r="AU1078" s="253" t="s">
        <v>77</v>
      </c>
      <c r="AV1078" s="14" t="s">
        <v>77</v>
      </c>
      <c r="AW1078" s="14" t="s">
        <v>31</v>
      </c>
      <c r="AX1078" s="14" t="s">
        <v>69</v>
      </c>
      <c r="AY1078" s="253" t="s">
        <v>155</v>
      </c>
    </row>
    <row r="1079" s="13" customFormat="1">
      <c r="A1079" s="13"/>
      <c r="B1079" s="233"/>
      <c r="C1079" s="234"/>
      <c r="D1079" s="228" t="s">
        <v>170</v>
      </c>
      <c r="E1079" s="235" t="s">
        <v>19</v>
      </c>
      <c r="F1079" s="236" t="s">
        <v>885</v>
      </c>
      <c r="G1079" s="234"/>
      <c r="H1079" s="235" t="s">
        <v>19</v>
      </c>
      <c r="I1079" s="237"/>
      <c r="J1079" s="234"/>
      <c r="K1079" s="234"/>
      <c r="L1079" s="238"/>
      <c r="M1079" s="239"/>
      <c r="N1079" s="240"/>
      <c r="O1079" s="240"/>
      <c r="P1079" s="240"/>
      <c r="Q1079" s="240"/>
      <c r="R1079" s="240"/>
      <c r="S1079" s="240"/>
      <c r="T1079" s="241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42" t="s">
        <v>170</v>
      </c>
      <c r="AU1079" s="242" t="s">
        <v>77</v>
      </c>
      <c r="AV1079" s="13" t="s">
        <v>75</v>
      </c>
      <c r="AW1079" s="13" t="s">
        <v>31</v>
      </c>
      <c r="AX1079" s="13" t="s">
        <v>69</v>
      </c>
      <c r="AY1079" s="242" t="s">
        <v>155</v>
      </c>
    </row>
    <row r="1080" s="13" customFormat="1">
      <c r="A1080" s="13"/>
      <c r="B1080" s="233"/>
      <c r="C1080" s="234"/>
      <c r="D1080" s="228" t="s">
        <v>170</v>
      </c>
      <c r="E1080" s="235" t="s">
        <v>19</v>
      </c>
      <c r="F1080" s="236" t="s">
        <v>713</v>
      </c>
      <c r="G1080" s="234"/>
      <c r="H1080" s="235" t="s">
        <v>19</v>
      </c>
      <c r="I1080" s="237"/>
      <c r="J1080" s="234"/>
      <c r="K1080" s="234"/>
      <c r="L1080" s="238"/>
      <c r="M1080" s="239"/>
      <c r="N1080" s="240"/>
      <c r="O1080" s="240"/>
      <c r="P1080" s="240"/>
      <c r="Q1080" s="240"/>
      <c r="R1080" s="240"/>
      <c r="S1080" s="240"/>
      <c r="T1080" s="241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2" t="s">
        <v>170</v>
      </c>
      <c r="AU1080" s="242" t="s">
        <v>77</v>
      </c>
      <c r="AV1080" s="13" t="s">
        <v>75</v>
      </c>
      <c r="AW1080" s="13" t="s">
        <v>31</v>
      </c>
      <c r="AX1080" s="13" t="s">
        <v>69</v>
      </c>
      <c r="AY1080" s="242" t="s">
        <v>155</v>
      </c>
    </row>
    <row r="1081" s="14" customFormat="1">
      <c r="A1081" s="14"/>
      <c r="B1081" s="243"/>
      <c r="C1081" s="244"/>
      <c r="D1081" s="228" t="s">
        <v>170</v>
      </c>
      <c r="E1081" s="245" t="s">
        <v>19</v>
      </c>
      <c r="F1081" s="246" t="s">
        <v>886</v>
      </c>
      <c r="G1081" s="244"/>
      <c r="H1081" s="247">
        <v>793</v>
      </c>
      <c r="I1081" s="248"/>
      <c r="J1081" s="244"/>
      <c r="K1081" s="244"/>
      <c r="L1081" s="249"/>
      <c r="M1081" s="250"/>
      <c r="N1081" s="251"/>
      <c r="O1081" s="251"/>
      <c r="P1081" s="251"/>
      <c r="Q1081" s="251"/>
      <c r="R1081" s="251"/>
      <c r="S1081" s="251"/>
      <c r="T1081" s="252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53" t="s">
        <v>170</v>
      </c>
      <c r="AU1081" s="253" t="s">
        <v>77</v>
      </c>
      <c r="AV1081" s="14" t="s">
        <v>77</v>
      </c>
      <c r="AW1081" s="14" t="s">
        <v>31</v>
      </c>
      <c r="AX1081" s="14" t="s">
        <v>69</v>
      </c>
      <c r="AY1081" s="253" t="s">
        <v>155</v>
      </c>
    </row>
    <row r="1082" s="13" customFormat="1">
      <c r="A1082" s="13"/>
      <c r="B1082" s="233"/>
      <c r="C1082" s="234"/>
      <c r="D1082" s="228" t="s">
        <v>170</v>
      </c>
      <c r="E1082" s="235" t="s">
        <v>19</v>
      </c>
      <c r="F1082" s="236" t="s">
        <v>400</v>
      </c>
      <c r="G1082" s="234"/>
      <c r="H1082" s="235" t="s">
        <v>19</v>
      </c>
      <c r="I1082" s="237"/>
      <c r="J1082" s="234"/>
      <c r="K1082" s="234"/>
      <c r="L1082" s="238"/>
      <c r="M1082" s="239"/>
      <c r="N1082" s="240"/>
      <c r="O1082" s="240"/>
      <c r="P1082" s="240"/>
      <c r="Q1082" s="240"/>
      <c r="R1082" s="240"/>
      <c r="S1082" s="240"/>
      <c r="T1082" s="241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42" t="s">
        <v>170</v>
      </c>
      <c r="AU1082" s="242" t="s">
        <v>77</v>
      </c>
      <c r="AV1082" s="13" t="s">
        <v>75</v>
      </c>
      <c r="AW1082" s="13" t="s">
        <v>31</v>
      </c>
      <c r="AX1082" s="13" t="s">
        <v>69</v>
      </c>
      <c r="AY1082" s="242" t="s">
        <v>155</v>
      </c>
    </row>
    <row r="1083" s="14" customFormat="1">
      <c r="A1083" s="14"/>
      <c r="B1083" s="243"/>
      <c r="C1083" s="244"/>
      <c r="D1083" s="228" t="s">
        <v>170</v>
      </c>
      <c r="E1083" s="245" t="s">
        <v>19</v>
      </c>
      <c r="F1083" s="246" t="s">
        <v>887</v>
      </c>
      <c r="G1083" s="244"/>
      <c r="H1083" s="247">
        <v>480</v>
      </c>
      <c r="I1083" s="248"/>
      <c r="J1083" s="244"/>
      <c r="K1083" s="244"/>
      <c r="L1083" s="249"/>
      <c r="M1083" s="250"/>
      <c r="N1083" s="251"/>
      <c r="O1083" s="251"/>
      <c r="P1083" s="251"/>
      <c r="Q1083" s="251"/>
      <c r="R1083" s="251"/>
      <c r="S1083" s="251"/>
      <c r="T1083" s="252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53" t="s">
        <v>170</v>
      </c>
      <c r="AU1083" s="253" t="s">
        <v>77</v>
      </c>
      <c r="AV1083" s="14" t="s">
        <v>77</v>
      </c>
      <c r="AW1083" s="14" t="s">
        <v>31</v>
      </c>
      <c r="AX1083" s="14" t="s">
        <v>69</v>
      </c>
      <c r="AY1083" s="253" t="s">
        <v>155</v>
      </c>
    </row>
    <row r="1084" s="13" customFormat="1">
      <c r="A1084" s="13"/>
      <c r="B1084" s="233"/>
      <c r="C1084" s="234"/>
      <c r="D1084" s="228" t="s">
        <v>170</v>
      </c>
      <c r="E1084" s="235" t="s">
        <v>19</v>
      </c>
      <c r="F1084" s="236" t="s">
        <v>888</v>
      </c>
      <c r="G1084" s="234"/>
      <c r="H1084" s="235" t="s">
        <v>19</v>
      </c>
      <c r="I1084" s="237"/>
      <c r="J1084" s="234"/>
      <c r="K1084" s="234"/>
      <c r="L1084" s="238"/>
      <c r="M1084" s="239"/>
      <c r="N1084" s="240"/>
      <c r="O1084" s="240"/>
      <c r="P1084" s="240"/>
      <c r="Q1084" s="240"/>
      <c r="R1084" s="240"/>
      <c r="S1084" s="240"/>
      <c r="T1084" s="241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42" t="s">
        <v>170</v>
      </c>
      <c r="AU1084" s="242" t="s">
        <v>77</v>
      </c>
      <c r="AV1084" s="13" t="s">
        <v>75</v>
      </c>
      <c r="AW1084" s="13" t="s">
        <v>31</v>
      </c>
      <c r="AX1084" s="13" t="s">
        <v>69</v>
      </c>
      <c r="AY1084" s="242" t="s">
        <v>155</v>
      </c>
    </row>
    <row r="1085" s="13" customFormat="1">
      <c r="A1085" s="13"/>
      <c r="B1085" s="233"/>
      <c r="C1085" s="234"/>
      <c r="D1085" s="228" t="s">
        <v>170</v>
      </c>
      <c r="E1085" s="235" t="s">
        <v>19</v>
      </c>
      <c r="F1085" s="236" t="s">
        <v>400</v>
      </c>
      <c r="G1085" s="234"/>
      <c r="H1085" s="235" t="s">
        <v>19</v>
      </c>
      <c r="I1085" s="237"/>
      <c r="J1085" s="234"/>
      <c r="K1085" s="234"/>
      <c r="L1085" s="238"/>
      <c r="M1085" s="239"/>
      <c r="N1085" s="240"/>
      <c r="O1085" s="240"/>
      <c r="P1085" s="240"/>
      <c r="Q1085" s="240"/>
      <c r="R1085" s="240"/>
      <c r="S1085" s="240"/>
      <c r="T1085" s="241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42" t="s">
        <v>170</v>
      </c>
      <c r="AU1085" s="242" t="s">
        <v>77</v>
      </c>
      <c r="AV1085" s="13" t="s">
        <v>75</v>
      </c>
      <c r="AW1085" s="13" t="s">
        <v>31</v>
      </c>
      <c r="AX1085" s="13" t="s">
        <v>69</v>
      </c>
      <c r="AY1085" s="242" t="s">
        <v>155</v>
      </c>
    </row>
    <row r="1086" s="14" customFormat="1">
      <c r="A1086" s="14"/>
      <c r="B1086" s="243"/>
      <c r="C1086" s="244"/>
      <c r="D1086" s="228" t="s">
        <v>170</v>
      </c>
      <c r="E1086" s="245" t="s">
        <v>19</v>
      </c>
      <c r="F1086" s="246" t="s">
        <v>889</v>
      </c>
      <c r="G1086" s="244"/>
      <c r="H1086" s="247">
        <v>721</v>
      </c>
      <c r="I1086" s="248"/>
      <c r="J1086" s="244"/>
      <c r="K1086" s="244"/>
      <c r="L1086" s="249"/>
      <c r="M1086" s="250"/>
      <c r="N1086" s="251"/>
      <c r="O1086" s="251"/>
      <c r="P1086" s="251"/>
      <c r="Q1086" s="251"/>
      <c r="R1086" s="251"/>
      <c r="S1086" s="251"/>
      <c r="T1086" s="252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253" t="s">
        <v>170</v>
      </c>
      <c r="AU1086" s="253" t="s">
        <v>77</v>
      </c>
      <c r="AV1086" s="14" t="s">
        <v>77</v>
      </c>
      <c r="AW1086" s="14" t="s">
        <v>31</v>
      </c>
      <c r="AX1086" s="14" t="s">
        <v>69</v>
      </c>
      <c r="AY1086" s="253" t="s">
        <v>155</v>
      </c>
    </row>
    <row r="1087" s="13" customFormat="1">
      <c r="A1087" s="13"/>
      <c r="B1087" s="233"/>
      <c r="C1087" s="234"/>
      <c r="D1087" s="228" t="s">
        <v>170</v>
      </c>
      <c r="E1087" s="235" t="s">
        <v>19</v>
      </c>
      <c r="F1087" s="236" t="s">
        <v>713</v>
      </c>
      <c r="G1087" s="234"/>
      <c r="H1087" s="235" t="s">
        <v>19</v>
      </c>
      <c r="I1087" s="237"/>
      <c r="J1087" s="234"/>
      <c r="K1087" s="234"/>
      <c r="L1087" s="238"/>
      <c r="M1087" s="239"/>
      <c r="N1087" s="240"/>
      <c r="O1087" s="240"/>
      <c r="P1087" s="240"/>
      <c r="Q1087" s="240"/>
      <c r="R1087" s="240"/>
      <c r="S1087" s="240"/>
      <c r="T1087" s="241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42" t="s">
        <v>170</v>
      </c>
      <c r="AU1087" s="242" t="s">
        <v>77</v>
      </c>
      <c r="AV1087" s="13" t="s">
        <v>75</v>
      </c>
      <c r="AW1087" s="13" t="s">
        <v>31</v>
      </c>
      <c r="AX1087" s="13" t="s">
        <v>69</v>
      </c>
      <c r="AY1087" s="242" t="s">
        <v>155</v>
      </c>
    </row>
    <row r="1088" s="14" customFormat="1">
      <c r="A1088" s="14"/>
      <c r="B1088" s="243"/>
      <c r="C1088" s="244"/>
      <c r="D1088" s="228" t="s">
        <v>170</v>
      </c>
      <c r="E1088" s="245" t="s">
        <v>19</v>
      </c>
      <c r="F1088" s="246" t="s">
        <v>890</v>
      </c>
      <c r="G1088" s="244"/>
      <c r="H1088" s="247">
        <v>830</v>
      </c>
      <c r="I1088" s="248"/>
      <c r="J1088" s="244"/>
      <c r="K1088" s="244"/>
      <c r="L1088" s="249"/>
      <c r="M1088" s="250"/>
      <c r="N1088" s="251"/>
      <c r="O1088" s="251"/>
      <c r="P1088" s="251"/>
      <c r="Q1088" s="251"/>
      <c r="R1088" s="251"/>
      <c r="S1088" s="251"/>
      <c r="T1088" s="252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T1088" s="253" t="s">
        <v>170</v>
      </c>
      <c r="AU1088" s="253" t="s">
        <v>77</v>
      </c>
      <c r="AV1088" s="14" t="s">
        <v>77</v>
      </c>
      <c r="AW1088" s="14" t="s">
        <v>31</v>
      </c>
      <c r="AX1088" s="14" t="s">
        <v>69</v>
      </c>
      <c r="AY1088" s="253" t="s">
        <v>155</v>
      </c>
    </row>
    <row r="1089" s="13" customFormat="1">
      <c r="A1089" s="13"/>
      <c r="B1089" s="233"/>
      <c r="C1089" s="234"/>
      <c r="D1089" s="228" t="s">
        <v>170</v>
      </c>
      <c r="E1089" s="235" t="s">
        <v>19</v>
      </c>
      <c r="F1089" s="236" t="s">
        <v>891</v>
      </c>
      <c r="G1089" s="234"/>
      <c r="H1089" s="235" t="s">
        <v>19</v>
      </c>
      <c r="I1089" s="237"/>
      <c r="J1089" s="234"/>
      <c r="K1089" s="234"/>
      <c r="L1089" s="238"/>
      <c r="M1089" s="239"/>
      <c r="N1089" s="240"/>
      <c r="O1089" s="240"/>
      <c r="P1089" s="240"/>
      <c r="Q1089" s="240"/>
      <c r="R1089" s="240"/>
      <c r="S1089" s="240"/>
      <c r="T1089" s="241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42" t="s">
        <v>170</v>
      </c>
      <c r="AU1089" s="242" t="s">
        <v>77</v>
      </c>
      <c r="AV1089" s="13" t="s">
        <v>75</v>
      </c>
      <c r="AW1089" s="13" t="s">
        <v>31</v>
      </c>
      <c r="AX1089" s="13" t="s">
        <v>69</v>
      </c>
      <c r="AY1089" s="242" t="s">
        <v>155</v>
      </c>
    </row>
    <row r="1090" s="13" customFormat="1">
      <c r="A1090" s="13"/>
      <c r="B1090" s="233"/>
      <c r="C1090" s="234"/>
      <c r="D1090" s="228" t="s">
        <v>170</v>
      </c>
      <c r="E1090" s="235" t="s">
        <v>19</v>
      </c>
      <c r="F1090" s="236" t="s">
        <v>713</v>
      </c>
      <c r="G1090" s="234"/>
      <c r="H1090" s="235" t="s">
        <v>19</v>
      </c>
      <c r="I1090" s="237"/>
      <c r="J1090" s="234"/>
      <c r="K1090" s="234"/>
      <c r="L1090" s="238"/>
      <c r="M1090" s="239"/>
      <c r="N1090" s="240"/>
      <c r="O1090" s="240"/>
      <c r="P1090" s="240"/>
      <c r="Q1090" s="240"/>
      <c r="R1090" s="240"/>
      <c r="S1090" s="240"/>
      <c r="T1090" s="241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42" t="s">
        <v>170</v>
      </c>
      <c r="AU1090" s="242" t="s">
        <v>77</v>
      </c>
      <c r="AV1090" s="13" t="s">
        <v>75</v>
      </c>
      <c r="AW1090" s="13" t="s">
        <v>31</v>
      </c>
      <c r="AX1090" s="13" t="s">
        <v>69</v>
      </c>
      <c r="AY1090" s="242" t="s">
        <v>155</v>
      </c>
    </row>
    <row r="1091" s="14" customFormat="1">
      <c r="A1091" s="14"/>
      <c r="B1091" s="243"/>
      <c r="C1091" s="244"/>
      <c r="D1091" s="228" t="s">
        <v>170</v>
      </c>
      <c r="E1091" s="245" t="s">
        <v>19</v>
      </c>
      <c r="F1091" s="246" t="s">
        <v>892</v>
      </c>
      <c r="G1091" s="244"/>
      <c r="H1091" s="247">
        <v>1000</v>
      </c>
      <c r="I1091" s="248"/>
      <c r="J1091" s="244"/>
      <c r="K1091" s="244"/>
      <c r="L1091" s="249"/>
      <c r="M1091" s="250"/>
      <c r="N1091" s="251"/>
      <c r="O1091" s="251"/>
      <c r="P1091" s="251"/>
      <c r="Q1091" s="251"/>
      <c r="R1091" s="251"/>
      <c r="S1091" s="251"/>
      <c r="T1091" s="252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53" t="s">
        <v>170</v>
      </c>
      <c r="AU1091" s="253" t="s">
        <v>77</v>
      </c>
      <c r="AV1091" s="14" t="s">
        <v>77</v>
      </c>
      <c r="AW1091" s="14" t="s">
        <v>31</v>
      </c>
      <c r="AX1091" s="14" t="s">
        <v>69</v>
      </c>
      <c r="AY1091" s="253" t="s">
        <v>155</v>
      </c>
    </row>
    <row r="1092" s="13" customFormat="1">
      <c r="A1092" s="13"/>
      <c r="B1092" s="233"/>
      <c r="C1092" s="234"/>
      <c r="D1092" s="228" t="s">
        <v>170</v>
      </c>
      <c r="E1092" s="235" t="s">
        <v>19</v>
      </c>
      <c r="F1092" s="236" t="s">
        <v>400</v>
      </c>
      <c r="G1092" s="234"/>
      <c r="H1092" s="235" t="s">
        <v>19</v>
      </c>
      <c r="I1092" s="237"/>
      <c r="J1092" s="234"/>
      <c r="K1092" s="234"/>
      <c r="L1092" s="238"/>
      <c r="M1092" s="239"/>
      <c r="N1092" s="240"/>
      <c r="O1092" s="240"/>
      <c r="P1092" s="240"/>
      <c r="Q1092" s="240"/>
      <c r="R1092" s="240"/>
      <c r="S1092" s="240"/>
      <c r="T1092" s="241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42" t="s">
        <v>170</v>
      </c>
      <c r="AU1092" s="242" t="s">
        <v>77</v>
      </c>
      <c r="AV1092" s="13" t="s">
        <v>75</v>
      </c>
      <c r="AW1092" s="13" t="s">
        <v>31</v>
      </c>
      <c r="AX1092" s="13" t="s">
        <v>69</v>
      </c>
      <c r="AY1092" s="242" t="s">
        <v>155</v>
      </c>
    </row>
    <row r="1093" s="14" customFormat="1">
      <c r="A1093" s="14"/>
      <c r="B1093" s="243"/>
      <c r="C1093" s="244"/>
      <c r="D1093" s="228" t="s">
        <v>170</v>
      </c>
      <c r="E1093" s="245" t="s">
        <v>19</v>
      </c>
      <c r="F1093" s="246" t="s">
        <v>893</v>
      </c>
      <c r="G1093" s="244"/>
      <c r="H1093" s="247">
        <v>554</v>
      </c>
      <c r="I1093" s="248"/>
      <c r="J1093" s="244"/>
      <c r="K1093" s="244"/>
      <c r="L1093" s="249"/>
      <c r="M1093" s="250"/>
      <c r="N1093" s="251"/>
      <c r="O1093" s="251"/>
      <c r="P1093" s="251"/>
      <c r="Q1093" s="251"/>
      <c r="R1093" s="251"/>
      <c r="S1093" s="251"/>
      <c r="T1093" s="252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T1093" s="253" t="s">
        <v>170</v>
      </c>
      <c r="AU1093" s="253" t="s">
        <v>77</v>
      </c>
      <c r="AV1093" s="14" t="s">
        <v>77</v>
      </c>
      <c r="AW1093" s="14" t="s">
        <v>31</v>
      </c>
      <c r="AX1093" s="14" t="s">
        <v>69</v>
      </c>
      <c r="AY1093" s="253" t="s">
        <v>155</v>
      </c>
    </row>
    <row r="1094" s="15" customFormat="1">
      <c r="A1094" s="15"/>
      <c r="B1094" s="254"/>
      <c r="C1094" s="255"/>
      <c r="D1094" s="228" t="s">
        <v>170</v>
      </c>
      <c r="E1094" s="256" t="s">
        <v>19</v>
      </c>
      <c r="F1094" s="257" t="s">
        <v>192</v>
      </c>
      <c r="G1094" s="255"/>
      <c r="H1094" s="258">
        <v>5629</v>
      </c>
      <c r="I1094" s="259"/>
      <c r="J1094" s="255"/>
      <c r="K1094" s="255"/>
      <c r="L1094" s="260"/>
      <c r="M1094" s="261"/>
      <c r="N1094" s="262"/>
      <c r="O1094" s="262"/>
      <c r="P1094" s="262"/>
      <c r="Q1094" s="262"/>
      <c r="R1094" s="262"/>
      <c r="S1094" s="262"/>
      <c r="T1094" s="263"/>
      <c r="U1094" s="15"/>
      <c r="V1094" s="15"/>
      <c r="W1094" s="15"/>
      <c r="X1094" s="15"/>
      <c r="Y1094" s="15"/>
      <c r="Z1094" s="15"/>
      <c r="AA1094" s="15"/>
      <c r="AB1094" s="15"/>
      <c r="AC1094" s="15"/>
      <c r="AD1094" s="15"/>
      <c r="AE1094" s="15"/>
      <c r="AT1094" s="264" t="s">
        <v>170</v>
      </c>
      <c r="AU1094" s="264" t="s">
        <v>77</v>
      </c>
      <c r="AV1094" s="15" t="s">
        <v>161</v>
      </c>
      <c r="AW1094" s="15" t="s">
        <v>31</v>
      </c>
      <c r="AX1094" s="15" t="s">
        <v>75</v>
      </c>
      <c r="AY1094" s="264" t="s">
        <v>155</v>
      </c>
    </row>
    <row r="1095" s="2" customFormat="1" ht="21.75" customHeight="1">
      <c r="A1095" s="41"/>
      <c r="B1095" s="42"/>
      <c r="C1095" s="215" t="s">
        <v>894</v>
      </c>
      <c r="D1095" s="215" t="s">
        <v>157</v>
      </c>
      <c r="E1095" s="216" t="s">
        <v>895</v>
      </c>
      <c r="F1095" s="217" t="s">
        <v>896</v>
      </c>
      <c r="G1095" s="218" t="s">
        <v>168</v>
      </c>
      <c r="H1095" s="219">
        <v>872495</v>
      </c>
      <c r="I1095" s="220"/>
      <c r="J1095" s="221">
        <f>ROUND(I1095*H1095,2)</f>
        <v>0</v>
      </c>
      <c r="K1095" s="217" t="s">
        <v>19</v>
      </c>
      <c r="L1095" s="47"/>
      <c r="M1095" s="222" t="s">
        <v>19</v>
      </c>
      <c r="N1095" s="223" t="s">
        <v>40</v>
      </c>
      <c r="O1095" s="87"/>
      <c r="P1095" s="224">
        <f>O1095*H1095</f>
        <v>0</v>
      </c>
      <c r="Q1095" s="224">
        <v>0</v>
      </c>
      <c r="R1095" s="224">
        <f>Q1095*H1095</f>
        <v>0</v>
      </c>
      <c r="S1095" s="224">
        <v>0</v>
      </c>
      <c r="T1095" s="225">
        <f>S1095*H1095</f>
        <v>0</v>
      </c>
      <c r="U1095" s="41"/>
      <c r="V1095" s="41"/>
      <c r="W1095" s="41"/>
      <c r="X1095" s="41"/>
      <c r="Y1095" s="41"/>
      <c r="Z1095" s="41"/>
      <c r="AA1095" s="41"/>
      <c r="AB1095" s="41"/>
      <c r="AC1095" s="41"/>
      <c r="AD1095" s="41"/>
      <c r="AE1095" s="41"/>
      <c r="AR1095" s="226" t="s">
        <v>161</v>
      </c>
      <c r="AT1095" s="226" t="s">
        <v>157</v>
      </c>
      <c r="AU1095" s="226" t="s">
        <v>77</v>
      </c>
      <c r="AY1095" s="20" t="s">
        <v>155</v>
      </c>
      <c r="BE1095" s="227">
        <f>IF(N1095="základní",J1095,0)</f>
        <v>0</v>
      </c>
      <c r="BF1095" s="227">
        <f>IF(N1095="snížená",J1095,0)</f>
        <v>0</v>
      </c>
      <c r="BG1095" s="227">
        <f>IF(N1095="zákl. přenesená",J1095,0)</f>
        <v>0</v>
      </c>
      <c r="BH1095" s="227">
        <f>IF(N1095="sníž. přenesená",J1095,0)</f>
        <v>0</v>
      </c>
      <c r="BI1095" s="227">
        <f>IF(N1095="nulová",J1095,0)</f>
        <v>0</v>
      </c>
      <c r="BJ1095" s="20" t="s">
        <v>75</v>
      </c>
      <c r="BK1095" s="227">
        <f>ROUND(I1095*H1095,2)</f>
        <v>0</v>
      </c>
      <c r="BL1095" s="20" t="s">
        <v>161</v>
      </c>
      <c r="BM1095" s="226" t="s">
        <v>897</v>
      </c>
    </row>
    <row r="1096" s="2" customFormat="1">
      <c r="A1096" s="41"/>
      <c r="B1096" s="42"/>
      <c r="C1096" s="43"/>
      <c r="D1096" s="228" t="s">
        <v>162</v>
      </c>
      <c r="E1096" s="43"/>
      <c r="F1096" s="229" t="s">
        <v>896</v>
      </c>
      <c r="G1096" s="43"/>
      <c r="H1096" s="43"/>
      <c r="I1096" s="230"/>
      <c r="J1096" s="43"/>
      <c r="K1096" s="43"/>
      <c r="L1096" s="47"/>
      <c r="M1096" s="231"/>
      <c r="N1096" s="232"/>
      <c r="O1096" s="87"/>
      <c r="P1096" s="87"/>
      <c r="Q1096" s="87"/>
      <c r="R1096" s="87"/>
      <c r="S1096" s="87"/>
      <c r="T1096" s="88"/>
      <c r="U1096" s="41"/>
      <c r="V1096" s="41"/>
      <c r="W1096" s="41"/>
      <c r="X1096" s="41"/>
      <c r="Y1096" s="41"/>
      <c r="Z1096" s="41"/>
      <c r="AA1096" s="41"/>
      <c r="AB1096" s="41"/>
      <c r="AC1096" s="41"/>
      <c r="AD1096" s="41"/>
      <c r="AE1096" s="41"/>
      <c r="AT1096" s="20" t="s">
        <v>162</v>
      </c>
      <c r="AU1096" s="20" t="s">
        <v>77</v>
      </c>
    </row>
    <row r="1097" s="13" customFormat="1">
      <c r="A1097" s="13"/>
      <c r="B1097" s="233"/>
      <c r="C1097" s="234"/>
      <c r="D1097" s="228" t="s">
        <v>170</v>
      </c>
      <c r="E1097" s="235" t="s">
        <v>19</v>
      </c>
      <c r="F1097" s="236" t="s">
        <v>898</v>
      </c>
      <c r="G1097" s="234"/>
      <c r="H1097" s="235" t="s">
        <v>19</v>
      </c>
      <c r="I1097" s="237"/>
      <c r="J1097" s="234"/>
      <c r="K1097" s="234"/>
      <c r="L1097" s="238"/>
      <c r="M1097" s="239"/>
      <c r="N1097" s="240"/>
      <c r="O1097" s="240"/>
      <c r="P1097" s="240"/>
      <c r="Q1097" s="240"/>
      <c r="R1097" s="240"/>
      <c r="S1097" s="240"/>
      <c r="T1097" s="241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2" t="s">
        <v>170</v>
      </c>
      <c r="AU1097" s="242" t="s">
        <v>77</v>
      </c>
      <c r="AV1097" s="13" t="s">
        <v>75</v>
      </c>
      <c r="AW1097" s="13" t="s">
        <v>31</v>
      </c>
      <c r="AX1097" s="13" t="s">
        <v>69</v>
      </c>
      <c r="AY1097" s="242" t="s">
        <v>155</v>
      </c>
    </row>
    <row r="1098" s="14" customFormat="1">
      <c r="A1098" s="14"/>
      <c r="B1098" s="243"/>
      <c r="C1098" s="244"/>
      <c r="D1098" s="228" t="s">
        <v>170</v>
      </c>
      <c r="E1098" s="245" t="s">
        <v>19</v>
      </c>
      <c r="F1098" s="246" t="s">
        <v>899</v>
      </c>
      <c r="G1098" s="244"/>
      <c r="H1098" s="247">
        <v>872495</v>
      </c>
      <c r="I1098" s="248"/>
      <c r="J1098" s="244"/>
      <c r="K1098" s="244"/>
      <c r="L1098" s="249"/>
      <c r="M1098" s="250"/>
      <c r="N1098" s="251"/>
      <c r="O1098" s="251"/>
      <c r="P1098" s="251"/>
      <c r="Q1098" s="251"/>
      <c r="R1098" s="251"/>
      <c r="S1098" s="251"/>
      <c r="T1098" s="252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53" t="s">
        <v>170</v>
      </c>
      <c r="AU1098" s="253" t="s">
        <v>77</v>
      </c>
      <c r="AV1098" s="14" t="s">
        <v>77</v>
      </c>
      <c r="AW1098" s="14" t="s">
        <v>31</v>
      </c>
      <c r="AX1098" s="14" t="s">
        <v>69</v>
      </c>
      <c r="AY1098" s="253" t="s">
        <v>155</v>
      </c>
    </row>
    <row r="1099" s="15" customFormat="1">
      <c r="A1099" s="15"/>
      <c r="B1099" s="254"/>
      <c r="C1099" s="255"/>
      <c r="D1099" s="228" t="s">
        <v>170</v>
      </c>
      <c r="E1099" s="256" t="s">
        <v>19</v>
      </c>
      <c r="F1099" s="257" t="s">
        <v>192</v>
      </c>
      <c r="G1099" s="255"/>
      <c r="H1099" s="258">
        <v>872495</v>
      </c>
      <c r="I1099" s="259"/>
      <c r="J1099" s="255"/>
      <c r="K1099" s="255"/>
      <c r="L1099" s="260"/>
      <c r="M1099" s="261"/>
      <c r="N1099" s="262"/>
      <c r="O1099" s="262"/>
      <c r="P1099" s="262"/>
      <c r="Q1099" s="262"/>
      <c r="R1099" s="262"/>
      <c r="S1099" s="262"/>
      <c r="T1099" s="263"/>
      <c r="U1099" s="15"/>
      <c r="V1099" s="15"/>
      <c r="W1099" s="15"/>
      <c r="X1099" s="15"/>
      <c r="Y1099" s="15"/>
      <c r="Z1099" s="15"/>
      <c r="AA1099" s="15"/>
      <c r="AB1099" s="15"/>
      <c r="AC1099" s="15"/>
      <c r="AD1099" s="15"/>
      <c r="AE1099" s="15"/>
      <c r="AT1099" s="264" t="s">
        <v>170</v>
      </c>
      <c r="AU1099" s="264" t="s">
        <v>77</v>
      </c>
      <c r="AV1099" s="15" t="s">
        <v>161</v>
      </c>
      <c r="AW1099" s="15" t="s">
        <v>31</v>
      </c>
      <c r="AX1099" s="15" t="s">
        <v>75</v>
      </c>
      <c r="AY1099" s="264" t="s">
        <v>155</v>
      </c>
    </row>
    <row r="1100" s="2" customFormat="1" ht="21.75" customHeight="1">
      <c r="A1100" s="41"/>
      <c r="B1100" s="42"/>
      <c r="C1100" s="215" t="s">
        <v>585</v>
      </c>
      <c r="D1100" s="215" t="s">
        <v>157</v>
      </c>
      <c r="E1100" s="216" t="s">
        <v>900</v>
      </c>
      <c r="F1100" s="217" t="s">
        <v>901</v>
      </c>
      <c r="G1100" s="218" t="s">
        <v>168</v>
      </c>
      <c r="H1100" s="219">
        <v>5629</v>
      </c>
      <c r="I1100" s="220"/>
      <c r="J1100" s="221">
        <f>ROUND(I1100*H1100,2)</f>
        <v>0</v>
      </c>
      <c r="K1100" s="217" t="s">
        <v>19</v>
      </c>
      <c r="L1100" s="47"/>
      <c r="M1100" s="222" t="s">
        <v>19</v>
      </c>
      <c r="N1100" s="223" t="s">
        <v>40</v>
      </c>
      <c r="O1100" s="87"/>
      <c r="P1100" s="224">
        <f>O1100*H1100</f>
        <v>0</v>
      </c>
      <c r="Q1100" s="224">
        <v>0</v>
      </c>
      <c r="R1100" s="224">
        <f>Q1100*H1100</f>
        <v>0</v>
      </c>
      <c r="S1100" s="224">
        <v>0</v>
      </c>
      <c r="T1100" s="225">
        <f>S1100*H1100</f>
        <v>0</v>
      </c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R1100" s="226" t="s">
        <v>161</v>
      </c>
      <c r="AT1100" s="226" t="s">
        <v>157</v>
      </c>
      <c r="AU1100" s="226" t="s">
        <v>77</v>
      </c>
      <c r="AY1100" s="20" t="s">
        <v>155</v>
      </c>
      <c r="BE1100" s="227">
        <f>IF(N1100="základní",J1100,0)</f>
        <v>0</v>
      </c>
      <c r="BF1100" s="227">
        <f>IF(N1100="snížená",J1100,0)</f>
        <v>0</v>
      </c>
      <c r="BG1100" s="227">
        <f>IF(N1100="zákl. přenesená",J1100,0)</f>
        <v>0</v>
      </c>
      <c r="BH1100" s="227">
        <f>IF(N1100="sníž. přenesená",J1100,0)</f>
        <v>0</v>
      </c>
      <c r="BI1100" s="227">
        <f>IF(N1100="nulová",J1100,0)</f>
        <v>0</v>
      </c>
      <c r="BJ1100" s="20" t="s">
        <v>75</v>
      </c>
      <c r="BK1100" s="227">
        <f>ROUND(I1100*H1100,2)</f>
        <v>0</v>
      </c>
      <c r="BL1100" s="20" t="s">
        <v>161</v>
      </c>
      <c r="BM1100" s="226" t="s">
        <v>902</v>
      </c>
    </row>
    <row r="1101" s="2" customFormat="1">
      <c r="A1101" s="41"/>
      <c r="B1101" s="42"/>
      <c r="C1101" s="43"/>
      <c r="D1101" s="228" t="s">
        <v>162</v>
      </c>
      <c r="E1101" s="43"/>
      <c r="F1101" s="229" t="s">
        <v>901</v>
      </c>
      <c r="G1101" s="43"/>
      <c r="H1101" s="43"/>
      <c r="I1101" s="230"/>
      <c r="J1101" s="43"/>
      <c r="K1101" s="43"/>
      <c r="L1101" s="47"/>
      <c r="M1101" s="231"/>
      <c r="N1101" s="232"/>
      <c r="O1101" s="87"/>
      <c r="P1101" s="87"/>
      <c r="Q1101" s="87"/>
      <c r="R1101" s="87"/>
      <c r="S1101" s="87"/>
      <c r="T1101" s="88"/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T1101" s="20" t="s">
        <v>162</v>
      </c>
      <c r="AU1101" s="20" t="s">
        <v>77</v>
      </c>
    </row>
    <row r="1102" s="2" customFormat="1" ht="21.75" customHeight="1">
      <c r="A1102" s="41"/>
      <c r="B1102" s="42"/>
      <c r="C1102" s="215" t="s">
        <v>903</v>
      </c>
      <c r="D1102" s="215" t="s">
        <v>157</v>
      </c>
      <c r="E1102" s="216" t="s">
        <v>904</v>
      </c>
      <c r="F1102" s="217" t="s">
        <v>905</v>
      </c>
      <c r="G1102" s="218" t="s">
        <v>168</v>
      </c>
      <c r="H1102" s="219">
        <v>992</v>
      </c>
      <c r="I1102" s="220"/>
      <c r="J1102" s="221">
        <f>ROUND(I1102*H1102,2)</f>
        <v>0</v>
      </c>
      <c r="K1102" s="217" t="s">
        <v>19</v>
      </c>
      <c r="L1102" s="47"/>
      <c r="M1102" s="222" t="s">
        <v>19</v>
      </c>
      <c r="N1102" s="223" t="s">
        <v>40</v>
      </c>
      <c r="O1102" s="87"/>
      <c r="P1102" s="224">
        <f>O1102*H1102</f>
        <v>0</v>
      </c>
      <c r="Q1102" s="224">
        <v>0</v>
      </c>
      <c r="R1102" s="224">
        <f>Q1102*H1102</f>
        <v>0</v>
      </c>
      <c r="S1102" s="224">
        <v>0</v>
      </c>
      <c r="T1102" s="225">
        <f>S1102*H1102</f>
        <v>0</v>
      </c>
      <c r="U1102" s="41"/>
      <c r="V1102" s="41"/>
      <c r="W1102" s="41"/>
      <c r="X1102" s="41"/>
      <c r="Y1102" s="41"/>
      <c r="Z1102" s="41"/>
      <c r="AA1102" s="41"/>
      <c r="AB1102" s="41"/>
      <c r="AC1102" s="41"/>
      <c r="AD1102" s="41"/>
      <c r="AE1102" s="41"/>
      <c r="AR1102" s="226" t="s">
        <v>161</v>
      </c>
      <c r="AT1102" s="226" t="s">
        <v>157</v>
      </c>
      <c r="AU1102" s="226" t="s">
        <v>77</v>
      </c>
      <c r="AY1102" s="20" t="s">
        <v>155</v>
      </c>
      <c r="BE1102" s="227">
        <f>IF(N1102="základní",J1102,0)</f>
        <v>0</v>
      </c>
      <c r="BF1102" s="227">
        <f>IF(N1102="snížená",J1102,0)</f>
        <v>0</v>
      </c>
      <c r="BG1102" s="227">
        <f>IF(N1102="zákl. přenesená",J1102,0)</f>
        <v>0</v>
      </c>
      <c r="BH1102" s="227">
        <f>IF(N1102="sníž. přenesená",J1102,0)</f>
        <v>0</v>
      </c>
      <c r="BI1102" s="227">
        <f>IF(N1102="nulová",J1102,0)</f>
        <v>0</v>
      </c>
      <c r="BJ1102" s="20" t="s">
        <v>75</v>
      </c>
      <c r="BK1102" s="227">
        <f>ROUND(I1102*H1102,2)</f>
        <v>0</v>
      </c>
      <c r="BL1102" s="20" t="s">
        <v>161</v>
      </c>
      <c r="BM1102" s="226" t="s">
        <v>906</v>
      </c>
    </row>
    <row r="1103" s="2" customFormat="1">
      <c r="A1103" s="41"/>
      <c r="B1103" s="42"/>
      <c r="C1103" s="43"/>
      <c r="D1103" s="228" t="s">
        <v>162</v>
      </c>
      <c r="E1103" s="43"/>
      <c r="F1103" s="229" t="s">
        <v>905</v>
      </c>
      <c r="G1103" s="43"/>
      <c r="H1103" s="43"/>
      <c r="I1103" s="230"/>
      <c r="J1103" s="43"/>
      <c r="K1103" s="43"/>
      <c r="L1103" s="47"/>
      <c r="M1103" s="231"/>
      <c r="N1103" s="232"/>
      <c r="O1103" s="87"/>
      <c r="P1103" s="87"/>
      <c r="Q1103" s="87"/>
      <c r="R1103" s="87"/>
      <c r="S1103" s="87"/>
      <c r="T1103" s="88"/>
      <c r="U1103" s="41"/>
      <c r="V1103" s="41"/>
      <c r="W1103" s="41"/>
      <c r="X1103" s="41"/>
      <c r="Y1103" s="41"/>
      <c r="Z1103" s="41"/>
      <c r="AA1103" s="41"/>
      <c r="AB1103" s="41"/>
      <c r="AC1103" s="41"/>
      <c r="AD1103" s="41"/>
      <c r="AE1103" s="41"/>
      <c r="AT1103" s="20" t="s">
        <v>162</v>
      </c>
      <c r="AU1103" s="20" t="s">
        <v>77</v>
      </c>
    </row>
    <row r="1104" s="14" customFormat="1">
      <c r="A1104" s="14"/>
      <c r="B1104" s="243"/>
      <c r="C1104" s="244"/>
      <c r="D1104" s="228" t="s">
        <v>170</v>
      </c>
      <c r="E1104" s="245" t="s">
        <v>19</v>
      </c>
      <c r="F1104" s="246" t="s">
        <v>907</v>
      </c>
      <c r="G1104" s="244"/>
      <c r="H1104" s="247">
        <v>512</v>
      </c>
      <c r="I1104" s="248"/>
      <c r="J1104" s="244"/>
      <c r="K1104" s="244"/>
      <c r="L1104" s="249"/>
      <c r="M1104" s="250"/>
      <c r="N1104" s="251"/>
      <c r="O1104" s="251"/>
      <c r="P1104" s="251"/>
      <c r="Q1104" s="251"/>
      <c r="R1104" s="251"/>
      <c r="S1104" s="251"/>
      <c r="T1104" s="252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T1104" s="253" t="s">
        <v>170</v>
      </c>
      <c r="AU1104" s="253" t="s">
        <v>77</v>
      </c>
      <c r="AV1104" s="14" t="s">
        <v>77</v>
      </c>
      <c r="AW1104" s="14" t="s">
        <v>31</v>
      </c>
      <c r="AX1104" s="14" t="s">
        <v>69</v>
      </c>
      <c r="AY1104" s="253" t="s">
        <v>155</v>
      </c>
    </row>
    <row r="1105" s="14" customFormat="1">
      <c r="A1105" s="14"/>
      <c r="B1105" s="243"/>
      <c r="C1105" s="244"/>
      <c r="D1105" s="228" t="s">
        <v>170</v>
      </c>
      <c r="E1105" s="245" t="s">
        <v>19</v>
      </c>
      <c r="F1105" s="246" t="s">
        <v>908</v>
      </c>
      <c r="G1105" s="244"/>
      <c r="H1105" s="247">
        <v>394</v>
      </c>
      <c r="I1105" s="248"/>
      <c r="J1105" s="244"/>
      <c r="K1105" s="244"/>
      <c r="L1105" s="249"/>
      <c r="M1105" s="250"/>
      <c r="N1105" s="251"/>
      <c r="O1105" s="251"/>
      <c r="P1105" s="251"/>
      <c r="Q1105" s="251"/>
      <c r="R1105" s="251"/>
      <c r="S1105" s="251"/>
      <c r="T1105" s="252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T1105" s="253" t="s">
        <v>170</v>
      </c>
      <c r="AU1105" s="253" t="s">
        <v>77</v>
      </c>
      <c r="AV1105" s="14" t="s">
        <v>77</v>
      </c>
      <c r="AW1105" s="14" t="s">
        <v>31</v>
      </c>
      <c r="AX1105" s="14" t="s">
        <v>69</v>
      </c>
      <c r="AY1105" s="253" t="s">
        <v>155</v>
      </c>
    </row>
    <row r="1106" s="14" customFormat="1">
      <c r="A1106" s="14"/>
      <c r="B1106" s="243"/>
      <c r="C1106" s="244"/>
      <c r="D1106" s="228" t="s">
        <v>170</v>
      </c>
      <c r="E1106" s="245" t="s">
        <v>19</v>
      </c>
      <c r="F1106" s="246" t="s">
        <v>909</v>
      </c>
      <c r="G1106" s="244"/>
      <c r="H1106" s="247">
        <v>86</v>
      </c>
      <c r="I1106" s="248"/>
      <c r="J1106" s="244"/>
      <c r="K1106" s="244"/>
      <c r="L1106" s="249"/>
      <c r="M1106" s="250"/>
      <c r="N1106" s="251"/>
      <c r="O1106" s="251"/>
      <c r="P1106" s="251"/>
      <c r="Q1106" s="251"/>
      <c r="R1106" s="251"/>
      <c r="S1106" s="251"/>
      <c r="T1106" s="252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3" t="s">
        <v>170</v>
      </c>
      <c r="AU1106" s="253" t="s">
        <v>77</v>
      </c>
      <c r="AV1106" s="14" t="s">
        <v>77</v>
      </c>
      <c r="AW1106" s="14" t="s">
        <v>31</v>
      </c>
      <c r="AX1106" s="14" t="s">
        <v>69</v>
      </c>
      <c r="AY1106" s="253" t="s">
        <v>155</v>
      </c>
    </row>
    <row r="1107" s="15" customFormat="1">
      <c r="A1107" s="15"/>
      <c r="B1107" s="254"/>
      <c r="C1107" s="255"/>
      <c r="D1107" s="228" t="s">
        <v>170</v>
      </c>
      <c r="E1107" s="256" t="s">
        <v>19</v>
      </c>
      <c r="F1107" s="257" t="s">
        <v>192</v>
      </c>
      <c r="G1107" s="255"/>
      <c r="H1107" s="258">
        <v>992</v>
      </c>
      <c r="I1107" s="259"/>
      <c r="J1107" s="255"/>
      <c r="K1107" s="255"/>
      <c r="L1107" s="260"/>
      <c r="M1107" s="261"/>
      <c r="N1107" s="262"/>
      <c r="O1107" s="262"/>
      <c r="P1107" s="262"/>
      <c r="Q1107" s="262"/>
      <c r="R1107" s="262"/>
      <c r="S1107" s="262"/>
      <c r="T1107" s="263"/>
      <c r="U1107" s="15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T1107" s="264" t="s">
        <v>170</v>
      </c>
      <c r="AU1107" s="264" t="s">
        <v>77</v>
      </c>
      <c r="AV1107" s="15" t="s">
        <v>161</v>
      </c>
      <c r="AW1107" s="15" t="s">
        <v>31</v>
      </c>
      <c r="AX1107" s="15" t="s">
        <v>75</v>
      </c>
      <c r="AY1107" s="264" t="s">
        <v>155</v>
      </c>
    </row>
    <row r="1108" s="2" customFormat="1" ht="24.15" customHeight="1">
      <c r="A1108" s="41"/>
      <c r="B1108" s="42"/>
      <c r="C1108" s="215" t="s">
        <v>589</v>
      </c>
      <c r="D1108" s="215" t="s">
        <v>157</v>
      </c>
      <c r="E1108" s="216" t="s">
        <v>910</v>
      </c>
      <c r="F1108" s="217" t="s">
        <v>911</v>
      </c>
      <c r="G1108" s="218" t="s">
        <v>168</v>
      </c>
      <c r="H1108" s="219">
        <v>54</v>
      </c>
      <c r="I1108" s="220"/>
      <c r="J1108" s="221">
        <f>ROUND(I1108*H1108,2)</f>
        <v>0</v>
      </c>
      <c r="K1108" s="217" t="s">
        <v>19</v>
      </c>
      <c r="L1108" s="47"/>
      <c r="M1108" s="222" t="s">
        <v>19</v>
      </c>
      <c r="N1108" s="223" t="s">
        <v>40</v>
      </c>
      <c r="O1108" s="87"/>
      <c r="P1108" s="224">
        <f>O1108*H1108</f>
        <v>0</v>
      </c>
      <c r="Q1108" s="224">
        <v>0</v>
      </c>
      <c r="R1108" s="224">
        <f>Q1108*H1108</f>
        <v>0</v>
      </c>
      <c r="S1108" s="224">
        <v>0</v>
      </c>
      <c r="T1108" s="225">
        <f>S1108*H1108</f>
        <v>0</v>
      </c>
      <c r="U1108" s="41"/>
      <c r="V1108" s="41"/>
      <c r="W1108" s="41"/>
      <c r="X1108" s="41"/>
      <c r="Y1108" s="41"/>
      <c r="Z1108" s="41"/>
      <c r="AA1108" s="41"/>
      <c r="AB1108" s="41"/>
      <c r="AC1108" s="41"/>
      <c r="AD1108" s="41"/>
      <c r="AE1108" s="41"/>
      <c r="AR1108" s="226" t="s">
        <v>161</v>
      </c>
      <c r="AT1108" s="226" t="s">
        <v>157</v>
      </c>
      <c r="AU1108" s="226" t="s">
        <v>77</v>
      </c>
      <c r="AY1108" s="20" t="s">
        <v>155</v>
      </c>
      <c r="BE1108" s="227">
        <f>IF(N1108="základní",J1108,0)</f>
        <v>0</v>
      </c>
      <c r="BF1108" s="227">
        <f>IF(N1108="snížená",J1108,0)</f>
        <v>0</v>
      </c>
      <c r="BG1108" s="227">
        <f>IF(N1108="zákl. přenesená",J1108,0)</f>
        <v>0</v>
      </c>
      <c r="BH1108" s="227">
        <f>IF(N1108="sníž. přenesená",J1108,0)</f>
        <v>0</v>
      </c>
      <c r="BI1108" s="227">
        <f>IF(N1108="nulová",J1108,0)</f>
        <v>0</v>
      </c>
      <c r="BJ1108" s="20" t="s">
        <v>75</v>
      </c>
      <c r="BK1108" s="227">
        <f>ROUND(I1108*H1108,2)</f>
        <v>0</v>
      </c>
      <c r="BL1108" s="20" t="s">
        <v>161</v>
      </c>
      <c r="BM1108" s="226" t="s">
        <v>912</v>
      </c>
    </row>
    <row r="1109" s="2" customFormat="1">
      <c r="A1109" s="41"/>
      <c r="B1109" s="42"/>
      <c r="C1109" s="43"/>
      <c r="D1109" s="228" t="s">
        <v>162</v>
      </c>
      <c r="E1109" s="43"/>
      <c r="F1109" s="229" t="s">
        <v>911</v>
      </c>
      <c r="G1109" s="43"/>
      <c r="H1109" s="43"/>
      <c r="I1109" s="230"/>
      <c r="J1109" s="43"/>
      <c r="K1109" s="43"/>
      <c r="L1109" s="47"/>
      <c r="M1109" s="231"/>
      <c r="N1109" s="232"/>
      <c r="O1109" s="87"/>
      <c r="P1109" s="87"/>
      <c r="Q1109" s="87"/>
      <c r="R1109" s="87"/>
      <c r="S1109" s="87"/>
      <c r="T1109" s="88"/>
      <c r="U1109" s="41"/>
      <c r="V1109" s="41"/>
      <c r="W1109" s="41"/>
      <c r="X1109" s="41"/>
      <c r="Y1109" s="41"/>
      <c r="Z1109" s="41"/>
      <c r="AA1109" s="41"/>
      <c r="AB1109" s="41"/>
      <c r="AC1109" s="41"/>
      <c r="AD1109" s="41"/>
      <c r="AE1109" s="41"/>
      <c r="AT1109" s="20" t="s">
        <v>162</v>
      </c>
      <c r="AU1109" s="20" t="s">
        <v>77</v>
      </c>
    </row>
    <row r="1110" s="14" customFormat="1">
      <c r="A1110" s="14"/>
      <c r="B1110" s="243"/>
      <c r="C1110" s="244"/>
      <c r="D1110" s="228" t="s">
        <v>170</v>
      </c>
      <c r="E1110" s="245" t="s">
        <v>19</v>
      </c>
      <c r="F1110" s="246" t="s">
        <v>913</v>
      </c>
      <c r="G1110" s="244"/>
      <c r="H1110" s="247">
        <v>54</v>
      </c>
      <c r="I1110" s="248"/>
      <c r="J1110" s="244"/>
      <c r="K1110" s="244"/>
      <c r="L1110" s="249"/>
      <c r="M1110" s="250"/>
      <c r="N1110" s="251"/>
      <c r="O1110" s="251"/>
      <c r="P1110" s="251"/>
      <c r="Q1110" s="251"/>
      <c r="R1110" s="251"/>
      <c r="S1110" s="251"/>
      <c r="T1110" s="252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53" t="s">
        <v>170</v>
      </c>
      <c r="AU1110" s="253" t="s">
        <v>77</v>
      </c>
      <c r="AV1110" s="14" t="s">
        <v>77</v>
      </c>
      <c r="AW1110" s="14" t="s">
        <v>31</v>
      </c>
      <c r="AX1110" s="14" t="s">
        <v>69</v>
      </c>
      <c r="AY1110" s="253" t="s">
        <v>155</v>
      </c>
    </row>
    <row r="1111" s="15" customFormat="1">
      <c r="A1111" s="15"/>
      <c r="B1111" s="254"/>
      <c r="C1111" s="255"/>
      <c r="D1111" s="228" t="s">
        <v>170</v>
      </c>
      <c r="E1111" s="256" t="s">
        <v>19</v>
      </c>
      <c r="F1111" s="257" t="s">
        <v>192</v>
      </c>
      <c r="G1111" s="255"/>
      <c r="H1111" s="258">
        <v>54</v>
      </c>
      <c r="I1111" s="259"/>
      <c r="J1111" s="255"/>
      <c r="K1111" s="255"/>
      <c r="L1111" s="260"/>
      <c r="M1111" s="261"/>
      <c r="N1111" s="262"/>
      <c r="O1111" s="262"/>
      <c r="P1111" s="262"/>
      <c r="Q1111" s="262"/>
      <c r="R1111" s="262"/>
      <c r="S1111" s="262"/>
      <c r="T1111" s="263"/>
      <c r="U1111" s="15"/>
      <c r="V1111" s="15"/>
      <c r="W1111" s="15"/>
      <c r="X1111" s="15"/>
      <c r="Y1111" s="15"/>
      <c r="Z1111" s="15"/>
      <c r="AA1111" s="15"/>
      <c r="AB1111" s="15"/>
      <c r="AC1111" s="15"/>
      <c r="AD1111" s="15"/>
      <c r="AE1111" s="15"/>
      <c r="AT1111" s="264" t="s">
        <v>170</v>
      </c>
      <c r="AU1111" s="264" t="s">
        <v>77</v>
      </c>
      <c r="AV1111" s="15" t="s">
        <v>161</v>
      </c>
      <c r="AW1111" s="15" t="s">
        <v>31</v>
      </c>
      <c r="AX1111" s="15" t="s">
        <v>75</v>
      </c>
      <c r="AY1111" s="264" t="s">
        <v>155</v>
      </c>
    </row>
    <row r="1112" s="2" customFormat="1" ht="16.5" customHeight="1">
      <c r="A1112" s="41"/>
      <c r="B1112" s="42"/>
      <c r="C1112" s="215" t="s">
        <v>914</v>
      </c>
      <c r="D1112" s="215" t="s">
        <v>157</v>
      </c>
      <c r="E1112" s="216" t="s">
        <v>915</v>
      </c>
      <c r="F1112" s="217" t="s">
        <v>916</v>
      </c>
      <c r="G1112" s="218" t="s">
        <v>168</v>
      </c>
      <c r="H1112" s="219">
        <v>5629</v>
      </c>
      <c r="I1112" s="220"/>
      <c r="J1112" s="221">
        <f>ROUND(I1112*H1112,2)</f>
        <v>0</v>
      </c>
      <c r="K1112" s="217" t="s">
        <v>19</v>
      </c>
      <c r="L1112" s="47"/>
      <c r="M1112" s="222" t="s">
        <v>19</v>
      </c>
      <c r="N1112" s="223" t="s">
        <v>40</v>
      </c>
      <c r="O1112" s="87"/>
      <c r="P1112" s="224">
        <f>O1112*H1112</f>
        <v>0</v>
      </c>
      <c r="Q1112" s="224">
        <v>0</v>
      </c>
      <c r="R1112" s="224">
        <f>Q1112*H1112</f>
        <v>0</v>
      </c>
      <c r="S1112" s="224">
        <v>0</v>
      </c>
      <c r="T1112" s="225">
        <f>S1112*H1112</f>
        <v>0</v>
      </c>
      <c r="U1112" s="41"/>
      <c r="V1112" s="41"/>
      <c r="W1112" s="41"/>
      <c r="X1112" s="41"/>
      <c r="Y1112" s="41"/>
      <c r="Z1112" s="41"/>
      <c r="AA1112" s="41"/>
      <c r="AB1112" s="41"/>
      <c r="AC1112" s="41"/>
      <c r="AD1112" s="41"/>
      <c r="AE1112" s="41"/>
      <c r="AR1112" s="226" t="s">
        <v>161</v>
      </c>
      <c r="AT1112" s="226" t="s">
        <v>157</v>
      </c>
      <c r="AU1112" s="226" t="s">
        <v>77</v>
      </c>
      <c r="AY1112" s="20" t="s">
        <v>155</v>
      </c>
      <c r="BE1112" s="227">
        <f>IF(N1112="základní",J1112,0)</f>
        <v>0</v>
      </c>
      <c r="BF1112" s="227">
        <f>IF(N1112="snížená",J1112,0)</f>
        <v>0</v>
      </c>
      <c r="BG1112" s="227">
        <f>IF(N1112="zákl. přenesená",J1112,0)</f>
        <v>0</v>
      </c>
      <c r="BH1112" s="227">
        <f>IF(N1112="sníž. přenesená",J1112,0)</f>
        <v>0</v>
      </c>
      <c r="BI1112" s="227">
        <f>IF(N1112="nulová",J1112,0)</f>
        <v>0</v>
      </c>
      <c r="BJ1112" s="20" t="s">
        <v>75</v>
      </c>
      <c r="BK1112" s="227">
        <f>ROUND(I1112*H1112,2)</f>
        <v>0</v>
      </c>
      <c r="BL1112" s="20" t="s">
        <v>161</v>
      </c>
      <c r="BM1112" s="226" t="s">
        <v>917</v>
      </c>
    </row>
    <row r="1113" s="2" customFormat="1">
      <c r="A1113" s="41"/>
      <c r="B1113" s="42"/>
      <c r="C1113" s="43"/>
      <c r="D1113" s="228" t="s">
        <v>162</v>
      </c>
      <c r="E1113" s="43"/>
      <c r="F1113" s="229" t="s">
        <v>916</v>
      </c>
      <c r="G1113" s="43"/>
      <c r="H1113" s="43"/>
      <c r="I1113" s="230"/>
      <c r="J1113" s="43"/>
      <c r="K1113" s="43"/>
      <c r="L1113" s="47"/>
      <c r="M1113" s="231"/>
      <c r="N1113" s="232"/>
      <c r="O1113" s="87"/>
      <c r="P1113" s="87"/>
      <c r="Q1113" s="87"/>
      <c r="R1113" s="87"/>
      <c r="S1113" s="87"/>
      <c r="T1113" s="88"/>
      <c r="U1113" s="41"/>
      <c r="V1113" s="41"/>
      <c r="W1113" s="41"/>
      <c r="X1113" s="41"/>
      <c r="Y1113" s="41"/>
      <c r="Z1113" s="41"/>
      <c r="AA1113" s="41"/>
      <c r="AB1113" s="41"/>
      <c r="AC1113" s="41"/>
      <c r="AD1113" s="41"/>
      <c r="AE1113" s="41"/>
      <c r="AT1113" s="20" t="s">
        <v>162</v>
      </c>
      <c r="AU1113" s="20" t="s">
        <v>77</v>
      </c>
    </row>
    <row r="1114" s="2" customFormat="1" ht="16.5" customHeight="1">
      <c r="A1114" s="41"/>
      <c r="B1114" s="42"/>
      <c r="C1114" s="215" t="s">
        <v>593</v>
      </c>
      <c r="D1114" s="215" t="s">
        <v>157</v>
      </c>
      <c r="E1114" s="216" t="s">
        <v>918</v>
      </c>
      <c r="F1114" s="217" t="s">
        <v>919</v>
      </c>
      <c r="G1114" s="218" t="s">
        <v>168</v>
      </c>
      <c r="H1114" s="219">
        <v>872495</v>
      </c>
      <c r="I1114" s="220"/>
      <c r="J1114" s="221">
        <f>ROUND(I1114*H1114,2)</f>
        <v>0</v>
      </c>
      <c r="K1114" s="217" t="s">
        <v>19</v>
      </c>
      <c r="L1114" s="47"/>
      <c r="M1114" s="222" t="s">
        <v>19</v>
      </c>
      <c r="N1114" s="223" t="s">
        <v>40</v>
      </c>
      <c r="O1114" s="87"/>
      <c r="P1114" s="224">
        <f>O1114*H1114</f>
        <v>0</v>
      </c>
      <c r="Q1114" s="224">
        <v>0</v>
      </c>
      <c r="R1114" s="224">
        <f>Q1114*H1114</f>
        <v>0</v>
      </c>
      <c r="S1114" s="224">
        <v>0</v>
      </c>
      <c r="T1114" s="225">
        <f>S1114*H1114</f>
        <v>0</v>
      </c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R1114" s="226" t="s">
        <v>161</v>
      </c>
      <c r="AT1114" s="226" t="s">
        <v>157</v>
      </c>
      <c r="AU1114" s="226" t="s">
        <v>77</v>
      </c>
      <c r="AY1114" s="20" t="s">
        <v>155</v>
      </c>
      <c r="BE1114" s="227">
        <f>IF(N1114="základní",J1114,0)</f>
        <v>0</v>
      </c>
      <c r="BF1114" s="227">
        <f>IF(N1114="snížená",J1114,0)</f>
        <v>0</v>
      </c>
      <c r="BG1114" s="227">
        <f>IF(N1114="zákl. přenesená",J1114,0)</f>
        <v>0</v>
      </c>
      <c r="BH1114" s="227">
        <f>IF(N1114="sníž. přenesená",J1114,0)</f>
        <v>0</v>
      </c>
      <c r="BI1114" s="227">
        <f>IF(N1114="nulová",J1114,0)</f>
        <v>0</v>
      </c>
      <c r="BJ1114" s="20" t="s">
        <v>75</v>
      </c>
      <c r="BK1114" s="227">
        <f>ROUND(I1114*H1114,2)</f>
        <v>0</v>
      </c>
      <c r="BL1114" s="20" t="s">
        <v>161</v>
      </c>
      <c r="BM1114" s="226" t="s">
        <v>920</v>
      </c>
    </row>
    <row r="1115" s="2" customFormat="1">
      <c r="A1115" s="41"/>
      <c r="B1115" s="42"/>
      <c r="C1115" s="43"/>
      <c r="D1115" s="228" t="s">
        <v>162</v>
      </c>
      <c r="E1115" s="43"/>
      <c r="F1115" s="229" t="s">
        <v>919</v>
      </c>
      <c r="G1115" s="43"/>
      <c r="H1115" s="43"/>
      <c r="I1115" s="230"/>
      <c r="J1115" s="43"/>
      <c r="K1115" s="43"/>
      <c r="L1115" s="47"/>
      <c r="M1115" s="231"/>
      <c r="N1115" s="232"/>
      <c r="O1115" s="87"/>
      <c r="P1115" s="87"/>
      <c r="Q1115" s="87"/>
      <c r="R1115" s="87"/>
      <c r="S1115" s="87"/>
      <c r="T1115" s="88"/>
      <c r="U1115" s="41"/>
      <c r="V1115" s="41"/>
      <c r="W1115" s="41"/>
      <c r="X1115" s="41"/>
      <c r="Y1115" s="41"/>
      <c r="Z1115" s="41"/>
      <c r="AA1115" s="41"/>
      <c r="AB1115" s="41"/>
      <c r="AC1115" s="41"/>
      <c r="AD1115" s="41"/>
      <c r="AE1115" s="41"/>
      <c r="AT1115" s="20" t="s">
        <v>162</v>
      </c>
      <c r="AU1115" s="20" t="s">
        <v>77</v>
      </c>
    </row>
    <row r="1116" s="2" customFormat="1" ht="16.5" customHeight="1">
      <c r="A1116" s="41"/>
      <c r="B1116" s="42"/>
      <c r="C1116" s="215" t="s">
        <v>845</v>
      </c>
      <c r="D1116" s="215" t="s">
        <v>157</v>
      </c>
      <c r="E1116" s="216" t="s">
        <v>921</v>
      </c>
      <c r="F1116" s="217" t="s">
        <v>922</v>
      </c>
      <c r="G1116" s="218" t="s">
        <v>168</v>
      </c>
      <c r="H1116" s="219">
        <v>5629</v>
      </c>
      <c r="I1116" s="220"/>
      <c r="J1116" s="221">
        <f>ROUND(I1116*H1116,2)</f>
        <v>0</v>
      </c>
      <c r="K1116" s="217" t="s">
        <v>19</v>
      </c>
      <c r="L1116" s="47"/>
      <c r="M1116" s="222" t="s">
        <v>19</v>
      </c>
      <c r="N1116" s="223" t="s">
        <v>40</v>
      </c>
      <c r="O1116" s="87"/>
      <c r="P1116" s="224">
        <f>O1116*H1116</f>
        <v>0</v>
      </c>
      <c r="Q1116" s="224">
        <v>0</v>
      </c>
      <c r="R1116" s="224">
        <f>Q1116*H1116</f>
        <v>0</v>
      </c>
      <c r="S1116" s="224">
        <v>0</v>
      </c>
      <c r="T1116" s="225">
        <f>S1116*H1116</f>
        <v>0</v>
      </c>
      <c r="U1116" s="41"/>
      <c r="V1116" s="41"/>
      <c r="W1116" s="41"/>
      <c r="X1116" s="41"/>
      <c r="Y1116" s="41"/>
      <c r="Z1116" s="41"/>
      <c r="AA1116" s="41"/>
      <c r="AB1116" s="41"/>
      <c r="AC1116" s="41"/>
      <c r="AD1116" s="41"/>
      <c r="AE1116" s="41"/>
      <c r="AR1116" s="226" t="s">
        <v>161</v>
      </c>
      <c r="AT1116" s="226" t="s">
        <v>157</v>
      </c>
      <c r="AU1116" s="226" t="s">
        <v>77</v>
      </c>
      <c r="AY1116" s="20" t="s">
        <v>155</v>
      </c>
      <c r="BE1116" s="227">
        <f>IF(N1116="základní",J1116,0)</f>
        <v>0</v>
      </c>
      <c r="BF1116" s="227">
        <f>IF(N1116="snížená",J1116,0)</f>
        <v>0</v>
      </c>
      <c r="BG1116" s="227">
        <f>IF(N1116="zákl. přenesená",J1116,0)</f>
        <v>0</v>
      </c>
      <c r="BH1116" s="227">
        <f>IF(N1116="sníž. přenesená",J1116,0)</f>
        <v>0</v>
      </c>
      <c r="BI1116" s="227">
        <f>IF(N1116="nulová",J1116,0)</f>
        <v>0</v>
      </c>
      <c r="BJ1116" s="20" t="s">
        <v>75</v>
      </c>
      <c r="BK1116" s="227">
        <f>ROUND(I1116*H1116,2)</f>
        <v>0</v>
      </c>
      <c r="BL1116" s="20" t="s">
        <v>161</v>
      </c>
      <c r="BM1116" s="226" t="s">
        <v>923</v>
      </c>
    </row>
    <row r="1117" s="2" customFormat="1">
      <c r="A1117" s="41"/>
      <c r="B1117" s="42"/>
      <c r="C1117" s="43"/>
      <c r="D1117" s="228" t="s">
        <v>162</v>
      </c>
      <c r="E1117" s="43"/>
      <c r="F1117" s="229" t="s">
        <v>922</v>
      </c>
      <c r="G1117" s="43"/>
      <c r="H1117" s="43"/>
      <c r="I1117" s="230"/>
      <c r="J1117" s="43"/>
      <c r="K1117" s="43"/>
      <c r="L1117" s="47"/>
      <c r="M1117" s="231"/>
      <c r="N1117" s="232"/>
      <c r="O1117" s="87"/>
      <c r="P1117" s="87"/>
      <c r="Q1117" s="87"/>
      <c r="R1117" s="87"/>
      <c r="S1117" s="87"/>
      <c r="T1117" s="88"/>
      <c r="U1117" s="41"/>
      <c r="V1117" s="41"/>
      <c r="W1117" s="41"/>
      <c r="X1117" s="41"/>
      <c r="Y1117" s="41"/>
      <c r="Z1117" s="41"/>
      <c r="AA1117" s="41"/>
      <c r="AB1117" s="41"/>
      <c r="AC1117" s="41"/>
      <c r="AD1117" s="41"/>
      <c r="AE1117" s="41"/>
      <c r="AT1117" s="20" t="s">
        <v>162</v>
      </c>
      <c r="AU1117" s="20" t="s">
        <v>77</v>
      </c>
    </row>
    <row r="1118" s="2" customFormat="1" ht="16.5" customHeight="1">
      <c r="A1118" s="41"/>
      <c r="B1118" s="42"/>
      <c r="C1118" s="215" t="s">
        <v>597</v>
      </c>
      <c r="D1118" s="215" t="s">
        <v>157</v>
      </c>
      <c r="E1118" s="216" t="s">
        <v>924</v>
      </c>
      <c r="F1118" s="217" t="s">
        <v>925</v>
      </c>
      <c r="G1118" s="218" t="s">
        <v>160</v>
      </c>
      <c r="H1118" s="219">
        <v>22</v>
      </c>
      <c r="I1118" s="220"/>
      <c r="J1118" s="221">
        <f>ROUND(I1118*H1118,2)</f>
        <v>0</v>
      </c>
      <c r="K1118" s="217" t="s">
        <v>19</v>
      </c>
      <c r="L1118" s="47"/>
      <c r="M1118" s="222" t="s">
        <v>19</v>
      </c>
      <c r="N1118" s="223" t="s">
        <v>40</v>
      </c>
      <c r="O1118" s="87"/>
      <c r="P1118" s="224">
        <f>O1118*H1118</f>
        <v>0</v>
      </c>
      <c r="Q1118" s="224">
        <v>0</v>
      </c>
      <c r="R1118" s="224">
        <f>Q1118*H1118</f>
        <v>0</v>
      </c>
      <c r="S1118" s="224">
        <v>0</v>
      </c>
      <c r="T1118" s="225">
        <f>S1118*H1118</f>
        <v>0</v>
      </c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R1118" s="226" t="s">
        <v>161</v>
      </c>
      <c r="AT1118" s="226" t="s">
        <v>157</v>
      </c>
      <c r="AU1118" s="226" t="s">
        <v>77</v>
      </c>
      <c r="AY1118" s="20" t="s">
        <v>155</v>
      </c>
      <c r="BE1118" s="227">
        <f>IF(N1118="základní",J1118,0)</f>
        <v>0</v>
      </c>
      <c r="BF1118" s="227">
        <f>IF(N1118="snížená",J1118,0)</f>
        <v>0</v>
      </c>
      <c r="BG1118" s="227">
        <f>IF(N1118="zákl. přenesená",J1118,0)</f>
        <v>0</v>
      </c>
      <c r="BH1118" s="227">
        <f>IF(N1118="sníž. přenesená",J1118,0)</f>
        <v>0</v>
      </c>
      <c r="BI1118" s="227">
        <f>IF(N1118="nulová",J1118,0)</f>
        <v>0</v>
      </c>
      <c r="BJ1118" s="20" t="s">
        <v>75</v>
      </c>
      <c r="BK1118" s="227">
        <f>ROUND(I1118*H1118,2)</f>
        <v>0</v>
      </c>
      <c r="BL1118" s="20" t="s">
        <v>161</v>
      </c>
      <c r="BM1118" s="226" t="s">
        <v>926</v>
      </c>
    </row>
    <row r="1119" s="2" customFormat="1">
      <c r="A1119" s="41"/>
      <c r="B1119" s="42"/>
      <c r="C1119" s="43"/>
      <c r="D1119" s="228" t="s">
        <v>162</v>
      </c>
      <c r="E1119" s="43"/>
      <c r="F1119" s="229" t="s">
        <v>925</v>
      </c>
      <c r="G1119" s="43"/>
      <c r="H1119" s="43"/>
      <c r="I1119" s="230"/>
      <c r="J1119" s="43"/>
      <c r="K1119" s="43"/>
      <c r="L1119" s="47"/>
      <c r="M1119" s="231"/>
      <c r="N1119" s="232"/>
      <c r="O1119" s="87"/>
      <c r="P1119" s="87"/>
      <c r="Q1119" s="87"/>
      <c r="R1119" s="87"/>
      <c r="S1119" s="87"/>
      <c r="T1119" s="88"/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T1119" s="20" t="s">
        <v>162</v>
      </c>
      <c r="AU1119" s="20" t="s">
        <v>77</v>
      </c>
    </row>
    <row r="1120" s="2" customFormat="1">
      <c r="A1120" s="41"/>
      <c r="B1120" s="42"/>
      <c r="C1120" s="43"/>
      <c r="D1120" s="228" t="s">
        <v>326</v>
      </c>
      <c r="E1120" s="43"/>
      <c r="F1120" s="275" t="s">
        <v>927</v>
      </c>
      <c r="G1120" s="43"/>
      <c r="H1120" s="43"/>
      <c r="I1120" s="230"/>
      <c r="J1120" s="43"/>
      <c r="K1120" s="43"/>
      <c r="L1120" s="47"/>
      <c r="M1120" s="231"/>
      <c r="N1120" s="232"/>
      <c r="O1120" s="87"/>
      <c r="P1120" s="87"/>
      <c r="Q1120" s="87"/>
      <c r="R1120" s="87"/>
      <c r="S1120" s="87"/>
      <c r="T1120" s="88"/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T1120" s="20" t="s">
        <v>326</v>
      </c>
      <c r="AU1120" s="20" t="s">
        <v>77</v>
      </c>
    </row>
    <row r="1121" s="12" customFormat="1" ht="22.8" customHeight="1">
      <c r="A1121" s="12"/>
      <c r="B1121" s="199"/>
      <c r="C1121" s="200"/>
      <c r="D1121" s="201" t="s">
        <v>68</v>
      </c>
      <c r="E1121" s="213" t="s">
        <v>606</v>
      </c>
      <c r="F1121" s="213" t="s">
        <v>928</v>
      </c>
      <c r="G1121" s="200"/>
      <c r="H1121" s="200"/>
      <c r="I1121" s="203"/>
      <c r="J1121" s="214">
        <f>BK1121</f>
        <v>0</v>
      </c>
      <c r="K1121" s="200"/>
      <c r="L1121" s="205"/>
      <c r="M1121" s="206"/>
      <c r="N1121" s="207"/>
      <c r="O1121" s="207"/>
      <c r="P1121" s="208">
        <f>SUM(P1122:P1369)</f>
        <v>0</v>
      </c>
      <c r="Q1121" s="207"/>
      <c r="R1121" s="208">
        <f>SUM(R1122:R1369)</f>
        <v>0</v>
      </c>
      <c r="S1121" s="207"/>
      <c r="T1121" s="209">
        <f>SUM(T1122:T1369)</f>
        <v>0</v>
      </c>
      <c r="U1121" s="12"/>
      <c r="V1121" s="12"/>
      <c r="W1121" s="12"/>
      <c r="X1121" s="12"/>
      <c r="Y1121" s="12"/>
      <c r="Z1121" s="12"/>
      <c r="AA1121" s="12"/>
      <c r="AB1121" s="12"/>
      <c r="AC1121" s="12"/>
      <c r="AD1121" s="12"/>
      <c r="AE1121" s="12"/>
      <c r="AR1121" s="210" t="s">
        <v>75</v>
      </c>
      <c r="AT1121" s="211" t="s">
        <v>68</v>
      </c>
      <c r="AU1121" s="211" t="s">
        <v>75</v>
      </c>
      <c r="AY1121" s="210" t="s">
        <v>155</v>
      </c>
      <c r="BK1121" s="212">
        <f>SUM(BK1122:BK1369)</f>
        <v>0</v>
      </c>
    </row>
    <row r="1122" s="2" customFormat="1" ht="24.15" customHeight="1">
      <c r="A1122" s="41"/>
      <c r="B1122" s="42"/>
      <c r="C1122" s="215" t="s">
        <v>929</v>
      </c>
      <c r="D1122" s="215" t="s">
        <v>157</v>
      </c>
      <c r="E1122" s="216" t="s">
        <v>930</v>
      </c>
      <c r="F1122" s="217" t="s">
        <v>931</v>
      </c>
      <c r="G1122" s="218" t="s">
        <v>160</v>
      </c>
      <c r="H1122" s="219">
        <v>14</v>
      </c>
      <c r="I1122" s="220"/>
      <c r="J1122" s="221">
        <f>ROUND(I1122*H1122,2)</f>
        <v>0</v>
      </c>
      <c r="K1122" s="217" t="s">
        <v>19</v>
      </c>
      <c r="L1122" s="47"/>
      <c r="M1122" s="222" t="s">
        <v>19</v>
      </c>
      <c r="N1122" s="223" t="s">
        <v>40</v>
      </c>
      <c r="O1122" s="87"/>
      <c r="P1122" s="224">
        <f>O1122*H1122</f>
        <v>0</v>
      </c>
      <c r="Q1122" s="224">
        <v>0</v>
      </c>
      <c r="R1122" s="224">
        <f>Q1122*H1122</f>
        <v>0</v>
      </c>
      <c r="S1122" s="224">
        <v>0</v>
      </c>
      <c r="T1122" s="225">
        <f>S1122*H1122</f>
        <v>0</v>
      </c>
      <c r="U1122" s="41"/>
      <c r="V1122" s="41"/>
      <c r="W1122" s="41"/>
      <c r="X1122" s="41"/>
      <c r="Y1122" s="41"/>
      <c r="Z1122" s="41"/>
      <c r="AA1122" s="41"/>
      <c r="AB1122" s="41"/>
      <c r="AC1122" s="41"/>
      <c r="AD1122" s="41"/>
      <c r="AE1122" s="41"/>
      <c r="AR1122" s="226" t="s">
        <v>161</v>
      </c>
      <c r="AT1122" s="226" t="s">
        <v>157</v>
      </c>
      <c r="AU1122" s="226" t="s">
        <v>77</v>
      </c>
      <c r="AY1122" s="20" t="s">
        <v>155</v>
      </c>
      <c r="BE1122" s="227">
        <f>IF(N1122="základní",J1122,0)</f>
        <v>0</v>
      </c>
      <c r="BF1122" s="227">
        <f>IF(N1122="snížená",J1122,0)</f>
        <v>0</v>
      </c>
      <c r="BG1122" s="227">
        <f>IF(N1122="zákl. přenesená",J1122,0)</f>
        <v>0</v>
      </c>
      <c r="BH1122" s="227">
        <f>IF(N1122="sníž. přenesená",J1122,0)</f>
        <v>0</v>
      </c>
      <c r="BI1122" s="227">
        <f>IF(N1122="nulová",J1122,0)</f>
        <v>0</v>
      </c>
      <c r="BJ1122" s="20" t="s">
        <v>75</v>
      </c>
      <c r="BK1122" s="227">
        <f>ROUND(I1122*H1122,2)</f>
        <v>0</v>
      </c>
      <c r="BL1122" s="20" t="s">
        <v>161</v>
      </c>
      <c r="BM1122" s="226" t="s">
        <v>932</v>
      </c>
    </row>
    <row r="1123" s="2" customFormat="1">
      <c r="A1123" s="41"/>
      <c r="B1123" s="42"/>
      <c r="C1123" s="43"/>
      <c r="D1123" s="228" t="s">
        <v>162</v>
      </c>
      <c r="E1123" s="43"/>
      <c r="F1123" s="229" t="s">
        <v>931</v>
      </c>
      <c r="G1123" s="43"/>
      <c r="H1123" s="43"/>
      <c r="I1123" s="230"/>
      <c r="J1123" s="43"/>
      <c r="K1123" s="43"/>
      <c r="L1123" s="47"/>
      <c r="M1123" s="231"/>
      <c r="N1123" s="232"/>
      <c r="O1123" s="87"/>
      <c r="P1123" s="87"/>
      <c r="Q1123" s="87"/>
      <c r="R1123" s="87"/>
      <c r="S1123" s="87"/>
      <c r="T1123" s="88"/>
      <c r="U1123" s="41"/>
      <c r="V1123" s="41"/>
      <c r="W1123" s="41"/>
      <c r="X1123" s="41"/>
      <c r="Y1123" s="41"/>
      <c r="Z1123" s="41"/>
      <c r="AA1123" s="41"/>
      <c r="AB1123" s="41"/>
      <c r="AC1123" s="41"/>
      <c r="AD1123" s="41"/>
      <c r="AE1123" s="41"/>
      <c r="AT1123" s="20" t="s">
        <v>162</v>
      </c>
      <c r="AU1123" s="20" t="s">
        <v>77</v>
      </c>
    </row>
    <row r="1124" s="2" customFormat="1" ht="16.5" customHeight="1">
      <c r="A1124" s="41"/>
      <c r="B1124" s="42"/>
      <c r="C1124" s="215" t="s">
        <v>601</v>
      </c>
      <c r="D1124" s="215" t="s">
        <v>157</v>
      </c>
      <c r="E1124" s="216" t="s">
        <v>933</v>
      </c>
      <c r="F1124" s="217" t="s">
        <v>934</v>
      </c>
      <c r="G1124" s="218" t="s">
        <v>300</v>
      </c>
      <c r="H1124" s="219">
        <v>6.4</v>
      </c>
      <c r="I1124" s="220"/>
      <c r="J1124" s="221">
        <f>ROUND(I1124*H1124,2)</f>
        <v>0</v>
      </c>
      <c r="K1124" s="217" t="s">
        <v>19</v>
      </c>
      <c r="L1124" s="47"/>
      <c r="M1124" s="222" t="s">
        <v>19</v>
      </c>
      <c r="N1124" s="223" t="s">
        <v>40</v>
      </c>
      <c r="O1124" s="87"/>
      <c r="P1124" s="224">
        <f>O1124*H1124</f>
        <v>0</v>
      </c>
      <c r="Q1124" s="224">
        <v>0</v>
      </c>
      <c r="R1124" s="224">
        <f>Q1124*H1124</f>
        <v>0</v>
      </c>
      <c r="S1124" s="224">
        <v>0</v>
      </c>
      <c r="T1124" s="225">
        <f>S1124*H1124</f>
        <v>0</v>
      </c>
      <c r="U1124" s="41"/>
      <c r="V1124" s="41"/>
      <c r="W1124" s="41"/>
      <c r="X1124" s="41"/>
      <c r="Y1124" s="41"/>
      <c r="Z1124" s="41"/>
      <c r="AA1124" s="41"/>
      <c r="AB1124" s="41"/>
      <c r="AC1124" s="41"/>
      <c r="AD1124" s="41"/>
      <c r="AE1124" s="41"/>
      <c r="AR1124" s="226" t="s">
        <v>161</v>
      </c>
      <c r="AT1124" s="226" t="s">
        <v>157</v>
      </c>
      <c r="AU1124" s="226" t="s">
        <v>77</v>
      </c>
      <c r="AY1124" s="20" t="s">
        <v>155</v>
      </c>
      <c r="BE1124" s="227">
        <f>IF(N1124="základní",J1124,0)</f>
        <v>0</v>
      </c>
      <c r="BF1124" s="227">
        <f>IF(N1124="snížená",J1124,0)</f>
        <v>0</v>
      </c>
      <c r="BG1124" s="227">
        <f>IF(N1124="zákl. přenesená",J1124,0)</f>
        <v>0</v>
      </c>
      <c r="BH1124" s="227">
        <f>IF(N1124="sníž. přenesená",J1124,0)</f>
        <v>0</v>
      </c>
      <c r="BI1124" s="227">
        <f>IF(N1124="nulová",J1124,0)</f>
        <v>0</v>
      </c>
      <c r="BJ1124" s="20" t="s">
        <v>75</v>
      </c>
      <c r="BK1124" s="227">
        <f>ROUND(I1124*H1124,2)</f>
        <v>0</v>
      </c>
      <c r="BL1124" s="20" t="s">
        <v>161</v>
      </c>
      <c r="BM1124" s="226" t="s">
        <v>935</v>
      </c>
    </row>
    <row r="1125" s="2" customFormat="1">
      <c r="A1125" s="41"/>
      <c r="B1125" s="42"/>
      <c r="C1125" s="43"/>
      <c r="D1125" s="228" t="s">
        <v>162</v>
      </c>
      <c r="E1125" s="43"/>
      <c r="F1125" s="229" t="s">
        <v>934</v>
      </c>
      <c r="G1125" s="43"/>
      <c r="H1125" s="43"/>
      <c r="I1125" s="230"/>
      <c r="J1125" s="43"/>
      <c r="K1125" s="43"/>
      <c r="L1125" s="47"/>
      <c r="M1125" s="231"/>
      <c r="N1125" s="232"/>
      <c r="O1125" s="87"/>
      <c r="P1125" s="87"/>
      <c r="Q1125" s="87"/>
      <c r="R1125" s="87"/>
      <c r="S1125" s="87"/>
      <c r="T1125" s="88"/>
      <c r="U1125" s="41"/>
      <c r="V1125" s="41"/>
      <c r="W1125" s="41"/>
      <c r="X1125" s="41"/>
      <c r="Y1125" s="41"/>
      <c r="Z1125" s="41"/>
      <c r="AA1125" s="41"/>
      <c r="AB1125" s="41"/>
      <c r="AC1125" s="41"/>
      <c r="AD1125" s="41"/>
      <c r="AE1125" s="41"/>
      <c r="AT1125" s="20" t="s">
        <v>162</v>
      </c>
      <c r="AU1125" s="20" t="s">
        <v>77</v>
      </c>
    </row>
    <row r="1126" s="13" customFormat="1">
      <c r="A1126" s="13"/>
      <c r="B1126" s="233"/>
      <c r="C1126" s="234"/>
      <c r="D1126" s="228" t="s">
        <v>170</v>
      </c>
      <c r="E1126" s="235" t="s">
        <v>19</v>
      </c>
      <c r="F1126" s="236" t="s">
        <v>936</v>
      </c>
      <c r="G1126" s="234"/>
      <c r="H1126" s="235" t="s">
        <v>19</v>
      </c>
      <c r="I1126" s="237"/>
      <c r="J1126" s="234"/>
      <c r="K1126" s="234"/>
      <c r="L1126" s="238"/>
      <c r="M1126" s="239"/>
      <c r="N1126" s="240"/>
      <c r="O1126" s="240"/>
      <c r="P1126" s="240"/>
      <c r="Q1126" s="240"/>
      <c r="R1126" s="240"/>
      <c r="S1126" s="240"/>
      <c r="T1126" s="241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42" t="s">
        <v>170</v>
      </c>
      <c r="AU1126" s="242" t="s">
        <v>77</v>
      </c>
      <c r="AV1126" s="13" t="s">
        <v>75</v>
      </c>
      <c r="AW1126" s="13" t="s">
        <v>31</v>
      </c>
      <c r="AX1126" s="13" t="s">
        <v>69</v>
      </c>
      <c r="AY1126" s="242" t="s">
        <v>155</v>
      </c>
    </row>
    <row r="1127" s="14" customFormat="1">
      <c r="A1127" s="14"/>
      <c r="B1127" s="243"/>
      <c r="C1127" s="244"/>
      <c r="D1127" s="228" t="s">
        <v>170</v>
      </c>
      <c r="E1127" s="245" t="s">
        <v>19</v>
      </c>
      <c r="F1127" s="246" t="s">
        <v>937</v>
      </c>
      <c r="G1127" s="244"/>
      <c r="H1127" s="247">
        <v>6.4</v>
      </c>
      <c r="I1127" s="248"/>
      <c r="J1127" s="244"/>
      <c r="K1127" s="244"/>
      <c r="L1127" s="249"/>
      <c r="M1127" s="250"/>
      <c r="N1127" s="251"/>
      <c r="O1127" s="251"/>
      <c r="P1127" s="251"/>
      <c r="Q1127" s="251"/>
      <c r="R1127" s="251"/>
      <c r="S1127" s="251"/>
      <c r="T1127" s="252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T1127" s="253" t="s">
        <v>170</v>
      </c>
      <c r="AU1127" s="253" t="s">
        <v>77</v>
      </c>
      <c r="AV1127" s="14" t="s">
        <v>77</v>
      </c>
      <c r="AW1127" s="14" t="s">
        <v>31</v>
      </c>
      <c r="AX1127" s="14" t="s">
        <v>69</v>
      </c>
      <c r="AY1127" s="253" t="s">
        <v>155</v>
      </c>
    </row>
    <row r="1128" s="15" customFormat="1">
      <c r="A1128" s="15"/>
      <c r="B1128" s="254"/>
      <c r="C1128" s="255"/>
      <c r="D1128" s="228" t="s">
        <v>170</v>
      </c>
      <c r="E1128" s="256" t="s">
        <v>19</v>
      </c>
      <c r="F1128" s="257" t="s">
        <v>192</v>
      </c>
      <c r="G1128" s="255"/>
      <c r="H1128" s="258">
        <v>6.4</v>
      </c>
      <c r="I1128" s="259"/>
      <c r="J1128" s="255"/>
      <c r="K1128" s="255"/>
      <c r="L1128" s="260"/>
      <c r="M1128" s="261"/>
      <c r="N1128" s="262"/>
      <c r="O1128" s="262"/>
      <c r="P1128" s="262"/>
      <c r="Q1128" s="262"/>
      <c r="R1128" s="262"/>
      <c r="S1128" s="262"/>
      <c r="T1128" s="263"/>
      <c r="U1128" s="15"/>
      <c r="V1128" s="15"/>
      <c r="W1128" s="15"/>
      <c r="X1128" s="15"/>
      <c r="Y1128" s="15"/>
      <c r="Z1128" s="15"/>
      <c r="AA1128" s="15"/>
      <c r="AB1128" s="15"/>
      <c r="AC1128" s="15"/>
      <c r="AD1128" s="15"/>
      <c r="AE1128" s="15"/>
      <c r="AT1128" s="264" t="s">
        <v>170</v>
      </c>
      <c r="AU1128" s="264" t="s">
        <v>77</v>
      </c>
      <c r="AV1128" s="15" t="s">
        <v>161</v>
      </c>
      <c r="AW1128" s="15" t="s">
        <v>31</v>
      </c>
      <c r="AX1128" s="15" t="s">
        <v>75</v>
      </c>
      <c r="AY1128" s="264" t="s">
        <v>155</v>
      </c>
    </row>
    <row r="1129" s="2" customFormat="1" ht="16.5" customHeight="1">
      <c r="A1129" s="41"/>
      <c r="B1129" s="42"/>
      <c r="C1129" s="215" t="s">
        <v>938</v>
      </c>
      <c r="D1129" s="215" t="s">
        <v>157</v>
      </c>
      <c r="E1129" s="216" t="s">
        <v>939</v>
      </c>
      <c r="F1129" s="217" t="s">
        <v>940</v>
      </c>
      <c r="G1129" s="218" t="s">
        <v>201</v>
      </c>
      <c r="H1129" s="219">
        <v>4.823</v>
      </c>
      <c r="I1129" s="220"/>
      <c r="J1129" s="221">
        <f>ROUND(I1129*H1129,2)</f>
        <v>0</v>
      </c>
      <c r="K1129" s="217" t="s">
        <v>19</v>
      </c>
      <c r="L1129" s="47"/>
      <c r="M1129" s="222" t="s">
        <v>19</v>
      </c>
      <c r="N1129" s="223" t="s">
        <v>40</v>
      </c>
      <c r="O1129" s="87"/>
      <c r="P1129" s="224">
        <f>O1129*H1129</f>
        <v>0</v>
      </c>
      <c r="Q1129" s="224">
        <v>0</v>
      </c>
      <c r="R1129" s="224">
        <f>Q1129*H1129</f>
        <v>0</v>
      </c>
      <c r="S1129" s="224">
        <v>0</v>
      </c>
      <c r="T1129" s="225">
        <f>S1129*H1129</f>
        <v>0</v>
      </c>
      <c r="U1129" s="41"/>
      <c r="V1129" s="41"/>
      <c r="W1129" s="41"/>
      <c r="X1129" s="41"/>
      <c r="Y1129" s="41"/>
      <c r="Z1129" s="41"/>
      <c r="AA1129" s="41"/>
      <c r="AB1129" s="41"/>
      <c r="AC1129" s="41"/>
      <c r="AD1129" s="41"/>
      <c r="AE1129" s="41"/>
      <c r="AR1129" s="226" t="s">
        <v>161</v>
      </c>
      <c r="AT1129" s="226" t="s">
        <v>157</v>
      </c>
      <c r="AU1129" s="226" t="s">
        <v>77</v>
      </c>
      <c r="AY1129" s="20" t="s">
        <v>155</v>
      </c>
      <c r="BE1129" s="227">
        <f>IF(N1129="základní",J1129,0)</f>
        <v>0</v>
      </c>
      <c r="BF1129" s="227">
        <f>IF(N1129="snížená",J1129,0)</f>
        <v>0</v>
      </c>
      <c r="BG1129" s="227">
        <f>IF(N1129="zákl. přenesená",J1129,0)</f>
        <v>0</v>
      </c>
      <c r="BH1129" s="227">
        <f>IF(N1129="sníž. přenesená",J1129,0)</f>
        <v>0</v>
      </c>
      <c r="BI1129" s="227">
        <f>IF(N1129="nulová",J1129,0)</f>
        <v>0</v>
      </c>
      <c r="BJ1129" s="20" t="s">
        <v>75</v>
      </c>
      <c r="BK1129" s="227">
        <f>ROUND(I1129*H1129,2)</f>
        <v>0</v>
      </c>
      <c r="BL1129" s="20" t="s">
        <v>161</v>
      </c>
      <c r="BM1129" s="226" t="s">
        <v>941</v>
      </c>
    </row>
    <row r="1130" s="2" customFormat="1">
      <c r="A1130" s="41"/>
      <c r="B1130" s="42"/>
      <c r="C1130" s="43"/>
      <c r="D1130" s="228" t="s">
        <v>162</v>
      </c>
      <c r="E1130" s="43"/>
      <c r="F1130" s="229" t="s">
        <v>940</v>
      </c>
      <c r="G1130" s="43"/>
      <c r="H1130" s="43"/>
      <c r="I1130" s="230"/>
      <c r="J1130" s="43"/>
      <c r="K1130" s="43"/>
      <c r="L1130" s="47"/>
      <c r="M1130" s="231"/>
      <c r="N1130" s="232"/>
      <c r="O1130" s="87"/>
      <c r="P1130" s="87"/>
      <c r="Q1130" s="87"/>
      <c r="R1130" s="87"/>
      <c r="S1130" s="87"/>
      <c r="T1130" s="88"/>
      <c r="U1130" s="41"/>
      <c r="V1130" s="41"/>
      <c r="W1130" s="41"/>
      <c r="X1130" s="41"/>
      <c r="Y1130" s="41"/>
      <c r="Z1130" s="41"/>
      <c r="AA1130" s="41"/>
      <c r="AB1130" s="41"/>
      <c r="AC1130" s="41"/>
      <c r="AD1130" s="41"/>
      <c r="AE1130" s="41"/>
      <c r="AT1130" s="20" t="s">
        <v>162</v>
      </c>
      <c r="AU1130" s="20" t="s">
        <v>77</v>
      </c>
    </row>
    <row r="1131" s="13" customFormat="1">
      <c r="A1131" s="13"/>
      <c r="B1131" s="233"/>
      <c r="C1131" s="234"/>
      <c r="D1131" s="228" t="s">
        <v>170</v>
      </c>
      <c r="E1131" s="235" t="s">
        <v>19</v>
      </c>
      <c r="F1131" s="236" t="s">
        <v>942</v>
      </c>
      <c r="G1131" s="234"/>
      <c r="H1131" s="235" t="s">
        <v>19</v>
      </c>
      <c r="I1131" s="237"/>
      <c r="J1131" s="234"/>
      <c r="K1131" s="234"/>
      <c r="L1131" s="238"/>
      <c r="M1131" s="239"/>
      <c r="N1131" s="240"/>
      <c r="O1131" s="240"/>
      <c r="P1131" s="240"/>
      <c r="Q1131" s="240"/>
      <c r="R1131" s="240"/>
      <c r="S1131" s="240"/>
      <c r="T1131" s="241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42" t="s">
        <v>170</v>
      </c>
      <c r="AU1131" s="242" t="s">
        <v>77</v>
      </c>
      <c r="AV1131" s="13" t="s">
        <v>75</v>
      </c>
      <c r="AW1131" s="13" t="s">
        <v>31</v>
      </c>
      <c r="AX1131" s="13" t="s">
        <v>69</v>
      </c>
      <c r="AY1131" s="242" t="s">
        <v>155</v>
      </c>
    </row>
    <row r="1132" s="13" customFormat="1">
      <c r="A1132" s="13"/>
      <c r="B1132" s="233"/>
      <c r="C1132" s="234"/>
      <c r="D1132" s="228" t="s">
        <v>170</v>
      </c>
      <c r="E1132" s="235" t="s">
        <v>19</v>
      </c>
      <c r="F1132" s="236" t="s">
        <v>171</v>
      </c>
      <c r="G1132" s="234"/>
      <c r="H1132" s="235" t="s">
        <v>19</v>
      </c>
      <c r="I1132" s="237"/>
      <c r="J1132" s="234"/>
      <c r="K1132" s="234"/>
      <c r="L1132" s="238"/>
      <c r="M1132" s="239"/>
      <c r="N1132" s="240"/>
      <c r="O1132" s="240"/>
      <c r="P1132" s="240"/>
      <c r="Q1132" s="240"/>
      <c r="R1132" s="240"/>
      <c r="S1132" s="240"/>
      <c r="T1132" s="241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42" t="s">
        <v>170</v>
      </c>
      <c r="AU1132" s="242" t="s">
        <v>77</v>
      </c>
      <c r="AV1132" s="13" t="s">
        <v>75</v>
      </c>
      <c r="AW1132" s="13" t="s">
        <v>31</v>
      </c>
      <c r="AX1132" s="13" t="s">
        <v>69</v>
      </c>
      <c r="AY1132" s="242" t="s">
        <v>155</v>
      </c>
    </row>
    <row r="1133" s="14" customFormat="1">
      <c r="A1133" s="14"/>
      <c r="B1133" s="243"/>
      <c r="C1133" s="244"/>
      <c r="D1133" s="228" t="s">
        <v>170</v>
      </c>
      <c r="E1133" s="245" t="s">
        <v>19</v>
      </c>
      <c r="F1133" s="246" t="s">
        <v>943</v>
      </c>
      <c r="G1133" s="244"/>
      <c r="H1133" s="247">
        <v>1.463</v>
      </c>
      <c r="I1133" s="248"/>
      <c r="J1133" s="244"/>
      <c r="K1133" s="244"/>
      <c r="L1133" s="249"/>
      <c r="M1133" s="250"/>
      <c r="N1133" s="251"/>
      <c r="O1133" s="251"/>
      <c r="P1133" s="251"/>
      <c r="Q1133" s="251"/>
      <c r="R1133" s="251"/>
      <c r="S1133" s="251"/>
      <c r="T1133" s="252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3" t="s">
        <v>170</v>
      </c>
      <c r="AU1133" s="253" t="s">
        <v>77</v>
      </c>
      <c r="AV1133" s="14" t="s">
        <v>77</v>
      </c>
      <c r="AW1133" s="14" t="s">
        <v>31</v>
      </c>
      <c r="AX1133" s="14" t="s">
        <v>69</v>
      </c>
      <c r="AY1133" s="253" t="s">
        <v>155</v>
      </c>
    </row>
    <row r="1134" s="14" customFormat="1">
      <c r="A1134" s="14"/>
      <c r="B1134" s="243"/>
      <c r="C1134" s="244"/>
      <c r="D1134" s="228" t="s">
        <v>170</v>
      </c>
      <c r="E1134" s="245" t="s">
        <v>19</v>
      </c>
      <c r="F1134" s="246" t="s">
        <v>944</v>
      </c>
      <c r="G1134" s="244"/>
      <c r="H1134" s="247">
        <v>1.68</v>
      </c>
      <c r="I1134" s="248"/>
      <c r="J1134" s="244"/>
      <c r="K1134" s="244"/>
      <c r="L1134" s="249"/>
      <c r="M1134" s="250"/>
      <c r="N1134" s="251"/>
      <c r="O1134" s="251"/>
      <c r="P1134" s="251"/>
      <c r="Q1134" s="251"/>
      <c r="R1134" s="251"/>
      <c r="S1134" s="251"/>
      <c r="T1134" s="252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53" t="s">
        <v>170</v>
      </c>
      <c r="AU1134" s="253" t="s">
        <v>77</v>
      </c>
      <c r="AV1134" s="14" t="s">
        <v>77</v>
      </c>
      <c r="AW1134" s="14" t="s">
        <v>31</v>
      </c>
      <c r="AX1134" s="14" t="s">
        <v>69</v>
      </c>
      <c r="AY1134" s="253" t="s">
        <v>155</v>
      </c>
    </row>
    <row r="1135" s="14" customFormat="1">
      <c r="A1135" s="14"/>
      <c r="B1135" s="243"/>
      <c r="C1135" s="244"/>
      <c r="D1135" s="228" t="s">
        <v>170</v>
      </c>
      <c r="E1135" s="245" t="s">
        <v>19</v>
      </c>
      <c r="F1135" s="246" t="s">
        <v>944</v>
      </c>
      <c r="G1135" s="244"/>
      <c r="H1135" s="247">
        <v>1.68</v>
      </c>
      <c r="I1135" s="248"/>
      <c r="J1135" s="244"/>
      <c r="K1135" s="244"/>
      <c r="L1135" s="249"/>
      <c r="M1135" s="250"/>
      <c r="N1135" s="251"/>
      <c r="O1135" s="251"/>
      <c r="P1135" s="251"/>
      <c r="Q1135" s="251"/>
      <c r="R1135" s="251"/>
      <c r="S1135" s="251"/>
      <c r="T1135" s="252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T1135" s="253" t="s">
        <v>170</v>
      </c>
      <c r="AU1135" s="253" t="s">
        <v>77</v>
      </c>
      <c r="AV1135" s="14" t="s">
        <v>77</v>
      </c>
      <c r="AW1135" s="14" t="s">
        <v>31</v>
      </c>
      <c r="AX1135" s="14" t="s">
        <v>69</v>
      </c>
      <c r="AY1135" s="253" t="s">
        <v>155</v>
      </c>
    </row>
    <row r="1136" s="15" customFormat="1">
      <c r="A1136" s="15"/>
      <c r="B1136" s="254"/>
      <c r="C1136" s="255"/>
      <c r="D1136" s="228" t="s">
        <v>170</v>
      </c>
      <c r="E1136" s="256" t="s">
        <v>19</v>
      </c>
      <c r="F1136" s="257" t="s">
        <v>192</v>
      </c>
      <c r="G1136" s="255"/>
      <c r="H1136" s="258">
        <v>4.8229999999999992</v>
      </c>
      <c r="I1136" s="259"/>
      <c r="J1136" s="255"/>
      <c r="K1136" s="255"/>
      <c r="L1136" s="260"/>
      <c r="M1136" s="261"/>
      <c r="N1136" s="262"/>
      <c r="O1136" s="262"/>
      <c r="P1136" s="262"/>
      <c r="Q1136" s="262"/>
      <c r="R1136" s="262"/>
      <c r="S1136" s="262"/>
      <c r="T1136" s="263"/>
      <c r="U1136" s="15"/>
      <c r="V1136" s="15"/>
      <c r="W1136" s="15"/>
      <c r="X1136" s="15"/>
      <c r="Y1136" s="15"/>
      <c r="Z1136" s="15"/>
      <c r="AA1136" s="15"/>
      <c r="AB1136" s="15"/>
      <c r="AC1136" s="15"/>
      <c r="AD1136" s="15"/>
      <c r="AE1136" s="15"/>
      <c r="AT1136" s="264" t="s">
        <v>170</v>
      </c>
      <c r="AU1136" s="264" t="s">
        <v>77</v>
      </c>
      <c r="AV1136" s="15" t="s">
        <v>161</v>
      </c>
      <c r="AW1136" s="15" t="s">
        <v>31</v>
      </c>
      <c r="AX1136" s="15" t="s">
        <v>75</v>
      </c>
      <c r="AY1136" s="264" t="s">
        <v>155</v>
      </c>
    </row>
    <row r="1137" s="2" customFormat="1" ht="16.5" customHeight="1">
      <c r="A1137" s="41"/>
      <c r="B1137" s="42"/>
      <c r="C1137" s="215" t="s">
        <v>606</v>
      </c>
      <c r="D1137" s="215" t="s">
        <v>157</v>
      </c>
      <c r="E1137" s="216" t="s">
        <v>945</v>
      </c>
      <c r="F1137" s="217" t="s">
        <v>946</v>
      </c>
      <c r="G1137" s="218" t="s">
        <v>201</v>
      </c>
      <c r="H1137" s="219">
        <v>8.038</v>
      </c>
      <c r="I1137" s="220"/>
      <c r="J1137" s="221">
        <f>ROUND(I1137*H1137,2)</f>
        <v>0</v>
      </c>
      <c r="K1137" s="217" t="s">
        <v>19</v>
      </c>
      <c r="L1137" s="47"/>
      <c r="M1137" s="222" t="s">
        <v>19</v>
      </c>
      <c r="N1137" s="223" t="s">
        <v>40</v>
      </c>
      <c r="O1137" s="87"/>
      <c r="P1137" s="224">
        <f>O1137*H1137</f>
        <v>0</v>
      </c>
      <c r="Q1137" s="224">
        <v>0</v>
      </c>
      <c r="R1137" s="224">
        <f>Q1137*H1137</f>
        <v>0</v>
      </c>
      <c r="S1137" s="224">
        <v>0</v>
      </c>
      <c r="T1137" s="225">
        <f>S1137*H1137</f>
        <v>0</v>
      </c>
      <c r="U1137" s="41"/>
      <c r="V1137" s="41"/>
      <c r="W1137" s="41"/>
      <c r="X1137" s="41"/>
      <c r="Y1137" s="41"/>
      <c r="Z1137" s="41"/>
      <c r="AA1137" s="41"/>
      <c r="AB1137" s="41"/>
      <c r="AC1137" s="41"/>
      <c r="AD1137" s="41"/>
      <c r="AE1137" s="41"/>
      <c r="AR1137" s="226" t="s">
        <v>161</v>
      </c>
      <c r="AT1137" s="226" t="s">
        <v>157</v>
      </c>
      <c r="AU1137" s="226" t="s">
        <v>77</v>
      </c>
      <c r="AY1137" s="20" t="s">
        <v>155</v>
      </c>
      <c r="BE1137" s="227">
        <f>IF(N1137="základní",J1137,0)</f>
        <v>0</v>
      </c>
      <c r="BF1137" s="227">
        <f>IF(N1137="snížená",J1137,0)</f>
        <v>0</v>
      </c>
      <c r="BG1137" s="227">
        <f>IF(N1137="zákl. přenesená",J1137,0)</f>
        <v>0</v>
      </c>
      <c r="BH1137" s="227">
        <f>IF(N1137="sníž. přenesená",J1137,0)</f>
        <v>0</v>
      </c>
      <c r="BI1137" s="227">
        <f>IF(N1137="nulová",J1137,0)</f>
        <v>0</v>
      </c>
      <c r="BJ1137" s="20" t="s">
        <v>75</v>
      </c>
      <c r="BK1137" s="227">
        <f>ROUND(I1137*H1137,2)</f>
        <v>0</v>
      </c>
      <c r="BL1137" s="20" t="s">
        <v>161</v>
      </c>
      <c r="BM1137" s="226" t="s">
        <v>947</v>
      </c>
    </row>
    <row r="1138" s="2" customFormat="1">
      <c r="A1138" s="41"/>
      <c r="B1138" s="42"/>
      <c r="C1138" s="43"/>
      <c r="D1138" s="228" t="s">
        <v>162</v>
      </c>
      <c r="E1138" s="43"/>
      <c r="F1138" s="229" t="s">
        <v>946</v>
      </c>
      <c r="G1138" s="43"/>
      <c r="H1138" s="43"/>
      <c r="I1138" s="230"/>
      <c r="J1138" s="43"/>
      <c r="K1138" s="43"/>
      <c r="L1138" s="47"/>
      <c r="M1138" s="231"/>
      <c r="N1138" s="232"/>
      <c r="O1138" s="87"/>
      <c r="P1138" s="87"/>
      <c r="Q1138" s="87"/>
      <c r="R1138" s="87"/>
      <c r="S1138" s="87"/>
      <c r="T1138" s="88"/>
      <c r="U1138" s="41"/>
      <c r="V1138" s="41"/>
      <c r="W1138" s="41"/>
      <c r="X1138" s="41"/>
      <c r="Y1138" s="41"/>
      <c r="Z1138" s="41"/>
      <c r="AA1138" s="41"/>
      <c r="AB1138" s="41"/>
      <c r="AC1138" s="41"/>
      <c r="AD1138" s="41"/>
      <c r="AE1138" s="41"/>
      <c r="AT1138" s="20" t="s">
        <v>162</v>
      </c>
      <c r="AU1138" s="20" t="s">
        <v>77</v>
      </c>
    </row>
    <row r="1139" s="13" customFormat="1">
      <c r="A1139" s="13"/>
      <c r="B1139" s="233"/>
      <c r="C1139" s="234"/>
      <c r="D1139" s="228" t="s">
        <v>170</v>
      </c>
      <c r="E1139" s="235" t="s">
        <v>19</v>
      </c>
      <c r="F1139" s="236" t="s">
        <v>942</v>
      </c>
      <c r="G1139" s="234"/>
      <c r="H1139" s="235" t="s">
        <v>19</v>
      </c>
      <c r="I1139" s="237"/>
      <c r="J1139" s="234"/>
      <c r="K1139" s="234"/>
      <c r="L1139" s="238"/>
      <c r="M1139" s="239"/>
      <c r="N1139" s="240"/>
      <c r="O1139" s="240"/>
      <c r="P1139" s="240"/>
      <c r="Q1139" s="240"/>
      <c r="R1139" s="240"/>
      <c r="S1139" s="240"/>
      <c r="T1139" s="241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42" t="s">
        <v>170</v>
      </c>
      <c r="AU1139" s="242" t="s">
        <v>77</v>
      </c>
      <c r="AV1139" s="13" t="s">
        <v>75</v>
      </c>
      <c r="AW1139" s="13" t="s">
        <v>31</v>
      </c>
      <c r="AX1139" s="13" t="s">
        <v>69</v>
      </c>
      <c r="AY1139" s="242" t="s">
        <v>155</v>
      </c>
    </row>
    <row r="1140" s="13" customFormat="1">
      <c r="A1140" s="13"/>
      <c r="B1140" s="233"/>
      <c r="C1140" s="234"/>
      <c r="D1140" s="228" t="s">
        <v>170</v>
      </c>
      <c r="E1140" s="235" t="s">
        <v>19</v>
      </c>
      <c r="F1140" s="236" t="s">
        <v>171</v>
      </c>
      <c r="G1140" s="234"/>
      <c r="H1140" s="235" t="s">
        <v>19</v>
      </c>
      <c r="I1140" s="237"/>
      <c r="J1140" s="234"/>
      <c r="K1140" s="234"/>
      <c r="L1140" s="238"/>
      <c r="M1140" s="239"/>
      <c r="N1140" s="240"/>
      <c r="O1140" s="240"/>
      <c r="P1140" s="240"/>
      <c r="Q1140" s="240"/>
      <c r="R1140" s="240"/>
      <c r="S1140" s="240"/>
      <c r="T1140" s="241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42" t="s">
        <v>170</v>
      </c>
      <c r="AU1140" s="242" t="s">
        <v>77</v>
      </c>
      <c r="AV1140" s="13" t="s">
        <v>75</v>
      </c>
      <c r="AW1140" s="13" t="s">
        <v>31</v>
      </c>
      <c r="AX1140" s="13" t="s">
        <v>69</v>
      </c>
      <c r="AY1140" s="242" t="s">
        <v>155</v>
      </c>
    </row>
    <row r="1141" s="14" customFormat="1">
      <c r="A1141" s="14"/>
      <c r="B1141" s="243"/>
      <c r="C1141" s="244"/>
      <c r="D1141" s="228" t="s">
        <v>170</v>
      </c>
      <c r="E1141" s="245" t="s">
        <v>19</v>
      </c>
      <c r="F1141" s="246" t="s">
        <v>948</v>
      </c>
      <c r="G1141" s="244"/>
      <c r="H1141" s="247">
        <v>2.438</v>
      </c>
      <c r="I1141" s="248"/>
      <c r="J1141" s="244"/>
      <c r="K1141" s="244"/>
      <c r="L1141" s="249"/>
      <c r="M1141" s="250"/>
      <c r="N1141" s="251"/>
      <c r="O1141" s="251"/>
      <c r="P1141" s="251"/>
      <c r="Q1141" s="251"/>
      <c r="R1141" s="251"/>
      <c r="S1141" s="251"/>
      <c r="T1141" s="252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53" t="s">
        <v>170</v>
      </c>
      <c r="AU1141" s="253" t="s">
        <v>77</v>
      </c>
      <c r="AV1141" s="14" t="s">
        <v>77</v>
      </c>
      <c r="AW1141" s="14" t="s">
        <v>31</v>
      </c>
      <c r="AX1141" s="14" t="s">
        <v>69</v>
      </c>
      <c r="AY1141" s="253" t="s">
        <v>155</v>
      </c>
    </row>
    <row r="1142" s="14" customFormat="1">
      <c r="A1142" s="14"/>
      <c r="B1142" s="243"/>
      <c r="C1142" s="244"/>
      <c r="D1142" s="228" t="s">
        <v>170</v>
      </c>
      <c r="E1142" s="245" t="s">
        <v>19</v>
      </c>
      <c r="F1142" s="246" t="s">
        <v>949</v>
      </c>
      <c r="G1142" s="244"/>
      <c r="H1142" s="247">
        <v>2.8</v>
      </c>
      <c r="I1142" s="248"/>
      <c r="J1142" s="244"/>
      <c r="K1142" s="244"/>
      <c r="L1142" s="249"/>
      <c r="M1142" s="250"/>
      <c r="N1142" s="251"/>
      <c r="O1142" s="251"/>
      <c r="P1142" s="251"/>
      <c r="Q1142" s="251"/>
      <c r="R1142" s="251"/>
      <c r="S1142" s="251"/>
      <c r="T1142" s="252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T1142" s="253" t="s">
        <v>170</v>
      </c>
      <c r="AU1142" s="253" t="s">
        <v>77</v>
      </c>
      <c r="AV1142" s="14" t="s">
        <v>77</v>
      </c>
      <c r="AW1142" s="14" t="s">
        <v>31</v>
      </c>
      <c r="AX1142" s="14" t="s">
        <v>69</v>
      </c>
      <c r="AY1142" s="253" t="s">
        <v>155</v>
      </c>
    </row>
    <row r="1143" s="14" customFormat="1">
      <c r="A1143" s="14"/>
      <c r="B1143" s="243"/>
      <c r="C1143" s="244"/>
      <c r="D1143" s="228" t="s">
        <v>170</v>
      </c>
      <c r="E1143" s="245" t="s">
        <v>19</v>
      </c>
      <c r="F1143" s="246" t="s">
        <v>949</v>
      </c>
      <c r="G1143" s="244"/>
      <c r="H1143" s="247">
        <v>2.8</v>
      </c>
      <c r="I1143" s="248"/>
      <c r="J1143" s="244"/>
      <c r="K1143" s="244"/>
      <c r="L1143" s="249"/>
      <c r="M1143" s="250"/>
      <c r="N1143" s="251"/>
      <c r="O1143" s="251"/>
      <c r="P1143" s="251"/>
      <c r="Q1143" s="251"/>
      <c r="R1143" s="251"/>
      <c r="S1143" s="251"/>
      <c r="T1143" s="252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T1143" s="253" t="s">
        <v>170</v>
      </c>
      <c r="AU1143" s="253" t="s">
        <v>77</v>
      </c>
      <c r="AV1143" s="14" t="s">
        <v>77</v>
      </c>
      <c r="AW1143" s="14" t="s">
        <v>31</v>
      </c>
      <c r="AX1143" s="14" t="s">
        <v>69</v>
      </c>
      <c r="AY1143" s="253" t="s">
        <v>155</v>
      </c>
    </row>
    <row r="1144" s="15" customFormat="1">
      <c r="A1144" s="15"/>
      <c r="B1144" s="254"/>
      <c r="C1144" s="255"/>
      <c r="D1144" s="228" t="s">
        <v>170</v>
      </c>
      <c r="E1144" s="256" t="s">
        <v>19</v>
      </c>
      <c r="F1144" s="257" t="s">
        <v>192</v>
      </c>
      <c r="G1144" s="255"/>
      <c r="H1144" s="258">
        <v>8.038</v>
      </c>
      <c r="I1144" s="259"/>
      <c r="J1144" s="255"/>
      <c r="K1144" s="255"/>
      <c r="L1144" s="260"/>
      <c r="M1144" s="261"/>
      <c r="N1144" s="262"/>
      <c r="O1144" s="262"/>
      <c r="P1144" s="262"/>
      <c r="Q1144" s="262"/>
      <c r="R1144" s="262"/>
      <c r="S1144" s="262"/>
      <c r="T1144" s="263"/>
      <c r="U1144" s="15"/>
      <c r="V1144" s="15"/>
      <c r="W1144" s="15"/>
      <c r="X1144" s="15"/>
      <c r="Y1144" s="15"/>
      <c r="Z1144" s="15"/>
      <c r="AA1144" s="15"/>
      <c r="AB1144" s="15"/>
      <c r="AC1144" s="15"/>
      <c r="AD1144" s="15"/>
      <c r="AE1144" s="15"/>
      <c r="AT1144" s="264" t="s">
        <v>170</v>
      </c>
      <c r="AU1144" s="264" t="s">
        <v>77</v>
      </c>
      <c r="AV1144" s="15" t="s">
        <v>161</v>
      </c>
      <c r="AW1144" s="15" t="s">
        <v>31</v>
      </c>
      <c r="AX1144" s="15" t="s">
        <v>75</v>
      </c>
      <c r="AY1144" s="264" t="s">
        <v>155</v>
      </c>
    </row>
    <row r="1145" s="2" customFormat="1" ht="21.75" customHeight="1">
      <c r="A1145" s="41"/>
      <c r="B1145" s="42"/>
      <c r="C1145" s="215" t="s">
        <v>950</v>
      </c>
      <c r="D1145" s="215" t="s">
        <v>157</v>
      </c>
      <c r="E1145" s="216" t="s">
        <v>951</v>
      </c>
      <c r="F1145" s="217" t="s">
        <v>952</v>
      </c>
      <c r="G1145" s="218" t="s">
        <v>201</v>
      </c>
      <c r="H1145" s="219">
        <v>207.725</v>
      </c>
      <c r="I1145" s="220"/>
      <c r="J1145" s="221">
        <f>ROUND(I1145*H1145,2)</f>
        <v>0</v>
      </c>
      <c r="K1145" s="217" t="s">
        <v>19</v>
      </c>
      <c r="L1145" s="47"/>
      <c r="M1145" s="222" t="s">
        <v>19</v>
      </c>
      <c r="N1145" s="223" t="s">
        <v>40</v>
      </c>
      <c r="O1145" s="87"/>
      <c r="P1145" s="224">
        <f>O1145*H1145</f>
        <v>0</v>
      </c>
      <c r="Q1145" s="224">
        <v>0</v>
      </c>
      <c r="R1145" s="224">
        <f>Q1145*H1145</f>
        <v>0</v>
      </c>
      <c r="S1145" s="224">
        <v>0</v>
      </c>
      <c r="T1145" s="225">
        <f>S1145*H1145</f>
        <v>0</v>
      </c>
      <c r="U1145" s="41"/>
      <c r="V1145" s="41"/>
      <c r="W1145" s="41"/>
      <c r="X1145" s="41"/>
      <c r="Y1145" s="41"/>
      <c r="Z1145" s="41"/>
      <c r="AA1145" s="41"/>
      <c r="AB1145" s="41"/>
      <c r="AC1145" s="41"/>
      <c r="AD1145" s="41"/>
      <c r="AE1145" s="41"/>
      <c r="AR1145" s="226" t="s">
        <v>161</v>
      </c>
      <c r="AT1145" s="226" t="s">
        <v>157</v>
      </c>
      <c r="AU1145" s="226" t="s">
        <v>77</v>
      </c>
      <c r="AY1145" s="20" t="s">
        <v>155</v>
      </c>
      <c r="BE1145" s="227">
        <f>IF(N1145="základní",J1145,0)</f>
        <v>0</v>
      </c>
      <c r="BF1145" s="227">
        <f>IF(N1145="snížená",J1145,0)</f>
        <v>0</v>
      </c>
      <c r="BG1145" s="227">
        <f>IF(N1145="zákl. přenesená",J1145,0)</f>
        <v>0</v>
      </c>
      <c r="BH1145" s="227">
        <f>IF(N1145="sníž. přenesená",J1145,0)</f>
        <v>0</v>
      </c>
      <c r="BI1145" s="227">
        <f>IF(N1145="nulová",J1145,0)</f>
        <v>0</v>
      </c>
      <c r="BJ1145" s="20" t="s">
        <v>75</v>
      </c>
      <c r="BK1145" s="227">
        <f>ROUND(I1145*H1145,2)</f>
        <v>0</v>
      </c>
      <c r="BL1145" s="20" t="s">
        <v>161</v>
      </c>
      <c r="BM1145" s="226" t="s">
        <v>953</v>
      </c>
    </row>
    <row r="1146" s="2" customFormat="1">
      <c r="A1146" s="41"/>
      <c r="B1146" s="42"/>
      <c r="C1146" s="43"/>
      <c r="D1146" s="228" t="s">
        <v>162</v>
      </c>
      <c r="E1146" s="43"/>
      <c r="F1146" s="229" t="s">
        <v>952</v>
      </c>
      <c r="G1146" s="43"/>
      <c r="H1146" s="43"/>
      <c r="I1146" s="230"/>
      <c r="J1146" s="43"/>
      <c r="K1146" s="43"/>
      <c r="L1146" s="47"/>
      <c r="M1146" s="231"/>
      <c r="N1146" s="232"/>
      <c r="O1146" s="87"/>
      <c r="P1146" s="87"/>
      <c r="Q1146" s="87"/>
      <c r="R1146" s="87"/>
      <c r="S1146" s="87"/>
      <c r="T1146" s="88"/>
      <c r="U1146" s="41"/>
      <c r="V1146" s="41"/>
      <c r="W1146" s="41"/>
      <c r="X1146" s="41"/>
      <c r="Y1146" s="41"/>
      <c r="Z1146" s="41"/>
      <c r="AA1146" s="41"/>
      <c r="AB1146" s="41"/>
      <c r="AC1146" s="41"/>
      <c r="AD1146" s="41"/>
      <c r="AE1146" s="41"/>
      <c r="AT1146" s="20" t="s">
        <v>162</v>
      </c>
      <c r="AU1146" s="20" t="s">
        <v>77</v>
      </c>
    </row>
    <row r="1147" s="13" customFormat="1">
      <c r="A1147" s="13"/>
      <c r="B1147" s="233"/>
      <c r="C1147" s="234"/>
      <c r="D1147" s="228" t="s">
        <v>170</v>
      </c>
      <c r="E1147" s="235" t="s">
        <v>19</v>
      </c>
      <c r="F1147" s="236" t="s">
        <v>171</v>
      </c>
      <c r="G1147" s="234"/>
      <c r="H1147" s="235" t="s">
        <v>19</v>
      </c>
      <c r="I1147" s="237"/>
      <c r="J1147" s="234"/>
      <c r="K1147" s="234"/>
      <c r="L1147" s="238"/>
      <c r="M1147" s="239"/>
      <c r="N1147" s="240"/>
      <c r="O1147" s="240"/>
      <c r="P1147" s="240"/>
      <c r="Q1147" s="240"/>
      <c r="R1147" s="240"/>
      <c r="S1147" s="240"/>
      <c r="T1147" s="241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42" t="s">
        <v>170</v>
      </c>
      <c r="AU1147" s="242" t="s">
        <v>77</v>
      </c>
      <c r="AV1147" s="13" t="s">
        <v>75</v>
      </c>
      <c r="AW1147" s="13" t="s">
        <v>31</v>
      </c>
      <c r="AX1147" s="13" t="s">
        <v>69</v>
      </c>
      <c r="AY1147" s="242" t="s">
        <v>155</v>
      </c>
    </row>
    <row r="1148" s="14" customFormat="1">
      <c r="A1148" s="14"/>
      <c r="B1148" s="243"/>
      <c r="C1148" s="244"/>
      <c r="D1148" s="228" t="s">
        <v>170</v>
      </c>
      <c r="E1148" s="245" t="s">
        <v>19</v>
      </c>
      <c r="F1148" s="246" t="s">
        <v>954</v>
      </c>
      <c r="G1148" s="244"/>
      <c r="H1148" s="247">
        <v>47.125</v>
      </c>
      <c r="I1148" s="248"/>
      <c r="J1148" s="244"/>
      <c r="K1148" s="244"/>
      <c r="L1148" s="249"/>
      <c r="M1148" s="250"/>
      <c r="N1148" s="251"/>
      <c r="O1148" s="251"/>
      <c r="P1148" s="251"/>
      <c r="Q1148" s="251"/>
      <c r="R1148" s="251"/>
      <c r="S1148" s="251"/>
      <c r="T1148" s="252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T1148" s="253" t="s">
        <v>170</v>
      </c>
      <c r="AU1148" s="253" t="s">
        <v>77</v>
      </c>
      <c r="AV1148" s="14" t="s">
        <v>77</v>
      </c>
      <c r="AW1148" s="14" t="s">
        <v>31</v>
      </c>
      <c r="AX1148" s="14" t="s">
        <v>69</v>
      </c>
      <c r="AY1148" s="253" t="s">
        <v>155</v>
      </c>
    </row>
    <row r="1149" s="13" customFormat="1">
      <c r="A1149" s="13"/>
      <c r="B1149" s="233"/>
      <c r="C1149" s="234"/>
      <c r="D1149" s="228" t="s">
        <v>170</v>
      </c>
      <c r="E1149" s="235" t="s">
        <v>19</v>
      </c>
      <c r="F1149" s="236" t="s">
        <v>478</v>
      </c>
      <c r="G1149" s="234"/>
      <c r="H1149" s="235" t="s">
        <v>19</v>
      </c>
      <c r="I1149" s="237"/>
      <c r="J1149" s="234"/>
      <c r="K1149" s="234"/>
      <c r="L1149" s="238"/>
      <c r="M1149" s="239"/>
      <c r="N1149" s="240"/>
      <c r="O1149" s="240"/>
      <c r="P1149" s="240"/>
      <c r="Q1149" s="240"/>
      <c r="R1149" s="240"/>
      <c r="S1149" s="240"/>
      <c r="T1149" s="241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42" t="s">
        <v>170</v>
      </c>
      <c r="AU1149" s="242" t="s">
        <v>77</v>
      </c>
      <c r="AV1149" s="13" t="s">
        <v>75</v>
      </c>
      <c r="AW1149" s="13" t="s">
        <v>31</v>
      </c>
      <c r="AX1149" s="13" t="s">
        <v>69</v>
      </c>
      <c r="AY1149" s="242" t="s">
        <v>155</v>
      </c>
    </row>
    <row r="1150" s="14" customFormat="1">
      <c r="A1150" s="14"/>
      <c r="B1150" s="243"/>
      <c r="C1150" s="244"/>
      <c r="D1150" s="228" t="s">
        <v>170</v>
      </c>
      <c r="E1150" s="245" t="s">
        <v>19</v>
      </c>
      <c r="F1150" s="246" t="s">
        <v>955</v>
      </c>
      <c r="G1150" s="244"/>
      <c r="H1150" s="247">
        <v>23.725</v>
      </c>
      <c r="I1150" s="248"/>
      <c r="J1150" s="244"/>
      <c r="K1150" s="244"/>
      <c r="L1150" s="249"/>
      <c r="M1150" s="250"/>
      <c r="N1150" s="251"/>
      <c r="O1150" s="251"/>
      <c r="P1150" s="251"/>
      <c r="Q1150" s="251"/>
      <c r="R1150" s="251"/>
      <c r="S1150" s="251"/>
      <c r="T1150" s="252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53" t="s">
        <v>170</v>
      </c>
      <c r="AU1150" s="253" t="s">
        <v>77</v>
      </c>
      <c r="AV1150" s="14" t="s">
        <v>77</v>
      </c>
      <c r="AW1150" s="14" t="s">
        <v>31</v>
      </c>
      <c r="AX1150" s="14" t="s">
        <v>69</v>
      </c>
      <c r="AY1150" s="253" t="s">
        <v>155</v>
      </c>
    </row>
    <row r="1151" s="13" customFormat="1">
      <c r="A1151" s="13"/>
      <c r="B1151" s="233"/>
      <c r="C1151" s="234"/>
      <c r="D1151" s="228" t="s">
        <v>170</v>
      </c>
      <c r="E1151" s="235" t="s">
        <v>19</v>
      </c>
      <c r="F1151" s="236" t="s">
        <v>180</v>
      </c>
      <c r="G1151" s="234"/>
      <c r="H1151" s="235" t="s">
        <v>19</v>
      </c>
      <c r="I1151" s="237"/>
      <c r="J1151" s="234"/>
      <c r="K1151" s="234"/>
      <c r="L1151" s="238"/>
      <c r="M1151" s="239"/>
      <c r="N1151" s="240"/>
      <c r="O1151" s="240"/>
      <c r="P1151" s="240"/>
      <c r="Q1151" s="240"/>
      <c r="R1151" s="240"/>
      <c r="S1151" s="240"/>
      <c r="T1151" s="241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42" t="s">
        <v>170</v>
      </c>
      <c r="AU1151" s="242" t="s">
        <v>77</v>
      </c>
      <c r="AV1151" s="13" t="s">
        <v>75</v>
      </c>
      <c r="AW1151" s="13" t="s">
        <v>31</v>
      </c>
      <c r="AX1151" s="13" t="s">
        <v>69</v>
      </c>
      <c r="AY1151" s="242" t="s">
        <v>155</v>
      </c>
    </row>
    <row r="1152" s="14" customFormat="1">
      <c r="A1152" s="14"/>
      <c r="B1152" s="243"/>
      <c r="C1152" s="244"/>
      <c r="D1152" s="228" t="s">
        <v>170</v>
      </c>
      <c r="E1152" s="245" t="s">
        <v>19</v>
      </c>
      <c r="F1152" s="246" t="s">
        <v>956</v>
      </c>
      <c r="G1152" s="244"/>
      <c r="H1152" s="247">
        <v>22.422</v>
      </c>
      <c r="I1152" s="248"/>
      <c r="J1152" s="244"/>
      <c r="K1152" s="244"/>
      <c r="L1152" s="249"/>
      <c r="M1152" s="250"/>
      <c r="N1152" s="251"/>
      <c r="O1152" s="251"/>
      <c r="P1152" s="251"/>
      <c r="Q1152" s="251"/>
      <c r="R1152" s="251"/>
      <c r="S1152" s="251"/>
      <c r="T1152" s="252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53" t="s">
        <v>170</v>
      </c>
      <c r="AU1152" s="253" t="s">
        <v>77</v>
      </c>
      <c r="AV1152" s="14" t="s">
        <v>77</v>
      </c>
      <c r="AW1152" s="14" t="s">
        <v>31</v>
      </c>
      <c r="AX1152" s="14" t="s">
        <v>69</v>
      </c>
      <c r="AY1152" s="253" t="s">
        <v>155</v>
      </c>
    </row>
    <row r="1153" s="14" customFormat="1">
      <c r="A1153" s="14"/>
      <c r="B1153" s="243"/>
      <c r="C1153" s="244"/>
      <c r="D1153" s="228" t="s">
        <v>170</v>
      </c>
      <c r="E1153" s="245" t="s">
        <v>19</v>
      </c>
      <c r="F1153" s="246" t="s">
        <v>957</v>
      </c>
      <c r="G1153" s="244"/>
      <c r="H1153" s="247">
        <v>-1.94</v>
      </c>
      <c r="I1153" s="248"/>
      <c r="J1153" s="244"/>
      <c r="K1153" s="244"/>
      <c r="L1153" s="249"/>
      <c r="M1153" s="250"/>
      <c r="N1153" s="251"/>
      <c r="O1153" s="251"/>
      <c r="P1153" s="251"/>
      <c r="Q1153" s="251"/>
      <c r="R1153" s="251"/>
      <c r="S1153" s="251"/>
      <c r="T1153" s="252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T1153" s="253" t="s">
        <v>170</v>
      </c>
      <c r="AU1153" s="253" t="s">
        <v>77</v>
      </c>
      <c r="AV1153" s="14" t="s">
        <v>77</v>
      </c>
      <c r="AW1153" s="14" t="s">
        <v>31</v>
      </c>
      <c r="AX1153" s="14" t="s">
        <v>69</v>
      </c>
      <c r="AY1153" s="253" t="s">
        <v>155</v>
      </c>
    </row>
    <row r="1154" s="14" customFormat="1">
      <c r="A1154" s="14"/>
      <c r="B1154" s="243"/>
      <c r="C1154" s="244"/>
      <c r="D1154" s="228" t="s">
        <v>170</v>
      </c>
      <c r="E1154" s="245" t="s">
        <v>19</v>
      </c>
      <c r="F1154" s="246" t="s">
        <v>958</v>
      </c>
      <c r="G1154" s="244"/>
      <c r="H1154" s="247">
        <v>25.997</v>
      </c>
      <c r="I1154" s="248"/>
      <c r="J1154" s="244"/>
      <c r="K1154" s="244"/>
      <c r="L1154" s="249"/>
      <c r="M1154" s="250"/>
      <c r="N1154" s="251"/>
      <c r="O1154" s="251"/>
      <c r="P1154" s="251"/>
      <c r="Q1154" s="251"/>
      <c r="R1154" s="251"/>
      <c r="S1154" s="251"/>
      <c r="T1154" s="252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53" t="s">
        <v>170</v>
      </c>
      <c r="AU1154" s="253" t="s">
        <v>77</v>
      </c>
      <c r="AV1154" s="14" t="s">
        <v>77</v>
      </c>
      <c r="AW1154" s="14" t="s">
        <v>31</v>
      </c>
      <c r="AX1154" s="14" t="s">
        <v>69</v>
      </c>
      <c r="AY1154" s="253" t="s">
        <v>155</v>
      </c>
    </row>
    <row r="1155" s="13" customFormat="1">
      <c r="A1155" s="13"/>
      <c r="B1155" s="233"/>
      <c r="C1155" s="234"/>
      <c r="D1155" s="228" t="s">
        <v>170</v>
      </c>
      <c r="E1155" s="235" t="s">
        <v>19</v>
      </c>
      <c r="F1155" s="236" t="s">
        <v>183</v>
      </c>
      <c r="G1155" s="234"/>
      <c r="H1155" s="235" t="s">
        <v>19</v>
      </c>
      <c r="I1155" s="237"/>
      <c r="J1155" s="234"/>
      <c r="K1155" s="234"/>
      <c r="L1155" s="238"/>
      <c r="M1155" s="239"/>
      <c r="N1155" s="240"/>
      <c r="O1155" s="240"/>
      <c r="P1155" s="240"/>
      <c r="Q1155" s="240"/>
      <c r="R1155" s="240"/>
      <c r="S1155" s="240"/>
      <c r="T1155" s="241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42" t="s">
        <v>170</v>
      </c>
      <c r="AU1155" s="242" t="s">
        <v>77</v>
      </c>
      <c r="AV1155" s="13" t="s">
        <v>75</v>
      </c>
      <c r="AW1155" s="13" t="s">
        <v>31</v>
      </c>
      <c r="AX1155" s="13" t="s">
        <v>69</v>
      </c>
      <c r="AY1155" s="242" t="s">
        <v>155</v>
      </c>
    </row>
    <row r="1156" s="14" customFormat="1">
      <c r="A1156" s="14"/>
      <c r="B1156" s="243"/>
      <c r="C1156" s="244"/>
      <c r="D1156" s="228" t="s">
        <v>170</v>
      </c>
      <c r="E1156" s="245" t="s">
        <v>19</v>
      </c>
      <c r="F1156" s="246" t="s">
        <v>959</v>
      </c>
      <c r="G1156" s="244"/>
      <c r="H1156" s="247">
        <v>50.197</v>
      </c>
      <c r="I1156" s="248"/>
      <c r="J1156" s="244"/>
      <c r="K1156" s="244"/>
      <c r="L1156" s="249"/>
      <c r="M1156" s="250"/>
      <c r="N1156" s="251"/>
      <c r="O1156" s="251"/>
      <c r="P1156" s="251"/>
      <c r="Q1156" s="251"/>
      <c r="R1156" s="251"/>
      <c r="S1156" s="251"/>
      <c r="T1156" s="252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T1156" s="253" t="s">
        <v>170</v>
      </c>
      <c r="AU1156" s="253" t="s">
        <v>77</v>
      </c>
      <c r="AV1156" s="14" t="s">
        <v>77</v>
      </c>
      <c r="AW1156" s="14" t="s">
        <v>31</v>
      </c>
      <c r="AX1156" s="14" t="s">
        <v>69</v>
      </c>
      <c r="AY1156" s="253" t="s">
        <v>155</v>
      </c>
    </row>
    <row r="1157" s="14" customFormat="1">
      <c r="A1157" s="14"/>
      <c r="B1157" s="243"/>
      <c r="C1157" s="244"/>
      <c r="D1157" s="228" t="s">
        <v>170</v>
      </c>
      <c r="E1157" s="245" t="s">
        <v>19</v>
      </c>
      <c r="F1157" s="246" t="s">
        <v>960</v>
      </c>
      <c r="G1157" s="244"/>
      <c r="H1157" s="247">
        <v>-1.051</v>
      </c>
      <c r="I1157" s="248"/>
      <c r="J1157" s="244"/>
      <c r="K1157" s="244"/>
      <c r="L1157" s="249"/>
      <c r="M1157" s="250"/>
      <c r="N1157" s="251"/>
      <c r="O1157" s="251"/>
      <c r="P1157" s="251"/>
      <c r="Q1157" s="251"/>
      <c r="R1157" s="251"/>
      <c r="S1157" s="251"/>
      <c r="T1157" s="252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T1157" s="253" t="s">
        <v>170</v>
      </c>
      <c r="AU1157" s="253" t="s">
        <v>77</v>
      </c>
      <c r="AV1157" s="14" t="s">
        <v>77</v>
      </c>
      <c r="AW1157" s="14" t="s">
        <v>31</v>
      </c>
      <c r="AX1157" s="14" t="s">
        <v>69</v>
      </c>
      <c r="AY1157" s="253" t="s">
        <v>155</v>
      </c>
    </row>
    <row r="1158" s="13" customFormat="1">
      <c r="A1158" s="13"/>
      <c r="B1158" s="233"/>
      <c r="C1158" s="234"/>
      <c r="D1158" s="228" t="s">
        <v>170</v>
      </c>
      <c r="E1158" s="235" t="s">
        <v>19</v>
      </c>
      <c r="F1158" s="236" t="s">
        <v>187</v>
      </c>
      <c r="G1158" s="234"/>
      <c r="H1158" s="235" t="s">
        <v>19</v>
      </c>
      <c r="I1158" s="237"/>
      <c r="J1158" s="234"/>
      <c r="K1158" s="234"/>
      <c r="L1158" s="238"/>
      <c r="M1158" s="239"/>
      <c r="N1158" s="240"/>
      <c r="O1158" s="240"/>
      <c r="P1158" s="240"/>
      <c r="Q1158" s="240"/>
      <c r="R1158" s="240"/>
      <c r="S1158" s="240"/>
      <c r="T1158" s="241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42" t="s">
        <v>170</v>
      </c>
      <c r="AU1158" s="242" t="s">
        <v>77</v>
      </c>
      <c r="AV1158" s="13" t="s">
        <v>75</v>
      </c>
      <c r="AW1158" s="13" t="s">
        <v>31</v>
      </c>
      <c r="AX1158" s="13" t="s">
        <v>69</v>
      </c>
      <c r="AY1158" s="242" t="s">
        <v>155</v>
      </c>
    </row>
    <row r="1159" s="14" customFormat="1">
      <c r="A1159" s="14"/>
      <c r="B1159" s="243"/>
      <c r="C1159" s="244"/>
      <c r="D1159" s="228" t="s">
        <v>170</v>
      </c>
      <c r="E1159" s="245" t="s">
        <v>19</v>
      </c>
      <c r="F1159" s="246" t="s">
        <v>961</v>
      </c>
      <c r="G1159" s="244"/>
      <c r="H1159" s="247">
        <v>41.25</v>
      </c>
      <c r="I1159" s="248"/>
      <c r="J1159" s="244"/>
      <c r="K1159" s="244"/>
      <c r="L1159" s="249"/>
      <c r="M1159" s="250"/>
      <c r="N1159" s="251"/>
      <c r="O1159" s="251"/>
      <c r="P1159" s="251"/>
      <c r="Q1159" s="251"/>
      <c r="R1159" s="251"/>
      <c r="S1159" s="251"/>
      <c r="T1159" s="252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T1159" s="253" t="s">
        <v>170</v>
      </c>
      <c r="AU1159" s="253" t="s">
        <v>77</v>
      </c>
      <c r="AV1159" s="14" t="s">
        <v>77</v>
      </c>
      <c r="AW1159" s="14" t="s">
        <v>31</v>
      </c>
      <c r="AX1159" s="14" t="s">
        <v>69</v>
      </c>
      <c r="AY1159" s="253" t="s">
        <v>155</v>
      </c>
    </row>
    <row r="1160" s="15" customFormat="1">
      <c r="A1160" s="15"/>
      <c r="B1160" s="254"/>
      <c r="C1160" s="255"/>
      <c r="D1160" s="228" t="s">
        <v>170</v>
      </c>
      <c r="E1160" s="256" t="s">
        <v>19</v>
      </c>
      <c r="F1160" s="257" t="s">
        <v>192</v>
      </c>
      <c r="G1160" s="255"/>
      <c r="H1160" s="258">
        <v>207.72500000000003</v>
      </c>
      <c r="I1160" s="259"/>
      <c r="J1160" s="255"/>
      <c r="K1160" s="255"/>
      <c r="L1160" s="260"/>
      <c r="M1160" s="261"/>
      <c r="N1160" s="262"/>
      <c r="O1160" s="262"/>
      <c r="P1160" s="262"/>
      <c r="Q1160" s="262"/>
      <c r="R1160" s="262"/>
      <c r="S1160" s="262"/>
      <c r="T1160" s="263"/>
      <c r="U1160" s="15"/>
      <c r="V1160" s="15"/>
      <c r="W1160" s="15"/>
      <c r="X1160" s="15"/>
      <c r="Y1160" s="15"/>
      <c r="Z1160" s="15"/>
      <c r="AA1160" s="15"/>
      <c r="AB1160" s="15"/>
      <c r="AC1160" s="15"/>
      <c r="AD1160" s="15"/>
      <c r="AE1160" s="15"/>
      <c r="AT1160" s="264" t="s">
        <v>170</v>
      </c>
      <c r="AU1160" s="264" t="s">
        <v>77</v>
      </c>
      <c r="AV1160" s="15" t="s">
        <v>161</v>
      </c>
      <c r="AW1160" s="15" t="s">
        <v>31</v>
      </c>
      <c r="AX1160" s="15" t="s">
        <v>75</v>
      </c>
      <c r="AY1160" s="264" t="s">
        <v>155</v>
      </c>
    </row>
    <row r="1161" s="2" customFormat="1" ht="16.5" customHeight="1">
      <c r="A1161" s="41"/>
      <c r="B1161" s="42"/>
      <c r="C1161" s="215" t="s">
        <v>611</v>
      </c>
      <c r="D1161" s="215" t="s">
        <v>157</v>
      </c>
      <c r="E1161" s="216" t="s">
        <v>962</v>
      </c>
      <c r="F1161" s="217" t="s">
        <v>963</v>
      </c>
      <c r="G1161" s="218" t="s">
        <v>201</v>
      </c>
      <c r="H1161" s="219">
        <v>122.462</v>
      </c>
      <c r="I1161" s="220"/>
      <c r="J1161" s="221">
        <f>ROUND(I1161*H1161,2)</f>
        <v>0</v>
      </c>
      <c r="K1161" s="217" t="s">
        <v>19</v>
      </c>
      <c r="L1161" s="47"/>
      <c r="M1161" s="222" t="s">
        <v>19</v>
      </c>
      <c r="N1161" s="223" t="s">
        <v>40</v>
      </c>
      <c r="O1161" s="87"/>
      <c r="P1161" s="224">
        <f>O1161*H1161</f>
        <v>0</v>
      </c>
      <c r="Q1161" s="224">
        <v>0</v>
      </c>
      <c r="R1161" s="224">
        <f>Q1161*H1161</f>
        <v>0</v>
      </c>
      <c r="S1161" s="224">
        <v>0</v>
      </c>
      <c r="T1161" s="225">
        <f>S1161*H1161</f>
        <v>0</v>
      </c>
      <c r="U1161" s="41"/>
      <c r="V1161" s="41"/>
      <c r="W1161" s="41"/>
      <c r="X1161" s="41"/>
      <c r="Y1161" s="41"/>
      <c r="Z1161" s="41"/>
      <c r="AA1161" s="41"/>
      <c r="AB1161" s="41"/>
      <c r="AC1161" s="41"/>
      <c r="AD1161" s="41"/>
      <c r="AE1161" s="41"/>
      <c r="AR1161" s="226" t="s">
        <v>161</v>
      </c>
      <c r="AT1161" s="226" t="s">
        <v>157</v>
      </c>
      <c r="AU1161" s="226" t="s">
        <v>77</v>
      </c>
      <c r="AY1161" s="20" t="s">
        <v>155</v>
      </c>
      <c r="BE1161" s="227">
        <f>IF(N1161="základní",J1161,0)</f>
        <v>0</v>
      </c>
      <c r="BF1161" s="227">
        <f>IF(N1161="snížená",J1161,0)</f>
        <v>0</v>
      </c>
      <c r="BG1161" s="227">
        <f>IF(N1161="zákl. přenesená",J1161,0)</f>
        <v>0</v>
      </c>
      <c r="BH1161" s="227">
        <f>IF(N1161="sníž. přenesená",J1161,0)</f>
        <v>0</v>
      </c>
      <c r="BI1161" s="227">
        <f>IF(N1161="nulová",J1161,0)</f>
        <v>0</v>
      </c>
      <c r="BJ1161" s="20" t="s">
        <v>75</v>
      </c>
      <c r="BK1161" s="227">
        <f>ROUND(I1161*H1161,2)</f>
        <v>0</v>
      </c>
      <c r="BL1161" s="20" t="s">
        <v>161</v>
      </c>
      <c r="BM1161" s="226" t="s">
        <v>964</v>
      </c>
    </row>
    <row r="1162" s="2" customFormat="1">
      <c r="A1162" s="41"/>
      <c r="B1162" s="42"/>
      <c r="C1162" s="43"/>
      <c r="D1162" s="228" t="s">
        <v>162</v>
      </c>
      <c r="E1162" s="43"/>
      <c r="F1162" s="229" t="s">
        <v>963</v>
      </c>
      <c r="G1162" s="43"/>
      <c r="H1162" s="43"/>
      <c r="I1162" s="230"/>
      <c r="J1162" s="43"/>
      <c r="K1162" s="43"/>
      <c r="L1162" s="47"/>
      <c r="M1162" s="231"/>
      <c r="N1162" s="232"/>
      <c r="O1162" s="87"/>
      <c r="P1162" s="87"/>
      <c r="Q1162" s="87"/>
      <c r="R1162" s="87"/>
      <c r="S1162" s="87"/>
      <c r="T1162" s="88"/>
      <c r="U1162" s="41"/>
      <c r="V1162" s="41"/>
      <c r="W1162" s="41"/>
      <c r="X1162" s="41"/>
      <c r="Y1162" s="41"/>
      <c r="Z1162" s="41"/>
      <c r="AA1162" s="41"/>
      <c r="AB1162" s="41"/>
      <c r="AC1162" s="41"/>
      <c r="AD1162" s="41"/>
      <c r="AE1162" s="41"/>
      <c r="AT1162" s="20" t="s">
        <v>162</v>
      </c>
      <c r="AU1162" s="20" t="s">
        <v>77</v>
      </c>
    </row>
    <row r="1163" s="13" customFormat="1">
      <c r="A1163" s="13"/>
      <c r="B1163" s="233"/>
      <c r="C1163" s="234"/>
      <c r="D1163" s="228" t="s">
        <v>170</v>
      </c>
      <c r="E1163" s="235" t="s">
        <v>19</v>
      </c>
      <c r="F1163" s="236" t="s">
        <v>171</v>
      </c>
      <c r="G1163" s="234"/>
      <c r="H1163" s="235" t="s">
        <v>19</v>
      </c>
      <c r="I1163" s="237"/>
      <c r="J1163" s="234"/>
      <c r="K1163" s="234"/>
      <c r="L1163" s="238"/>
      <c r="M1163" s="239"/>
      <c r="N1163" s="240"/>
      <c r="O1163" s="240"/>
      <c r="P1163" s="240"/>
      <c r="Q1163" s="240"/>
      <c r="R1163" s="240"/>
      <c r="S1163" s="240"/>
      <c r="T1163" s="241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42" t="s">
        <v>170</v>
      </c>
      <c r="AU1163" s="242" t="s">
        <v>77</v>
      </c>
      <c r="AV1163" s="13" t="s">
        <v>75</v>
      </c>
      <c r="AW1163" s="13" t="s">
        <v>31</v>
      </c>
      <c r="AX1163" s="13" t="s">
        <v>69</v>
      </c>
      <c r="AY1163" s="242" t="s">
        <v>155</v>
      </c>
    </row>
    <row r="1164" s="14" customFormat="1">
      <c r="A1164" s="14"/>
      <c r="B1164" s="243"/>
      <c r="C1164" s="244"/>
      <c r="D1164" s="228" t="s">
        <v>170</v>
      </c>
      <c r="E1164" s="245" t="s">
        <v>19</v>
      </c>
      <c r="F1164" s="246" t="s">
        <v>965</v>
      </c>
      <c r="G1164" s="244"/>
      <c r="H1164" s="247">
        <v>29</v>
      </c>
      <c r="I1164" s="248"/>
      <c r="J1164" s="244"/>
      <c r="K1164" s="244"/>
      <c r="L1164" s="249"/>
      <c r="M1164" s="250"/>
      <c r="N1164" s="251"/>
      <c r="O1164" s="251"/>
      <c r="P1164" s="251"/>
      <c r="Q1164" s="251"/>
      <c r="R1164" s="251"/>
      <c r="S1164" s="251"/>
      <c r="T1164" s="252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T1164" s="253" t="s">
        <v>170</v>
      </c>
      <c r="AU1164" s="253" t="s">
        <v>77</v>
      </c>
      <c r="AV1164" s="14" t="s">
        <v>77</v>
      </c>
      <c r="AW1164" s="14" t="s">
        <v>31</v>
      </c>
      <c r="AX1164" s="14" t="s">
        <v>69</v>
      </c>
      <c r="AY1164" s="253" t="s">
        <v>155</v>
      </c>
    </row>
    <row r="1165" s="13" customFormat="1">
      <c r="A1165" s="13"/>
      <c r="B1165" s="233"/>
      <c r="C1165" s="234"/>
      <c r="D1165" s="228" t="s">
        <v>170</v>
      </c>
      <c r="E1165" s="235" t="s">
        <v>19</v>
      </c>
      <c r="F1165" s="236" t="s">
        <v>478</v>
      </c>
      <c r="G1165" s="234"/>
      <c r="H1165" s="235" t="s">
        <v>19</v>
      </c>
      <c r="I1165" s="237"/>
      <c r="J1165" s="234"/>
      <c r="K1165" s="234"/>
      <c r="L1165" s="238"/>
      <c r="M1165" s="239"/>
      <c r="N1165" s="240"/>
      <c r="O1165" s="240"/>
      <c r="P1165" s="240"/>
      <c r="Q1165" s="240"/>
      <c r="R1165" s="240"/>
      <c r="S1165" s="240"/>
      <c r="T1165" s="241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42" t="s">
        <v>170</v>
      </c>
      <c r="AU1165" s="242" t="s">
        <v>77</v>
      </c>
      <c r="AV1165" s="13" t="s">
        <v>75</v>
      </c>
      <c r="AW1165" s="13" t="s">
        <v>31</v>
      </c>
      <c r="AX1165" s="13" t="s">
        <v>69</v>
      </c>
      <c r="AY1165" s="242" t="s">
        <v>155</v>
      </c>
    </row>
    <row r="1166" s="14" customFormat="1">
      <c r="A1166" s="14"/>
      <c r="B1166" s="243"/>
      <c r="C1166" s="244"/>
      <c r="D1166" s="228" t="s">
        <v>170</v>
      </c>
      <c r="E1166" s="245" t="s">
        <v>19</v>
      </c>
      <c r="F1166" s="246" t="s">
        <v>966</v>
      </c>
      <c r="G1166" s="244"/>
      <c r="H1166" s="247">
        <v>14.6</v>
      </c>
      <c r="I1166" s="248"/>
      <c r="J1166" s="244"/>
      <c r="K1166" s="244"/>
      <c r="L1166" s="249"/>
      <c r="M1166" s="250"/>
      <c r="N1166" s="251"/>
      <c r="O1166" s="251"/>
      <c r="P1166" s="251"/>
      <c r="Q1166" s="251"/>
      <c r="R1166" s="251"/>
      <c r="S1166" s="251"/>
      <c r="T1166" s="252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53" t="s">
        <v>170</v>
      </c>
      <c r="AU1166" s="253" t="s">
        <v>77</v>
      </c>
      <c r="AV1166" s="14" t="s">
        <v>77</v>
      </c>
      <c r="AW1166" s="14" t="s">
        <v>31</v>
      </c>
      <c r="AX1166" s="14" t="s">
        <v>69</v>
      </c>
      <c r="AY1166" s="253" t="s">
        <v>155</v>
      </c>
    </row>
    <row r="1167" s="13" customFormat="1">
      <c r="A1167" s="13"/>
      <c r="B1167" s="233"/>
      <c r="C1167" s="234"/>
      <c r="D1167" s="228" t="s">
        <v>170</v>
      </c>
      <c r="E1167" s="235" t="s">
        <v>19</v>
      </c>
      <c r="F1167" s="236" t="s">
        <v>180</v>
      </c>
      <c r="G1167" s="234"/>
      <c r="H1167" s="235" t="s">
        <v>19</v>
      </c>
      <c r="I1167" s="237"/>
      <c r="J1167" s="234"/>
      <c r="K1167" s="234"/>
      <c r="L1167" s="238"/>
      <c r="M1167" s="239"/>
      <c r="N1167" s="240"/>
      <c r="O1167" s="240"/>
      <c r="P1167" s="240"/>
      <c r="Q1167" s="240"/>
      <c r="R1167" s="240"/>
      <c r="S1167" s="240"/>
      <c r="T1167" s="241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42" t="s">
        <v>170</v>
      </c>
      <c r="AU1167" s="242" t="s">
        <v>77</v>
      </c>
      <c r="AV1167" s="13" t="s">
        <v>75</v>
      </c>
      <c r="AW1167" s="13" t="s">
        <v>31</v>
      </c>
      <c r="AX1167" s="13" t="s">
        <v>69</v>
      </c>
      <c r="AY1167" s="242" t="s">
        <v>155</v>
      </c>
    </row>
    <row r="1168" s="14" customFormat="1">
      <c r="A1168" s="14"/>
      <c r="B1168" s="243"/>
      <c r="C1168" s="244"/>
      <c r="D1168" s="228" t="s">
        <v>170</v>
      </c>
      <c r="E1168" s="245" t="s">
        <v>19</v>
      </c>
      <c r="F1168" s="246" t="s">
        <v>967</v>
      </c>
      <c r="G1168" s="244"/>
      <c r="H1168" s="247">
        <v>5.606</v>
      </c>
      <c r="I1168" s="248"/>
      <c r="J1168" s="244"/>
      <c r="K1168" s="244"/>
      <c r="L1168" s="249"/>
      <c r="M1168" s="250"/>
      <c r="N1168" s="251"/>
      <c r="O1168" s="251"/>
      <c r="P1168" s="251"/>
      <c r="Q1168" s="251"/>
      <c r="R1168" s="251"/>
      <c r="S1168" s="251"/>
      <c r="T1168" s="252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53" t="s">
        <v>170</v>
      </c>
      <c r="AU1168" s="253" t="s">
        <v>77</v>
      </c>
      <c r="AV1168" s="14" t="s">
        <v>77</v>
      </c>
      <c r="AW1168" s="14" t="s">
        <v>31</v>
      </c>
      <c r="AX1168" s="14" t="s">
        <v>69</v>
      </c>
      <c r="AY1168" s="253" t="s">
        <v>155</v>
      </c>
    </row>
    <row r="1169" s="14" customFormat="1">
      <c r="A1169" s="14"/>
      <c r="B1169" s="243"/>
      <c r="C1169" s="244"/>
      <c r="D1169" s="228" t="s">
        <v>170</v>
      </c>
      <c r="E1169" s="245" t="s">
        <v>19</v>
      </c>
      <c r="F1169" s="246" t="s">
        <v>968</v>
      </c>
      <c r="G1169" s="244"/>
      <c r="H1169" s="247">
        <v>-0.485</v>
      </c>
      <c r="I1169" s="248"/>
      <c r="J1169" s="244"/>
      <c r="K1169" s="244"/>
      <c r="L1169" s="249"/>
      <c r="M1169" s="250"/>
      <c r="N1169" s="251"/>
      <c r="O1169" s="251"/>
      <c r="P1169" s="251"/>
      <c r="Q1169" s="251"/>
      <c r="R1169" s="251"/>
      <c r="S1169" s="251"/>
      <c r="T1169" s="252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53" t="s">
        <v>170</v>
      </c>
      <c r="AU1169" s="253" t="s">
        <v>77</v>
      </c>
      <c r="AV1169" s="14" t="s">
        <v>77</v>
      </c>
      <c r="AW1169" s="14" t="s">
        <v>31</v>
      </c>
      <c r="AX1169" s="14" t="s">
        <v>69</v>
      </c>
      <c r="AY1169" s="253" t="s">
        <v>155</v>
      </c>
    </row>
    <row r="1170" s="14" customFormat="1">
      <c r="A1170" s="14"/>
      <c r="B1170" s="243"/>
      <c r="C1170" s="244"/>
      <c r="D1170" s="228" t="s">
        <v>170</v>
      </c>
      <c r="E1170" s="245" t="s">
        <v>19</v>
      </c>
      <c r="F1170" s="246" t="s">
        <v>969</v>
      </c>
      <c r="G1170" s="244"/>
      <c r="H1170" s="247">
        <v>15.998</v>
      </c>
      <c r="I1170" s="248"/>
      <c r="J1170" s="244"/>
      <c r="K1170" s="244"/>
      <c r="L1170" s="249"/>
      <c r="M1170" s="250"/>
      <c r="N1170" s="251"/>
      <c r="O1170" s="251"/>
      <c r="P1170" s="251"/>
      <c r="Q1170" s="251"/>
      <c r="R1170" s="251"/>
      <c r="S1170" s="251"/>
      <c r="T1170" s="252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3" t="s">
        <v>170</v>
      </c>
      <c r="AU1170" s="253" t="s">
        <v>77</v>
      </c>
      <c r="AV1170" s="14" t="s">
        <v>77</v>
      </c>
      <c r="AW1170" s="14" t="s">
        <v>31</v>
      </c>
      <c r="AX1170" s="14" t="s">
        <v>69</v>
      </c>
      <c r="AY1170" s="253" t="s">
        <v>155</v>
      </c>
    </row>
    <row r="1171" s="13" customFormat="1">
      <c r="A1171" s="13"/>
      <c r="B1171" s="233"/>
      <c r="C1171" s="234"/>
      <c r="D1171" s="228" t="s">
        <v>170</v>
      </c>
      <c r="E1171" s="235" t="s">
        <v>19</v>
      </c>
      <c r="F1171" s="236" t="s">
        <v>183</v>
      </c>
      <c r="G1171" s="234"/>
      <c r="H1171" s="235" t="s">
        <v>19</v>
      </c>
      <c r="I1171" s="237"/>
      <c r="J1171" s="234"/>
      <c r="K1171" s="234"/>
      <c r="L1171" s="238"/>
      <c r="M1171" s="239"/>
      <c r="N1171" s="240"/>
      <c r="O1171" s="240"/>
      <c r="P1171" s="240"/>
      <c r="Q1171" s="240"/>
      <c r="R1171" s="240"/>
      <c r="S1171" s="240"/>
      <c r="T1171" s="241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42" t="s">
        <v>170</v>
      </c>
      <c r="AU1171" s="242" t="s">
        <v>77</v>
      </c>
      <c r="AV1171" s="13" t="s">
        <v>75</v>
      </c>
      <c r="AW1171" s="13" t="s">
        <v>31</v>
      </c>
      <c r="AX1171" s="13" t="s">
        <v>69</v>
      </c>
      <c r="AY1171" s="242" t="s">
        <v>155</v>
      </c>
    </row>
    <row r="1172" s="14" customFormat="1">
      <c r="A1172" s="14"/>
      <c r="B1172" s="243"/>
      <c r="C1172" s="244"/>
      <c r="D1172" s="228" t="s">
        <v>170</v>
      </c>
      <c r="E1172" s="245" t="s">
        <v>19</v>
      </c>
      <c r="F1172" s="246" t="s">
        <v>970</v>
      </c>
      <c r="G1172" s="244"/>
      <c r="H1172" s="247">
        <v>30.89</v>
      </c>
      <c r="I1172" s="248"/>
      <c r="J1172" s="244"/>
      <c r="K1172" s="244"/>
      <c r="L1172" s="249"/>
      <c r="M1172" s="250"/>
      <c r="N1172" s="251"/>
      <c r="O1172" s="251"/>
      <c r="P1172" s="251"/>
      <c r="Q1172" s="251"/>
      <c r="R1172" s="251"/>
      <c r="S1172" s="251"/>
      <c r="T1172" s="252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T1172" s="253" t="s">
        <v>170</v>
      </c>
      <c r="AU1172" s="253" t="s">
        <v>77</v>
      </c>
      <c r="AV1172" s="14" t="s">
        <v>77</v>
      </c>
      <c r="AW1172" s="14" t="s">
        <v>31</v>
      </c>
      <c r="AX1172" s="14" t="s">
        <v>69</v>
      </c>
      <c r="AY1172" s="253" t="s">
        <v>155</v>
      </c>
    </row>
    <row r="1173" s="14" customFormat="1">
      <c r="A1173" s="14"/>
      <c r="B1173" s="243"/>
      <c r="C1173" s="244"/>
      <c r="D1173" s="228" t="s">
        <v>170</v>
      </c>
      <c r="E1173" s="245" t="s">
        <v>19</v>
      </c>
      <c r="F1173" s="246" t="s">
        <v>971</v>
      </c>
      <c r="G1173" s="244"/>
      <c r="H1173" s="247">
        <v>-0.64700000000000008</v>
      </c>
      <c r="I1173" s="248"/>
      <c r="J1173" s="244"/>
      <c r="K1173" s="244"/>
      <c r="L1173" s="249"/>
      <c r="M1173" s="250"/>
      <c r="N1173" s="251"/>
      <c r="O1173" s="251"/>
      <c r="P1173" s="251"/>
      <c r="Q1173" s="251"/>
      <c r="R1173" s="251"/>
      <c r="S1173" s="251"/>
      <c r="T1173" s="252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T1173" s="253" t="s">
        <v>170</v>
      </c>
      <c r="AU1173" s="253" t="s">
        <v>77</v>
      </c>
      <c r="AV1173" s="14" t="s">
        <v>77</v>
      </c>
      <c r="AW1173" s="14" t="s">
        <v>31</v>
      </c>
      <c r="AX1173" s="14" t="s">
        <v>69</v>
      </c>
      <c r="AY1173" s="253" t="s">
        <v>155</v>
      </c>
    </row>
    <row r="1174" s="13" customFormat="1">
      <c r="A1174" s="13"/>
      <c r="B1174" s="233"/>
      <c r="C1174" s="234"/>
      <c r="D1174" s="228" t="s">
        <v>170</v>
      </c>
      <c r="E1174" s="235" t="s">
        <v>19</v>
      </c>
      <c r="F1174" s="236" t="s">
        <v>187</v>
      </c>
      <c r="G1174" s="234"/>
      <c r="H1174" s="235" t="s">
        <v>19</v>
      </c>
      <c r="I1174" s="237"/>
      <c r="J1174" s="234"/>
      <c r="K1174" s="234"/>
      <c r="L1174" s="238"/>
      <c r="M1174" s="239"/>
      <c r="N1174" s="240"/>
      <c r="O1174" s="240"/>
      <c r="P1174" s="240"/>
      <c r="Q1174" s="240"/>
      <c r="R1174" s="240"/>
      <c r="S1174" s="240"/>
      <c r="T1174" s="241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42" t="s">
        <v>170</v>
      </c>
      <c r="AU1174" s="242" t="s">
        <v>77</v>
      </c>
      <c r="AV1174" s="13" t="s">
        <v>75</v>
      </c>
      <c r="AW1174" s="13" t="s">
        <v>31</v>
      </c>
      <c r="AX1174" s="13" t="s">
        <v>69</v>
      </c>
      <c r="AY1174" s="242" t="s">
        <v>155</v>
      </c>
    </row>
    <row r="1175" s="14" customFormat="1">
      <c r="A1175" s="14"/>
      <c r="B1175" s="243"/>
      <c r="C1175" s="244"/>
      <c r="D1175" s="228" t="s">
        <v>170</v>
      </c>
      <c r="E1175" s="245" t="s">
        <v>19</v>
      </c>
      <c r="F1175" s="246" t="s">
        <v>972</v>
      </c>
      <c r="G1175" s="244"/>
      <c r="H1175" s="247">
        <v>27.5</v>
      </c>
      <c r="I1175" s="248"/>
      <c r="J1175" s="244"/>
      <c r="K1175" s="244"/>
      <c r="L1175" s="249"/>
      <c r="M1175" s="250"/>
      <c r="N1175" s="251"/>
      <c r="O1175" s="251"/>
      <c r="P1175" s="251"/>
      <c r="Q1175" s="251"/>
      <c r="R1175" s="251"/>
      <c r="S1175" s="251"/>
      <c r="T1175" s="252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53" t="s">
        <v>170</v>
      </c>
      <c r="AU1175" s="253" t="s">
        <v>77</v>
      </c>
      <c r="AV1175" s="14" t="s">
        <v>77</v>
      </c>
      <c r="AW1175" s="14" t="s">
        <v>31</v>
      </c>
      <c r="AX1175" s="14" t="s">
        <v>69</v>
      </c>
      <c r="AY1175" s="253" t="s">
        <v>155</v>
      </c>
    </row>
    <row r="1176" s="15" customFormat="1">
      <c r="A1176" s="15"/>
      <c r="B1176" s="254"/>
      <c r="C1176" s="255"/>
      <c r="D1176" s="228" t="s">
        <v>170</v>
      </c>
      <c r="E1176" s="256" t="s">
        <v>19</v>
      </c>
      <c r="F1176" s="257" t="s">
        <v>192</v>
      </c>
      <c r="G1176" s="255"/>
      <c r="H1176" s="258">
        <v>122.462</v>
      </c>
      <c r="I1176" s="259"/>
      <c r="J1176" s="255"/>
      <c r="K1176" s="255"/>
      <c r="L1176" s="260"/>
      <c r="M1176" s="261"/>
      <c r="N1176" s="262"/>
      <c r="O1176" s="262"/>
      <c r="P1176" s="262"/>
      <c r="Q1176" s="262"/>
      <c r="R1176" s="262"/>
      <c r="S1176" s="262"/>
      <c r="T1176" s="263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T1176" s="264" t="s">
        <v>170</v>
      </c>
      <c r="AU1176" s="264" t="s">
        <v>77</v>
      </c>
      <c r="AV1176" s="15" t="s">
        <v>161</v>
      </c>
      <c r="AW1176" s="15" t="s">
        <v>31</v>
      </c>
      <c r="AX1176" s="15" t="s">
        <v>75</v>
      </c>
      <c r="AY1176" s="264" t="s">
        <v>155</v>
      </c>
    </row>
    <row r="1177" s="2" customFormat="1" ht="21.75" customHeight="1">
      <c r="A1177" s="41"/>
      <c r="B1177" s="42"/>
      <c r="C1177" s="215" t="s">
        <v>973</v>
      </c>
      <c r="D1177" s="215" t="s">
        <v>157</v>
      </c>
      <c r="E1177" s="216" t="s">
        <v>974</v>
      </c>
      <c r="F1177" s="217" t="s">
        <v>975</v>
      </c>
      <c r="G1177" s="218" t="s">
        <v>168</v>
      </c>
      <c r="H1177" s="219">
        <v>272.486</v>
      </c>
      <c r="I1177" s="220"/>
      <c r="J1177" s="221">
        <f>ROUND(I1177*H1177,2)</f>
        <v>0</v>
      </c>
      <c r="K1177" s="217" t="s">
        <v>19</v>
      </c>
      <c r="L1177" s="47"/>
      <c r="M1177" s="222" t="s">
        <v>19</v>
      </c>
      <c r="N1177" s="223" t="s">
        <v>40</v>
      </c>
      <c r="O1177" s="87"/>
      <c r="P1177" s="224">
        <f>O1177*H1177</f>
        <v>0</v>
      </c>
      <c r="Q1177" s="224">
        <v>0</v>
      </c>
      <c r="R1177" s="224">
        <f>Q1177*H1177</f>
        <v>0</v>
      </c>
      <c r="S1177" s="224">
        <v>0</v>
      </c>
      <c r="T1177" s="225">
        <f>S1177*H1177</f>
        <v>0</v>
      </c>
      <c r="U1177" s="41"/>
      <c r="V1177" s="41"/>
      <c r="W1177" s="41"/>
      <c r="X1177" s="41"/>
      <c r="Y1177" s="41"/>
      <c r="Z1177" s="41"/>
      <c r="AA1177" s="41"/>
      <c r="AB1177" s="41"/>
      <c r="AC1177" s="41"/>
      <c r="AD1177" s="41"/>
      <c r="AE1177" s="41"/>
      <c r="AR1177" s="226" t="s">
        <v>161</v>
      </c>
      <c r="AT1177" s="226" t="s">
        <v>157</v>
      </c>
      <c r="AU1177" s="226" t="s">
        <v>77</v>
      </c>
      <c r="AY1177" s="20" t="s">
        <v>155</v>
      </c>
      <c r="BE1177" s="227">
        <f>IF(N1177="základní",J1177,0)</f>
        <v>0</v>
      </c>
      <c r="BF1177" s="227">
        <f>IF(N1177="snížená",J1177,0)</f>
        <v>0</v>
      </c>
      <c r="BG1177" s="227">
        <f>IF(N1177="zákl. přenesená",J1177,0)</f>
        <v>0</v>
      </c>
      <c r="BH1177" s="227">
        <f>IF(N1177="sníž. přenesená",J1177,0)</f>
        <v>0</v>
      </c>
      <c r="BI1177" s="227">
        <f>IF(N1177="nulová",J1177,0)</f>
        <v>0</v>
      </c>
      <c r="BJ1177" s="20" t="s">
        <v>75</v>
      </c>
      <c r="BK1177" s="227">
        <f>ROUND(I1177*H1177,2)</f>
        <v>0</v>
      </c>
      <c r="BL1177" s="20" t="s">
        <v>161</v>
      </c>
      <c r="BM1177" s="226" t="s">
        <v>976</v>
      </c>
    </row>
    <row r="1178" s="2" customFormat="1">
      <c r="A1178" s="41"/>
      <c r="B1178" s="42"/>
      <c r="C1178" s="43"/>
      <c r="D1178" s="228" t="s">
        <v>162</v>
      </c>
      <c r="E1178" s="43"/>
      <c r="F1178" s="229" t="s">
        <v>975</v>
      </c>
      <c r="G1178" s="43"/>
      <c r="H1178" s="43"/>
      <c r="I1178" s="230"/>
      <c r="J1178" s="43"/>
      <c r="K1178" s="43"/>
      <c r="L1178" s="47"/>
      <c r="M1178" s="231"/>
      <c r="N1178" s="232"/>
      <c r="O1178" s="87"/>
      <c r="P1178" s="87"/>
      <c r="Q1178" s="87"/>
      <c r="R1178" s="87"/>
      <c r="S1178" s="87"/>
      <c r="T1178" s="88"/>
      <c r="U1178" s="41"/>
      <c r="V1178" s="41"/>
      <c r="W1178" s="41"/>
      <c r="X1178" s="41"/>
      <c r="Y1178" s="41"/>
      <c r="Z1178" s="41"/>
      <c r="AA1178" s="41"/>
      <c r="AB1178" s="41"/>
      <c r="AC1178" s="41"/>
      <c r="AD1178" s="41"/>
      <c r="AE1178" s="41"/>
      <c r="AT1178" s="20" t="s">
        <v>162</v>
      </c>
      <c r="AU1178" s="20" t="s">
        <v>77</v>
      </c>
    </row>
    <row r="1179" s="13" customFormat="1">
      <c r="A1179" s="13"/>
      <c r="B1179" s="233"/>
      <c r="C1179" s="234"/>
      <c r="D1179" s="228" t="s">
        <v>170</v>
      </c>
      <c r="E1179" s="235" t="s">
        <v>19</v>
      </c>
      <c r="F1179" s="236" t="s">
        <v>447</v>
      </c>
      <c r="G1179" s="234"/>
      <c r="H1179" s="235" t="s">
        <v>19</v>
      </c>
      <c r="I1179" s="237"/>
      <c r="J1179" s="234"/>
      <c r="K1179" s="234"/>
      <c r="L1179" s="238"/>
      <c r="M1179" s="239"/>
      <c r="N1179" s="240"/>
      <c r="O1179" s="240"/>
      <c r="P1179" s="240"/>
      <c r="Q1179" s="240"/>
      <c r="R1179" s="240"/>
      <c r="S1179" s="240"/>
      <c r="T1179" s="241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42" t="s">
        <v>170</v>
      </c>
      <c r="AU1179" s="242" t="s">
        <v>77</v>
      </c>
      <c r="AV1179" s="13" t="s">
        <v>75</v>
      </c>
      <c r="AW1179" s="13" t="s">
        <v>31</v>
      </c>
      <c r="AX1179" s="13" t="s">
        <v>69</v>
      </c>
      <c r="AY1179" s="242" t="s">
        <v>155</v>
      </c>
    </row>
    <row r="1180" s="14" customFormat="1">
      <c r="A1180" s="14"/>
      <c r="B1180" s="243"/>
      <c r="C1180" s="244"/>
      <c r="D1180" s="228" t="s">
        <v>170</v>
      </c>
      <c r="E1180" s="245" t="s">
        <v>19</v>
      </c>
      <c r="F1180" s="246" t="s">
        <v>448</v>
      </c>
      <c r="G1180" s="244"/>
      <c r="H1180" s="247">
        <v>272.486</v>
      </c>
      <c r="I1180" s="248"/>
      <c r="J1180" s="244"/>
      <c r="K1180" s="244"/>
      <c r="L1180" s="249"/>
      <c r="M1180" s="250"/>
      <c r="N1180" s="251"/>
      <c r="O1180" s="251"/>
      <c r="P1180" s="251"/>
      <c r="Q1180" s="251"/>
      <c r="R1180" s="251"/>
      <c r="S1180" s="251"/>
      <c r="T1180" s="252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53" t="s">
        <v>170</v>
      </c>
      <c r="AU1180" s="253" t="s">
        <v>77</v>
      </c>
      <c r="AV1180" s="14" t="s">
        <v>77</v>
      </c>
      <c r="AW1180" s="14" t="s">
        <v>31</v>
      </c>
      <c r="AX1180" s="14" t="s">
        <v>69</v>
      </c>
      <c r="AY1180" s="253" t="s">
        <v>155</v>
      </c>
    </row>
    <row r="1181" s="15" customFormat="1">
      <c r="A1181" s="15"/>
      <c r="B1181" s="254"/>
      <c r="C1181" s="255"/>
      <c r="D1181" s="228" t="s">
        <v>170</v>
      </c>
      <c r="E1181" s="256" t="s">
        <v>19</v>
      </c>
      <c r="F1181" s="257" t="s">
        <v>192</v>
      </c>
      <c r="G1181" s="255"/>
      <c r="H1181" s="258">
        <v>272.486</v>
      </c>
      <c r="I1181" s="259"/>
      <c r="J1181" s="255"/>
      <c r="K1181" s="255"/>
      <c r="L1181" s="260"/>
      <c r="M1181" s="261"/>
      <c r="N1181" s="262"/>
      <c r="O1181" s="262"/>
      <c r="P1181" s="262"/>
      <c r="Q1181" s="262"/>
      <c r="R1181" s="262"/>
      <c r="S1181" s="262"/>
      <c r="T1181" s="263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T1181" s="264" t="s">
        <v>170</v>
      </c>
      <c r="AU1181" s="264" t="s">
        <v>77</v>
      </c>
      <c r="AV1181" s="15" t="s">
        <v>161</v>
      </c>
      <c r="AW1181" s="15" t="s">
        <v>31</v>
      </c>
      <c r="AX1181" s="15" t="s">
        <v>75</v>
      </c>
      <c r="AY1181" s="264" t="s">
        <v>155</v>
      </c>
    </row>
    <row r="1182" s="2" customFormat="1" ht="21.75" customHeight="1">
      <c r="A1182" s="41"/>
      <c r="B1182" s="42"/>
      <c r="C1182" s="215" t="s">
        <v>647</v>
      </c>
      <c r="D1182" s="215" t="s">
        <v>157</v>
      </c>
      <c r="E1182" s="216" t="s">
        <v>977</v>
      </c>
      <c r="F1182" s="217" t="s">
        <v>978</v>
      </c>
      <c r="G1182" s="218" t="s">
        <v>168</v>
      </c>
      <c r="H1182" s="219">
        <v>3328.2510000000004</v>
      </c>
      <c r="I1182" s="220"/>
      <c r="J1182" s="221">
        <f>ROUND(I1182*H1182,2)</f>
        <v>0</v>
      </c>
      <c r="K1182" s="217" t="s">
        <v>19</v>
      </c>
      <c r="L1182" s="47"/>
      <c r="M1182" s="222" t="s">
        <v>19</v>
      </c>
      <c r="N1182" s="223" t="s">
        <v>40</v>
      </c>
      <c r="O1182" s="87"/>
      <c r="P1182" s="224">
        <f>O1182*H1182</f>
        <v>0</v>
      </c>
      <c r="Q1182" s="224">
        <v>0</v>
      </c>
      <c r="R1182" s="224">
        <f>Q1182*H1182</f>
        <v>0</v>
      </c>
      <c r="S1182" s="224">
        <v>0</v>
      </c>
      <c r="T1182" s="225">
        <f>S1182*H1182</f>
        <v>0</v>
      </c>
      <c r="U1182" s="41"/>
      <c r="V1182" s="41"/>
      <c r="W1182" s="41"/>
      <c r="X1182" s="41"/>
      <c r="Y1182" s="41"/>
      <c r="Z1182" s="41"/>
      <c r="AA1182" s="41"/>
      <c r="AB1182" s="41"/>
      <c r="AC1182" s="41"/>
      <c r="AD1182" s="41"/>
      <c r="AE1182" s="41"/>
      <c r="AR1182" s="226" t="s">
        <v>161</v>
      </c>
      <c r="AT1182" s="226" t="s">
        <v>157</v>
      </c>
      <c r="AU1182" s="226" t="s">
        <v>77</v>
      </c>
      <c r="AY1182" s="20" t="s">
        <v>155</v>
      </c>
      <c r="BE1182" s="227">
        <f>IF(N1182="základní",J1182,0)</f>
        <v>0</v>
      </c>
      <c r="BF1182" s="227">
        <f>IF(N1182="snížená",J1182,0)</f>
        <v>0</v>
      </c>
      <c r="BG1182" s="227">
        <f>IF(N1182="zákl. přenesená",J1182,0)</f>
        <v>0</v>
      </c>
      <c r="BH1182" s="227">
        <f>IF(N1182="sníž. přenesená",J1182,0)</f>
        <v>0</v>
      </c>
      <c r="BI1182" s="227">
        <f>IF(N1182="nulová",J1182,0)</f>
        <v>0</v>
      </c>
      <c r="BJ1182" s="20" t="s">
        <v>75</v>
      </c>
      <c r="BK1182" s="227">
        <f>ROUND(I1182*H1182,2)</f>
        <v>0</v>
      </c>
      <c r="BL1182" s="20" t="s">
        <v>161</v>
      </c>
      <c r="BM1182" s="226" t="s">
        <v>979</v>
      </c>
    </row>
    <row r="1183" s="2" customFormat="1">
      <c r="A1183" s="41"/>
      <c r="B1183" s="42"/>
      <c r="C1183" s="43"/>
      <c r="D1183" s="228" t="s">
        <v>162</v>
      </c>
      <c r="E1183" s="43"/>
      <c r="F1183" s="229" t="s">
        <v>978</v>
      </c>
      <c r="G1183" s="43"/>
      <c r="H1183" s="43"/>
      <c r="I1183" s="230"/>
      <c r="J1183" s="43"/>
      <c r="K1183" s="43"/>
      <c r="L1183" s="47"/>
      <c r="M1183" s="231"/>
      <c r="N1183" s="232"/>
      <c r="O1183" s="87"/>
      <c r="P1183" s="87"/>
      <c r="Q1183" s="87"/>
      <c r="R1183" s="87"/>
      <c r="S1183" s="87"/>
      <c r="T1183" s="88"/>
      <c r="U1183" s="41"/>
      <c r="V1183" s="41"/>
      <c r="W1183" s="41"/>
      <c r="X1183" s="41"/>
      <c r="Y1183" s="41"/>
      <c r="Z1183" s="41"/>
      <c r="AA1183" s="41"/>
      <c r="AB1183" s="41"/>
      <c r="AC1183" s="41"/>
      <c r="AD1183" s="41"/>
      <c r="AE1183" s="41"/>
      <c r="AT1183" s="20" t="s">
        <v>162</v>
      </c>
      <c r="AU1183" s="20" t="s">
        <v>77</v>
      </c>
    </row>
    <row r="1184" s="13" customFormat="1">
      <c r="A1184" s="13"/>
      <c r="B1184" s="233"/>
      <c r="C1184" s="234"/>
      <c r="D1184" s="228" t="s">
        <v>170</v>
      </c>
      <c r="E1184" s="235" t="s">
        <v>19</v>
      </c>
      <c r="F1184" s="236" t="s">
        <v>980</v>
      </c>
      <c r="G1184" s="234"/>
      <c r="H1184" s="235" t="s">
        <v>19</v>
      </c>
      <c r="I1184" s="237"/>
      <c r="J1184" s="234"/>
      <c r="K1184" s="234"/>
      <c r="L1184" s="238"/>
      <c r="M1184" s="239"/>
      <c r="N1184" s="240"/>
      <c r="O1184" s="240"/>
      <c r="P1184" s="240"/>
      <c r="Q1184" s="240"/>
      <c r="R1184" s="240"/>
      <c r="S1184" s="240"/>
      <c r="T1184" s="241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42" t="s">
        <v>170</v>
      </c>
      <c r="AU1184" s="242" t="s">
        <v>77</v>
      </c>
      <c r="AV1184" s="13" t="s">
        <v>75</v>
      </c>
      <c r="AW1184" s="13" t="s">
        <v>31</v>
      </c>
      <c r="AX1184" s="13" t="s">
        <v>69</v>
      </c>
      <c r="AY1184" s="242" t="s">
        <v>155</v>
      </c>
    </row>
    <row r="1185" s="14" customFormat="1">
      <c r="A1185" s="14"/>
      <c r="B1185" s="243"/>
      <c r="C1185" s="244"/>
      <c r="D1185" s="228" t="s">
        <v>170</v>
      </c>
      <c r="E1185" s="245" t="s">
        <v>19</v>
      </c>
      <c r="F1185" s="246" t="s">
        <v>981</v>
      </c>
      <c r="G1185" s="244"/>
      <c r="H1185" s="247">
        <v>653</v>
      </c>
      <c r="I1185" s="248"/>
      <c r="J1185" s="244"/>
      <c r="K1185" s="244"/>
      <c r="L1185" s="249"/>
      <c r="M1185" s="250"/>
      <c r="N1185" s="251"/>
      <c r="O1185" s="251"/>
      <c r="P1185" s="251"/>
      <c r="Q1185" s="251"/>
      <c r="R1185" s="251"/>
      <c r="S1185" s="251"/>
      <c r="T1185" s="252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53" t="s">
        <v>170</v>
      </c>
      <c r="AU1185" s="253" t="s">
        <v>77</v>
      </c>
      <c r="AV1185" s="14" t="s">
        <v>77</v>
      </c>
      <c r="AW1185" s="14" t="s">
        <v>31</v>
      </c>
      <c r="AX1185" s="14" t="s">
        <v>69</v>
      </c>
      <c r="AY1185" s="253" t="s">
        <v>155</v>
      </c>
    </row>
    <row r="1186" s="13" customFormat="1">
      <c r="A1186" s="13"/>
      <c r="B1186" s="233"/>
      <c r="C1186" s="234"/>
      <c r="D1186" s="228" t="s">
        <v>170</v>
      </c>
      <c r="E1186" s="235" t="s">
        <v>19</v>
      </c>
      <c r="F1186" s="236" t="s">
        <v>982</v>
      </c>
      <c r="G1186" s="234"/>
      <c r="H1186" s="235" t="s">
        <v>19</v>
      </c>
      <c r="I1186" s="237"/>
      <c r="J1186" s="234"/>
      <c r="K1186" s="234"/>
      <c r="L1186" s="238"/>
      <c r="M1186" s="239"/>
      <c r="N1186" s="240"/>
      <c r="O1186" s="240"/>
      <c r="P1186" s="240"/>
      <c r="Q1186" s="240"/>
      <c r="R1186" s="240"/>
      <c r="S1186" s="240"/>
      <c r="T1186" s="241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42" t="s">
        <v>170</v>
      </c>
      <c r="AU1186" s="242" t="s">
        <v>77</v>
      </c>
      <c r="AV1186" s="13" t="s">
        <v>75</v>
      </c>
      <c r="AW1186" s="13" t="s">
        <v>31</v>
      </c>
      <c r="AX1186" s="13" t="s">
        <v>69</v>
      </c>
      <c r="AY1186" s="242" t="s">
        <v>155</v>
      </c>
    </row>
    <row r="1187" s="14" customFormat="1">
      <c r="A1187" s="14"/>
      <c r="B1187" s="243"/>
      <c r="C1187" s="244"/>
      <c r="D1187" s="228" t="s">
        <v>170</v>
      </c>
      <c r="E1187" s="245" t="s">
        <v>19</v>
      </c>
      <c r="F1187" s="246" t="s">
        <v>983</v>
      </c>
      <c r="G1187" s="244"/>
      <c r="H1187" s="247">
        <v>774</v>
      </c>
      <c r="I1187" s="248"/>
      <c r="J1187" s="244"/>
      <c r="K1187" s="244"/>
      <c r="L1187" s="249"/>
      <c r="M1187" s="250"/>
      <c r="N1187" s="251"/>
      <c r="O1187" s="251"/>
      <c r="P1187" s="251"/>
      <c r="Q1187" s="251"/>
      <c r="R1187" s="251"/>
      <c r="S1187" s="251"/>
      <c r="T1187" s="252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T1187" s="253" t="s">
        <v>170</v>
      </c>
      <c r="AU1187" s="253" t="s">
        <v>77</v>
      </c>
      <c r="AV1187" s="14" t="s">
        <v>77</v>
      </c>
      <c r="AW1187" s="14" t="s">
        <v>31</v>
      </c>
      <c r="AX1187" s="14" t="s">
        <v>69</v>
      </c>
      <c r="AY1187" s="253" t="s">
        <v>155</v>
      </c>
    </row>
    <row r="1188" s="13" customFormat="1">
      <c r="A1188" s="13"/>
      <c r="B1188" s="233"/>
      <c r="C1188" s="234"/>
      <c r="D1188" s="228" t="s">
        <v>170</v>
      </c>
      <c r="E1188" s="235" t="s">
        <v>19</v>
      </c>
      <c r="F1188" s="236" t="s">
        <v>984</v>
      </c>
      <c r="G1188" s="234"/>
      <c r="H1188" s="235" t="s">
        <v>19</v>
      </c>
      <c r="I1188" s="237"/>
      <c r="J1188" s="234"/>
      <c r="K1188" s="234"/>
      <c r="L1188" s="238"/>
      <c r="M1188" s="239"/>
      <c r="N1188" s="240"/>
      <c r="O1188" s="240"/>
      <c r="P1188" s="240"/>
      <c r="Q1188" s="240"/>
      <c r="R1188" s="240"/>
      <c r="S1188" s="240"/>
      <c r="T1188" s="241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42" t="s">
        <v>170</v>
      </c>
      <c r="AU1188" s="242" t="s">
        <v>77</v>
      </c>
      <c r="AV1188" s="13" t="s">
        <v>75</v>
      </c>
      <c r="AW1188" s="13" t="s">
        <v>31</v>
      </c>
      <c r="AX1188" s="13" t="s">
        <v>69</v>
      </c>
      <c r="AY1188" s="242" t="s">
        <v>155</v>
      </c>
    </row>
    <row r="1189" s="14" customFormat="1">
      <c r="A1189" s="14"/>
      <c r="B1189" s="243"/>
      <c r="C1189" s="244"/>
      <c r="D1189" s="228" t="s">
        <v>170</v>
      </c>
      <c r="E1189" s="245" t="s">
        <v>19</v>
      </c>
      <c r="F1189" s="246" t="s">
        <v>985</v>
      </c>
      <c r="G1189" s="244"/>
      <c r="H1189" s="247">
        <v>469</v>
      </c>
      <c r="I1189" s="248"/>
      <c r="J1189" s="244"/>
      <c r="K1189" s="244"/>
      <c r="L1189" s="249"/>
      <c r="M1189" s="250"/>
      <c r="N1189" s="251"/>
      <c r="O1189" s="251"/>
      <c r="P1189" s="251"/>
      <c r="Q1189" s="251"/>
      <c r="R1189" s="251"/>
      <c r="S1189" s="251"/>
      <c r="T1189" s="252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T1189" s="253" t="s">
        <v>170</v>
      </c>
      <c r="AU1189" s="253" t="s">
        <v>77</v>
      </c>
      <c r="AV1189" s="14" t="s">
        <v>77</v>
      </c>
      <c r="AW1189" s="14" t="s">
        <v>31</v>
      </c>
      <c r="AX1189" s="14" t="s">
        <v>69</v>
      </c>
      <c r="AY1189" s="253" t="s">
        <v>155</v>
      </c>
    </row>
    <row r="1190" s="13" customFormat="1">
      <c r="A1190" s="13"/>
      <c r="B1190" s="233"/>
      <c r="C1190" s="234"/>
      <c r="D1190" s="228" t="s">
        <v>170</v>
      </c>
      <c r="E1190" s="235" t="s">
        <v>19</v>
      </c>
      <c r="F1190" s="236" t="s">
        <v>986</v>
      </c>
      <c r="G1190" s="234"/>
      <c r="H1190" s="235" t="s">
        <v>19</v>
      </c>
      <c r="I1190" s="237"/>
      <c r="J1190" s="234"/>
      <c r="K1190" s="234"/>
      <c r="L1190" s="238"/>
      <c r="M1190" s="239"/>
      <c r="N1190" s="240"/>
      <c r="O1190" s="240"/>
      <c r="P1190" s="240"/>
      <c r="Q1190" s="240"/>
      <c r="R1190" s="240"/>
      <c r="S1190" s="240"/>
      <c r="T1190" s="241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42" t="s">
        <v>170</v>
      </c>
      <c r="AU1190" s="242" t="s">
        <v>77</v>
      </c>
      <c r="AV1190" s="13" t="s">
        <v>75</v>
      </c>
      <c r="AW1190" s="13" t="s">
        <v>31</v>
      </c>
      <c r="AX1190" s="13" t="s">
        <v>69</v>
      </c>
      <c r="AY1190" s="242" t="s">
        <v>155</v>
      </c>
    </row>
    <row r="1191" s="14" customFormat="1">
      <c r="A1191" s="14"/>
      <c r="B1191" s="243"/>
      <c r="C1191" s="244"/>
      <c r="D1191" s="228" t="s">
        <v>170</v>
      </c>
      <c r="E1191" s="245" t="s">
        <v>19</v>
      </c>
      <c r="F1191" s="246" t="s">
        <v>987</v>
      </c>
      <c r="G1191" s="244"/>
      <c r="H1191" s="247">
        <v>660</v>
      </c>
      <c r="I1191" s="248"/>
      <c r="J1191" s="244"/>
      <c r="K1191" s="244"/>
      <c r="L1191" s="249"/>
      <c r="M1191" s="250"/>
      <c r="N1191" s="251"/>
      <c r="O1191" s="251"/>
      <c r="P1191" s="251"/>
      <c r="Q1191" s="251"/>
      <c r="R1191" s="251"/>
      <c r="S1191" s="251"/>
      <c r="T1191" s="252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53" t="s">
        <v>170</v>
      </c>
      <c r="AU1191" s="253" t="s">
        <v>77</v>
      </c>
      <c r="AV1191" s="14" t="s">
        <v>77</v>
      </c>
      <c r="AW1191" s="14" t="s">
        <v>31</v>
      </c>
      <c r="AX1191" s="14" t="s">
        <v>69</v>
      </c>
      <c r="AY1191" s="253" t="s">
        <v>155</v>
      </c>
    </row>
    <row r="1192" s="13" customFormat="1">
      <c r="A1192" s="13"/>
      <c r="B1192" s="233"/>
      <c r="C1192" s="234"/>
      <c r="D1192" s="228" t="s">
        <v>170</v>
      </c>
      <c r="E1192" s="235" t="s">
        <v>19</v>
      </c>
      <c r="F1192" s="236" t="s">
        <v>988</v>
      </c>
      <c r="G1192" s="234"/>
      <c r="H1192" s="235" t="s">
        <v>19</v>
      </c>
      <c r="I1192" s="237"/>
      <c r="J1192" s="234"/>
      <c r="K1192" s="234"/>
      <c r="L1192" s="238"/>
      <c r="M1192" s="239"/>
      <c r="N1192" s="240"/>
      <c r="O1192" s="240"/>
      <c r="P1192" s="240"/>
      <c r="Q1192" s="240"/>
      <c r="R1192" s="240"/>
      <c r="S1192" s="240"/>
      <c r="T1192" s="241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42" t="s">
        <v>170</v>
      </c>
      <c r="AU1192" s="242" t="s">
        <v>77</v>
      </c>
      <c r="AV1192" s="13" t="s">
        <v>75</v>
      </c>
      <c r="AW1192" s="13" t="s">
        <v>31</v>
      </c>
      <c r="AX1192" s="13" t="s">
        <v>69</v>
      </c>
      <c r="AY1192" s="242" t="s">
        <v>155</v>
      </c>
    </row>
    <row r="1193" s="14" customFormat="1">
      <c r="A1193" s="14"/>
      <c r="B1193" s="243"/>
      <c r="C1193" s="244"/>
      <c r="D1193" s="228" t="s">
        <v>170</v>
      </c>
      <c r="E1193" s="245" t="s">
        <v>19</v>
      </c>
      <c r="F1193" s="246" t="s">
        <v>989</v>
      </c>
      <c r="G1193" s="244"/>
      <c r="H1193" s="247">
        <v>503</v>
      </c>
      <c r="I1193" s="248"/>
      <c r="J1193" s="244"/>
      <c r="K1193" s="244"/>
      <c r="L1193" s="249"/>
      <c r="M1193" s="250"/>
      <c r="N1193" s="251"/>
      <c r="O1193" s="251"/>
      <c r="P1193" s="251"/>
      <c r="Q1193" s="251"/>
      <c r="R1193" s="251"/>
      <c r="S1193" s="251"/>
      <c r="T1193" s="252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T1193" s="253" t="s">
        <v>170</v>
      </c>
      <c r="AU1193" s="253" t="s">
        <v>77</v>
      </c>
      <c r="AV1193" s="14" t="s">
        <v>77</v>
      </c>
      <c r="AW1193" s="14" t="s">
        <v>31</v>
      </c>
      <c r="AX1193" s="14" t="s">
        <v>69</v>
      </c>
      <c r="AY1193" s="253" t="s">
        <v>155</v>
      </c>
    </row>
    <row r="1194" s="13" customFormat="1">
      <c r="A1194" s="13"/>
      <c r="B1194" s="233"/>
      <c r="C1194" s="234"/>
      <c r="D1194" s="228" t="s">
        <v>170</v>
      </c>
      <c r="E1194" s="235" t="s">
        <v>19</v>
      </c>
      <c r="F1194" s="236" t="s">
        <v>990</v>
      </c>
      <c r="G1194" s="234"/>
      <c r="H1194" s="235" t="s">
        <v>19</v>
      </c>
      <c r="I1194" s="237"/>
      <c r="J1194" s="234"/>
      <c r="K1194" s="234"/>
      <c r="L1194" s="238"/>
      <c r="M1194" s="239"/>
      <c r="N1194" s="240"/>
      <c r="O1194" s="240"/>
      <c r="P1194" s="240"/>
      <c r="Q1194" s="240"/>
      <c r="R1194" s="240"/>
      <c r="S1194" s="240"/>
      <c r="T1194" s="241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42" t="s">
        <v>170</v>
      </c>
      <c r="AU1194" s="242" t="s">
        <v>77</v>
      </c>
      <c r="AV1194" s="13" t="s">
        <v>75</v>
      </c>
      <c r="AW1194" s="13" t="s">
        <v>31</v>
      </c>
      <c r="AX1194" s="13" t="s">
        <v>69</v>
      </c>
      <c r="AY1194" s="242" t="s">
        <v>155</v>
      </c>
    </row>
    <row r="1195" s="14" customFormat="1">
      <c r="A1195" s="14"/>
      <c r="B1195" s="243"/>
      <c r="C1195" s="244"/>
      <c r="D1195" s="228" t="s">
        <v>170</v>
      </c>
      <c r="E1195" s="245" t="s">
        <v>19</v>
      </c>
      <c r="F1195" s="246" t="s">
        <v>991</v>
      </c>
      <c r="G1195" s="244"/>
      <c r="H1195" s="247">
        <v>907</v>
      </c>
      <c r="I1195" s="248"/>
      <c r="J1195" s="244"/>
      <c r="K1195" s="244"/>
      <c r="L1195" s="249"/>
      <c r="M1195" s="250"/>
      <c r="N1195" s="251"/>
      <c r="O1195" s="251"/>
      <c r="P1195" s="251"/>
      <c r="Q1195" s="251"/>
      <c r="R1195" s="251"/>
      <c r="S1195" s="251"/>
      <c r="T1195" s="252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T1195" s="253" t="s">
        <v>170</v>
      </c>
      <c r="AU1195" s="253" t="s">
        <v>77</v>
      </c>
      <c r="AV1195" s="14" t="s">
        <v>77</v>
      </c>
      <c r="AW1195" s="14" t="s">
        <v>31</v>
      </c>
      <c r="AX1195" s="14" t="s">
        <v>69</v>
      </c>
      <c r="AY1195" s="253" t="s">
        <v>155</v>
      </c>
    </row>
    <row r="1196" s="13" customFormat="1">
      <c r="A1196" s="13"/>
      <c r="B1196" s="233"/>
      <c r="C1196" s="234"/>
      <c r="D1196" s="228" t="s">
        <v>170</v>
      </c>
      <c r="E1196" s="235" t="s">
        <v>19</v>
      </c>
      <c r="F1196" s="236" t="s">
        <v>992</v>
      </c>
      <c r="G1196" s="234"/>
      <c r="H1196" s="235" t="s">
        <v>19</v>
      </c>
      <c r="I1196" s="237"/>
      <c r="J1196" s="234"/>
      <c r="K1196" s="234"/>
      <c r="L1196" s="238"/>
      <c r="M1196" s="239"/>
      <c r="N1196" s="240"/>
      <c r="O1196" s="240"/>
      <c r="P1196" s="240"/>
      <c r="Q1196" s="240"/>
      <c r="R1196" s="240"/>
      <c r="S1196" s="240"/>
      <c r="T1196" s="241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2" t="s">
        <v>170</v>
      </c>
      <c r="AU1196" s="242" t="s">
        <v>77</v>
      </c>
      <c r="AV1196" s="13" t="s">
        <v>75</v>
      </c>
      <c r="AW1196" s="13" t="s">
        <v>31</v>
      </c>
      <c r="AX1196" s="13" t="s">
        <v>69</v>
      </c>
      <c r="AY1196" s="242" t="s">
        <v>155</v>
      </c>
    </row>
    <row r="1197" s="14" customFormat="1">
      <c r="A1197" s="14"/>
      <c r="B1197" s="243"/>
      <c r="C1197" s="244"/>
      <c r="D1197" s="228" t="s">
        <v>170</v>
      </c>
      <c r="E1197" s="245" t="s">
        <v>19</v>
      </c>
      <c r="F1197" s="246" t="s">
        <v>993</v>
      </c>
      <c r="G1197" s="244"/>
      <c r="H1197" s="247">
        <v>230</v>
      </c>
      <c r="I1197" s="248"/>
      <c r="J1197" s="244"/>
      <c r="K1197" s="244"/>
      <c r="L1197" s="249"/>
      <c r="M1197" s="250"/>
      <c r="N1197" s="251"/>
      <c r="O1197" s="251"/>
      <c r="P1197" s="251"/>
      <c r="Q1197" s="251"/>
      <c r="R1197" s="251"/>
      <c r="S1197" s="251"/>
      <c r="T1197" s="252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T1197" s="253" t="s">
        <v>170</v>
      </c>
      <c r="AU1197" s="253" t="s">
        <v>77</v>
      </c>
      <c r="AV1197" s="14" t="s">
        <v>77</v>
      </c>
      <c r="AW1197" s="14" t="s">
        <v>31</v>
      </c>
      <c r="AX1197" s="14" t="s">
        <v>69</v>
      </c>
      <c r="AY1197" s="253" t="s">
        <v>155</v>
      </c>
    </row>
    <row r="1198" s="13" customFormat="1">
      <c r="A1198" s="13"/>
      <c r="B1198" s="233"/>
      <c r="C1198" s="234"/>
      <c r="D1198" s="228" t="s">
        <v>170</v>
      </c>
      <c r="E1198" s="235" t="s">
        <v>19</v>
      </c>
      <c r="F1198" s="236" t="s">
        <v>994</v>
      </c>
      <c r="G1198" s="234"/>
      <c r="H1198" s="235" t="s">
        <v>19</v>
      </c>
      <c r="I1198" s="237"/>
      <c r="J1198" s="234"/>
      <c r="K1198" s="234"/>
      <c r="L1198" s="238"/>
      <c r="M1198" s="239"/>
      <c r="N1198" s="240"/>
      <c r="O1198" s="240"/>
      <c r="P1198" s="240"/>
      <c r="Q1198" s="240"/>
      <c r="R1198" s="240"/>
      <c r="S1198" s="240"/>
      <c r="T1198" s="241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42" t="s">
        <v>170</v>
      </c>
      <c r="AU1198" s="242" t="s">
        <v>77</v>
      </c>
      <c r="AV1198" s="13" t="s">
        <v>75</v>
      </c>
      <c r="AW1198" s="13" t="s">
        <v>31</v>
      </c>
      <c r="AX1198" s="13" t="s">
        <v>69</v>
      </c>
      <c r="AY1198" s="242" t="s">
        <v>155</v>
      </c>
    </row>
    <row r="1199" s="14" customFormat="1">
      <c r="A1199" s="14"/>
      <c r="B1199" s="243"/>
      <c r="C1199" s="244"/>
      <c r="D1199" s="228" t="s">
        <v>170</v>
      </c>
      <c r="E1199" s="245" t="s">
        <v>19</v>
      </c>
      <c r="F1199" s="246" t="s">
        <v>995</v>
      </c>
      <c r="G1199" s="244"/>
      <c r="H1199" s="247">
        <v>787</v>
      </c>
      <c r="I1199" s="248"/>
      <c r="J1199" s="244"/>
      <c r="K1199" s="244"/>
      <c r="L1199" s="249"/>
      <c r="M1199" s="250"/>
      <c r="N1199" s="251"/>
      <c r="O1199" s="251"/>
      <c r="P1199" s="251"/>
      <c r="Q1199" s="251"/>
      <c r="R1199" s="251"/>
      <c r="S1199" s="251"/>
      <c r="T1199" s="252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T1199" s="253" t="s">
        <v>170</v>
      </c>
      <c r="AU1199" s="253" t="s">
        <v>77</v>
      </c>
      <c r="AV1199" s="14" t="s">
        <v>77</v>
      </c>
      <c r="AW1199" s="14" t="s">
        <v>31</v>
      </c>
      <c r="AX1199" s="14" t="s">
        <v>69</v>
      </c>
      <c r="AY1199" s="253" t="s">
        <v>155</v>
      </c>
    </row>
    <row r="1200" s="13" customFormat="1">
      <c r="A1200" s="13"/>
      <c r="B1200" s="233"/>
      <c r="C1200" s="234"/>
      <c r="D1200" s="228" t="s">
        <v>170</v>
      </c>
      <c r="E1200" s="235" t="s">
        <v>19</v>
      </c>
      <c r="F1200" s="236" t="s">
        <v>996</v>
      </c>
      <c r="G1200" s="234"/>
      <c r="H1200" s="235" t="s">
        <v>19</v>
      </c>
      <c r="I1200" s="237"/>
      <c r="J1200" s="234"/>
      <c r="K1200" s="234"/>
      <c r="L1200" s="238"/>
      <c r="M1200" s="239"/>
      <c r="N1200" s="240"/>
      <c r="O1200" s="240"/>
      <c r="P1200" s="240"/>
      <c r="Q1200" s="240"/>
      <c r="R1200" s="240"/>
      <c r="S1200" s="240"/>
      <c r="T1200" s="241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42" t="s">
        <v>170</v>
      </c>
      <c r="AU1200" s="242" t="s">
        <v>77</v>
      </c>
      <c r="AV1200" s="13" t="s">
        <v>75</v>
      </c>
      <c r="AW1200" s="13" t="s">
        <v>31</v>
      </c>
      <c r="AX1200" s="13" t="s">
        <v>69</v>
      </c>
      <c r="AY1200" s="242" t="s">
        <v>155</v>
      </c>
    </row>
    <row r="1201" s="14" customFormat="1">
      <c r="A1201" s="14"/>
      <c r="B1201" s="243"/>
      <c r="C1201" s="244"/>
      <c r="D1201" s="228" t="s">
        <v>170</v>
      </c>
      <c r="E1201" s="245" t="s">
        <v>19</v>
      </c>
      <c r="F1201" s="246" t="s">
        <v>997</v>
      </c>
      <c r="G1201" s="244"/>
      <c r="H1201" s="247">
        <v>46</v>
      </c>
      <c r="I1201" s="248"/>
      <c r="J1201" s="244"/>
      <c r="K1201" s="244"/>
      <c r="L1201" s="249"/>
      <c r="M1201" s="250"/>
      <c r="N1201" s="251"/>
      <c r="O1201" s="251"/>
      <c r="P1201" s="251"/>
      <c r="Q1201" s="251"/>
      <c r="R1201" s="251"/>
      <c r="S1201" s="251"/>
      <c r="T1201" s="252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T1201" s="253" t="s">
        <v>170</v>
      </c>
      <c r="AU1201" s="253" t="s">
        <v>77</v>
      </c>
      <c r="AV1201" s="14" t="s">
        <v>77</v>
      </c>
      <c r="AW1201" s="14" t="s">
        <v>31</v>
      </c>
      <c r="AX1201" s="14" t="s">
        <v>69</v>
      </c>
      <c r="AY1201" s="253" t="s">
        <v>155</v>
      </c>
    </row>
    <row r="1202" s="13" customFormat="1">
      <c r="A1202" s="13"/>
      <c r="B1202" s="233"/>
      <c r="C1202" s="234"/>
      <c r="D1202" s="228" t="s">
        <v>170</v>
      </c>
      <c r="E1202" s="235" t="s">
        <v>19</v>
      </c>
      <c r="F1202" s="236" t="s">
        <v>998</v>
      </c>
      <c r="G1202" s="234"/>
      <c r="H1202" s="235" t="s">
        <v>19</v>
      </c>
      <c r="I1202" s="237"/>
      <c r="J1202" s="234"/>
      <c r="K1202" s="234"/>
      <c r="L1202" s="238"/>
      <c r="M1202" s="239"/>
      <c r="N1202" s="240"/>
      <c r="O1202" s="240"/>
      <c r="P1202" s="240"/>
      <c r="Q1202" s="240"/>
      <c r="R1202" s="240"/>
      <c r="S1202" s="240"/>
      <c r="T1202" s="241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42" t="s">
        <v>170</v>
      </c>
      <c r="AU1202" s="242" t="s">
        <v>77</v>
      </c>
      <c r="AV1202" s="13" t="s">
        <v>75</v>
      </c>
      <c r="AW1202" s="13" t="s">
        <v>31</v>
      </c>
      <c r="AX1202" s="13" t="s">
        <v>69</v>
      </c>
      <c r="AY1202" s="242" t="s">
        <v>155</v>
      </c>
    </row>
    <row r="1203" s="14" customFormat="1">
      <c r="A1203" s="14"/>
      <c r="B1203" s="243"/>
      <c r="C1203" s="244"/>
      <c r="D1203" s="228" t="s">
        <v>170</v>
      </c>
      <c r="E1203" s="245" t="s">
        <v>19</v>
      </c>
      <c r="F1203" s="246" t="s">
        <v>999</v>
      </c>
      <c r="G1203" s="244"/>
      <c r="H1203" s="247">
        <v>3.44</v>
      </c>
      <c r="I1203" s="248"/>
      <c r="J1203" s="244"/>
      <c r="K1203" s="244"/>
      <c r="L1203" s="249"/>
      <c r="M1203" s="250"/>
      <c r="N1203" s="251"/>
      <c r="O1203" s="251"/>
      <c r="P1203" s="251"/>
      <c r="Q1203" s="251"/>
      <c r="R1203" s="251"/>
      <c r="S1203" s="251"/>
      <c r="T1203" s="252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53" t="s">
        <v>170</v>
      </c>
      <c r="AU1203" s="253" t="s">
        <v>77</v>
      </c>
      <c r="AV1203" s="14" t="s">
        <v>77</v>
      </c>
      <c r="AW1203" s="14" t="s">
        <v>31</v>
      </c>
      <c r="AX1203" s="14" t="s">
        <v>69</v>
      </c>
      <c r="AY1203" s="253" t="s">
        <v>155</v>
      </c>
    </row>
    <row r="1204" s="16" customFormat="1">
      <c r="A1204" s="16"/>
      <c r="B1204" s="276"/>
      <c r="C1204" s="277"/>
      <c r="D1204" s="228" t="s">
        <v>170</v>
      </c>
      <c r="E1204" s="278" t="s">
        <v>19</v>
      </c>
      <c r="F1204" s="279" t="s">
        <v>426</v>
      </c>
      <c r="G1204" s="277"/>
      <c r="H1204" s="280">
        <v>5032.4399999999992</v>
      </c>
      <c r="I1204" s="281"/>
      <c r="J1204" s="277"/>
      <c r="K1204" s="277"/>
      <c r="L1204" s="282"/>
      <c r="M1204" s="283"/>
      <c r="N1204" s="284"/>
      <c r="O1204" s="284"/>
      <c r="P1204" s="284"/>
      <c r="Q1204" s="284"/>
      <c r="R1204" s="284"/>
      <c r="S1204" s="284"/>
      <c r="T1204" s="285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T1204" s="286" t="s">
        <v>170</v>
      </c>
      <c r="AU1204" s="286" t="s">
        <v>77</v>
      </c>
      <c r="AV1204" s="16" t="s">
        <v>165</v>
      </c>
      <c r="AW1204" s="16" t="s">
        <v>31</v>
      </c>
      <c r="AX1204" s="16" t="s">
        <v>69</v>
      </c>
      <c r="AY1204" s="286" t="s">
        <v>155</v>
      </c>
    </row>
    <row r="1205" s="13" customFormat="1">
      <c r="A1205" s="13"/>
      <c r="B1205" s="233"/>
      <c r="C1205" s="234"/>
      <c r="D1205" s="228" t="s">
        <v>170</v>
      </c>
      <c r="E1205" s="235" t="s">
        <v>19</v>
      </c>
      <c r="F1205" s="236" t="s">
        <v>1000</v>
      </c>
      <c r="G1205" s="234"/>
      <c r="H1205" s="235" t="s">
        <v>19</v>
      </c>
      <c r="I1205" s="237"/>
      <c r="J1205" s="234"/>
      <c r="K1205" s="234"/>
      <c r="L1205" s="238"/>
      <c r="M1205" s="239"/>
      <c r="N1205" s="240"/>
      <c r="O1205" s="240"/>
      <c r="P1205" s="240"/>
      <c r="Q1205" s="240"/>
      <c r="R1205" s="240"/>
      <c r="S1205" s="240"/>
      <c r="T1205" s="241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42" t="s">
        <v>170</v>
      </c>
      <c r="AU1205" s="242" t="s">
        <v>77</v>
      </c>
      <c r="AV1205" s="13" t="s">
        <v>75</v>
      </c>
      <c r="AW1205" s="13" t="s">
        <v>31</v>
      </c>
      <c r="AX1205" s="13" t="s">
        <v>69</v>
      </c>
      <c r="AY1205" s="242" t="s">
        <v>155</v>
      </c>
    </row>
    <row r="1206" s="13" customFormat="1">
      <c r="A1206" s="13"/>
      <c r="B1206" s="233"/>
      <c r="C1206" s="234"/>
      <c r="D1206" s="228" t="s">
        <v>170</v>
      </c>
      <c r="E1206" s="235" t="s">
        <v>19</v>
      </c>
      <c r="F1206" s="236" t="s">
        <v>1001</v>
      </c>
      <c r="G1206" s="234"/>
      <c r="H1206" s="235" t="s">
        <v>19</v>
      </c>
      <c r="I1206" s="237"/>
      <c r="J1206" s="234"/>
      <c r="K1206" s="234"/>
      <c r="L1206" s="238"/>
      <c r="M1206" s="239"/>
      <c r="N1206" s="240"/>
      <c r="O1206" s="240"/>
      <c r="P1206" s="240"/>
      <c r="Q1206" s="240"/>
      <c r="R1206" s="240"/>
      <c r="S1206" s="240"/>
      <c r="T1206" s="241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42" t="s">
        <v>170</v>
      </c>
      <c r="AU1206" s="242" t="s">
        <v>77</v>
      </c>
      <c r="AV1206" s="13" t="s">
        <v>75</v>
      </c>
      <c r="AW1206" s="13" t="s">
        <v>31</v>
      </c>
      <c r="AX1206" s="13" t="s">
        <v>69</v>
      </c>
      <c r="AY1206" s="242" t="s">
        <v>155</v>
      </c>
    </row>
    <row r="1207" s="14" customFormat="1">
      <c r="A1207" s="14"/>
      <c r="B1207" s="243"/>
      <c r="C1207" s="244"/>
      <c r="D1207" s="228" t="s">
        <v>170</v>
      </c>
      <c r="E1207" s="245" t="s">
        <v>19</v>
      </c>
      <c r="F1207" s="246" t="s">
        <v>618</v>
      </c>
      <c r="G1207" s="244"/>
      <c r="H1207" s="247">
        <v>-827.6</v>
      </c>
      <c r="I1207" s="248"/>
      <c r="J1207" s="244"/>
      <c r="K1207" s="244"/>
      <c r="L1207" s="249"/>
      <c r="M1207" s="250"/>
      <c r="N1207" s="251"/>
      <c r="O1207" s="251"/>
      <c r="P1207" s="251"/>
      <c r="Q1207" s="251"/>
      <c r="R1207" s="251"/>
      <c r="S1207" s="251"/>
      <c r="T1207" s="252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T1207" s="253" t="s">
        <v>170</v>
      </c>
      <c r="AU1207" s="253" t="s">
        <v>77</v>
      </c>
      <c r="AV1207" s="14" t="s">
        <v>77</v>
      </c>
      <c r="AW1207" s="14" t="s">
        <v>31</v>
      </c>
      <c r="AX1207" s="14" t="s">
        <v>69</v>
      </c>
      <c r="AY1207" s="253" t="s">
        <v>155</v>
      </c>
    </row>
    <row r="1208" s="13" customFormat="1">
      <c r="A1208" s="13"/>
      <c r="B1208" s="233"/>
      <c r="C1208" s="234"/>
      <c r="D1208" s="228" t="s">
        <v>170</v>
      </c>
      <c r="E1208" s="235" t="s">
        <v>19</v>
      </c>
      <c r="F1208" s="236" t="s">
        <v>1002</v>
      </c>
      <c r="G1208" s="234"/>
      <c r="H1208" s="235" t="s">
        <v>19</v>
      </c>
      <c r="I1208" s="237"/>
      <c r="J1208" s="234"/>
      <c r="K1208" s="234"/>
      <c r="L1208" s="238"/>
      <c r="M1208" s="239"/>
      <c r="N1208" s="240"/>
      <c r="O1208" s="240"/>
      <c r="P1208" s="240"/>
      <c r="Q1208" s="240"/>
      <c r="R1208" s="240"/>
      <c r="S1208" s="240"/>
      <c r="T1208" s="241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2" t="s">
        <v>170</v>
      </c>
      <c r="AU1208" s="242" t="s">
        <v>77</v>
      </c>
      <c r="AV1208" s="13" t="s">
        <v>75</v>
      </c>
      <c r="AW1208" s="13" t="s">
        <v>31</v>
      </c>
      <c r="AX1208" s="13" t="s">
        <v>69</v>
      </c>
      <c r="AY1208" s="242" t="s">
        <v>155</v>
      </c>
    </row>
    <row r="1209" s="14" customFormat="1">
      <c r="A1209" s="14"/>
      <c r="B1209" s="243"/>
      <c r="C1209" s="244"/>
      <c r="D1209" s="228" t="s">
        <v>170</v>
      </c>
      <c r="E1209" s="245" t="s">
        <v>19</v>
      </c>
      <c r="F1209" s="246" t="s">
        <v>619</v>
      </c>
      <c r="G1209" s="244"/>
      <c r="H1209" s="247">
        <v>-21.996</v>
      </c>
      <c r="I1209" s="248"/>
      <c r="J1209" s="244"/>
      <c r="K1209" s="244"/>
      <c r="L1209" s="249"/>
      <c r="M1209" s="250"/>
      <c r="N1209" s="251"/>
      <c r="O1209" s="251"/>
      <c r="P1209" s="251"/>
      <c r="Q1209" s="251"/>
      <c r="R1209" s="251"/>
      <c r="S1209" s="251"/>
      <c r="T1209" s="252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53" t="s">
        <v>170</v>
      </c>
      <c r="AU1209" s="253" t="s">
        <v>77</v>
      </c>
      <c r="AV1209" s="14" t="s">
        <v>77</v>
      </c>
      <c r="AW1209" s="14" t="s">
        <v>31</v>
      </c>
      <c r="AX1209" s="14" t="s">
        <v>69</v>
      </c>
      <c r="AY1209" s="253" t="s">
        <v>155</v>
      </c>
    </row>
    <row r="1210" s="13" customFormat="1">
      <c r="A1210" s="13"/>
      <c r="B1210" s="233"/>
      <c r="C1210" s="234"/>
      <c r="D1210" s="228" t="s">
        <v>170</v>
      </c>
      <c r="E1210" s="235" t="s">
        <v>19</v>
      </c>
      <c r="F1210" s="236" t="s">
        <v>1003</v>
      </c>
      <c r="G1210" s="234"/>
      <c r="H1210" s="235" t="s">
        <v>19</v>
      </c>
      <c r="I1210" s="237"/>
      <c r="J1210" s="234"/>
      <c r="K1210" s="234"/>
      <c r="L1210" s="238"/>
      <c r="M1210" s="239"/>
      <c r="N1210" s="240"/>
      <c r="O1210" s="240"/>
      <c r="P1210" s="240"/>
      <c r="Q1210" s="240"/>
      <c r="R1210" s="240"/>
      <c r="S1210" s="240"/>
      <c r="T1210" s="241"/>
      <c r="U1210" s="13"/>
      <c r="V1210" s="13"/>
      <c r="W1210" s="13"/>
      <c r="X1210" s="13"/>
      <c r="Y1210" s="13"/>
      <c r="Z1210" s="13"/>
      <c r="AA1210" s="13"/>
      <c r="AB1210" s="13"/>
      <c r="AC1210" s="13"/>
      <c r="AD1210" s="13"/>
      <c r="AE1210" s="13"/>
      <c r="AT1210" s="242" t="s">
        <v>170</v>
      </c>
      <c r="AU1210" s="242" t="s">
        <v>77</v>
      </c>
      <c r="AV1210" s="13" t="s">
        <v>75</v>
      </c>
      <c r="AW1210" s="13" t="s">
        <v>31</v>
      </c>
      <c r="AX1210" s="13" t="s">
        <v>69</v>
      </c>
      <c r="AY1210" s="242" t="s">
        <v>155</v>
      </c>
    </row>
    <row r="1211" s="14" customFormat="1">
      <c r="A1211" s="14"/>
      <c r="B1211" s="243"/>
      <c r="C1211" s="244"/>
      <c r="D1211" s="228" t="s">
        <v>170</v>
      </c>
      <c r="E1211" s="245" t="s">
        <v>19</v>
      </c>
      <c r="F1211" s="246" t="s">
        <v>620</v>
      </c>
      <c r="G1211" s="244"/>
      <c r="H1211" s="247">
        <v>-5.499</v>
      </c>
      <c r="I1211" s="248"/>
      <c r="J1211" s="244"/>
      <c r="K1211" s="244"/>
      <c r="L1211" s="249"/>
      <c r="M1211" s="250"/>
      <c r="N1211" s="251"/>
      <c r="O1211" s="251"/>
      <c r="P1211" s="251"/>
      <c r="Q1211" s="251"/>
      <c r="R1211" s="251"/>
      <c r="S1211" s="251"/>
      <c r="T1211" s="252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T1211" s="253" t="s">
        <v>170</v>
      </c>
      <c r="AU1211" s="253" t="s">
        <v>77</v>
      </c>
      <c r="AV1211" s="14" t="s">
        <v>77</v>
      </c>
      <c r="AW1211" s="14" t="s">
        <v>31</v>
      </c>
      <c r="AX1211" s="14" t="s">
        <v>69</v>
      </c>
      <c r="AY1211" s="253" t="s">
        <v>155</v>
      </c>
    </row>
    <row r="1212" s="13" customFormat="1">
      <c r="A1212" s="13"/>
      <c r="B1212" s="233"/>
      <c r="C1212" s="234"/>
      <c r="D1212" s="228" t="s">
        <v>170</v>
      </c>
      <c r="E1212" s="235" t="s">
        <v>19</v>
      </c>
      <c r="F1212" s="236" t="s">
        <v>1004</v>
      </c>
      <c r="G1212" s="234"/>
      <c r="H1212" s="235" t="s">
        <v>19</v>
      </c>
      <c r="I1212" s="237"/>
      <c r="J1212" s="234"/>
      <c r="K1212" s="234"/>
      <c r="L1212" s="238"/>
      <c r="M1212" s="239"/>
      <c r="N1212" s="240"/>
      <c r="O1212" s="240"/>
      <c r="P1212" s="240"/>
      <c r="Q1212" s="240"/>
      <c r="R1212" s="240"/>
      <c r="S1212" s="240"/>
      <c r="T1212" s="241"/>
      <c r="U1212" s="13"/>
      <c r="V1212" s="13"/>
      <c r="W1212" s="13"/>
      <c r="X1212" s="13"/>
      <c r="Y1212" s="13"/>
      <c r="Z1212" s="13"/>
      <c r="AA1212" s="13"/>
      <c r="AB1212" s="13"/>
      <c r="AC1212" s="13"/>
      <c r="AD1212" s="13"/>
      <c r="AE1212" s="13"/>
      <c r="AT1212" s="242" t="s">
        <v>170</v>
      </c>
      <c r="AU1212" s="242" t="s">
        <v>77</v>
      </c>
      <c r="AV1212" s="13" t="s">
        <v>75</v>
      </c>
      <c r="AW1212" s="13" t="s">
        <v>31</v>
      </c>
      <c r="AX1212" s="13" t="s">
        <v>69</v>
      </c>
      <c r="AY1212" s="242" t="s">
        <v>155</v>
      </c>
    </row>
    <row r="1213" s="14" customFormat="1">
      <c r="A1213" s="14"/>
      <c r="B1213" s="243"/>
      <c r="C1213" s="244"/>
      <c r="D1213" s="228" t="s">
        <v>170</v>
      </c>
      <c r="E1213" s="245" t="s">
        <v>19</v>
      </c>
      <c r="F1213" s="246" t="s">
        <v>621</v>
      </c>
      <c r="G1213" s="244"/>
      <c r="H1213" s="247">
        <v>-248.684</v>
      </c>
      <c r="I1213" s="248"/>
      <c r="J1213" s="244"/>
      <c r="K1213" s="244"/>
      <c r="L1213" s="249"/>
      <c r="M1213" s="250"/>
      <c r="N1213" s="251"/>
      <c r="O1213" s="251"/>
      <c r="P1213" s="251"/>
      <c r="Q1213" s="251"/>
      <c r="R1213" s="251"/>
      <c r="S1213" s="251"/>
      <c r="T1213" s="252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53" t="s">
        <v>170</v>
      </c>
      <c r="AU1213" s="253" t="s">
        <v>77</v>
      </c>
      <c r="AV1213" s="14" t="s">
        <v>77</v>
      </c>
      <c r="AW1213" s="14" t="s">
        <v>31</v>
      </c>
      <c r="AX1213" s="14" t="s">
        <v>69</v>
      </c>
      <c r="AY1213" s="253" t="s">
        <v>155</v>
      </c>
    </row>
    <row r="1214" s="13" customFormat="1">
      <c r="A1214" s="13"/>
      <c r="B1214" s="233"/>
      <c r="C1214" s="234"/>
      <c r="D1214" s="228" t="s">
        <v>170</v>
      </c>
      <c r="E1214" s="235" t="s">
        <v>19</v>
      </c>
      <c r="F1214" s="236" t="s">
        <v>1005</v>
      </c>
      <c r="G1214" s="234"/>
      <c r="H1214" s="235" t="s">
        <v>19</v>
      </c>
      <c r="I1214" s="237"/>
      <c r="J1214" s="234"/>
      <c r="K1214" s="234"/>
      <c r="L1214" s="238"/>
      <c r="M1214" s="239"/>
      <c r="N1214" s="240"/>
      <c r="O1214" s="240"/>
      <c r="P1214" s="240"/>
      <c r="Q1214" s="240"/>
      <c r="R1214" s="240"/>
      <c r="S1214" s="240"/>
      <c r="T1214" s="241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42" t="s">
        <v>170</v>
      </c>
      <c r="AU1214" s="242" t="s">
        <v>77</v>
      </c>
      <c r="AV1214" s="13" t="s">
        <v>75</v>
      </c>
      <c r="AW1214" s="13" t="s">
        <v>31</v>
      </c>
      <c r="AX1214" s="13" t="s">
        <v>69</v>
      </c>
      <c r="AY1214" s="242" t="s">
        <v>155</v>
      </c>
    </row>
    <row r="1215" s="14" customFormat="1">
      <c r="A1215" s="14"/>
      <c r="B1215" s="243"/>
      <c r="C1215" s="244"/>
      <c r="D1215" s="228" t="s">
        <v>170</v>
      </c>
      <c r="E1215" s="245" t="s">
        <v>19</v>
      </c>
      <c r="F1215" s="246" t="s">
        <v>622</v>
      </c>
      <c r="G1215" s="244"/>
      <c r="H1215" s="247">
        <v>-4.32</v>
      </c>
      <c r="I1215" s="248"/>
      <c r="J1215" s="244"/>
      <c r="K1215" s="244"/>
      <c r="L1215" s="249"/>
      <c r="M1215" s="250"/>
      <c r="N1215" s="251"/>
      <c r="O1215" s="251"/>
      <c r="P1215" s="251"/>
      <c r="Q1215" s="251"/>
      <c r="R1215" s="251"/>
      <c r="S1215" s="251"/>
      <c r="T1215" s="252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53" t="s">
        <v>170</v>
      </c>
      <c r="AU1215" s="253" t="s">
        <v>77</v>
      </c>
      <c r="AV1215" s="14" t="s">
        <v>77</v>
      </c>
      <c r="AW1215" s="14" t="s">
        <v>31</v>
      </c>
      <c r="AX1215" s="14" t="s">
        <v>69</v>
      </c>
      <c r="AY1215" s="253" t="s">
        <v>155</v>
      </c>
    </row>
    <row r="1216" s="13" customFormat="1">
      <c r="A1216" s="13"/>
      <c r="B1216" s="233"/>
      <c r="C1216" s="234"/>
      <c r="D1216" s="228" t="s">
        <v>170</v>
      </c>
      <c r="E1216" s="235" t="s">
        <v>19</v>
      </c>
      <c r="F1216" s="236" t="s">
        <v>1006</v>
      </c>
      <c r="G1216" s="234"/>
      <c r="H1216" s="235" t="s">
        <v>19</v>
      </c>
      <c r="I1216" s="237"/>
      <c r="J1216" s="234"/>
      <c r="K1216" s="234"/>
      <c r="L1216" s="238"/>
      <c r="M1216" s="239"/>
      <c r="N1216" s="240"/>
      <c r="O1216" s="240"/>
      <c r="P1216" s="240"/>
      <c r="Q1216" s="240"/>
      <c r="R1216" s="240"/>
      <c r="S1216" s="240"/>
      <c r="T1216" s="241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T1216" s="242" t="s">
        <v>170</v>
      </c>
      <c r="AU1216" s="242" t="s">
        <v>77</v>
      </c>
      <c r="AV1216" s="13" t="s">
        <v>75</v>
      </c>
      <c r="AW1216" s="13" t="s">
        <v>31</v>
      </c>
      <c r="AX1216" s="13" t="s">
        <v>69</v>
      </c>
      <c r="AY1216" s="242" t="s">
        <v>155</v>
      </c>
    </row>
    <row r="1217" s="14" customFormat="1">
      <c r="A1217" s="14"/>
      <c r="B1217" s="243"/>
      <c r="C1217" s="244"/>
      <c r="D1217" s="228" t="s">
        <v>170</v>
      </c>
      <c r="E1217" s="245" t="s">
        <v>19</v>
      </c>
      <c r="F1217" s="246" t="s">
        <v>623</v>
      </c>
      <c r="G1217" s="244"/>
      <c r="H1217" s="247">
        <v>-5.76</v>
      </c>
      <c r="I1217" s="248"/>
      <c r="J1217" s="244"/>
      <c r="K1217" s="244"/>
      <c r="L1217" s="249"/>
      <c r="M1217" s="250"/>
      <c r="N1217" s="251"/>
      <c r="O1217" s="251"/>
      <c r="P1217" s="251"/>
      <c r="Q1217" s="251"/>
      <c r="R1217" s="251"/>
      <c r="S1217" s="251"/>
      <c r="T1217" s="252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T1217" s="253" t="s">
        <v>170</v>
      </c>
      <c r="AU1217" s="253" t="s">
        <v>77</v>
      </c>
      <c r="AV1217" s="14" t="s">
        <v>77</v>
      </c>
      <c r="AW1217" s="14" t="s">
        <v>31</v>
      </c>
      <c r="AX1217" s="14" t="s">
        <v>69</v>
      </c>
      <c r="AY1217" s="253" t="s">
        <v>155</v>
      </c>
    </row>
    <row r="1218" s="13" customFormat="1">
      <c r="A1218" s="13"/>
      <c r="B1218" s="233"/>
      <c r="C1218" s="234"/>
      <c r="D1218" s="228" t="s">
        <v>170</v>
      </c>
      <c r="E1218" s="235" t="s">
        <v>19</v>
      </c>
      <c r="F1218" s="236" t="s">
        <v>1007</v>
      </c>
      <c r="G1218" s="234"/>
      <c r="H1218" s="235" t="s">
        <v>19</v>
      </c>
      <c r="I1218" s="237"/>
      <c r="J1218" s="234"/>
      <c r="K1218" s="234"/>
      <c r="L1218" s="238"/>
      <c r="M1218" s="239"/>
      <c r="N1218" s="240"/>
      <c r="O1218" s="240"/>
      <c r="P1218" s="240"/>
      <c r="Q1218" s="240"/>
      <c r="R1218" s="240"/>
      <c r="S1218" s="240"/>
      <c r="T1218" s="241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T1218" s="242" t="s">
        <v>170</v>
      </c>
      <c r="AU1218" s="242" t="s">
        <v>77</v>
      </c>
      <c r="AV1218" s="13" t="s">
        <v>75</v>
      </c>
      <c r="AW1218" s="13" t="s">
        <v>31</v>
      </c>
      <c r="AX1218" s="13" t="s">
        <v>69</v>
      </c>
      <c r="AY1218" s="242" t="s">
        <v>155</v>
      </c>
    </row>
    <row r="1219" s="14" customFormat="1">
      <c r="A1219" s="14"/>
      <c r="B1219" s="243"/>
      <c r="C1219" s="244"/>
      <c r="D1219" s="228" t="s">
        <v>170</v>
      </c>
      <c r="E1219" s="245" t="s">
        <v>19</v>
      </c>
      <c r="F1219" s="246" t="s">
        <v>624</v>
      </c>
      <c r="G1219" s="244"/>
      <c r="H1219" s="247">
        <v>-4.7</v>
      </c>
      <c r="I1219" s="248"/>
      <c r="J1219" s="244"/>
      <c r="K1219" s="244"/>
      <c r="L1219" s="249"/>
      <c r="M1219" s="250"/>
      <c r="N1219" s="251"/>
      <c r="O1219" s="251"/>
      <c r="P1219" s="251"/>
      <c r="Q1219" s="251"/>
      <c r="R1219" s="251"/>
      <c r="S1219" s="251"/>
      <c r="T1219" s="252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T1219" s="253" t="s">
        <v>170</v>
      </c>
      <c r="AU1219" s="253" t="s">
        <v>77</v>
      </c>
      <c r="AV1219" s="14" t="s">
        <v>77</v>
      </c>
      <c r="AW1219" s="14" t="s">
        <v>31</v>
      </c>
      <c r="AX1219" s="14" t="s">
        <v>69</v>
      </c>
      <c r="AY1219" s="253" t="s">
        <v>155</v>
      </c>
    </row>
    <row r="1220" s="13" customFormat="1">
      <c r="A1220" s="13"/>
      <c r="B1220" s="233"/>
      <c r="C1220" s="234"/>
      <c r="D1220" s="228" t="s">
        <v>170</v>
      </c>
      <c r="E1220" s="235" t="s">
        <v>19</v>
      </c>
      <c r="F1220" s="236" t="s">
        <v>1008</v>
      </c>
      <c r="G1220" s="234"/>
      <c r="H1220" s="235" t="s">
        <v>19</v>
      </c>
      <c r="I1220" s="237"/>
      <c r="J1220" s="234"/>
      <c r="K1220" s="234"/>
      <c r="L1220" s="238"/>
      <c r="M1220" s="239"/>
      <c r="N1220" s="240"/>
      <c r="O1220" s="240"/>
      <c r="P1220" s="240"/>
      <c r="Q1220" s="240"/>
      <c r="R1220" s="240"/>
      <c r="S1220" s="240"/>
      <c r="T1220" s="241"/>
      <c r="U1220" s="13"/>
      <c r="V1220" s="13"/>
      <c r="W1220" s="13"/>
      <c r="X1220" s="13"/>
      <c r="Y1220" s="13"/>
      <c r="Z1220" s="13"/>
      <c r="AA1220" s="13"/>
      <c r="AB1220" s="13"/>
      <c r="AC1220" s="13"/>
      <c r="AD1220" s="13"/>
      <c r="AE1220" s="13"/>
      <c r="AT1220" s="242" t="s">
        <v>170</v>
      </c>
      <c r="AU1220" s="242" t="s">
        <v>77</v>
      </c>
      <c r="AV1220" s="13" t="s">
        <v>75</v>
      </c>
      <c r="AW1220" s="13" t="s">
        <v>31</v>
      </c>
      <c r="AX1220" s="13" t="s">
        <v>69</v>
      </c>
      <c r="AY1220" s="242" t="s">
        <v>155</v>
      </c>
    </row>
    <row r="1221" s="14" customFormat="1">
      <c r="A1221" s="14"/>
      <c r="B1221" s="243"/>
      <c r="C1221" s="244"/>
      <c r="D1221" s="228" t="s">
        <v>170</v>
      </c>
      <c r="E1221" s="245" t="s">
        <v>19</v>
      </c>
      <c r="F1221" s="246" t="s">
        <v>625</v>
      </c>
      <c r="G1221" s="244"/>
      <c r="H1221" s="247">
        <v>-28.899</v>
      </c>
      <c r="I1221" s="248"/>
      <c r="J1221" s="244"/>
      <c r="K1221" s="244"/>
      <c r="L1221" s="249"/>
      <c r="M1221" s="250"/>
      <c r="N1221" s="251"/>
      <c r="O1221" s="251"/>
      <c r="P1221" s="251"/>
      <c r="Q1221" s="251"/>
      <c r="R1221" s="251"/>
      <c r="S1221" s="251"/>
      <c r="T1221" s="252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T1221" s="253" t="s">
        <v>170</v>
      </c>
      <c r="AU1221" s="253" t="s">
        <v>77</v>
      </c>
      <c r="AV1221" s="14" t="s">
        <v>77</v>
      </c>
      <c r="AW1221" s="14" t="s">
        <v>31</v>
      </c>
      <c r="AX1221" s="14" t="s">
        <v>69</v>
      </c>
      <c r="AY1221" s="253" t="s">
        <v>155</v>
      </c>
    </row>
    <row r="1222" s="13" customFormat="1">
      <c r="A1222" s="13"/>
      <c r="B1222" s="233"/>
      <c r="C1222" s="234"/>
      <c r="D1222" s="228" t="s">
        <v>170</v>
      </c>
      <c r="E1222" s="235" t="s">
        <v>19</v>
      </c>
      <c r="F1222" s="236" t="s">
        <v>1009</v>
      </c>
      <c r="G1222" s="234"/>
      <c r="H1222" s="235" t="s">
        <v>19</v>
      </c>
      <c r="I1222" s="237"/>
      <c r="J1222" s="234"/>
      <c r="K1222" s="234"/>
      <c r="L1222" s="238"/>
      <c r="M1222" s="239"/>
      <c r="N1222" s="240"/>
      <c r="O1222" s="240"/>
      <c r="P1222" s="240"/>
      <c r="Q1222" s="240"/>
      <c r="R1222" s="240"/>
      <c r="S1222" s="240"/>
      <c r="T1222" s="241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42" t="s">
        <v>170</v>
      </c>
      <c r="AU1222" s="242" t="s">
        <v>77</v>
      </c>
      <c r="AV1222" s="13" t="s">
        <v>75</v>
      </c>
      <c r="AW1222" s="13" t="s">
        <v>31</v>
      </c>
      <c r="AX1222" s="13" t="s">
        <v>69</v>
      </c>
      <c r="AY1222" s="242" t="s">
        <v>155</v>
      </c>
    </row>
    <row r="1223" s="14" customFormat="1">
      <c r="A1223" s="14"/>
      <c r="B1223" s="243"/>
      <c r="C1223" s="244"/>
      <c r="D1223" s="228" t="s">
        <v>170</v>
      </c>
      <c r="E1223" s="245" t="s">
        <v>19</v>
      </c>
      <c r="F1223" s="246" t="s">
        <v>626</v>
      </c>
      <c r="G1223" s="244"/>
      <c r="H1223" s="247">
        <v>-2.223</v>
      </c>
      <c r="I1223" s="248"/>
      <c r="J1223" s="244"/>
      <c r="K1223" s="244"/>
      <c r="L1223" s="249"/>
      <c r="M1223" s="250"/>
      <c r="N1223" s="251"/>
      <c r="O1223" s="251"/>
      <c r="P1223" s="251"/>
      <c r="Q1223" s="251"/>
      <c r="R1223" s="251"/>
      <c r="S1223" s="251"/>
      <c r="T1223" s="252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53" t="s">
        <v>170</v>
      </c>
      <c r="AU1223" s="253" t="s">
        <v>77</v>
      </c>
      <c r="AV1223" s="14" t="s">
        <v>77</v>
      </c>
      <c r="AW1223" s="14" t="s">
        <v>31</v>
      </c>
      <c r="AX1223" s="14" t="s">
        <v>69</v>
      </c>
      <c r="AY1223" s="253" t="s">
        <v>155</v>
      </c>
    </row>
    <row r="1224" s="13" customFormat="1">
      <c r="A1224" s="13"/>
      <c r="B1224" s="233"/>
      <c r="C1224" s="234"/>
      <c r="D1224" s="228" t="s">
        <v>170</v>
      </c>
      <c r="E1224" s="235" t="s">
        <v>19</v>
      </c>
      <c r="F1224" s="236" t="s">
        <v>1010</v>
      </c>
      <c r="G1224" s="234"/>
      <c r="H1224" s="235" t="s">
        <v>19</v>
      </c>
      <c r="I1224" s="237"/>
      <c r="J1224" s="234"/>
      <c r="K1224" s="234"/>
      <c r="L1224" s="238"/>
      <c r="M1224" s="239"/>
      <c r="N1224" s="240"/>
      <c r="O1224" s="240"/>
      <c r="P1224" s="240"/>
      <c r="Q1224" s="240"/>
      <c r="R1224" s="240"/>
      <c r="S1224" s="240"/>
      <c r="T1224" s="241"/>
      <c r="U1224" s="13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2" t="s">
        <v>170</v>
      </c>
      <c r="AU1224" s="242" t="s">
        <v>77</v>
      </c>
      <c r="AV1224" s="13" t="s">
        <v>75</v>
      </c>
      <c r="AW1224" s="13" t="s">
        <v>31</v>
      </c>
      <c r="AX1224" s="13" t="s">
        <v>69</v>
      </c>
      <c r="AY1224" s="242" t="s">
        <v>155</v>
      </c>
    </row>
    <row r="1225" s="14" customFormat="1">
      <c r="A1225" s="14"/>
      <c r="B1225" s="243"/>
      <c r="C1225" s="244"/>
      <c r="D1225" s="228" t="s">
        <v>170</v>
      </c>
      <c r="E1225" s="245" t="s">
        <v>19</v>
      </c>
      <c r="F1225" s="246" t="s">
        <v>627</v>
      </c>
      <c r="G1225" s="244"/>
      <c r="H1225" s="247">
        <v>-73.944</v>
      </c>
      <c r="I1225" s="248"/>
      <c r="J1225" s="244"/>
      <c r="K1225" s="244"/>
      <c r="L1225" s="249"/>
      <c r="M1225" s="250"/>
      <c r="N1225" s="251"/>
      <c r="O1225" s="251"/>
      <c r="P1225" s="251"/>
      <c r="Q1225" s="251"/>
      <c r="R1225" s="251"/>
      <c r="S1225" s="251"/>
      <c r="T1225" s="252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53" t="s">
        <v>170</v>
      </c>
      <c r="AU1225" s="253" t="s">
        <v>77</v>
      </c>
      <c r="AV1225" s="14" t="s">
        <v>77</v>
      </c>
      <c r="AW1225" s="14" t="s">
        <v>31</v>
      </c>
      <c r="AX1225" s="14" t="s">
        <v>69</v>
      </c>
      <c r="AY1225" s="253" t="s">
        <v>155</v>
      </c>
    </row>
    <row r="1226" s="13" customFormat="1">
      <c r="A1226" s="13"/>
      <c r="B1226" s="233"/>
      <c r="C1226" s="234"/>
      <c r="D1226" s="228" t="s">
        <v>170</v>
      </c>
      <c r="E1226" s="235" t="s">
        <v>19</v>
      </c>
      <c r="F1226" s="236" t="s">
        <v>1011</v>
      </c>
      <c r="G1226" s="234"/>
      <c r="H1226" s="235" t="s">
        <v>19</v>
      </c>
      <c r="I1226" s="237"/>
      <c r="J1226" s="234"/>
      <c r="K1226" s="234"/>
      <c r="L1226" s="238"/>
      <c r="M1226" s="239"/>
      <c r="N1226" s="240"/>
      <c r="O1226" s="240"/>
      <c r="P1226" s="240"/>
      <c r="Q1226" s="240"/>
      <c r="R1226" s="240"/>
      <c r="S1226" s="240"/>
      <c r="T1226" s="241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42" t="s">
        <v>170</v>
      </c>
      <c r="AU1226" s="242" t="s">
        <v>77</v>
      </c>
      <c r="AV1226" s="13" t="s">
        <v>75</v>
      </c>
      <c r="AW1226" s="13" t="s">
        <v>31</v>
      </c>
      <c r="AX1226" s="13" t="s">
        <v>69</v>
      </c>
      <c r="AY1226" s="242" t="s">
        <v>155</v>
      </c>
    </row>
    <row r="1227" s="14" customFormat="1">
      <c r="A1227" s="14"/>
      <c r="B1227" s="243"/>
      <c r="C1227" s="244"/>
      <c r="D1227" s="228" t="s">
        <v>170</v>
      </c>
      <c r="E1227" s="245" t="s">
        <v>19</v>
      </c>
      <c r="F1227" s="246" t="s">
        <v>628</v>
      </c>
      <c r="G1227" s="244"/>
      <c r="H1227" s="247">
        <v>-60.08</v>
      </c>
      <c r="I1227" s="248"/>
      <c r="J1227" s="244"/>
      <c r="K1227" s="244"/>
      <c r="L1227" s="249"/>
      <c r="M1227" s="250"/>
      <c r="N1227" s="251"/>
      <c r="O1227" s="251"/>
      <c r="P1227" s="251"/>
      <c r="Q1227" s="251"/>
      <c r="R1227" s="251"/>
      <c r="S1227" s="251"/>
      <c r="T1227" s="252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3" t="s">
        <v>170</v>
      </c>
      <c r="AU1227" s="253" t="s">
        <v>77</v>
      </c>
      <c r="AV1227" s="14" t="s">
        <v>77</v>
      </c>
      <c r="AW1227" s="14" t="s">
        <v>31</v>
      </c>
      <c r="AX1227" s="14" t="s">
        <v>69</v>
      </c>
      <c r="AY1227" s="253" t="s">
        <v>155</v>
      </c>
    </row>
    <row r="1228" s="13" customFormat="1">
      <c r="A1228" s="13"/>
      <c r="B1228" s="233"/>
      <c r="C1228" s="234"/>
      <c r="D1228" s="228" t="s">
        <v>170</v>
      </c>
      <c r="E1228" s="235" t="s">
        <v>19</v>
      </c>
      <c r="F1228" s="236" t="s">
        <v>1012</v>
      </c>
      <c r="G1228" s="234"/>
      <c r="H1228" s="235" t="s">
        <v>19</v>
      </c>
      <c r="I1228" s="237"/>
      <c r="J1228" s="234"/>
      <c r="K1228" s="234"/>
      <c r="L1228" s="238"/>
      <c r="M1228" s="239"/>
      <c r="N1228" s="240"/>
      <c r="O1228" s="240"/>
      <c r="P1228" s="240"/>
      <c r="Q1228" s="240"/>
      <c r="R1228" s="240"/>
      <c r="S1228" s="240"/>
      <c r="T1228" s="241"/>
      <c r="U1228" s="13"/>
      <c r="V1228" s="13"/>
      <c r="W1228" s="13"/>
      <c r="X1228" s="13"/>
      <c r="Y1228" s="13"/>
      <c r="Z1228" s="13"/>
      <c r="AA1228" s="13"/>
      <c r="AB1228" s="13"/>
      <c r="AC1228" s="13"/>
      <c r="AD1228" s="13"/>
      <c r="AE1228" s="13"/>
      <c r="AT1228" s="242" t="s">
        <v>170</v>
      </c>
      <c r="AU1228" s="242" t="s">
        <v>77</v>
      </c>
      <c r="AV1228" s="13" t="s">
        <v>75</v>
      </c>
      <c r="AW1228" s="13" t="s">
        <v>31</v>
      </c>
      <c r="AX1228" s="13" t="s">
        <v>69</v>
      </c>
      <c r="AY1228" s="242" t="s">
        <v>155</v>
      </c>
    </row>
    <row r="1229" s="14" customFormat="1">
      <c r="A1229" s="14"/>
      <c r="B1229" s="243"/>
      <c r="C1229" s="244"/>
      <c r="D1229" s="228" t="s">
        <v>170</v>
      </c>
      <c r="E1229" s="245" t="s">
        <v>19</v>
      </c>
      <c r="F1229" s="246" t="s">
        <v>629</v>
      </c>
      <c r="G1229" s="244"/>
      <c r="H1229" s="247">
        <v>-2.75</v>
      </c>
      <c r="I1229" s="248"/>
      <c r="J1229" s="244"/>
      <c r="K1229" s="244"/>
      <c r="L1229" s="249"/>
      <c r="M1229" s="250"/>
      <c r="N1229" s="251"/>
      <c r="O1229" s="251"/>
      <c r="P1229" s="251"/>
      <c r="Q1229" s="251"/>
      <c r="R1229" s="251"/>
      <c r="S1229" s="251"/>
      <c r="T1229" s="252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53" t="s">
        <v>170</v>
      </c>
      <c r="AU1229" s="253" t="s">
        <v>77</v>
      </c>
      <c r="AV1229" s="14" t="s">
        <v>77</v>
      </c>
      <c r="AW1229" s="14" t="s">
        <v>31</v>
      </c>
      <c r="AX1229" s="14" t="s">
        <v>69</v>
      </c>
      <c r="AY1229" s="253" t="s">
        <v>155</v>
      </c>
    </row>
    <row r="1230" s="13" customFormat="1">
      <c r="A1230" s="13"/>
      <c r="B1230" s="233"/>
      <c r="C1230" s="234"/>
      <c r="D1230" s="228" t="s">
        <v>170</v>
      </c>
      <c r="E1230" s="235" t="s">
        <v>19</v>
      </c>
      <c r="F1230" s="236" t="s">
        <v>1013</v>
      </c>
      <c r="G1230" s="234"/>
      <c r="H1230" s="235" t="s">
        <v>19</v>
      </c>
      <c r="I1230" s="237"/>
      <c r="J1230" s="234"/>
      <c r="K1230" s="234"/>
      <c r="L1230" s="238"/>
      <c r="M1230" s="239"/>
      <c r="N1230" s="240"/>
      <c r="O1230" s="240"/>
      <c r="P1230" s="240"/>
      <c r="Q1230" s="240"/>
      <c r="R1230" s="240"/>
      <c r="S1230" s="240"/>
      <c r="T1230" s="241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42" t="s">
        <v>170</v>
      </c>
      <c r="AU1230" s="242" t="s">
        <v>77</v>
      </c>
      <c r="AV1230" s="13" t="s">
        <v>75</v>
      </c>
      <c r="AW1230" s="13" t="s">
        <v>31</v>
      </c>
      <c r="AX1230" s="13" t="s">
        <v>69</v>
      </c>
      <c r="AY1230" s="242" t="s">
        <v>155</v>
      </c>
    </row>
    <row r="1231" s="14" customFormat="1">
      <c r="A1231" s="14"/>
      <c r="B1231" s="243"/>
      <c r="C1231" s="244"/>
      <c r="D1231" s="228" t="s">
        <v>170</v>
      </c>
      <c r="E1231" s="245" t="s">
        <v>19</v>
      </c>
      <c r="F1231" s="246" t="s">
        <v>629</v>
      </c>
      <c r="G1231" s="244"/>
      <c r="H1231" s="247">
        <v>-2.75</v>
      </c>
      <c r="I1231" s="248"/>
      <c r="J1231" s="244"/>
      <c r="K1231" s="244"/>
      <c r="L1231" s="249"/>
      <c r="M1231" s="250"/>
      <c r="N1231" s="251"/>
      <c r="O1231" s="251"/>
      <c r="P1231" s="251"/>
      <c r="Q1231" s="251"/>
      <c r="R1231" s="251"/>
      <c r="S1231" s="251"/>
      <c r="T1231" s="252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53" t="s">
        <v>170</v>
      </c>
      <c r="AU1231" s="253" t="s">
        <v>77</v>
      </c>
      <c r="AV1231" s="14" t="s">
        <v>77</v>
      </c>
      <c r="AW1231" s="14" t="s">
        <v>31</v>
      </c>
      <c r="AX1231" s="14" t="s">
        <v>69</v>
      </c>
      <c r="AY1231" s="253" t="s">
        <v>155</v>
      </c>
    </row>
    <row r="1232" s="13" customFormat="1">
      <c r="A1232" s="13"/>
      <c r="B1232" s="233"/>
      <c r="C1232" s="234"/>
      <c r="D1232" s="228" t="s">
        <v>170</v>
      </c>
      <c r="E1232" s="235" t="s">
        <v>19</v>
      </c>
      <c r="F1232" s="236" t="s">
        <v>1014</v>
      </c>
      <c r="G1232" s="234"/>
      <c r="H1232" s="235" t="s">
        <v>19</v>
      </c>
      <c r="I1232" s="237"/>
      <c r="J1232" s="234"/>
      <c r="K1232" s="234"/>
      <c r="L1232" s="238"/>
      <c r="M1232" s="239"/>
      <c r="N1232" s="240"/>
      <c r="O1232" s="240"/>
      <c r="P1232" s="240"/>
      <c r="Q1232" s="240"/>
      <c r="R1232" s="240"/>
      <c r="S1232" s="240"/>
      <c r="T1232" s="241"/>
      <c r="U1232" s="13"/>
      <c r="V1232" s="13"/>
      <c r="W1232" s="13"/>
      <c r="X1232" s="13"/>
      <c r="Y1232" s="13"/>
      <c r="Z1232" s="13"/>
      <c r="AA1232" s="13"/>
      <c r="AB1232" s="13"/>
      <c r="AC1232" s="13"/>
      <c r="AD1232" s="13"/>
      <c r="AE1232" s="13"/>
      <c r="AT1232" s="242" t="s">
        <v>170</v>
      </c>
      <c r="AU1232" s="242" t="s">
        <v>77</v>
      </c>
      <c r="AV1232" s="13" t="s">
        <v>75</v>
      </c>
      <c r="AW1232" s="13" t="s">
        <v>31</v>
      </c>
      <c r="AX1232" s="13" t="s">
        <v>69</v>
      </c>
      <c r="AY1232" s="242" t="s">
        <v>155</v>
      </c>
    </row>
    <row r="1233" s="14" customFormat="1">
      <c r="A1233" s="14"/>
      <c r="B1233" s="243"/>
      <c r="C1233" s="244"/>
      <c r="D1233" s="228" t="s">
        <v>170</v>
      </c>
      <c r="E1233" s="245" t="s">
        <v>19</v>
      </c>
      <c r="F1233" s="246" t="s">
        <v>69</v>
      </c>
      <c r="G1233" s="244"/>
      <c r="H1233" s="247">
        <v>0</v>
      </c>
      <c r="I1233" s="248"/>
      <c r="J1233" s="244"/>
      <c r="K1233" s="244"/>
      <c r="L1233" s="249"/>
      <c r="M1233" s="250"/>
      <c r="N1233" s="251"/>
      <c r="O1233" s="251"/>
      <c r="P1233" s="251"/>
      <c r="Q1233" s="251"/>
      <c r="R1233" s="251"/>
      <c r="S1233" s="251"/>
      <c r="T1233" s="252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T1233" s="253" t="s">
        <v>170</v>
      </c>
      <c r="AU1233" s="253" t="s">
        <v>77</v>
      </c>
      <c r="AV1233" s="14" t="s">
        <v>77</v>
      </c>
      <c r="AW1233" s="14" t="s">
        <v>31</v>
      </c>
      <c r="AX1233" s="14" t="s">
        <v>69</v>
      </c>
      <c r="AY1233" s="253" t="s">
        <v>155</v>
      </c>
    </row>
    <row r="1234" s="13" customFormat="1">
      <c r="A1234" s="13"/>
      <c r="B1234" s="233"/>
      <c r="C1234" s="234"/>
      <c r="D1234" s="228" t="s">
        <v>170</v>
      </c>
      <c r="E1234" s="235" t="s">
        <v>19</v>
      </c>
      <c r="F1234" s="236" t="s">
        <v>1015</v>
      </c>
      <c r="G1234" s="234"/>
      <c r="H1234" s="235" t="s">
        <v>19</v>
      </c>
      <c r="I1234" s="237"/>
      <c r="J1234" s="234"/>
      <c r="K1234" s="234"/>
      <c r="L1234" s="238"/>
      <c r="M1234" s="239"/>
      <c r="N1234" s="240"/>
      <c r="O1234" s="240"/>
      <c r="P1234" s="240"/>
      <c r="Q1234" s="240"/>
      <c r="R1234" s="240"/>
      <c r="S1234" s="240"/>
      <c r="T1234" s="241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T1234" s="242" t="s">
        <v>170</v>
      </c>
      <c r="AU1234" s="242" t="s">
        <v>77</v>
      </c>
      <c r="AV1234" s="13" t="s">
        <v>75</v>
      </c>
      <c r="AW1234" s="13" t="s">
        <v>31</v>
      </c>
      <c r="AX1234" s="13" t="s">
        <v>69</v>
      </c>
      <c r="AY1234" s="242" t="s">
        <v>155</v>
      </c>
    </row>
    <row r="1235" s="14" customFormat="1">
      <c r="A1235" s="14"/>
      <c r="B1235" s="243"/>
      <c r="C1235" s="244"/>
      <c r="D1235" s="228" t="s">
        <v>170</v>
      </c>
      <c r="E1235" s="245" t="s">
        <v>19</v>
      </c>
      <c r="F1235" s="246" t="s">
        <v>631</v>
      </c>
      <c r="G1235" s="244"/>
      <c r="H1235" s="247">
        <v>-236.457</v>
      </c>
      <c r="I1235" s="248"/>
      <c r="J1235" s="244"/>
      <c r="K1235" s="244"/>
      <c r="L1235" s="249"/>
      <c r="M1235" s="250"/>
      <c r="N1235" s="251"/>
      <c r="O1235" s="251"/>
      <c r="P1235" s="251"/>
      <c r="Q1235" s="251"/>
      <c r="R1235" s="251"/>
      <c r="S1235" s="251"/>
      <c r="T1235" s="252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T1235" s="253" t="s">
        <v>170</v>
      </c>
      <c r="AU1235" s="253" t="s">
        <v>77</v>
      </c>
      <c r="AV1235" s="14" t="s">
        <v>77</v>
      </c>
      <c r="AW1235" s="14" t="s">
        <v>31</v>
      </c>
      <c r="AX1235" s="14" t="s">
        <v>69</v>
      </c>
      <c r="AY1235" s="253" t="s">
        <v>155</v>
      </c>
    </row>
    <row r="1236" s="13" customFormat="1">
      <c r="A1236" s="13"/>
      <c r="B1236" s="233"/>
      <c r="C1236" s="234"/>
      <c r="D1236" s="228" t="s">
        <v>170</v>
      </c>
      <c r="E1236" s="235" t="s">
        <v>19</v>
      </c>
      <c r="F1236" s="236" t="s">
        <v>1016</v>
      </c>
      <c r="G1236" s="234"/>
      <c r="H1236" s="235" t="s">
        <v>19</v>
      </c>
      <c r="I1236" s="237"/>
      <c r="J1236" s="234"/>
      <c r="K1236" s="234"/>
      <c r="L1236" s="238"/>
      <c r="M1236" s="239"/>
      <c r="N1236" s="240"/>
      <c r="O1236" s="240"/>
      <c r="P1236" s="240"/>
      <c r="Q1236" s="240"/>
      <c r="R1236" s="240"/>
      <c r="S1236" s="240"/>
      <c r="T1236" s="241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T1236" s="242" t="s">
        <v>170</v>
      </c>
      <c r="AU1236" s="242" t="s">
        <v>77</v>
      </c>
      <c r="AV1236" s="13" t="s">
        <v>75</v>
      </c>
      <c r="AW1236" s="13" t="s">
        <v>31</v>
      </c>
      <c r="AX1236" s="13" t="s">
        <v>69</v>
      </c>
      <c r="AY1236" s="242" t="s">
        <v>155</v>
      </c>
    </row>
    <row r="1237" s="14" customFormat="1">
      <c r="A1237" s="14"/>
      <c r="B1237" s="243"/>
      <c r="C1237" s="244"/>
      <c r="D1237" s="228" t="s">
        <v>170</v>
      </c>
      <c r="E1237" s="245" t="s">
        <v>19</v>
      </c>
      <c r="F1237" s="246" t="s">
        <v>632</v>
      </c>
      <c r="G1237" s="244"/>
      <c r="H1237" s="247">
        <v>-73.71</v>
      </c>
      <c r="I1237" s="248"/>
      <c r="J1237" s="244"/>
      <c r="K1237" s="244"/>
      <c r="L1237" s="249"/>
      <c r="M1237" s="250"/>
      <c r="N1237" s="251"/>
      <c r="O1237" s="251"/>
      <c r="P1237" s="251"/>
      <c r="Q1237" s="251"/>
      <c r="R1237" s="251"/>
      <c r="S1237" s="251"/>
      <c r="T1237" s="252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53" t="s">
        <v>170</v>
      </c>
      <c r="AU1237" s="253" t="s">
        <v>77</v>
      </c>
      <c r="AV1237" s="14" t="s">
        <v>77</v>
      </c>
      <c r="AW1237" s="14" t="s">
        <v>31</v>
      </c>
      <c r="AX1237" s="14" t="s">
        <v>69</v>
      </c>
      <c r="AY1237" s="253" t="s">
        <v>155</v>
      </c>
    </row>
    <row r="1238" s="13" customFormat="1">
      <c r="A1238" s="13"/>
      <c r="B1238" s="233"/>
      <c r="C1238" s="234"/>
      <c r="D1238" s="228" t="s">
        <v>170</v>
      </c>
      <c r="E1238" s="235" t="s">
        <v>19</v>
      </c>
      <c r="F1238" s="236" t="s">
        <v>1017</v>
      </c>
      <c r="G1238" s="234"/>
      <c r="H1238" s="235" t="s">
        <v>19</v>
      </c>
      <c r="I1238" s="237"/>
      <c r="J1238" s="234"/>
      <c r="K1238" s="234"/>
      <c r="L1238" s="238"/>
      <c r="M1238" s="239"/>
      <c r="N1238" s="240"/>
      <c r="O1238" s="240"/>
      <c r="P1238" s="240"/>
      <c r="Q1238" s="240"/>
      <c r="R1238" s="240"/>
      <c r="S1238" s="240"/>
      <c r="T1238" s="241"/>
      <c r="U1238" s="13"/>
      <c r="V1238" s="13"/>
      <c r="W1238" s="13"/>
      <c r="X1238" s="13"/>
      <c r="Y1238" s="13"/>
      <c r="Z1238" s="13"/>
      <c r="AA1238" s="13"/>
      <c r="AB1238" s="13"/>
      <c r="AC1238" s="13"/>
      <c r="AD1238" s="13"/>
      <c r="AE1238" s="13"/>
      <c r="AT1238" s="242" t="s">
        <v>170</v>
      </c>
      <c r="AU1238" s="242" t="s">
        <v>77</v>
      </c>
      <c r="AV1238" s="13" t="s">
        <v>75</v>
      </c>
      <c r="AW1238" s="13" t="s">
        <v>31</v>
      </c>
      <c r="AX1238" s="13" t="s">
        <v>69</v>
      </c>
      <c r="AY1238" s="242" t="s">
        <v>155</v>
      </c>
    </row>
    <row r="1239" s="14" customFormat="1">
      <c r="A1239" s="14"/>
      <c r="B1239" s="243"/>
      <c r="C1239" s="244"/>
      <c r="D1239" s="228" t="s">
        <v>170</v>
      </c>
      <c r="E1239" s="245" t="s">
        <v>19</v>
      </c>
      <c r="F1239" s="246" t="s">
        <v>633</v>
      </c>
      <c r="G1239" s="244"/>
      <c r="H1239" s="247">
        <v>-9</v>
      </c>
      <c r="I1239" s="248"/>
      <c r="J1239" s="244"/>
      <c r="K1239" s="244"/>
      <c r="L1239" s="249"/>
      <c r="M1239" s="250"/>
      <c r="N1239" s="251"/>
      <c r="O1239" s="251"/>
      <c r="P1239" s="251"/>
      <c r="Q1239" s="251"/>
      <c r="R1239" s="251"/>
      <c r="S1239" s="251"/>
      <c r="T1239" s="252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53" t="s">
        <v>170</v>
      </c>
      <c r="AU1239" s="253" t="s">
        <v>77</v>
      </c>
      <c r="AV1239" s="14" t="s">
        <v>77</v>
      </c>
      <c r="AW1239" s="14" t="s">
        <v>31</v>
      </c>
      <c r="AX1239" s="14" t="s">
        <v>69</v>
      </c>
      <c r="AY1239" s="253" t="s">
        <v>155</v>
      </c>
    </row>
    <row r="1240" s="13" customFormat="1">
      <c r="A1240" s="13"/>
      <c r="B1240" s="233"/>
      <c r="C1240" s="234"/>
      <c r="D1240" s="228" t="s">
        <v>170</v>
      </c>
      <c r="E1240" s="235" t="s">
        <v>19</v>
      </c>
      <c r="F1240" s="236" t="s">
        <v>1018</v>
      </c>
      <c r="G1240" s="234"/>
      <c r="H1240" s="235" t="s">
        <v>19</v>
      </c>
      <c r="I1240" s="237"/>
      <c r="J1240" s="234"/>
      <c r="K1240" s="234"/>
      <c r="L1240" s="238"/>
      <c r="M1240" s="239"/>
      <c r="N1240" s="240"/>
      <c r="O1240" s="240"/>
      <c r="P1240" s="240"/>
      <c r="Q1240" s="240"/>
      <c r="R1240" s="240"/>
      <c r="S1240" s="240"/>
      <c r="T1240" s="241"/>
      <c r="U1240" s="13"/>
      <c r="V1240" s="13"/>
      <c r="W1240" s="13"/>
      <c r="X1240" s="13"/>
      <c r="Y1240" s="13"/>
      <c r="Z1240" s="13"/>
      <c r="AA1240" s="13"/>
      <c r="AB1240" s="13"/>
      <c r="AC1240" s="13"/>
      <c r="AD1240" s="13"/>
      <c r="AE1240" s="13"/>
      <c r="AT1240" s="242" t="s">
        <v>170</v>
      </c>
      <c r="AU1240" s="242" t="s">
        <v>77</v>
      </c>
      <c r="AV1240" s="13" t="s">
        <v>75</v>
      </c>
      <c r="AW1240" s="13" t="s">
        <v>31</v>
      </c>
      <c r="AX1240" s="13" t="s">
        <v>69</v>
      </c>
      <c r="AY1240" s="242" t="s">
        <v>155</v>
      </c>
    </row>
    <row r="1241" s="14" customFormat="1">
      <c r="A1241" s="14"/>
      <c r="B1241" s="243"/>
      <c r="C1241" s="244"/>
      <c r="D1241" s="228" t="s">
        <v>170</v>
      </c>
      <c r="E1241" s="245" t="s">
        <v>19</v>
      </c>
      <c r="F1241" s="246" t="s">
        <v>634</v>
      </c>
      <c r="G1241" s="244"/>
      <c r="H1241" s="247">
        <v>-2.85</v>
      </c>
      <c r="I1241" s="248"/>
      <c r="J1241" s="244"/>
      <c r="K1241" s="244"/>
      <c r="L1241" s="249"/>
      <c r="M1241" s="250"/>
      <c r="N1241" s="251"/>
      <c r="O1241" s="251"/>
      <c r="P1241" s="251"/>
      <c r="Q1241" s="251"/>
      <c r="R1241" s="251"/>
      <c r="S1241" s="251"/>
      <c r="T1241" s="252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T1241" s="253" t="s">
        <v>170</v>
      </c>
      <c r="AU1241" s="253" t="s">
        <v>77</v>
      </c>
      <c r="AV1241" s="14" t="s">
        <v>77</v>
      </c>
      <c r="AW1241" s="14" t="s">
        <v>31</v>
      </c>
      <c r="AX1241" s="14" t="s">
        <v>69</v>
      </c>
      <c r="AY1241" s="253" t="s">
        <v>155</v>
      </c>
    </row>
    <row r="1242" s="13" customFormat="1">
      <c r="A1242" s="13"/>
      <c r="B1242" s="233"/>
      <c r="C1242" s="234"/>
      <c r="D1242" s="228" t="s">
        <v>170</v>
      </c>
      <c r="E1242" s="235" t="s">
        <v>19</v>
      </c>
      <c r="F1242" s="236" t="s">
        <v>1019</v>
      </c>
      <c r="G1242" s="234"/>
      <c r="H1242" s="235" t="s">
        <v>19</v>
      </c>
      <c r="I1242" s="237"/>
      <c r="J1242" s="234"/>
      <c r="K1242" s="234"/>
      <c r="L1242" s="238"/>
      <c r="M1242" s="239"/>
      <c r="N1242" s="240"/>
      <c r="O1242" s="240"/>
      <c r="P1242" s="240"/>
      <c r="Q1242" s="240"/>
      <c r="R1242" s="240"/>
      <c r="S1242" s="240"/>
      <c r="T1242" s="241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42" t="s">
        <v>170</v>
      </c>
      <c r="AU1242" s="242" t="s">
        <v>77</v>
      </c>
      <c r="AV1242" s="13" t="s">
        <v>75</v>
      </c>
      <c r="AW1242" s="13" t="s">
        <v>31</v>
      </c>
      <c r="AX1242" s="13" t="s">
        <v>69</v>
      </c>
      <c r="AY1242" s="242" t="s">
        <v>155</v>
      </c>
    </row>
    <row r="1243" s="14" customFormat="1">
      <c r="A1243" s="14"/>
      <c r="B1243" s="243"/>
      <c r="C1243" s="244"/>
      <c r="D1243" s="228" t="s">
        <v>170</v>
      </c>
      <c r="E1243" s="245" t="s">
        <v>19</v>
      </c>
      <c r="F1243" s="246" t="s">
        <v>635</v>
      </c>
      <c r="G1243" s="244"/>
      <c r="H1243" s="247">
        <v>-6.435</v>
      </c>
      <c r="I1243" s="248"/>
      <c r="J1243" s="244"/>
      <c r="K1243" s="244"/>
      <c r="L1243" s="249"/>
      <c r="M1243" s="250"/>
      <c r="N1243" s="251"/>
      <c r="O1243" s="251"/>
      <c r="P1243" s="251"/>
      <c r="Q1243" s="251"/>
      <c r="R1243" s="251"/>
      <c r="S1243" s="251"/>
      <c r="T1243" s="252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T1243" s="253" t="s">
        <v>170</v>
      </c>
      <c r="AU1243" s="253" t="s">
        <v>77</v>
      </c>
      <c r="AV1243" s="14" t="s">
        <v>77</v>
      </c>
      <c r="AW1243" s="14" t="s">
        <v>31</v>
      </c>
      <c r="AX1243" s="14" t="s">
        <v>69</v>
      </c>
      <c r="AY1243" s="253" t="s">
        <v>155</v>
      </c>
    </row>
    <row r="1244" s="13" customFormat="1">
      <c r="A1244" s="13"/>
      <c r="B1244" s="233"/>
      <c r="C1244" s="234"/>
      <c r="D1244" s="228" t="s">
        <v>170</v>
      </c>
      <c r="E1244" s="235" t="s">
        <v>19</v>
      </c>
      <c r="F1244" s="236" t="s">
        <v>1020</v>
      </c>
      <c r="G1244" s="234"/>
      <c r="H1244" s="235" t="s">
        <v>19</v>
      </c>
      <c r="I1244" s="237"/>
      <c r="J1244" s="234"/>
      <c r="K1244" s="234"/>
      <c r="L1244" s="238"/>
      <c r="M1244" s="239"/>
      <c r="N1244" s="240"/>
      <c r="O1244" s="240"/>
      <c r="P1244" s="240"/>
      <c r="Q1244" s="240"/>
      <c r="R1244" s="240"/>
      <c r="S1244" s="240"/>
      <c r="T1244" s="241"/>
      <c r="U1244" s="13"/>
      <c r="V1244" s="13"/>
      <c r="W1244" s="13"/>
      <c r="X1244" s="13"/>
      <c r="Y1244" s="13"/>
      <c r="Z1244" s="13"/>
      <c r="AA1244" s="13"/>
      <c r="AB1244" s="13"/>
      <c r="AC1244" s="13"/>
      <c r="AD1244" s="13"/>
      <c r="AE1244" s="13"/>
      <c r="AT1244" s="242" t="s">
        <v>170</v>
      </c>
      <c r="AU1244" s="242" t="s">
        <v>77</v>
      </c>
      <c r="AV1244" s="13" t="s">
        <v>75</v>
      </c>
      <c r="AW1244" s="13" t="s">
        <v>31</v>
      </c>
      <c r="AX1244" s="13" t="s">
        <v>69</v>
      </c>
      <c r="AY1244" s="242" t="s">
        <v>155</v>
      </c>
    </row>
    <row r="1245" s="14" customFormat="1">
      <c r="A1245" s="14"/>
      <c r="B1245" s="243"/>
      <c r="C1245" s="244"/>
      <c r="D1245" s="228" t="s">
        <v>170</v>
      </c>
      <c r="E1245" s="245" t="s">
        <v>19</v>
      </c>
      <c r="F1245" s="246" t="s">
        <v>636</v>
      </c>
      <c r="G1245" s="244"/>
      <c r="H1245" s="247">
        <v>-3.1349999999999996</v>
      </c>
      <c r="I1245" s="248"/>
      <c r="J1245" s="244"/>
      <c r="K1245" s="244"/>
      <c r="L1245" s="249"/>
      <c r="M1245" s="250"/>
      <c r="N1245" s="251"/>
      <c r="O1245" s="251"/>
      <c r="P1245" s="251"/>
      <c r="Q1245" s="251"/>
      <c r="R1245" s="251"/>
      <c r="S1245" s="251"/>
      <c r="T1245" s="252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T1245" s="253" t="s">
        <v>170</v>
      </c>
      <c r="AU1245" s="253" t="s">
        <v>77</v>
      </c>
      <c r="AV1245" s="14" t="s">
        <v>77</v>
      </c>
      <c r="AW1245" s="14" t="s">
        <v>31</v>
      </c>
      <c r="AX1245" s="14" t="s">
        <v>69</v>
      </c>
      <c r="AY1245" s="253" t="s">
        <v>155</v>
      </c>
    </row>
    <row r="1246" s="13" customFormat="1">
      <c r="A1246" s="13"/>
      <c r="B1246" s="233"/>
      <c r="C1246" s="234"/>
      <c r="D1246" s="228" t="s">
        <v>170</v>
      </c>
      <c r="E1246" s="235" t="s">
        <v>19</v>
      </c>
      <c r="F1246" s="236" t="s">
        <v>1021</v>
      </c>
      <c r="G1246" s="234"/>
      <c r="H1246" s="235" t="s">
        <v>19</v>
      </c>
      <c r="I1246" s="237"/>
      <c r="J1246" s="234"/>
      <c r="K1246" s="234"/>
      <c r="L1246" s="238"/>
      <c r="M1246" s="239"/>
      <c r="N1246" s="240"/>
      <c r="O1246" s="240"/>
      <c r="P1246" s="240"/>
      <c r="Q1246" s="240"/>
      <c r="R1246" s="240"/>
      <c r="S1246" s="240"/>
      <c r="T1246" s="241"/>
      <c r="U1246" s="13"/>
      <c r="V1246" s="13"/>
      <c r="W1246" s="13"/>
      <c r="X1246" s="13"/>
      <c r="Y1246" s="13"/>
      <c r="Z1246" s="13"/>
      <c r="AA1246" s="13"/>
      <c r="AB1246" s="13"/>
      <c r="AC1246" s="13"/>
      <c r="AD1246" s="13"/>
      <c r="AE1246" s="13"/>
      <c r="AT1246" s="242" t="s">
        <v>170</v>
      </c>
      <c r="AU1246" s="242" t="s">
        <v>77</v>
      </c>
      <c r="AV1246" s="13" t="s">
        <v>75</v>
      </c>
      <c r="AW1246" s="13" t="s">
        <v>31</v>
      </c>
      <c r="AX1246" s="13" t="s">
        <v>69</v>
      </c>
      <c r="AY1246" s="242" t="s">
        <v>155</v>
      </c>
    </row>
    <row r="1247" s="14" customFormat="1">
      <c r="A1247" s="14"/>
      <c r="B1247" s="243"/>
      <c r="C1247" s="244"/>
      <c r="D1247" s="228" t="s">
        <v>170</v>
      </c>
      <c r="E1247" s="245" t="s">
        <v>19</v>
      </c>
      <c r="F1247" s="246" t="s">
        <v>637</v>
      </c>
      <c r="G1247" s="244"/>
      <c r="H1247" s="247">
        <v>-7.56</v>
      </c>
      <c r="I1247" s="248"/>
      <c r="J1247" s="244"/>
      <c r="K1247" s="244"/>
      <c r="L1247" s="249"/>
      <c r="M1247" s="250"/>
      <c r="N1247" s="251"/>
      <c r="O1247" s="251"/>
      <c r="P1247" s="251"/>
      <c r="Q1247" s="251"/>
      <c r="R1247" s="251"/>
      <c r="S1247" s="251"/>
      <c r="T1247" s="252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T1247" s="253" t="s">
        <v>170</v>
      </c>
      <c r="AU1247" s="253" t="s">
        <v>77</v>
      </c>
      <c r="AV1247" s="14" t="s">
        <v>77</v>
      </c>
      <c r="AW1247" s="14" t="s">
        <v>31</v>
      </c>
      <c r="AX1247" s="14" t="s">
        <v>69</v>
      </c>
      <c r="AY1247" s="253" t="s">
        <v>155</v>
      </c>
    </row>
    <row r="1248" s="13" customFormat="1">
      <c r="A1248" s="13"/>
      <c r="B1248" s="233"/>
      <c r="C1248" s="234"/>
      <c r="D1248" s="228" t="s">
        <v>170</v>
      </c>
      <c r="E1248" s="235" t="s">
        <v>19</v>
      </c>
      <c r="F1248" s="236" t="s">
        <v>1022</v>
      </c>
      <c r="G1248" s="234"/>
      <c r="H1248" s="235" t="s">
        <v>19</v>
      </c>
      <c r="I1248" s="237"/>
      <c r="J1248" s="234"/>
      <c r="K1248" s="234"/>
      <c r="L1248" s="238"/>
      <c r="M1248" s="239"/>
      <c r="N1248" s="240"/>
      <c r="O1248" s="240"/>
      <c r="P1248" s="240"/>
      <c r="Q1248" s="240"/>
      <c r="R1248" s="240"/>
      <c r="S1248" s="240"/>
      <c r="T1248" s="241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42" t="s">
        <v>170</v>
      </c>
      <c r="AU1248" s="242" t="s">
        <v>77</v>
      </c>
      <c r="AV1248" s="13" t="s">
        <v>75</v>
      </c>
      <c r="AW1248" s="13" t="s">
        <v>31</v>
      </c>
      <c r="AX1248" s="13" t="s">
        <v>69</v>
      </c>
      <c r="AY1248" s="242" t="s">
        <v>155</v>
      </c>
    </row>
    <row r="1249" s="14" customFormat="1">
      <c r="A1249" s="14"/>
      <c r="B1249" s="243"/>
      <c r="C1249" s="244"/>
      <c r="D1249" s="228" t="s">
        <v>170</v>
      </c>
      <c r="E1249" s="245" t="s">
        <v>19</v>
      </c>
      <c r="F1249" s="246" t="s">
        <v>638</v>
      </c>
      <c r="G1249" s="244"/>
      <c r="H1249" s="247">
        <v>-5.64</v>
      </c>
      <c r="I1249" s="248"/>
      <c r="J1249" s="244"/>
      <c r="K1249" s="244"/>
      <c r="L1249" s="249"/>
      <c r="M1249" s="250"/>
      <c r="N1249" s="251"/>
      <c r="O1249" s="251"/>
      <c r="P1249" s="251"/>
      <c r="Q1249" s="251"/>
      <c r="R1249" s="251"/>
      <c r="S1249" s="251"/>
      <c r="T1249" s="252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53" t="s">
        <v>170</v>
      </c>
      <c r="AU1249" s="253" t="s">
        <v>77</v>
      </c>
      <c r="AV1249" s="14" t="s">
        <v>77</v>
      </c>
      <c r="AW1249" s="14" t="s">
        <v>31</v>
      </c>
      <c r="AX1249" s="14" t="s">
        <v>69</v>
      </c>
      <c r="AY1249" s="253" t="s">
        <v>155</v>
      </c>
    </row>
    <row r="1250" s="13" customFormat="1">
      <c r="A1250" s="13"/>
      <c r="B1250" s="233"/>
      <c r="C1250" s="234"/>
      <c r="D1250" s="228" t="s">
        <v>170</v>
      </c>
      <c r="E1250" s="235" t="s">
        <v>19</v>
      </c>
      <c r="F1250" s="236" t="s">
        <v>1023</v>
      </c>
      <c r="G1250" s="234"/>
      <c r="H1250" s="235" t="s">
        <v>19</v>
      </c>
      <c r="I1250" s="237"/>
      <c r="J1250" s="234"/>
      <c r="K1250" s="234"/>
      <c r="L1250" s="238"/>
      <c r="M1250" s="239"/>
      <c r="N1250" s="240"/>
      <c r="O1250" s="240"/>
      <c r="P1250" s="240"/>
      <c r="Q1250" s="240"/>
      <c r="R1250" s="240"/>
      <c r="S1250" s="240"/>
      <c r="T1250" s="241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42" t="s">
        <v>170</v>
      </c>
      <c r="AU1250" s="242" t="s">
        <v>77</v>
      </c>
      <c r="AV1250" s="13" t="s">
        <v>75</v>
      </c>
      <c r="AW1250" s="13" t="s">
        <v>31</v>
      </c>
      <c r="AX1250" s="13" t="s">
        <v>69</v>
      </c>
      <c r="AY1250" s="242" t="s">
        <v>155</v>
      </c>
    </row>
    <row r="1251" s="14" customFormat="1">
      <c r="A1251" s="14"/>
      <c r="B1251" s="243"/>
      <c r="C1251" s="244"/>
      <c r="D1251" s="228" t="s">
        <v>170</v>
      </c>
      <c r="E1251" s="245" t="s">
        <v>19</v>
      </c>
      <c r="F1251" s="246" t="s">
        <v>638</v>
      </c>
      <c r="G1251" s="244"/>
      <c r="H1251" s="247">
        <v>-5.64</v>
      </c>
      <c r="I1251" s="248"/>
      <c r="J1251" s="244"/>
      <c r="K1251" s="244"/>
      <c r="L1251" s="249"/>
      <c r="M1251" s="250"/>
      <c r="N1251" s="251"/>
      <c r="O1251" s="251"/>
      <c r="P1251" s="251"/>
      <c r="Q1251" s="251"/>
      <c r="R1251" s="251"/>
      <c r="S1251" s="251"/>
      <c r="T1251" s="252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T1251" s="253" t="s">
        <v>170</v>
      </c>
      <c r="AU1251" s="253" t="s">
        <v>77</v>
      </c>
      <c r="AV1251" s="14" t="s">
        <v>77</v>
      </c>
      <c r="AW1251" s="14" t="s">
        <v>31</v>
      </c>
      <c r="AX1251" s="14" t="s">
        <v>69</v>
      </c>
      <c r="AY1251" s="253" t="s">
        <v>155</v>
      </c>
    </row>
    <row r="1252" s="13" customFormat="1">
      <c r="A1252" s="13"/>
      <c r="B1252" s="233"/>
      <c r="C1252" s="234"/>
      <c r="D1252" s="228" t="s">
        <v>170</v>
      </c>
      <c r="E1252" s="235" t="s">
        <v>19</v>
      </c>
      <c r="F1252" s="236" t="s">
        <v>1024</v>
      </c>
      <c r="G1252" s="234"/>
      <c r="H1252" s="235" t="s">
        <v>19</v>
      </c>
      <c r="I1252" s="237"/>
      <c r="J1252" s="234"/>
      <c r="K1252" s="234"/>
      <c r="L1252" s="238"/>
      <c r="M1252" s="239"/>
      <c r="N1252" s="240"/>
      <c r="O1252" s="240"/>
      <c r="P1252" s="240"/>
      <c r="Q1252" s="240"/>
      <c r="R1252" s="240"/>
      <c r="S1252" s="240"/>
      <c r="T1252" s="241"/>
      <c r="U1252" s="13"/>
      <c r="V1252" s="13"/>
      <c r="W1252" s="13"/>
      <c r="X1252" s="13"/>
      <c r="Y1252" s="13"/>
      <c r="Z1252" s="13"/>
      <c r="AA1252" s="13"/>
      <c r="AB1252" s="13"/>
      <c r="AC1252" s="13"/>
      <c r="AD1252" s="13"/>
      <c r="AE1252" s="13"/>
      <c r="AT1252" s="242" t="s">
        <v>170</v>
      </c>
      <c r="AU1252" s="242" t="s">
        <v>77</v>
      </c>
      <c r="AV1252" s="13" t="s">
        <v>75</v>
      </c>
      <c r="AW1252" s="13" t="s">
        <v>31</v>
      </c>
      <c r="AX1252" s="13" t="s">
        <v>69</v>
      </c>
      <c r="AY1252" s="242" t="s">
        <v>155</v>
      </c>
    </row>
    <row r="1253" s="14" customFormat="1">
      <c r="A1253" s="14"/>
      <c r="B1253" s="243"/>
      <c r="C1253" s="244"/>
      <c r="D1253" s="228" t="s">
        <v>170</v>
      </c>
      <c r="E1253" s="245" t="s">
        <v>19</v>
      </c>
      <c r="F1253" s="246" t="s">
        <v>639</v>
      </c>
      <c r="G1253" s="244"/>
      <c r="H1253" s="247">
        <v>-12</v>
      </c>
      <c r="I1253" s="248"/>
      <c r="J1253" s="244"/>
      <c r="K1253" s="244"/>
      <c r="L1253" s="249"/>
      <c r="M1253" s="250"/>
      <c r="N1253" s="251"/>
      <c r="O1253" s="251"/>
      <c r="P1253" s="251"/>
      <c r="Q1253" s="251"/>
      <c r="R1253" s="251"/>
      <c r="S1253" s="251"/>
      <c r="T1253" s="252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53" t="s">
        <v>170</v>
      </c>
      <c r="AU1253" s="253" t="s">
        <v>77</v>
      </c>
      <c r="AV1253" s="14" t="s">
        <v>77</v>
      </c>
      <c r="AW1253" s="14" t="s">
        <v>31</v>
      </c>
      <c r="AX1253" s="14" t="s">
        <v>69</v>
      </c>
      <c r="AY1253" s="253" t="s">
        <v>155</v>
      </c>
    </row>
    <row r="1254" s="13" customFormat="1">
      <c r="A1254" s="13"/>
      <c r="B1254" s="233"/>
      <c r="C1254" s="234"/>
      <c r="D1254" s="228" t="s">
        <v>170</v>
      </c>
      <c r="E1254" s="235" t="s">
        <v>19</v>
      </c>
      <c r="F1254" s="236" t="s">
        <v>1025</v>
      </c>
      <c r="G1254" s="234"/>
      <c r="H1254" s="235" t="s">
        <v>19</v>
      </c>
      <c r="I1254" s="237"/>
      <c r="J1254" s="234"/>
      <c r="K1254" s="234"/>
      <c r="L1254" s="238"/>
      <c r="M1254" s="239"/>
      <c r="N1254" s="240"/>
      <c r="O1254" s="240"/>
      <c r="P1254" s="240"/>
      <c r="Q1254" s="240"/>
      <c r="R1254" s="240"/>
      <c r="S1254" s="240"/>
      <c r="T1254" s="241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42" t="s">
        <v>170</v>
      </c>
      <c r="AU1254" s="242" t="s">
        <v>77</v>
      </c>
      <c r="AV1254" s="13" t="s">
        <v>75</v>
      </c>
      <c r="AW1254" s="13" t="s">
        <v>31</v>
      </c>
      <c r="AX1254" s="13" t="s">
        <v>69</v>
      </c>
      <c r="AY1254" s="242" t="s">
        <v>155</v>
      </c>
    </row>
    <row r="1255" s="14" customFormat="1">
      <c r="A1255" s="14"/>
      <c r="B1255" s="243"/>
      <c r="C1255" s="244"/>
      <c r="D1255" s="228" t="s">
        <v>170</v>
      </c>
      <c r="E1255" s="245" t="s">
        <v>19</v>
      </c>
      <c r="F1255" s="246" t="s">
        <v>640</v>
      </c>
      <c r="G1255" s="244"/>
      <c r="H1255" s="247">
        <v>-16.38</v>
      </c>
      <c r="I1255" s="248"/>
      <c r="J1255" s="244"/>
      <c r="K1255" s="244"/>
      <c r="L1255" s="249"/>
      <c r="M1255" s="250"/>
      <c r="N1255" s="251"/>
      <c r="O1255" s="251"/>
      <c r="P1255" s="251"/>
      <c r="Q1255" s="251"/>
      <c r="R1255" s="251"/>
      <c r="S1255" s="251"/>
      <c r="T1255" s="252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53" t="s">
        <v>170</v>
      </c>
      <c r="AU1255" s="253" t="s">
        <v>77</v>
      </c>
      <c r="AV1255" s="14" t="s">
        <v>77</v>
      </c>
      <c r="AW1255" s="14" t="s">
        <v>31</v>
      </c>
      <c r="AX1255" s="14" t="s">
        <v>69</v>
      </c>
      <c r="AY1255" s="253" t="s">
        <v>155</v>
      </c>
    </row>
    <row r="1256" s="13" customFormat="1">
      <c r="A1256" s="13"/>
      <c r="B1256" s="233"/>
      <c r="C1256" s="234"/>
      <c r="D1256" s="228" t="s">
        <v>170</v>
      </c>
      <c r="E1256" s="235" t="s">
        <v>19</v>
      </c>
      <c r="F1256" s="236" t="s">
        <v>1026</v>
      </c>
      <c r="G1256" s="234"/>
      <c r="H1256" s="235" t="s">
        <v>19</v>
      </c>
      <c r="I1256" s="237"/>
      <c r="J1256" s="234"/>
      <c r="K1256" s="234"/>
      <c r="L1256" s="238"/>
      <c r="M1256" s="239"/>
      <c r="N1256" s="240"/>
      <c r="O1256" s="240"/>
      <c r="P1256" s="240"/>
      <c r="Q1256" s="240"/>
      <c r="R1256" s="240"/>
      <c r="S1256" s="240"/>
      <c r="T1256" s="241"/>
      <c r="U1256" s="13"/>
      <c r="V1256" s="13"/>
      <c r="W1256" s="13"/>
      <c r="X1256" s="13"/>
      <c r="Y1256" s="13"/>
      <c r="Z1256" s="13"/>
      <c r="AA1256" s="13"/>
      <c r="AB1256" s="13"/>
      <c r="AC1256" s="13"/>
      <c r="AD1256" s="13"/>
      <c r="AE1256" s="13"/>
      <c r="AT1256" s="242" t="s">
        <v>170</v>
      </c>
      <c r="AU1256" s="242" t="s">
        <v>77</v>
      </c>
      <c r="AV1256" s="13" t="s">
        <v>75</v>
      </c>
      <c r="AW1256" s="13" t="s">
        <v>31</v>
      </c>
      <c r="AX1256" s="13" t="s">
        <v>69</v>
      </c>
      <c r="AY1256" s="242" t="s">
        <v>155</v>
      </c>
    </row>
    <row r="1257" s="14" customFormat="1">
      <c r="A1257" s="14"/>
      <c r="B1257" s="243"/>
      <c r="C1257" s="244"/>
      <c r="D1257" s="228" t="s">
        <v>170</v>
      </c>
      <c r="E1257" s="245" t="s">
        <v>19</v>
      </c>
      <c r="F1257" s="246" t="s">
        <v>635</v>
      </c>
      <c r="G1257" s="244"/>
      <c r="H1257" s="247">
        <v>-6.435</v>
      </c>
      <c r="I1257" s="248"/>
      <c r="J1257" s="244"/>
      <c r="K1257" s="244"/>
      <c r="L1257" s="249"/>
      <c r="M1257" s="250"/>
      <c r="N1257" s="251"/>
      <c r="O1257" s="251"/>
      <c r="P1257" s="251"/>
      <c r="Q1257" s="251"/>
      <c r="R1257" s="251"/>
      <c r="S1257" s="251"/>
      <c r="T1257" s="252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53" t="s">
        <v>170</v>
      </c>
      <c r="AU1257" s="253" t="s">
        <v>77</v>
      </c>
      <c r="AV1257" s="14" t="s">
        <v>77</v>
      </c>
      <c r="AW1257" s="14" t="s">
        <v>31</v>
      </c>
      <c r="AX1257" s="14" t="s">
        <v>69</v>
      </c>
      <c r="AY1257" s="253" t="s">
        <v>155</v>
      </c>
    </row>
    <row r="1258" s="13" customFormat="1">
      <c r="A1258" s="13"/>
      <c r="B1258" s="233"/>
      <c r="C1258" s="234"/>
      <c r="D1258" s="228" t="s">
        <v>170</v>
      </c>
      <c r="E1258" s="235" t="s">
        <v>19</v>
      </c>
      <c r="F1258" s="236" t="s">
        <v>1027</v>
      </c>
      <c r="G1258" s="234"/>
      <c r="H1258" s="235" t="s">
        <v>19</v>
      </c>
      <c r="I1258" s="237"/>
      <c r="J1258" s="234"/>
      <c r="K1258" s="234"/>
      <c r="L1258" s="238"/>
      <c r="M1258" s="239"/>
      <c r="N1258" s="240"/>
      <c r="O1258" s="240"/>
      <c r="P1258" s="240"/>
      <c r="Q1258" s="240"/>
      <c r="R1258" s="240"/>
      <c r="S1258" s="240"/>
      <c r="T1258" s="241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42" t="s">
        <v>170</v>
      </c>
      <c r="AU1258" s="242" t="s">
        <v>77</v>
      </c>
      <c r="AV1258" s="13" t="s">
        <v>75</v>
      </c>
      <c r="AW1258" s="13" t="s">
        <v>31</v>
      </c>
      <c r="AX1258" s="13" t="s">
        <v>69</v>
      </c>
      <c r="AY1258" s="242" t="s">
        <v>155</v>
      </c>
    </row>
    <row r="1259" s="14" customFormat="1">
      <c r="A1259" s="14"/>
      <c r="B1259" s="243"/>
      <c r="C1259" s="244"/>
      <c r="D1259" s="228" t="s">
        <v>170</v>
      </c>
      <c r="E1259" s="245" t="s">
        <v>19</v>
      </c>
      <c r="F1259" s="246" t="s">
        <v>641</v>
      </c>
      <c r="G1259" s="244"/>
      <c r="H1259" s="247">
        <v>-15</v>
      </c>
      <c r="I1259" s="248"/>
      <c r="J1259" s="244"/>
      <c r="K1259" s="244"/>
      <c r="L1259" s="249"/>
      <c r="M1259" s="250"/>
      <c r="N1259" s="251"/>
      <c r="O1259" s="251"/>
      <c r="P1259" s="251"/>
      <c r="Q1259" s="251"/>
      <c r="R1259" s="251"/>
      <c r="S1259" s="251"/>
      <c r="T1259" s="252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T1259" s="253" t="s">
        <v>170</v>
      </c>
      <c r="AU1259" s="253" t="s">
        <v>77</v>
      </c>
      <c r="AV1259" s="14" t="s">
        <v>77</v>
      </c>
      <c r="AW1259" s="14" t="s">
        <v>31</v>
      </c>
      <c r="AX1259" s="14" t="s">
        <v>69</v>
      </c>
      <c r="AY1259" s="253" t="s">
        <v>155</v>
      </c>
    </row>
    <row r="1260" s="13" customFormat="1">
      <c r="A1260" s="13"/>
      <c r="B1260" s="233"/>
      <c r="C1260" s="234"/>
      <c r="D1260" s="228" t="s">
        <v>170</v>
      </c>
      <c r="E1260" s="235" t="s">
        <v>19</v>
      </c>
      <c r="F1260" s="236" t="s">
        <v>1028</v>
      </c>
      <c r="G1260" s="234"/>
      <c r="H1260" s="235" t="s">
        <v>19</v>
      </c>
      <c r="I1260" s="237"/>
      <c r="J1260" s="234"/>
      <c r="K1260" s="234"/>
      <c r="L1260" s="238"/>
      <c r="M1260" s="239"/>
      <c r="N1260" s="240"/>
      <c r="O1260" s="240"/>
      <c r="P1260" s="240"/>
      <c r="Q1260" s="240"/>
      <c r="R1260" s="240"/>
      <c r="S1260" s="240"/>
      <c r="T1260" s="241"/>
      <c r="U1260" s="13"/>
      <c r="V1260" s="13"/>
      <c r="W1260" s="13"/>
      <c r="X1260" s="13"/>
      <c r="Y1260" s="13"/>
      <c r="Z1260" s="13"/>
      <c r="AA1260" s="13"/>
      <c r="AB1260" s="13"/>
      <c r="AC1260" s="13"/>
      <c r="AD1260" s="13"/>
      <c r="AE1260" s="13"/>
      <c r="AT1260" s="242" t="s">
        <v>170</v>
      </c>
      <c r="AU1260" s="242" t="s">
        <v>77</v>
      </c>
      <c r="AV1260" s="13" t="s">
        <v>75</v>
      </c>
      <c r="AW1260" s="13" t="s">
        <v>31</v>
      </c>
      <c r="AX1260" s="13" t="s">
        <v>69</v>
      </c>
      <c r="AY1260" s="242" t="s">
        <v>155</v>
      </c>
    </row>
    <row r="1261" s="14" customFormat="1">
      <c r="A1261" s="14"/>
      <c r="B1261" s="243"/>
      <c r="C1261" s="244"/>
      <c r="D1261" s="228" t="s">
        <v>170</v>
      </c>
      <c r="E1261" s="245" t="s">
        <v>19</v>
      </c>
      <c r="F1261" s="246" t="s">
        <v>642</v>
      </c>
      <c r="G1261" s="244"/>
      <c r="H1261" s="247">
        <v>-14.742</v>
      </c>
      <c r="I1261" s="248"/>
      <c r="J1261" s="244"/>
      <c r="K1261" s="244"/>
      <c r="L1261" s="249"/>
      <c r="M1261" s="250"/>
      <c r="N1261" s="251"/>
      <c r="O1261" s="251"/>
      <c r="P1261" s="251"/>
      <c r="Q1261" s="251"/>
      <c r="R1261" s="251"/>
      <c r="S1261" s="251"/>
      <c r="T1261" s="252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T1261" s="253" t="s">
        <v>170</v>
      </c>
      <c r="AU1261" s="253" t="s">
        <v>77</v>
      </c>
      <c r="AV1261" s="14" t="s">
        <v>77</v>
      </c>
      <c r="AW1261" s="14" t="s">
        <v>31</v>
      </c>
      <c r="AX1261" s="14" t="s">
        <v>69</v>
      </c>
      <c r="AY1261" s="253" t="s">
        <v>155</v>
      </c>
    </row>
    <row r="1262" s="16" customFormat="1">
      <c r="A1262" s="16"/>
      <c r="B1262" s="276"/>
      <c r="C1262" s="277"/>
      <c r="D1262" s="228" t="s">
        <v>170</v>
      </c>
      <c r="E1262" s="278" t="s">
        <v>19</v>
      </c>
      <c r="F1262" s="279" t="s">
        <v>426</v>
      </c>
      <c r="G1262" s="277"/>
      <c r="H1262" s="280">
        <v>-1704.189</v>
      </c>
      <c r="I1262" s="281"/>
      <c r="J1262" s="277"/>
      <c r="K1262" s="277"/>
      <c r="L1262" s="282"/>
      <c r="M1262" s="283"/>
      <c r="N1262" s="284"/>
      <c r="O1262" s="284"/>
      <c r="P1262" s="284"/>
      <c r="Q1262" s="284"/>
      <c r="R1262" s="284"/>
      <c r="S1262" s="284"/>
      <c r="T1262" s="285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T1262" s="286" t="s">
        <v>170</v>
      </c>
      <c r="AU1262" s="286" t="s">
        <v>77</v>
      </c>
      <c r="AV1262" s="16" t="s">
        <v>165</v>
      </c>
      <c r="AW1262" s="16" t="s">
        <v>31</v>
      </c>
      <c r="AX1262" s="16" t="s">
        <v>69</v>
      </c>
      <c r="AY1262" s="286" t="s">
        <v>155</v>
      </c>
    </row>
    <row r="1263" s="15" customFormat="1">
      <c r="A1263" s="15"/>
      <c r="B1263" s="254"/>
      <c r="C1263" s="255"/>
      <c r="D1263" s="228" t="s">
        <v>170</v>
      </c>
      <c r="E1263" s="256" t="s">
        <v>19</v>
      </c>
      <c r="F1263" s="257" t="s">
        <v>192</v>
      </c>
      <c r="G1263" s="255"/>
      <c r="H1263" s="258">
        <v>3328.2509999999992</v>
      </c>
      <c r="I1263" s="259"/>
      <c r="J1263" s="255"/>
      <c r="K1263" s="255"/>
      <c r="L1263" s="260"/>
      <c r="M1263" s="261"/>
      <c r="N1263" s="262"/>
      <c r="O1263" s="262"/>
      <c r="P1263" s="262"/>
      <c r="Q1263" s="262"/>
      <c r="R1263" s="262"/>
      <c r="S1263" s="262"/>
      <c r="T1263" s="263"/>
      <c r="U1263" s="15"/>
      <c r="V1263" s="15"/>
      <c r="W1263" s="15"/>
      <c r="X1263" s="15"/>
      <c r="Y1263" s="15"/>
      <c r="Z1263" s="15"/>
      <c r="AA1263" s="15"/>
      <c r="AB1263" s="15"/>
      <c r="AC1263" s="15"/>
      <c r="AD1263" s="15"/>
      <c r="AE1263" s="15"/>
      <c r="AT1263" s="264" t="s">
        <v>170</v>
      </c>
      <c r="AU1263" s="264" t="s">
        <v>77</v>
      </c>
      <c r="AV1263" s="15" t="s">
        <v>161</v>
      </c>
      <c r="AW1263" s="15" t="s">
        <v>31</v>
      </c>
      <c r="AX1263" s="15" t="s">
        <v>75</v>
      </c>
      <c r="AY1263" s="264" t="s">
        <v>155</v>
      </c>
    </row>
    <row r="1264" s="2" customFormat="1" ht="16.5" customHeight="1">
      <c r="A1264" s="41"/>
      <c r="B1264" s="42"/>
      <c r="C1264" s="215" t="s">
        <v>1029</v>
      </c>
      <c r="D1264" s="215" t="s">
        <v>157</v>
      </c>
      <c r="E1264" s="216" t="s">
        <v>1030</v>
      </c>
      <c r="F1264" s="217" t="s">
        <v>1031</v>
      </c>
      <c r="G1264" s="218" t="s">
        <v>168</v>
      </c>
      <c r="H1264" s="219">
        <v>10.08</v>
      </c>
      <c r="I1264" s="220"/>
      <c r="J1264" s="221">
        <f>ROUND(I1264*H1264,2)</f>
        <v>0</v>
      </c>
      <c r="K1264" s="217" t="s">
        <v>19</v>
      </c>
      <c r="L1264" s="47"/>
      <c r="M1264" s="222" t="s">
        <v>19</v>
      </c>
      <c r="N1264" s="223" t="s">
        <v>40</v>
      </c>
      <c r="O1264" s="87"/>
      <c r="P1264" s="224">
        <f>O1264*H1264</f>
        <v>0</v>
      </c>
      <c r="Q1264" s="224">
        <v>0</v>
      </c>
      <c r="R1264" s="224">
        <f>Q1264*H1264</f>
        <v>0</v>
      </c>
      <c r="S1264" s="224">
        <v>0</v>
      </c>
      <c r="T1264" s="225">
        <f>S1264*H1264</f>
        <v>0</v>
      </c>
      <c r="U1264" s="41"/>
      <c r="V1264" s="41"/>
      <c r="W1264" s="41"/>
      <c r="X1264" s="41"/>
      <c r="Y1264" s="41"/>
      <c r="Z1264" s="41"/>
      <c r="AA1264" s="41"/>
      <c r="AB1264" s="41"/>
      <c r="AC1264" s="41"/>
      <c r="AD1264" s="41"/>
      <c r="AE1264" s="41"/>
      <c r="AR1264" s="226" t="s">
        <v>161</v>
      </c>
      <c r="AT1264" s="226" t="s">
        <v>157</v>
      </c>
      <c r="AU1264" s="226" t="s">
        <v>77</v>
      </c>
      <c r="AY1264" s="20" t="s">
        <v>155</v>
      </c>
      <c r="BE1264" s="227">
        <f>IF(N1264="základní",J1264,0)</f>
        <v>0</v>
      </c>
      <c r="BF1264" s="227">
        <f>IF(N1264="snížená",J1264,0)</f>
        <v>0</v>
      </c>
      <c r="BG1264" s="227">
        <f>IF(N1264="zákl. přenesená",J1264,0)</f>
        <v>0</v>
      </c>
      <c r="BH1264" s="227">
        <f>IF(N1264="sníž. přenesená",J1264,0)</f>
        <v>0</v>
      </c>
      <c r="BI1264" s="227">
        <f>IF(N1264="nulová",J1264,0)</f>
        <v>0</v>
      </c>
      <c r="BJ1264" s="20" t="s">
        <v>75</v>
      </c>
      <c r="BK1264" s="227">
        <f>ROUND(I1264*H1264,2)</f>
        <v>0</v>
      </c>
      <c r="BL1264" s="20" t="s">
        <v>161</v>
      </c>
      <c r="BM1264" s="226" t="s">
        <v>1032</v>
      </c>
    </row>
    <row r="1265" s="2" customFormat="1">
      <c r="A1265" s="41"/>
      <c r="B1265" s="42"/>
      <c r="C1265" s="43"/>
      <c r="D1265" s="228" t="s">
        <v>162</v>
      </c>
      <c r="E1265" s="43"/>
      <c r="F1265" s="229" t="s">
        <v>1031</v>
      </c>
      <c r="G1265" s="43"/>
      <c r="H1265" s="43"/>
      <c r="I1265" s="230"/>
      <c r="J1265" s="43"/>
      <c r="K1265" s="43"/>
      <c r="L1265" s="47"/>
      <c r="M1265" s="231"/>
      <c r="N1265" s="232"/>
      <c r="O1265" s="87"/>
      <c r="P1265" s="87"/>
      <c r="Q1265" s="87"/>
      <c r="R1265" s="87"/>
      <c r="S1265" s="87"/>
      <c r="T1265" s="88"/>
      <c r="U1265" s="41"/>
      <c r="V1265" s="41"/>
      <c r="W1265" s="41"/>
      <c r="X1265" s="41"/>
      <c r="Y1265" s="41"/>
      <c r="Z1265" s="41"/>
      <c r="AA1265" s="41"/>
      <c r="AB1265" s="41"/>
      <c r="AC1265" s="41"/>
      <c r="AD1265" s="41"/>
      <c r="AE1265" s="41"/>
      <c r="AT1265" s="20" t="s">
        <v>162</v>
      </c>
      <c r="AU1265" s="20" t="s">
        <v>77</v>
      </c>
    </row>
    <row r="1266" s="13" customFormat="1">
      <c r="A1266" s="13"/>
      <c r="B1266" s="233"/>
      <c r="C1266" s="234"/>
      <c r="D1266" s="228" t="s">
        <v>170</v>
      </c>
      <c r="E1266" s="235" t="s">
        <v>19</v>
      </c>
      <c r="F1266" s="236" t="s">
        <v>1005</v>
      </c>
      <c r="G1266" s="234"/>
      <c r="H1266" s="235" t="s">
        <v>19</v>
      </c>
      <c r="I1266" s="237"/>
      <c r="J1266" s="234"/>
      <c r="K1266" s="234"/>
      <c r="L1266" s="238"/>
      <c r="M1266" s="239"/>
      <c r="N1266" s="240"/>
      <c r="O1266" s="240"/>
      <c r="P1266" s="240"/>
      <c r="Q1266" s="240"/>
      <c r="R1266" s="240"/>
      <c r="S1266" s="240"/>
      <c r="T1266" s="241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T1266" s="242" t="s">
        <v>170</v>
      </c>
      <c r="AU1266" s="242" t="s">
        <v>77</v>
      </c>
      <c r="AV1266" s="13" t="s">
        <v>75</v>
      </c>
      <c r="AW1266" s="13" t="s">
        <v>31</v>
      </c>
      <c r="AX1266" s="13" t="s">
        <v>69</v>
      </c>
      <c r="AY1266" s="242" t="s">
        <v>155</v>
      </c>
    </row>
    <row r="1267" s="14" customFormat="1">
      <c r="A1267" s="14"/>
      <c r="B1267" s="243"/>
      <c r="C1267" s="244"/>
      <c r="D1267" s="228" t="s">
        <v>170</v>
      </c>
      <c r="E1267" s="245" t="s">
        <v>19</v>
      </c>
      <c r="F1267" s="246" t="s">
        <v>405</v>
      </c>
      <c r="G1267" s="244"/>
      <c r="H1267" s="247">
        <v>4.32</v>
      </c>
      <c r="I1267" s="248"/>
      <c r="J1267" s="244"/>
      <c r="K1267" s="244"/>
      <c r="L1267" s="249"/>
      <c r="M1267" s="250"/>
      <c r="N1267" s="251"/>
      <c r="O1267" s="251"/>
      <c r="P1267" s="251"/>
      <c r="Q1267" s="251"/>
      <c r="R1267" s="251"/>
      <c r="S1267" s="251"/>
      <c r="T1267" s="252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53" t="s">
        <v>170</v>
      </c>
      <c r="AU1267" s="253" t="s">
        <v>77</v>
      </c>
      <c r="AV1267" s="14" t="s">
        <v>77</v>
      </c>
      <c r="AW1267" s="14" t="s">
        <v>31</v>
      </c>
      <c r="AX1267" s="14" t="s">
        <v>69</v>
      </c>
      <c r="AY1267" s="253" t="s">
        <v>155</v>
      </c>
    </row>
    <row r="1268" s="13" customFormat="1">
      <c r="A1268" s="13"/>
      <c r="B1268" s="233"/>
      <c r="C1268" s="234"/>
      <c r="D1268" s="228" t="s">
        <v>170</v>
      </c>
      <c r="E1268" s="235" t="s">
        <v>19</v>
      </c>
      <c r="F1268" s="236" t="s">
        <v>1006</v>
      </c>
      <c r="G1268" s="234"/>
      <c r="H1268" s="235" t="s">
        <v>19</v>
      </c>
      <c r="I1268" s="237"/>
      <c r="J1268" s="234"/>
      <c r="K1268" s="234"/>
      <c r="L1268" s="238"/>
      <c r="M1268" s="239"/>
      <c r="N1268" s="240"/>
      <c r="O1268" s="240"/>
      <c r="P1268" s="240"/>
      <c r="Q1268" s="240"/>
      <c r="R1268" s="240"/>
      <c r="S1268" s="240"/>
      <c r="T1268" s="241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42" t="s">
        <v>170</v>
      </c>
      <c r="AU1268" s="242" t="s">
        <v>77</v>
      </c>
      <c r="AV1268" s="13" t="s">
        <v>75</v>
      </c>
      <c r="AW1268" s="13" t="s">
        <v>31</v>
      </c>
      <c r="AX1268" s="13" t="s">
        <v>69</v>
      </c>
      <c r="AY1268" s="242" t="s">
        <v>155</v>
      </c>
    </row>
    <row r="1269" s="14" customFormat="1">
      <c r="A1269" s="14"/>
      <c r="B1269" s="243"/>
      <c r="C1269" s="244"/>
      <c r="D1269" s="228" t="s">
        <v>170</v>
      </c>
      <c r="E1269" s="245" t="s">
        <v>19</v>
      </c>
      <c r="F1269" s="246" t="s">
        <v>406</v>
      </c>
      <c r="G1269" s="244"/>
      <c r="H1269" s="247">
        <v>5.76</v>
      </c>
      <c r="I1269" s="248"/>
      <c r="J1269" s="244"/>
      <c r="K1269" s="244"/>
      <c r="L1269" s="249"/>
      <c r="M1269" s="250"/>
      <c r="N1269" s="251"/>
      <c r="O1269" s="251"/>
      <c r="P1269" s="251"/>
      <c r="Q1269" s="251"/>
      <c r="R1269" s="251"/>
      <c r="S1269" s="251"/>
      <c r="T1269" s="252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T1269" s="253" t="s">
        <v>170</v>
      </c>
      <c r="AU1269" s="253" t="s">
        <v>77</v>
      </c>
      <c r="AV1269" s="14" t="s">
        <v>77</v>
      </c>
      <c r="AW1269" s="14" t="s">
        <v>31</v>
      </c>
      <c r="AX1269" s="14" t="s">
        <v>69</v>
      </c>
      <c r="AY1269" s="253" t="s">
        <v>155</v>
      </c>
    </row>
    <row r="1270" s="15" customFormat="1">
      <c r="A1270" s="15"/>
      <c r="B1270" s="254"/>
      <c r="C1270" s="255"/>
      <c r="D1270" s="228" t="s">
        <v>170</v>
      </c>
      <c r="E1270" s="256" t="s">
        <v>19</v>
      </c>
      <c r="F1270" s="257" t="s">
        <v>192</v>
      </c>
      <c r="G1270" s="255"/>
      <c r="H1270" s="258">
        <v>10.08</v>
      </c>
      <c r="I1270" s="259"/>
      <c r="J1270" s="255"/>
      <c r="K1270" s="255"/>
      <c r="L1270" s="260"/>
      <c r="M1270" s="261"/>
      <c r="N1270" s="262"/>
      <c r="O1270" s="262"/>
      <c r="P1270" s="262"/>
      <c r="Q1270" s="262"/>
      <c r="R1270" s="262"/>
      <c r="S1270" s="262"/>
      <c r="T1270" s="263"/>
      <c r="U1270" s="15"/>
      <c r="V1270" s="15"/>
      <c r="W1270" s="15"/>
      <c r="X1270" s="15"/>
      <c r="Y1270" s="15"/>
      <c r="Z1270" s="15"/>
      <c r="AA1270" s="15"/>
      <c r="AB1270" s="15"/>
      <c r="AC1270" s="15"/>
      <c r="AD1270" s="15"/>
      <c r="AE1270" s="15"/>
      <c r="AT1270" s="264" t="s">
        <v>170</v>
      </c>
      <c r="AU1270" s="264" t="s">
        <v>77</v>
      </c>
      <c r="AV1270" s="15" t="s">
        <v>161</v>
      </c>
      <c r="AW1270" s="15" t="s">
        <v>31</v>
      </c>
      <c r="AX1270" s="15" t="s">
        <v>75</v>
      </c>
      <c r="AY1270" s="264" t="s">
        <v>155</v>
      </c>
    </row>
    <row r="1271" s="2" customFormat="1" ht="16.5" customHeight="1">
      <c r="A1271" s="41"/>
      <c r="B1271" s="42"/>
      <c r="C1271" s="215" t="s">
        <v>652</v>
      </c>
      <c r="D1271" s="215" t="s">
        <v>157</v>
      </c>
      <c r="E1271" s="216" t="s">
        <v>1033</v>
      </c>
      <c r="F1271" s="217" t="s">
        <v>1034</v>
      </c>
      <c r="G1271" s="218" t="s">
        <v>168</v>
      </c>
      <c r="H1271" s="219">
        <v>31.122</v>
      </c>
      <c r="I1271" s="220"/>
      <c r="J1271" s="221">
        <f>ROUND(I1271*H1271,2)</f>
        <v>0</v>
      </c>
      <c r="K1271" s="217" t="s">
        <v>19</v>
      </c>
      <c r="L1271" s="47"/>
      <c r="M1271" s="222" t="s">
        <v>19</v>
      </c>
      <c r="N1271" s="223" t="s">
        <v>40</v>
      </c>
      <c r="O1271" s="87"/>
      <c r="P1271" s="224">
        <f>O1271*H1271</f>
        <v>0</v>
      </c>
      <c r="Q1271" s="224">
        <v>0</v>
      </c>
      <c r="R1271" s="224">
        <f>Q1271*H1271</f>
        <v>0</v>
      </c>
      <c r="S1271" s="224">
        <v>0</v>
      </c>
      <c r="T1271" s="225">
        <f>S1271*H1271</f>
        <v>0</v>
      </c>
      <c r="U1271" s="41"/>
      <c r="V1271" s="41"/>
      <c r="W1271" s="41"/>
      <c r="X1271" s="41"/>
      <c r="Y1271" s="41"/>
      <c r="Z1271" s="41"/>
      <c r="AA1271" s="41"/>
      <c r="AB1271" s="41"/>
      <c r="AC1271" s="41"/>
      <c r="AD1271" s="41"/>
      <c r="AE1271" s="41"/>
      <c r="AR1271" s="226" t="s">
        <v>161</v>
      </c>
      <c r="AT1271" s="226" t="s">
        <v>157</v>
      </c>
      <c r="AU1271" s="226" t="s">
        <v>77</v>
      </c>
      <c r="AY1271" s="20" t="s">
        <v>155</v>
      </c>
      <c r="BE1271" s="227">
        <f>IF(N1271="základní",J1271,0)</f>
        <v>0</v>
      </c>
      <c r="BF1271" s="227">
        <f>IF(N1271="snížená",J1271,0)</f>
        <v>0</v>
      </c>
      <c r="BG1271" s="227">
        <f>IF(N1271="zákl. přenesená",J1271,0)</f>
        <v>0</v>
      </c>
      <c r="BH1271" s="227">
        <f>IF(N1271="sníž. přenesená",J1271,0)</f>
        <v>0</v>
      </c>
      <c r="BI1271" s="227">
        <f>IF(N1271="nulová",J1271,0)</f>
        <v>0</v>
      </c>
      <c r="BJ1271" s="20" t="s">
        <v>75</v>
      </c>
      <c r="BK1271" s="227">
        <f>ROUND(I1271*H1271,2)</f>
        <v>0</v>
      </c>
      <c r="BL1271" s="20" t="s">
        <v>161</v>
      </c>
      <c r="BM1271" s="226" t="s">
        <v>1035</v>
      </c>
    </row>
    <row r="1272" s="2" customFormat="1">
      <c r="A1272" s="41"/>
      <c r="B1272" s="42"/>
      <c r="C1272" s="43"/>
      <c r="D1272" s="228" t="s">
        <v>162</v>
      </c>
      <c r="E1272" s="43"/>
      <c r="F1272" s="229" t="s">
        <v>1034</v>
      </c>
      <c r="G1272" s="43"/>
      <c r="H1272" s="43"/>
      <c r="I1272" s="230"/>
      <c r="J1272" s="43"/>
      <c r="K1272" s="43"/>
      <c r="L1272" s="47"/>
      <c r="M1272" s="231"/>
      <c r="N1272" s="232"/>
      <c r="O1272" s="87"/>
      <c r="P1272" s="87"/>
      <c r="Q1272" s="87"/>
      <c r="R1272" s="87"/>
      <c r="S1272" s="87"/>
      <c r="T1272" s="88"/>
      <c r="U1272" s="41"/>
      <c r="V1272" s="41"/>
      <c r="W1272" s="41"/>
      <c r="X1272" s="41"/>
      <c r="Y1272" s="41"/>
      <c r="Z1272" s="41"/>
      <c r="AA1272" s="41"/>
      <c r="AB1272" s="41"/>
      <c r="AC1272" s="41"/>
      <c r="AD1272" s="41"/>
      <c r="AE1272" s="41"/>
      <c r="AT1272" s="20" t="s">
        <v>162</v>
      </c>
      <c r="AU1272" s="20" t="s">
        <v>77</v>
      </c>
    </row>
    <row r="1273" s="13" customFormat="1">
      <c r="A1273" s="13"/>
      <c r="B1273" s="233"/>
      <c r="C1273" s="234"/>
      <c r="D1273" s="228" t="s">
        <v>170</v>
      </c>
      <c r="E1273" s="235" t="s">
        <v>19</v>
      </c>
      <c r="F1273" s="236" t="s">
        <v>1008</v>
      </c>
      <c r="G1273" s="234"/>
      <c r="H1273" s="235" t="s">
        <v>19</v>
      </c>
      <c r="I1273" s="237"/>
      <c r="J1273" s="234"/>
      <c r="K1273" s="234"/>
      <c r="L1273" s="238"/>
      <c r="M1273" s="239"/>
      <c r="N1273" s="240"/>
      <c r="O1273" s="240"/>
      <c r="P1273" s="240"/>
      <c r="Q1273" s="240"/>
      <c r="R1273" s="240"/>
      <c r="S1273" s="240"/>
      <c r="T1273" s="241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42" t="s">
        <v>170</v>
      </c>
      <c r="AU1273" s="242" t="s">
        <v>77</v>
      </c>
      <c r="AV1273" s="13" t="s">
        <v>75</v>
      </c>
      <c r="AW1273" s="13" t="s">
        <v>31</v>
      </c>
      <c r="AX1273" s="13" t="s">
        <v>69</v>
      </c>
      <c r="AY1273" s="242" t="s">
        <v>155</v>
      </c>
    </row>
    <row r="1274" s="14" customFormat="1">
      <c r="A1274" s="14"/>
      <c r="B1274" s="243"/>
      <c r="C1274" s="244"/>
      <c r="D1274" s="228" t="s">
        <v>170</v>
      </c>
      <c r="E1274" s="245" t="s">
        <v>19</v>
      </c>
      <c r="F1274" s="246" t="s">
        <v>408</v>
      </c>
      <c r="G1274" s="244"/>
      <c r="H1274" s="247">
        <v>28.899</v>
      </c>
      <c r="I1274" s="248"/>
      <c r="J1274" s="244"/>
      <c r="K1274" s="244"/>
      <c r="L1274" s="249"/>
      <c r="M1274" s="250"/>
      <c r="N1274" s="251"/>
      <c r="O1274" s="251"/>
      <c r="P1274" s="251"/>
      <c r="Q1274" s="251"/>
      <c r="R1274" s="251"/>
      <c r="S1274" s="251"/>
      <c r="T1274" s="252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53" t="s">
        <v>170</v>
      </c>
      <c r="AU1274" s="253" t="s">
        <v>77</v>
      </c>
      <c r="AV1274" s="14" t="s">
        <v>77</v>
      </c>
      <c r="AW1274" s="14" t="s">
        <v>31</v>
      </c>
      <c r="AX1274" s="14" t="s">
        <v>69</v>
      </c>
      <c r="AY1274" s="253" t="s">
        <v>155</v>
      </c>
    </row>
    <row r="1275" s="13" customFormat="1">
      <c r="A1275" s="13"/>
      <c r="B1275" s="233"/>
      <c r="C1275" s="234"/>
      <c r="D1275" s="228" t="s">
        <v>170</v>
      </c>
      <c r="E1275" s="235" t="s">
        <v>19</v>
      </c>
      <c r="F1275" s="236" t="s">
        <v>1009</v>
      </c>
      <c r="G1275" s="234"/>
      <c r="H1275" s="235" t="s">
        <v>19</v>
      </c>
      <c r="I1275" s="237"/>
      <c r="J1275" s="234"/>
      <c r="K1275" s="234"/>
      <c r="L1275" s="238"/>
      <c r="M1275" s="239"/>
      <c r="N1275" s="240"/>
      <c r="O1275" s="240"/>
      <c r="P1275" s="240"/>
      <c r="Q1275" s="240"/>
      <c r="R1275" s="240"/>
      <c r="S1275" s="240"/>
      <c r="T1275" s="241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T1275" s="242" t="s">
        <v>170</v>
      </c>
      <c r="AU1275" s="242" t="s">
        <v>77</v>
      </c>
      <c r="AV1275" s="13" t="s">
        <v>75</v>
      </c>
      <c r="AW1275" s="13" t="s">
        <v>31</v>
      </c>
      <c r="AX1275" s="13" t="s">
        <v>69</v>
      </c>
      <c r="AY1275" s="242" t="s">
        <v>155</v>
      </c>
    </row>
    <row r="1276" s="14" customFormat="1">
      <c r="A1276" s="14"/>
      <c r="B1276" s="243"/>
      <c r="C1276" s="244"/>
      <c r="D1276" s="228" t="s">
        <v>170</v>
      </c>
      <c r="E1276" s="245" t="s">
        <v>19</v>
      </c>
      <c r="F1276" s="246" t="s">
        <v>409</v>
      </c>
      <c r="G1276" s="244"/>
      <c r="H1276" s="247">
        <v>2.223</v>
      </c>
      <c r="I1276" s="248"/>
      <c r="J1276" s="244"/>
      <c r="K1276" s="244"/>
      <c r="L1276" s="249"/>
      <c r="M1276" s="250"/>
      <c r="N1276" s="251"/>
      <c r="O1276" s="251"/>
      <c r="P1276" s="251"/>
      <c r="Q1276" s="251"/>
      <c r="R1276" s="251"/>
      <c r="S1276" s="251"/>
      <c r="T1276" s="252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T1276" s="253" t="s">
        <v>170</v>
      </c>
      <c r="AU1276" s="253" t="s">
        <v>77</v>
      </c>
      <c r="AV1276" s="14" t="s">
        <v>77</v>
      </c>
      <c r="AW1276" s="14" t="s">
        <v>31</v>
      </c>
      <c r="AX1276" s="14" t="s">
        <v>69</v>
      </c>
      <c r="AY1276" s="253" t="s">
        <v>155</v>
      </c>
    </row>
    <row r="1277" s="15" customFormat="1">
      <c r="A1277" s="15"/>
      <c r="B1277" s="254"/>
      <c r="C1277" s="255"/>
      <c r="D1277" s="228" t="s">
        <v>170</v>
      </c>
      <c r="E1277" s="256" t="s">
        <v>19</v>
      </c>
      <c r="F1277" s="257" t="s">
        <v>192</v>
      </c>
      <c r="G1277" s="255"/>
      <c r="H1277" s="258">
        <v>31.122</v>
      </c>
      <c r="I1277" s="259"/>
      <c r="J1277" s="255"/>
      <c r="K1277" s="255"/>
      <c r="L1277" s="260"/>
      <c r="M1277" s="261"/>
      <c r="N1277" s="262"/>
      <c r="O1277" s="262"/>
      <c r="P1277" s="262"/>
      <c r="Q1277" s="262"/>
      <c r="R1277" s="262"/>
      <c r="S1277" s="262"/>
      <c r="T1277" s="263"/>
      <c r="U1277" s="15"/>
      <c r="V1277" s="15"/>
      <c r="W1277" s="15"/>
      <c r="X1277" s="15"/>
      <c r="Y1277" s="15"/>
      <c r="Z1277" s="15"/>
      <c r="AA1277" s="15"/>
      <c r="AB1277" s="15"/>
      <c r="AC1277" s="15"/>
      <c r="AD1277" s="15"/>
      <c r="AE1277" s="15"/>
      <c r="AT1277" s="264" t="s">
        <v>170</v>
      </c>
      <c r="AU1277" s="264" t="s">
        <v>77</v>
      </c>
      <c r="AV1277" s="15" t="s">
        <v>161</v>
      </c>
      <c r="AW1277" s="15" t="s">
        <v>31</v>
      </c>
      <c r="AX1277" s="15" t="s">
        <v>75</v>
      </c>
      <c r="AY1277" s="264" t="s">
        <v>155</v>
      </c>
    </row>
    <row r="1278" s="2" customFormat="1" ht="16.5" customHeight="1">
      <c r="A1278" s="41"/>
      <c r="B1278" s="42"/>
      <c r="C1278" s="215" t="s">
        <v>1036</v>
      </c>
      <c r="D1278" s="215" t="s">
        <v>157</v>
      </c>
      <c r="E1278" s="216" t="s">
        <v>1037</v>
      </c>
      <c r="F1278" s="217" t="s">
        <v>1038</v>
      </c>
      <c r="G1278" s="218" t="s">
        <v>168</v>
      </c>
      <c r="H1278" s="219">
        <v>1350.436</v>
      </c>
      <c r="I1278" s="220"/>
      <c r="J1278" s="221">
        <f>ROUND(I1278*H1278,2)</f>
        <v>0</v>
      </c>
      <c r="K1278" s="217" t="s">
        <v>19</v>
      </c>
      <c r="L1278" s="47"/>
      <c r="M1278" s="222" t="s">
        <v>19</v>
      </c>
      <c r="N1278" s="223" t="s">
        <v>40</v>
      </c>
      <c r="O1278" s="87"/>
      <c r="P1278" s="224">
        <f>O1278*H1278</f>
        <v>0</v>
      </c>
      <c r="Q1278" s="224">
        <v>0</v>
      </c>
      <c r="R1278" s="224">
        <f>Q1278*H1278</f>
        <v>0</v>
      </c>
      <c r="S1278" s="224">
        <v>0</v>
      </c>
      <c r="T1278" s="225">
        <f>S1278*H1278</f>
        <v>0</v>
      </c>
      <c r="U1278" s="41"/>
      <c r="V1278" s="41"/>
      <c r="W1278" s="41"/>
      <c r="X1278" s="41"/>
      <c r="Y1278" s="41"/>
      <c r="Z1278" s="41"/>
      <c r="AA1278" s="41"/>
      <c r="AB1278" s="41"/>
      <c r="AC1278" s="41"/>
      <c r="AD1278" s="41"/>
      <c r="AE1278" s="41"/>
      <c r="AR1278" s="226" t="s">
        <v>161</v>
      </c>
      <c r="AT1278" s="226" t="s">
        <v>157</v>
      </c>
      <c r="AU1278" s="226" t="s">
        <v>77</v>
      </c>
      <c r="AY1278" s="20" t="s">
        <v>155</v>
      </c>
      <c r="BE1278" s="227">
        <f>IF(N1278="základní",J1278,0)</f>
        <v>0</v>
      </c>
      <c r="BF1278" s="227">
        <f>IF(N1278="snížená",J1278,0)</f>
        <v>0</v>
      </c>
      <c r="BG1278" s="227">
        <f>IF(N1278="zákl. přenesená",J1278,0)</f>
        <v>0</v>
      </c>
      <c r="BH1278" s="227">
        <f>IF(N1278="sníž. přenesená",J1278,0)</f>
        <v>0</v>
      </c>
      <c r="BI1278" s="227">
        <f>IF(N1278="nulová",J1278,0)</f>
        <v>0</v>
      </c>
      <c r="BJ1278" s="20" t="s">
        <v>75</v>
      </c>
      <c r="BK1278" s="227">
        <f>ROUND(I1278*H1278,2)</f>
        <v>0</v>
      </c>
      <c r="BL1278" s="20" t="s">
        <v>161</v>
      </c>
      <c r="BM1278" s="226" t="s">
        <v>1039</v>
      </c>
    </row>
    <row r="1279" s="2" customFormat="1">
      <c r="A1279" s="41"/>
      <c r="B1279" s="42"/>
      <c r="C1279" s="43"/>
      <c r="D1279" s="228" t="s">
        <v>162</v>
      </c>
      <c r="E1279" s="43"/>
      <c r="F1279" s="229" t="s">
        <v>1038</v>
      </c>
      <c r="G1279" s="43"/>
      <c r="H1279" s="43"/>
      <c r="I1279" s="230"/>
      <c r="J1279" s="43"/>
      <c r="K1279" s="43"/>
      <c r="L1279" s="47"/>
      <c r="M1279" s="231"/>
      <c r="N1279" s="232"/>
      <c r="O1279" s="87"/>
      <c r="P1279" s="87"/>
      <c r="Q1279" s="87"/>
      <c r="R1279" s="87"/>
      <c r="S1279" s="87"/>
      <c r="T1279" s="88"/>
      <c r="U1279" s="41"/>
      <c r="V1279" s="41"/>
      <c r="W1279" s="41"/>
      <c r="X1279" s="41"/>
      <c r="Y1279" s="41"/>
      <c r="Z1279" s="41"/>
      <c r="AA1279" s="41"/>
      <c r="AB1279" s="41"/>
      <c r="AC1279" s="41"/>
      <c r="AD1279" s="41"/>
      <c r="AE1279" s="41"/>
      <c r="AT1279" s="20" t="s">
        <v>162</v>
      </c>
      <c r="AU1279" s="20" t="s">
        <v>77</v>
      </c>
    </row>
    <row r="1280" s="13" customFormat="1">
      <c r="A1280" s="13"/>
      <c r="B1280" s="233"/>
      <c r="C1280" s="234"/>
      <c r="D1280" s="228" t="s">
        <v>170</v>
      </c>
      <c r="E1280" s="235" t="s">
        <v>19</v>
      </c>
      <c r="F1280" s="236" t="s">
        <v>1001</v>
      </c>
      <c r="G1280" s="234"/>
      <c r="H1280" s="235" t="s">
        <v>19</v>
      </c>
      <c r="I1280" s="237"/>
      <c r="J1280" s="234"/>
      <c r="K1280" s="234"/>
      <c r="L1280" s="238"/>
      <c r="M1280" s="239"/>
      <c r="N1280" s="240"/>
      <c r="O1280" s="240"/>
      <c r="P1280" s="240"/>
      <c r="Q1280" s="240"/>
      <c r="R1280" s="240"/>
      <c r="S1280" s="240"/>
      <c r="T1280" s="241"/>
      <c r="U1280" s="13"/>
      <c r="V1280" s="13"/>
      <c r="W1280" s="13"/>
      <c r="X1280" s="13"/>
      <c r="Y1280" s="13"/>
      <c r="Z1280" s="13"/>
      <c r="AA1280" s="13"/>
      <c r="AB1280" s="13"/>
      <c r="AC1280" s="13"/>
      <c r="AD1280" s="13"/>
      <c r="AE1280" s="13"/>
      <c r="AT1280" s="242" t="s">
        <v>170</v>
      </c>
      <c r="AU1280" s="242" t="s">
        <v>77</v>
      </c>
      <c r="AV1280" s="13" t="s">
        <v>75</v>
      </c>
      <c r="AW1280" s="13" t="s">
        <v>31</v>
      </c>
      <c r="AX1280" s="13" t="s">
        <v>69</v>
      </c>
      <c r="AY1280" s="242" t="s">
        <v>155</v>
      </c>
    </row>
    <row r="1281" s="14" customFormat="1">
      <c r="A1281" s="14"/>
      <c r="B1281" s="243"/>
      <c r="C1281" s="244"/>
      <c r="D1281" s="228" t="s">
        <v>170</v>
      </c>
      <c r="E1281" s="245" t="s">
        <v>19</v>
      </c>
      <c r="F1281" s="246" t="s">
        <v>401</v>
      </c>
      <c r="G1281" s="244"/>
      <c r="H1281" s="247">
        <v>827.6</v>
      </c>
      <c r="I1281" s="248"/>
      <c r="J1281" s="244"/>
      <c r="K1281" s="244"/>
      <c r="L1281" s="249"/>
      <c r="M1281" s="250"/>
      <c r="N1281" s="251"/>
      <c r="O1281" s="251"/>
      <c r="P1281" s="251"/>
      <c r="Q1281" s="251"/>
      <c r="R1281" s="251"/>
      <c r="S1281" s="251"/>
      <c r="T1281" s="252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T1281" s="253" t="s">
        <v>170</v>
      </c>
      <c r="AU1281" s="253" t="s">
        <v>77</v>
      </c>
      <c r="AV1281" s="14" t="s">
        <v>77</v>
      </c>
      <c r="AW1281" s="14" t="s">
        <v>31</v>
      </c>
      <c r="AX1281" s="14" t="s">
        <v>69</v>
      </c>
      <c r="AY1281" s="253" t="s">
        <v>155</v>
      </c>
    </row>
    <row r="1282" s="13" customFormat="1">
      <c r="A1282" s="13"/>
      <c r="B1282" s="233"/>
      <c r="C1282" s="234"/>
      <c r="D1282" s="228" t="s">
        <v>170</v>
      </c>
      <c r="E1282" s="235" t="s">
        <v>19</v>
      </c>
      <c r="F1282" s="236" t="s">
        <v>1002</v>
      </c>
      <c r="G1282" s="234"/>
      <c r="H1282" s="235" t="s">
        <v>19</v>
      </c>
      <c r="I1282" s="237"/>
      <c r="J1282" s="234"/>
      <c r="K1282" s="234"/>
      <c r="L1282" s="238"/>
      <c r="M1282" s="239"/>
      <c r="N1282" s="240"/>
      <c r="O1282" s="240"/>
      <c r="P1282" s="240"/>
      <c r="Q1282" s="240"/>
      <c r="R1282" s="240"/>
      <c r="S1282" s="240"/>
      <c r="T1282" s="241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42" t="s">
        <v>170</v>
      </c>
      <c r="AU1282" s="242" t="s">
        <v>77</v>
      </c>
      <c r="AV1282" s="13" t="s">
        <v>75</v>
      </c>
      <c r="AW1282" s="13" t="s">
        <v>31</v>
      </c>
      <c r="AX1282" s="13" t="s">
        <v>69</v>
      </c>
      <c r="AY1282" s="242" t="s">
        <v>155</v>
      </c>
    </row>
    <row r="1283" s="14" customFormat="1">
      <c r="A1283" s="14"/>
      <c r="B1283" s="243"/>
      <c r="C1283" s="244"/>
      <c r="D1283" s="228" t="s">
        <v>170</v>
      </c>
      <c r="E1283" s="245" t="s">
        <v>19</v>
      </c>
      <c r="F1283" s="246" t="s">
        <v>402</v>
      </c>
      <c r="G1283" s="244"/>
      <c r="H1283" s="247">
        <v>21.996</v>
      </c>
      <c r="I1283" s="248"/>
      <c r="J1283" s="244"/>
      <c r="K1283" s="244"/>
      <c r="L1283" s="249"/>
      <c r="M1283" s="250"/>
      <c r="N1283" s="251"/>
      <c r="O1283" s="251"/>
      <c r="P1283" s="251"/>
      <c r="Q1283" s="251"/>
      <c r="R1283" s="251"/>
      <c r="S1283" s="251"/>
      <c r="T1283" s="252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53" t="s">
        <v>170</v>
      </c>
      <c r="AU1283" s="253" t="s">
        <v>77</v>
      </c>
      <c r="AV1283" s="14" t="s">
        <v>77</v>
      </c>
      <c r="AW1283" s="14" t="s">
        <v>31</v>
      </c>
      <c r="AX1283" s="14" t="s">
        <v>69</v>
      </c>
      <c r="AY1283" s="253" t="s">
        <v>155</v>
      </c>
    </row>
    <row r="1284" s="13" customFormat="1">
      <c r="A1284" s="13"/>
      <c r="B1284" s="233"/>
      <c r="C1284" s="234"/>
      <c r="D1284" s="228" t="s">
        <v>170</v>
      </c>
      <c r="E1284" s="235" t="s">
        <v>19</v>
      </c>
      <c r="F1284" s="236" t="s">
        <v>1003</v>
      </c>
      <c r="G1284" s="234"/>
      <c r="H1284" s="235" t="s">
        <v>19</v>
      </c>
      <c r="I1284" s="237"/>
      <c r="J1284" s="234"/>
      <c r="K1284" s="234"/>
      <c r="L1284" s="238"/>
      <c r="M1284" s="239"/>
      <c r="N1284" s="240"/>
      <c r="O1284" s="240"/>
      <c r="P1284" s="240"/>
      <c r="Q1284" s="240"/>
      <c r="R1284" s="240"/>
      <c r="S1284" s="240"/>
      <c r="T1284" s="241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42" t="s">
        <v>170</v>
      </c>
      <c r="AU1284" s="242" t="s">
        <v>77</v>
      </c>
      <c r="AV1284" s="13" t="s">
        <v>75</v>
      </c>
      <c r="AW1284" s="13" t="s">
        <v>31</v>
      </c>
      <c r="AX1284" s="13" t="s">
        <v>69</v>
      </c>
      <c r="AY1284" s="242" t="s">
        <v>155</v>
      </c>
    </row>
    <row r="1285" s="14" customFormat="1">
      <c r="A1285" s="14"/>
      <c r="B1285" s="243"/>
      <c r="C1285" s="244"/>
      <c r="D1285" s="228" t="s">
        <v>170</v>
      </c>
      <c r="E1285" s="245" t="s">
        <v>19</v>
      </c>
      <c r="F1285" s="246" t="s">
        <v>403</v>
      </c>
      <c r="G1285" s="244"/>
      <c r="H1285" s="247">
        <v>5.499</v>
      </c>
      <c r="I1285" s="248"/>
      <c r="J1285" s="244"/>
      <c r="K1285" s="244"/>
      <c r="L1285" s="249"/>
      <c r="M1285" s="250"/>
      <c r="N1285" s="251"/>
      <c r="O1285" s="251"/>
      <c r="P1285" s="251"/>
      <c r="Q1285" s="251"/>
      <c r="R1285" s="251"/>
      <c r="S1285" s="251"/>
      <c r="T1285" s="252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T1285" s="253" t="s">
        <v>170</v>
      </c>
      <c r="AU1285" s="253" t="s">
        <v>77</v>
      </c>
      <c r="AV1285" s="14" t="s">
        <v>77</v>
      </c>
      <c r="AW1285" s="14" t="s">
        <v>31</v>
      </c>
      <c r="AX1285" s="14" t="s">
        <v>69</v>
      </c>
      <c r="AY1285" s="253" t="s">
        <v>155</v>
      </c>
    </row>
    <row r="1286" s="13" customFormat="1">
      <c r="A1286" s="13"/>
      <c r="B1286" s="233"/>
      <c r="C1286" s="234"/>
      <c r="D1286" s="228" t="s">
        <v>170</v>
      </c>
      <c r="E1286" s="235" t="s">
        <v>19</v>
      </c>
      <c r="F1286" s="236" t="s">
        <v>1004</v>
      </c>
      <c r="G1286" s="234"/>
      <c r="H1286" s="235" t="s">
        <v>19</v>
      </c>
      <c r="I1286" s="237"/>
      <c r="J1286" s="234"/>
      <c r="K1286" s="234"/>
      <c r="L1286" s="238"/>
      <c r="M1286" s="239"/>
      <c r="N1286" s="240"/>
      <c r="O1286" s="240"/>
      <c r="P1286" s="240"/>
      <c r="Q1286" s="240"/>
      <c r="R1286" s="240"/>
      <c r="S1286" s="240"/>
      <c r="T1286" s="241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T1286" s="242" t="s">
        <v>170</v>
      </c>
      <c r="AU1286" s="242" t="s">
        <v>77</v>
      </c>
      <c r="AV1286" s="13" t="s">
        <v>75</v>
      </c>
      <c r="AW1286" s="13" t="s">
        <v>31</v>
      </c>
      <c r="AX1286" s="13" t="s">
        <v>69</v>
      </c>
      <c r="AY1286" s="242" t="s">
        <v>155</v>
      </c>
    </row>
    <row r="1287" s="14" customFormat="1">
      <c r="A1287" s="14"/>
      <c r="B1287" s="243"/>
      <c r="C1287" s="244"/>
      <c r="D1287" s="228" t="s">
        <v>170</v>
      </c>
      <c r="E1287" s="245" t="s">
        <v>19</v>
      </c>
      <c r="F1287" s="246" t="s">
        <v>404</v>
      </c>
      <c r="G1287" s="244"/>
      <c r="H1287" s="247">
        <v>248.684</v>
      </c>
      <c r="I1287" s="248"/>
      <c r="J1287" s="244"/>
      <c r="K1287" s="244"/>
      <c r="L1287" s="249"/>
      <c r="M1287" s="250"/>
      <c r="N1287" s="251"/>
      <c r="O1287" s="251"/>
      <c r="P1287" s="251"/>
      <c r="Q1287" s="251"/>
      <c r="R1287" s="251"/>
      <c r="S1287" s="251"/>
      <c r="T1287" s="252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T1287" s="253" t="s">
        <v>170</v>
      </c>
      <c r="AU1287" s="253" t="s">
        <v>77</v>
      </c>
      <c r="AV1287" s="14" t="s">
        <v>77</v>
      </c>
      <c r="AW1287" s="14" t="s">
        <v>31</v>
      </c>
      <c r="AX1287" s="14" t="s">
        <v>69</v>
      </c>
      <c r="AY1287" s="253" t="s">
        <v>155</v>
      </c>
    </row>
    <row r="1288" s="13" customFormat="1">
      <c r="A1288" s="13"/>
      <c r="B1288" s="233"/>
      <c r="C1288" s="234"/>
      <c r="D1288" s="228" t="s">
        <v>170</v>
      </c>
      <c r="E1288" s="235" t="s">
        <v>19</v>
      </c>
      <c r="F1288" s="236" t="s">
        <v>1007</v>
      </c>
      <c r="G1288" s="234"/>
      <c r="H1288" s="235" t="s">
        <v>19</v>
      </c>
      <c r="I1288" s="237"/>
      <c r="J1288" s="234"/>
      <c r="K1288" s="234"/>
      <c r="L1288" s="238"/>
      <c r="M1288" s="239"/>
      <c r="N1288" s="240"/>
      <c r="O1288" s="240"/>
      <c r="P1288" s="240"/>
      <c r="Q1288" s="240"/>
      <c r="R1288" s="240"/>
      <c r="S1288" s="240"/>
      <c r="T1288" s="241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2" t="s">
        <v>170</v>
      </c>
      <c r="AU1288" s="242" t="s">
        <v>77</v>
      </c>
      <c r="AV1288" s="13" t="s">
        <v>75</v>
      </c>
      <c r="AW1288" s="13" t="s">
        <v>31</v>
      </c>
      <c r="AX1288" s="13" t="s">
        <v>69</v>
      </c>
      <c r="AY1288" s="242" t="s">
        <v>155</v>
      </c>
    </row>
    <row r="1289" s="14" customFormat="1">
      <c r="A1289" s="14"/>
      <c r="B1289" s="243"/>
      <c r="C1289" s="244"/>
      <c r="D1289" s="228" t="s">
        <v>170</v>
      </c>
      <c r="E1289" s="245" t="s">
        <v>19</v>
      </c>
      <c r="F1289" s="246" t="s">
        <v>407</v>
      </c>
      <c r="G1289" s="244"/>
      <c r="H1289" s="247">
        <v>4.7</v>
      </c>
      <c r="I1289" s="248"/>
      <c r="J1289" s="244"/>
      <c r="K1289" s="244"/>
      <c r="L1289" s="249"/>
      <c r="M1289" s="250"/>
      <c r="N1289" s="251"/>
      <c r="O1289" s="251"/>
      <c r="P1289" s="251"/>
      <c r="Q1289" s="251"/>
      <c r="R1289" s="251"/>
      <c r="S1289" s="251"/>
      <c r="T1289" s="252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53" t="s">
        <v>170</v>
      </c>
      <c r="AU1289" s="253" t="s">
        <v>77</v>
      </c>
      <c r="AV1289" s="14" t="s">
        <v>77</v>
      </c>
      <c r="AW1289" s="14" t="s">
        <v>31</v>
      </c>
      <c r="AX1289" s="14" t="s">
        <v>69</v>
      </c>
      <c r="AY1289" s="253" t="s">
        <v>155</v>
      </c>
    </row>
    <row r="1290" s="13" customFormat="1">
      <c r="A1290" s="13"/>
      <c r="B1290" s="233"/>
      <c r="C1290" s="234"/>
      <c r="D1290" s="228" t="s">
        <v>170</v>
      </c>
      <c r="E1290" s="235" t="s">
        <v>19</v>
      </c>
      <c r="F1290" s="236" t="s">
        <v>1012</v>
      </c>
      <c r="G1290" s="234"/>
      <c r="H1290" s="235" t="s">
        <v>19</v>
      </c>
      <c r="I1290" s="237"/>
      <c r="J1290" s="234"/>
      <c r="K1290" s="234"/>
      <c r="L1290" s="238"/>
      <c r="M1290" s="239"/>
      <c r="N1290" s="240"/>
      <c r="O1290" s="240"/>
      <c r="P1290" s="240"/>
      <c r="Q1290" s="240"/>
      <c r="R1290" s="240"/>
      <c r="S1290" s="240"/>
      <c r="T1290" s="241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42" t="s">
        <v>170</v>
      </c>
      <c r="AU1290" s="242" t="s">
        <v>77</v>
      </c>
      <c r="AV1290" s="13" t="s">
        <v>75</v>
      </c>
      <c r="AW1290" s="13" t="s">
        <v>31</v>
      </c>
      <c r="AX1290" s="13" t="s">
        <v>69</v>
      </c>
      <c r="AY1290" s="242" t="s">
        <v>155</v>
      </c>
    </row>
    <row r="1291" s="14" customFormat="1">
      <c r="A1291" s="14"/>
      <c r="B1291" s="243"/>
      <c r="C1291" s="244"/>
      <c r="D1291" s="228" t="s">
        <v>170</v>
      </c>
      <c r="E1291" s="245" t="s">
        <v>19</v>
      </c>
      <c r="F1291" s="246" t="s">
        <v>412</v>
      </c>
      <c r="G1291" s="244"/>
      <c r="H1291" s="247">
        <v>2.75</v>
      </c>
      <c r="I1291" s="248"/>
      <c r="J1291" s="244"/>
      <c r="K1291" s="244"/>
      <c r="L1291" s="249"/>
      <c r="M1291" s="250"/>
      <c r="N1291" s="251"/>
      <c r="O1291" s="251"/>
      <c r="P1291" s="251"/>
      <c r="Q1291" s="251"/>
      <c r="R1291" s="251"/>
      <c r="S1291" s="251"/>
      <c r="T1291" s="252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T1291" s="253" t="s">
        <v>170</v>
      </c>
      <c r="AU1291" s="253" t="s">
        <v>77</v>
      </c>
      <c r="AV1291" s="14" t="s">
        <v>77</v>
      </c>
      <c r="AW1291" s="14" t="s">
        <v>31</v>
      </c>
      <c r="AX1291" s="14" t="s">
        <v>69</v>
      </c>
      <c r="AY1291" s="253" t="s">
        <v>155</v>
      </c>
    </row>
    <row r="1292" s="13" customFormat="1">
      <c r="A1292" s="13"/>
      <c r="B1292" s="233"/>
      <c r="C1292" s="234"/>
      <c r="D1292" s="228" t="s">
        <v>170</v>
      </c>
      <c r="E1292" s="235" t="s">
        <v>19</v>
      </c>
      <c r="F1292" s="236" t="s">
        <v>1013</v>
      </c>
      <c r="G1292" s="234"/>
      <c r="H1292" s="235" t="s">
        <v>19</v>
      </c>
      <c r="I1292" s="237"/>
      <c r="J1292" s="234"/>
      <c r="K1292" s="234"/>
      <c r="L1292" s="238"/>
      <c r="M1292" s="239"/>
      <c r="N1292" s="240"/>
      <c r="O1292" s="240"/>
      <c r="P1292" s="240"/>
      <c r="Q1292" s="240"/>
      <c r="R1292" s="240"/>
      <c r="S1292" s="240"/>
      <c r="T1292" s="241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42" t="s">
        <v>170</v>
      </c>
      <c r="AU1292" s="242" t="s">
        <v>77</v>
      </c>
      <c r="AV1292" s="13" t="s">
        <v>75</v>
      </c>
      <c r="AW1292" s="13" t="s">
        <v>31</v>
      </c>
      <c r="AX1292" s="13" t="s">
        <v>69</v>
      </c>
      <c r="AY1292" s="242" t="s">
        <v>155</v>
      </c>
    </row>
    <row r="1293" s="14" customFormat="1">
      <c r="A1293" s="14"/>
      <c r="B1293" s="243"/>
      <c r="C1293" s="244"/>
      <c r="D1293" s="228" t="s">
        <v>170</v>
      </c>
      <c r="E1293" s="245" t="s">
        <v>19</v>
      </c>
      <c r="F1293" s="246" t="s">
        <v>412</v>
      </c>
      <c r="G1293" s="244"/>
      <c r="H1293" s="247">
        <v>2.75</v>
      </c>
      <c r="I1293" s="248"/>
      <c r="J1293" s="244"/>
      <c r="K1293" s="244"/>
      <c r="L1293" s="249"/>
      <c r="M1293" s="250"/>
      <c r="N1293" s="251"/>
      <c r="O1293" s="251"/>
      <c r="P1293" s="251"/>
      <c r="Q1293" s="251"/>
      <c r="R1293" s="251"/>
      <c r="S1293" s="251"/>
      <c r="T1293" s="252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T1293" s="253" t="s">
        <v>170</v>
      </c>
      <c r="AU1293" s="253" t="s">
        <v>77</v>
      </c>
      <c r="AV1293" s="14" t="s">
        <v>77</v>
      </c>
      <c r="AW1293" s="14" t="s">
        <v>31</v>
      </c>
      <c r="AX1293" s="14" t="s">
        <v>69</v>
      </c>
      <c r="AY1293" s="253" t="s">
        <v>155</v>
      </c>
    </row>
    <row r="1294" s="13" customFormat="1">
      <c r="A1294" s="13"/>
      <c r="B1294" s="233"/>
      <c r="C1294" s="234"/>
      <c r="D1294" s="228" t="s">
        <v>170</v>
      </c>
      <c r="E1294" s="235" t="s">
        <v>19</v>
      </c>
      <c r="F1294" s="236" t="s">
        <v>1015</v>
      </c>
      <c r="G1294" s="234"/>
      <c r="H1294" s="235" t="s">
        <v>19</v>
      </c>
      <c r="I1294" s="237"/>
      <c r="J1294" s="234"/>
      <c r="K1294" s="234"/>
      <c r="L1294" s="238"/>
      <c r="M1294" s="239"/>
      <c r="N1294" s="240"/>
      <c r="O1294" s="240"/>
      <c r="P1294" s="240"/>
      <c r="Q1294" s="240"/>
      <c r="R1294" s="240"/>
      <c r="S1294" s="240"/>
      <c r="T1294" s="241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42" t="s">
        <v>170</v>
      </c>
      <c r="AU1294" s="242" t="s">
        <v>77</v>
      </c>
      <c r="AV1294" s="13" t="s">
        <v>75</v>
      </c>
      <c r="AW1294" s="13" t="s">
        <v>31</v>
      </c>
      <c r="AX1294" s="13" t="s">
        <v>69</v>
      </c>
      <c r="AY1294" s="242" t="s">
        <v>155</v>
      </c>
    </row>
    <row r="1295" s="14" customFormat="1">
      <c r="A1295" s="14"/>
      <c r="B1295" s="243"/>
      <c r="C1295" s="244"/>
      <c r="D1295" s="228" t="s">
        <v>170</v>
      </c>
      <c r="E1295" s="245" t="s">
        <v>19</v>
      </c>
      <c r="F1295" s="246" t="s">
        <v>414</v>
      </c>
      <c r="G1295" s="244"/>
      <c r="H1295" s="247">
        <v>236.457</v>
      </c>
      <c r="I1295" s="248"/>
      <c r="J1295" s="244"/>
      <c r="K1295" s="244"/>
      <c r="L1295" s="249"/>
      <c r="M1295" s="250"/>
      <c r="N1295" s="251"/>
      <c r="O1295" s="251"/>
      <c r="P1295" s="251"/>
      <c r="Q1295" s="251"/>
      <c r="R1295" s="251"/>
      <c r="S1295" s="251"/>
      <c r="T1295" s="252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53" t="s">
        <v>170</v>
      </c>
      <c r="AU1295" s="253" t="s">
        <v>77</v>
      </c>
      <c r="AV1295" s="14" t="s">
        <v>77</v>
      </c>
      <c r="AW1295" s="14" t="s">
        <v>31</v>
      </c>
      <c r="AX1295" s="14" t="s">
        <v>69</v>
      </c>
      <c r="AY1295" s="253" t="s">
        <v>155</v>
      </c>
    </row>
    <row r="1296" s="15" customFormat="1">
      <c r="A1296" s="15"/>
      <c r="B1296" s="254"/>
      <c r="C1296" s="255"/>
      <c r="D1296" s="228" t="s">
        <v>170</v>
      </c>
      <c r="E1296" s="256" t="s">
        <v>19</v>
      </c>
      <c r="F1296" s="257" t="s">
        <v>192</v>
      </c>
      <c r="G1296" s="255"/>
      <c r="H1296" s="258">
        <v>1350.4360000000002</v>
      </c>
      <c r="I1296" s="259"/>
      <c r="J1296" s="255"/>
      <c r="K1296" s="255"/>
      <c r="L1296" s="260"/>
      <c r="M1296" s="261"/>
      <c r="N1296" s="262"/>
      <c r="O1296" s="262"/>
      <c r="P1296" s="262"/>
      <c r="Q1296" s="262"/>
      <c r="R1296" s="262"/>
      <c r="S1296" s="262"/>
      <c r="T1296" s="263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T1296" s="264" t="s">
        <v>170</v>
      </c>
      <c r="AU1296" s="264" t="s">
        <v>77</v>
      </c>
      <c r="AV1296" s="15" t="s">
        <v>161</v>
      </c>
      <c r="AW1296" s="15" t="s">
        <v>31</v>
      </c>
      <c r="AX1296" s="15" t="s">
        <v>75</v>
      </c>
      <c r="AY1296" s="264" t="s">
        <v>155</v>
      </c>
    </row>
    <row r="1297" s="2" customFormat="1" ht="16.5" customHeight="1">
      <c r="A1297" s="41"/>
      <c r="B1297" s="42"/>
      <c r="C1297" s="215" t="s">
        <v>662</v>
      </c>
      <c r="D1297" s="215" t="s">
        <v>157</v>
      </c>
      <c r="E1297" s="216" t="s">
        <v>1040</v>
      </c>
      <c r="F1297" s="217" t="s">
        <v>1041</v>
      </c>
      <c r="G1297" s="218" t="s">
        <v>168</v>
      </c>
      <c r="H1297" s="219">
        <v>138.704</v>
      </c>
      <c r="I1297" s="220"/>
      <c r="J1297" s="221">
        <f>ROUND(I1297*H1297,2)</f>
        <v>0</v>
      </c>
      <c r="K1297" s="217" t="s">
        <v>19</v>
      </c>
      <c r="L1297" s="47"/>
      <c r="M1297" s="222" t="s">
        <v>19</v>
      </c>
      <c r="N1297" s="223" t="s">
        <v>40</v>
      </c>
      <c r="O1297" s="87"/>
      <c r="P1297" s="224">
        <f>O1297*H1297</f>
        <v>0</v>
      </c>
      <c r="Q1297" s="224">
        <v>0</v>
      </c>
      <c r="R1297" s="224">
        <f>Q1297*H1297</f>
        <v>0</v>
      </c>
      <c r="S1297" s="224">
        <v>0</v>
      </c>
      <c r="T1297" s="225">
        <f>S1297*H1297</f>
        <v>0</v>
      </c>
      <c r="U1297" s="41"/>
      <c r="V1297" s="41"/>
      <c r="W1297" s="41"/>
      <c r="X1297" s="41"/>
      <c r="Y1297" s="41"/>
      <c r="Z1297" s="41"/>
      <c r="AA1297" s="41"/>
      <c r="AB1297" s="41"/>
      <c r="AC1297" s="41"/>
      <c r="AD1297" s="41"/>
      <c r="AE1297" s="41"/>
      <c r="AR1297" s="226" t="s">
        <v>161</v>
      </c>
      <c r="AT1297" s="226" t="s">
        <v>157</v>
      </c>
      <c r="AU1297" s="226" t="s">
        <v>77</v>
      </c>
      <c r="AY1297" s="20" t="s">
        <v>155</v>
      </c>
      <c r="BE1297" s="227">
        <f>IF(N1297="základní",J1297,0)</f>
        <v>0</v>
      </c>
      <c r="BF1297" s="227">
        <f>IF(N1297="snížená",J1297,0)</f>
        <v>0</v>
      </c>
      <c r="BG1297" s="227">
        <f>IF(N1297="zákl. přenesená",J1297,0)</f>
        <v>0</v>
      </c>
      <c r="BH1297" s="227">
        <f>IF(N1297="sníž. přenesená",J1297,0)</f>
        <v>0</v>
      </c>
      <c r="BI1297" s="227">
        <f>IF(N1297="nulová",J1297,0)</f>
        <v>0</v>
      </c>
      <c r="BJ1297" s="20" t="s">
        <v>75</v>
      </c>
      <c r="BK1297" s="227">
        <f>ROUND(I1297*H1297,2)</f>
        <v>0</v>
      </c>
      <c r="BL1297" s="20" t="s">
        <v>161</v>
      </c>
      <c r="BM1297" s="226" t="s">
        <v>1042</v>
      </c>
    </row>
    <row r="1298" s="2" customFormat="1">
      <c r="A1298" s="41"/>
      <c r="B1298" s="42"/>
      <c r="C1298" s="43"/>
      <c r="D1298" s="228" t="s">
        <v>162</v>
      </c>
      <c r="E1298" s="43"/>
      <c r="F1298" s="229" t="s">
        <v>1041</v>
      </c>
      <c r="G1298" s="43"/>
      <c r="H1298" s="43"/>
      <c r="I1298" s="230"/>
      <c r="J1298" s="43"/>
      <c r="K1298" s="43"/>
      <c r="L1298" s="47"/>
      <c r="M1298" s="231"/>
      <c r="N1298" s="232"/>
      <c r="O1298" s="87"/>
      <c r="P1298" s="87"/>
      <c r="Q1298" s="87"/>
      <c r="R1298" s="87"/>
      <c r="S1298" s="87"/>
      <c r="T1298" s="88"/>
      <c r="U1298" s="41"/>
      <c r="V1298" s="41"/>
      <c r="W1298" s="41"/>
      <c r="X1298" s="41"/>
      <c r="Y1298" s="41"/>
      <c r="Z1298" s="41"/>
      <c r="AA1298" s="41"/>
      <c r="AB1298" s="41"/>
      <c r="AC1298" s="41"/>
      <c r="AD1298" s="41"/>
      <c r="AE1298" s="41"/>
      <c r="AT1298" s="20" t="s">
        <v>162</v>
      </c>
      <c r="AU1298" s="20" t="s">
        <v>77</v>
      </c>
    </row>
    <row r="1299" s="13" customFormat="1">
      <c r="A1299" s="13"/>
      <c r="B1299" s="233"/>
      <c r="C1299" s="234"/>
      <c r="D1299" s="228" t="s">
        <v>170</v>
      </c>
      <c r="E1299" s="235" t="s">
        <v>19</v>
      </c>
      <c r="F1299" s="236" t="s">
        <v>1010</v>
      </c>
      <c r="G1299" s="234"/>
      <c r="H1299" s="235" t="s">
        <v>19</v>
      </c>
      <c r="I1299" s="237"/>
      <c r="J1299" s="234"/>
      <c r="K1299" s="234"/>
      <c r="L1299" s="238"/>
      <c r="M1299" s="239"/>
      <c r="N1299" s="240"/>
      <c r="O1299" s="240"/>
      <c r="P1299" s="240"/>
      <c r="Q1299" s="240"/>
      <c r="R1299" s="240"/>
      <c r="S1299" s="240"/>
      <c r="T1299" s="241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2" t="s">
        <v>170</v>
      </c>
      <c r="AU1299" s="242" t="s">
        <v>77</v>
      </c>
      <c r="AV1299" s="13" t="s">
        <v>75</v>
      </c>
      <c r="AW1299" s="13" t="s">
        <v>31</v>
      </c>
      <c r="AX1299" s="13" t="s">
        <v>69</v>
      </c>
      <c r="AY1299" s="242" t="s">
        <v>155</v>
      </c>
    </row>
    <row r="1300" s="14" customFormat="1">
      <c r="A1300" s="14"/>
      <c r="B1300" s="243"/>
      <c r="C1300" s="244"/>
      <c r="D1300" s="228" t="s">
        <v>170</v>
      </c>
      <c r="E1300" s="245" t="s">
        <v>19</v>
      </c>
      <c r="F1300" s="246" t="s">
        <v>410</v>
      </c>
      <c r="G1300" s="244"/>
      <c r="H1300" s="247">
        <v>73.944</v>
      </c>
      <c r="I1300" s="248"/>
      <c r="J1300" s="244"/>
      <c r="K1300" s="244"/>
      <c r="L1300" s="249"/>
      <c r="M1300" s="250"/>
      <c r="N1300" s="251"/>
      <c r="O1300" s="251"/>
      <c r="P1300" s="251"/>
      <c r="Q1300" s="251"/>
      <c r="R1300" s="251"/>
      <c r="S1300" s="251"/>
      <c r="T1300" s="252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53" t="s">
        <v>170</v>
      </c>
      <c r="AU1300" s="253" t="s">
        <v>77</v>
      </c>
      <c r="AV1300" s="14" t="s">
        <v>77</v>
      </c>
      <c r="AW1300" s="14" t="s">
        <v>31</v>
      </c>
      <c r="AX1300" s="14" t="s">
        <v>69</v>
      </c>
      <c r="AY1300" s="253" t="s">
        <v>155</v>
      </c>
    </row>
    <row r="1301" s="13" customFormat="1">
      <c r="A1301" s="13"/>
      <c r="B1301" s="233"/>
      <c r="C1301" s="234"/>
      <c r="D1301" s="228" t="s">
        <v>170</v>
      </c>
      <c r="E1301" s="235" t="s">
        <v>19</v>
      </c>
      <c r="F1301" s="236" t="s">
        <v>1011</v>
      </c>
      <c r="G1301" s="234"/>
      <c r="H1301" s="235" t="s">
        <v>19</v>
      </c>
      <c r="I1301" s="237"/>
      <c r="J1301" s="234"/>
      <c r="K1301" s="234"/>
      <c r="L1301" s="238"/>
      <c r="M1301" s="239"/>
      <c r="N1301" s="240"/>
      <c r="O1301" s="240"/>
      <c r="P1301" s="240"/>
      <c r="Q1301" s="240"/>
      <c r="R1301" s="240"/>
      <c r="S1301" s="240"/>
      <c r="T1301" s="241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42" t="s">
        <v>170</v>
      </c>
      <c r="AU1301" s="242" t="s">
        <v>77</v>
      </c>
      <c r="AV1301" s="13" t="s">
        <v>75</v>
      </c>
      <c r="AW1301" s="13" t="s">
        <v>31</v>
      </c>
      <c r="AX1301" s="13" t="s">
        <v>69</v>
      </c>
      <c r="AY1301" s="242" t="s">
        <v>155</v>
      </c>
    </row>
    <row r="1302" s="14" customFormat="1">
      <c r="A1302" s="14"/>
      <c r="B1302" s="243"/>
      <c r="C1302" s="244"/>
      <c r="D1302" s="228" t="s">
        <v>170</v>
      </c>
      <c r="E1302" s="245" t="s">
        <v>19</v>
      </c>
      <c r="F1302" s="246" t="s">
        <v>411</v>
      </c>
      <c r="G1302" s="244"/>
      <c r="H1302" s="247">
        <v>60.08</v>
      </c>
      <c r="I1302" s="248"/>
      <c r="J1302" s="244"/>
      <c r="K1302" s="244"/>
      <c r="L1302" s="249"/>
      <c r="M1302" s="250"/>
      <c r="N1302" s="251"/>
      <c r="O1302" s="251"/>
      <c r="P1302" s="251"/>
      <c r="Q1302" s="251"/>
      <c r="R1302" s="251"/>
      <c r="S1302" s="251"/>
      <c r="T1302" s="252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T1302" s="253" t="s">
        <v>170</v>
      </c>
      <c r="AU1302" s="253" t="s">
        <v>77</v>
      </c>
      <c r="AV1302" s="14" t="s">
        <v>77</v>
      </c>
      <c r="AW1302" s="14" t="s">
        <v>31</v>
      </c>
      <c r="AX1302" s="14" t="s">
        <v>69</v>
      </c>
      <c r="AY1302" s="253" t="s">
        <v>155</v>
      </c>
    </row>
    <row r="1303" s="13" customFormat="1">
      <c r="A1303" s="13"/>
      <c r="B1303" s="233"/>
      <c r="C1303" s="234"/>
      <c r="D1303" s="228" t="s">
        <v>170</v>
      </c>
      <c r="E1303" s="235" t="s">
        <v>19</v>
      </c>
      <c r="F1303" s="236" t="s">
        <v>1014</v>
      </c>
      <c r="G1303" s="234"/>
      <c r="H1303" s="235" t="s">
        <v>19</v>
      </c>
      <c r="I1303" s="237"/>
      <c r="J1303" s="234"/>
      <c r="K1303" s="234"/>
      <c r="L1303" s="238"/>
      <c r="M1303" s="239"/>
      <c r="N1303" s="240"/>
      <c r="O1303" s="240"/>
      <c r="P1303" s="240"/>
      <c r="Q1303" s="240"/>
      <c r="R1303" s="240"/>
      <c r="S1303" s="240"/>
      <c r="T1303" s="241"/>
      <c r="U1303" s="13"/>
      <c r="V1303" s="13"/>
      <c r="W1303" s="13"/>
      <c r="X1303" s="13"/>
      <c r="Y1303" s="13"/>
      <c r="Z1303" s="13"/>
      <c r="AA1303" s="13"/>
      <c r="AB1303" s="13"/>
      <c r="AC1303" s="13"/>
      <c r="AD1303" s="13"/>
      <c r="AE1303" s="13"/>
      <c r="AT1303" s="242" t="s">
        <v>170</v>
      </c>
      <c r="AU1303" s="242" t="s">
        <v>77</v>
      </c>
      <c r="AV1303" s="13" t="s">
        <v>75</v>
      </c>
      <c r="AW1303" s="13" t="s">
        <v>31</v>
      </c>
      <c r="AX1303" s="13" t="s">
        <v>69</v>
      </c>
      <c r="AY1303" s="242" t="s">
        <v>155</v>
      </c>
    </row>
    <row r="1304" s="14" customFormat="1">
      <c r="A1304" s="14"/>
      <c r="B1304" s="243"/>
      <c r="C1304" s="244"/>
      <c r="D1304" s="228" t="s">
        <v>170</v>
      </c>
      <c r="E1304" s="245" t="s">
        <v>19</v>
      </c>
      <c r="F1304" s="246" t="s">
        <v>413</v>
      </c>
      <c r="G1304" s="244"/>
      <c r="H1304" s="247">
        <v>4.68</v>
      </c>
      <c r="I1304" s="248"/>
      <c r="J1304" s="244"/>
      <c r="K1304" s="244"/>
      <c r="L1304" s="249"/>
      <c r="M1304" s="250"/>
      <c r="N1304" s="251"/>
      <c r="O1304" s="251"/>
      <c r="P1304" s="251"/>
      <c r="Q1304" s="251"/>
      <c r="R1304" s="251"/>
      <c r="S1304" s="251"/>
      <c r="T1304" s="252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T1304" s="253" t="s">
        <v>170</v>
      </c>
      <c r="AU1304" s="253" t="s">
        <v>77</v>
      </c>
      <c r="AV1304" s="14" t="s">
        <v>77</v>
      </c>
      <c r="AW1304" s="14" t="s">
        <v>31</v>
      </c>
      <c r="AX1304" s="14" t="s">
        <v>69</v>
      </c>
      <c r="AY1304" s="253" t="s">
        <v>155</v>
      </c>
    </row>
    <row r="1305" s="15" customFormat="1">
      <c r="A1305" s="15"/>
      <c r="B1305" s="254"/>
      <c r="C1305" s="255"/>
      <c r="D1305" s="228" t="s">
        <v>170</v>
      </c>
      <c r="E1305" s="256" t="s">
        <v>19</v>
      </c>
      <c r="F1305" s="257" t="s">
        <v>192</v>
      </c>
      <c r="G1305" s="255"/>
      <c r="H1305" s="258">
        <v>138.704</v>
      </c>
      <c r="I1305" s="259"/>
      <c r="J1305" s="255"/>
      <c r="K1305" s="255"/>
      <c r="L1305" s="260"/>
      <c r="M1305" s="261"/>
      <c r="N1305" s="262"/>
      <c r="O1305" s="262"/>
      <c r="P1305" s="262"/>
      <c r="Q1305" s="262"/>
      <c r="R1305" s="262"/>
      <c r="S1305" s="262"/>
      <c r="T1305" s="263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  <c r="AE1305" s="15"/>
      <c r="AT1305" s="264" t="s">
        <v>170</v>
      </c>
      <c r="AU1305" s="264" t="s">
        <v>77</v>
      </c>
      <c r="AV1305" s="15" t="s">
        <v>161</v>
      </c>
      <c r="AW1305" s="15" t="s">
        <v>31</v>
      </c>
      <c r="AX1305" s="15" t="s">
        <v>75</v>
      </c>
      <c r="AY1305" s="264" t="s">
        <v>155</v>
      </c>
    </row>
    <row r="1306" s="2" customFormat="1" ht="16.5" customHeight="1">
      <c r="A1306" s="41"/>
      <c r="B1306" s="42"/>
      <c r="C1306" s="215" t="s">
        <v>1043</v>
      </c>
      <c r="D1306" s="215" t="s">
        <v>157</v>
      </c>
      <c r="E1306" s="216" t="s">
        <v>1044</v>
      </c>
      <c r="F1306" s="217" t="s">
        <v>1045</v>
      </c>
      <c r="G1306" s="218" t="s">
        <v>168</v>
      </c>
      <c r="H1306" s="219">
        <v>178.527</v>
      </c>
      <c r="I1306" s="220"/>
      <c r="J1306" s="221">
        <f>ROUND(I1306*H1306,2)</f>
        <v>0</v>
      </c>
      <c r="K1306" s="217" t="s">
        <v>19</v>
      </c>
      <c r="L1306" s="47"/>
      <c r="M1306" s="222" t="s">
        <v>19</v>
      </c>
      <c r="N1306" s="223" t="s">
        <v>40</v>
      </c>
      <c r="O1306" s="87"/>
      <c r="P1306" s="224">
        <f>O1306*H1306</f>
        <v>0</v>
      </c>
      <c r="Q1306" s="224">
        <v>0</v>
      </c>
      <c r="R1306" s="224">
        <f>Q1306*H1306</f>
        <v>0</v>
      </c>
      <c r="S1306" s="224">
        <v>0</v>
      </c>
      <c r="T1306" s="225">
        <f>S1306*H1306</f>
        <v>0</v>
      </c>
      <c r="U1306" s="41"/>
      <c r="V1306" s="41"/>
      <c r="W1306" s="41"/>
      <c r="X1306" s="41"/>
      <c r="Y1306" s="41"/>
      <c r="Z1306" s="41"/>
      <c r="AA1306" s="41"/>
      <c r="AB1306" s="41"/>
      <c r="AC1306" s="41"/>
      <c r="AD1306" s="41"/>
      <c r="AE1306" s="41"/>
      <c r="AR1306" s="226" t="s">
        <v>161</v>
      </c>
      <c r="AT1306" s="226" t="s">
        <v>157</v>
      </c>
      <c r="AU1306" s="226" t="s">
        <v>77</v>
      </c>
      <c r="AY1306" s="20" t="s">
        <v>155</v>
      </c>
      <c r="BE1306" s="227">
        <f>IF(N1306="základní",J1306,0)</f>
        <v>0</v>
      </c>
      <c r="BF1306" s="227">
        <f>IF(N1306="snížená",J1306,0)</f>
        <v>0</v>
      </c>
      <c r="BG1306" s="227">
        <f>IF(N1306="zákl. přenesená",J1306,0)</f>
        <v>0</v>
      </c>
      <c r="BH1306" s="227">
        <f>IF(N1306="sníž. přenesená",J1306,0)</f>
        <v>0</v>
      </c>
      <c r="BI1306" s="227">
        <f>IF(N1306="nulová",J1306,0)</f>
        <v>0</v>
      </c>
      <c r="BJ1306" s="20" t="s">
        <v>75</v>
      </c>
      <c r="BK1306" s="227">
        <f>ROUND(I1306*H1306,2)</f>
        <v>0</v>
      </c>
      <c r="BL1306" s="20" t="s">
        <v>161</v>
      </c>
      <c r="BM1306" s="226" t="s">
        <v>1046</v>
      </c>
    </row>
    <row r="1307" s="2" customFormat="1">
      <c r="A1307" s="41"/>
      <c r="B1307" s="42"/>
      <c r="C1307" s="43"/>
      <c r="D1307" s="228" t="s">
        <v>162</v>
      </c>
      <c r="E1307" s="43"/>
      <c r="F1307" s="229" t="s">
        <v>1045</v>
      </c>
      <c r="G1307" s="43"/>
      <c r="H1307" s="43"/>
      <c r="I1307" s="230"/>
      <c r="J1307" s="43"/>
      <c r="K1307" s="43"/>
      <c r="L1307" s="47"/>
      <c r="M1307" s="231"/>
      <c r="N1307" s="232"/>
      <c r="O1307" s="87"/>
      <c r="P1307" s="87"/>
      <c r="Q1307" s="87"/>
      <c r="R1307" s="87"/>
      <c r="S1307" s="87"/>
      <c r="T1307" s="88"/>
      <c r="U1307" s="41"/>
      <c r="V1307" s="41"/>
      <c r="W1307" s="41"/>
      <c r="X1307" s="41"/>
      <c r="Y1307" s="41"/>
      <c r="Z1307" s="41"/>
      <c r="AA1307" s="41"/>
      <c r="AB1307" s="41"/>
      <c r="AC1307" s="41"/>
      <c r="AD1307" s="41"/>
      <c r="AE1307" s="41"/>
      <c r="AT1307" s="20" t="s">
        <v>162</v>
      </c>
      <c r="AU1307" s="20" t="s">
        <v>77</v>
      </c>
    </row>
    <row r="1308" s="13" customFormat="1">
      <c r="A1308" s="13"/>
      <c r="B1308" s="233"/>
      <c r="C1308" s="234"/>
      <c r="D1308" s="228" t="s">
        <v>170</v>
      </c>
      <c r="E1308" s="235" t="s">
        <v>19</v>
      </c>
      <c r="F1308" s="236" t="s">
        <v>1016</v>
      </c>
      <c r="G1308" s="234"/>
      <c r="H1308" s="235" t="s">
        <v>19</v>
      </c>
      <c r="I1308" s="237"/>
      <c r="J1308" s="234"/>
      <c r="K1308" s="234"/>
      <c r="L1308" s="238"/>
      <c r="M1308" s="239"/>
      <c r="N1308" s="240"/>
      <c r="O1308" s="240"/>
      <c r="P1308" s="240"/>
      <c r="Q1308" s="240"/>
      <c r="R1308" s="240"/>
      <c r="S1308" s="240"/>
      <c r="T1308" s="241"/>
      <c r="U1308" s="13"/>
      <c r="V1308" s="13"/>
      <c r="W1308" s="13"/>
      <c r="X1308" s="13"/>
      <c r="Y1308" s="13"/>
      <c r="Z1308" s="13"/>
      <c r="AA1308" s="13"/>
      <c r="AB1308" s="13"/>
      <c r="AC1308" s="13"/>
      <c r="AD1308" s="13"/>
      <c r="AE1308" s="13"/>
      <c r="AT1308" s="242" t="s">
        <v>170</v>
      </c>
      <c r="AU1308" s="242" t="s">
        <v>77</v>
      </c>
      <c r="AV1308" s="13" t="s">
        <v>75</v>
      </c>
      <c r="AW1308" s="13" t="s">
        <v>31</v>
      </c>
      <c r="AX1308" s="13" t="s">
        <v>69</v>
      </c>
      <c r="AY1308" s="242" t="s">
        <v>155</v>
      </c>
    </row>
    <row r="1309" s="14" customFormat="1">
      <c r="A1309" s="14"/>
      <c r="B1309" s="243"/>
      <c r="C1309" s="244"/>
      <c r="D1309" s="228" t="s">
        <v>170</v>
      </c>
      <c r="E1309" s="245" t="s">
        <v>19</v>
      </c>
      <c r="F1309" s="246" t="s">
        <v>415</v>
      </c>
      <c r="G1309" s="244"/>
      <c r="H1309" s="247">
        <v>73.71</v>
      </c>
      <c r="I1309" s="248"/>
      <c r="J1309" s="244"/>
      <c r="K1309" s="244"/>
      <c r="L1309" s="249"/>
      <c r="M1309" s="250"/>
      <c r="N1309" s="251"/>
      <c r="O1309" s="251"/>
      <c r="P1309" s="251"/>
      <c r="Q1309" s="251"/>
      <c r="R1309" s="251"/>
      <c r="S1309" s="251"/>
      <c r="T1309" s="252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T1309" s="253" t="s">
        <v>170</v>
      </c>
      <c r="AU1309" s="253" t="s">
        <v>77</v>
      </c>
      <c r="AV1309" s="14" t="s">
        <v>77</v>
      </c>
      <c r="AW1309" s="14" t="s">
        <v>31</v>
      </c>
      <c r="AX1309" s="14" t="s">
        <v>69</v>
      </c>
      <c r="AY1309" s="253" t="s">
        <v>155</v>
      </c>
    </row>
    <row r="1310" s="13" customFormat="1">
      <c r="A1310" s="13"/>
      <c r="B1310" s="233"/>
      <c r="C1310" s="234"/>
      <c r="D1310" s="228" t="s">
        <v>170</v>
      </c>
      <c r="E1310" s="235" t="s">
        <v>19</v>
      </c>
      <c r="F1310" s="236" t="s">
        <v>1017</v>
      </c>
      <c r="G1310" s="234"/>
      <c r="H1310" s="235" t="s">
        <v>19</v>
      </c>
      <c r="I1310" s="237"/>
      <c r="J1310" s="234"/>
      <c r="K1310" s="234"/>
      <c r="L1310" s="238"/>
      <c r="M1310" s="239"/>
      <c r="N1310" s="240"/>
      <c r="O1310" s="240"/>
      <c r="P1310" s="240"/>
      <c r="Q1310" s="240"/>
      <c r="R1310" s="240"/>
      <c r="S1310" s="240"/>
      <c r="T1310" s="241"/>
      <c r="U1310" s="13"/>
      <c r="V1310" s="13"/>
      <c r="W1310" s="13"/>
      <c r="X1310" s="13"/>
      <c r="Y1310" s="13"/>
      <c r="Z1310" s="13"/>
      <c r="AA1310" s="13"/>
      <c r="AB1310" s="13"/>
      <c r="AC1310" s="13"/>
      <c r="AD1310" s="13"/>
      <c r="AE1310" s="13"/>
      <c r="AT1310" s="242" t="s">
        <v>170</v>
      </c>
      <c r="AU1310" s="242" t="s">
        <v>77</v>
      </c>
      <c r="AV1310" s="13" t="s">
        <v>75</v>
      </c>
      <c r="AW1310" s="13" t="s">
        <v>31</v>
      </c>
      <c r="AX1310" s="13" t="s">
        <v>69</v>
      </c>
      <c r="AY1310" s="242" t="s">
        <v>155</v>
      </c>
    </row>
    <row r="1311" s="14" customFormat="1">
      <c r="A1311" s="14"/>
      <c r="B1311" s="243"/>
      <c r="C1311" s="244"/>
      <c r="D1311" s="228" t="s">
        <v>170</v>
      </c>
      <c r="E1311" s="245" t="s">
        <v>19</v>
      </c>
      <c r="F1311" s="246" t="s">
        <v>416</v>
      </c>
      <c r="G1311" s="244"/>
      <c r="H1311" s="247">
        <v>9</v>
      </c>
      <c r="I1311" s="248"/>
      <c r="J1311" s="244"/>
      <c r="K1311" s="244"/>
      <c r="L1311" s="249"/>
      <c r="M1311" s="250"/>
      <c r="N1311" s="251"/>
      <c r="O1311" s="251"/>
      <c r="P1311" s="251"/>
      <c r="Q1311" s="251"/>
      <c r="R1311" s="251"/>
      <c r="S1311" s="251"/>
      <c r="T1311" s="252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T1311" s="253" t="s">
        <v>170</v>
      </c>
      <c r="AU1311" s="253" t="s">
        <v>77</v>
      </c>
      <c r="AV1311" s="14" t="s">
        <v>77</v>
      </c>
      <c r="AW1311" s="14" t="s">
        <v>31</v>
      </c>
      <c r="AX1311" s="14" t="s">
        <v>69</v>
      </c>
      <c r="AY1311" s="253" t="s">
        <v>155</v>
      </c>
    </row>
    <row r="1312" s="13" customFormat="1">
      <c r="A1312" s="13"/>
      <c r="B1312" s="233"/>
      <c r="C1312" s="234"/>
      <c r="D1312" s="228" t="s">
        <v>170</v>
      </c>
      <c r="E1312" s="235" t="s">
        <v>19</v>
      </c>
      <c r="F1312" s="236" t="s">
        <v>1018</v>
      </c>
      <c r="G1312" s="234"/>
      <c r="H1312" s="235" t="s">
        <v>19</v>
      </c>
      <c r="I1312" s="237"/>
      <c r="J1312" s="234"/>
      <c r="K1312" s="234"/>
      <c r="L1312" s="238"/>
      <c r="M1312" s="239"/>
      <c r="N1312" s="240"/>
      <c r="O1312" s="240"/>
      <c r="P1312" s="240"/>
      <c r="Q1312" s="240"/>
      <c r="R1312" s="240"/>
      <c r="S1312" s="240"/>
      <c r="T1312" s="241"/>
      <c r="U1312" s="13"/>
      <c r="V1312" s="13"/>
      <c r="W1312" s="13"/>
      <c r="X1312" s="13"/>
      <c r="Y1312" s="13"/>
      <c r="Z1312" s="13"/>
      <c r="AA1312" s="13"/>
      <c r="AB1312" s="13"/>
      <c r="AC1312" s="13"/>
      <c r="AD1312" s="13"/>
      <c r="AE1312" s="13"/>
      <c r="AT1312" s="242" t="s">
        <v>170</v>
      </c>
      <c r="AU1312" s="242" t="s">
        <v>77</v>
      </c>
      <c r="AV1312" s="13" t="s">
        <v>75</v>
      </c>
      <c r="AW1312" s="13" t="s">
        <v>31</v>
      </c>
      <c r="AX1312" s="13" t="s">
        <v>69</v>
      </c>
      <c r="AY1312" s="242" t="s">
        <v>155</v>
      </c>
    </row>
    <row r="1313" s="14" customFormat="1">
      <c r="A1313" s="14"/>
      <c r="B1313" s="243"/>
      <c r="C1313" s="244"/>
      <c r="D1313" s="228" t="s">
        <v>170</v>
      </c>
      <c r="E1313" s="245" t="s">
        <v>19</v>
      </c>
      <c r="F1313" s="246" t="s">
        <v>417</v>
      </c>
      <c r="G1313" s="244"/>
      <c r="H1313" s="247">
        <v>2.85</v>
      </c>
      <c r="I1313" s="248"/>
      <c r="J1313" s="244"/>
      <c r="K1313" s="244"/>
      <c r="L1313" s="249"/>
      <c r="M1313" s="250"/>
      <c r="N1313" s="251"/>
      <c r="O1313" s="251"/>
      <c r="P1313" s="251"/>
      <c r="Q1313" s="251"/>
      <c r="R1313" s="251"/>
      <c r="S1313" s="251"/>
      <c r="T1313" s="252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T1313" s="253" t="s">
        <v>170</v>
      </c>
      <c r="AU1313" s="253" t="s">
        <v>77</v>
      </c>
      <c r="AV1313" s="14" t="s">
        <v>77</v>
      </c>
      <c r="AW1313" s="14" t="s">
        <v>31</v>
      </c>
      <c r="AX1313" s="14" t="s">
        <v>69</v>
      </c>
      <c r="AY1313" s="253" t="s">
        <v>155</v>
      </c>
    </row>
    <row r="1314" s="13" customFormat="1">
      <c r="A1314" s="13"/>
      <c r="B1314" s="233"/>
      <c r="C1314" s="234"/>
      <c r="D1314" s="228" t="s">
        <v>170</v>
      </c>
      <c r="E1314" s="235" t="s">
        <v>19</v>
      </c>
      <c r="F1314" s="236" t="s">
        <v>1019</v>
      </c>
      <c r="G1314" s="234"/>
      <c r="H1314" s="235" t="s">
        <v>19</v>
      </c>
      <c r="I1314" s="237"/>
      <c r="J1314" s="234"/>
      <c r="K1314" s="234"/>
      <c r="L1314" s="238"/>
      <c r="M1314" s="239"/>
      <c r="N1314" s="240"/>
      <c r="O1314" s="240"/>
      <c r="P1314" s="240"/>
      <c r="Q1314" s="240"/>
      <c r="R1314" s="240"/>
      <c r="S1314" s="240"/>
      <c r="T1314" s="241"/>
      <c r="U1314" s="13"/>
      <c r="V1314" s="13"/>
      <c r="W1314" s="13"/>
      <c r="X1314" s="13"/>
      <c r="Y1314" s="13"/>
      <c r="Z1314" s="13"/>
      <c r="AA1314" s="13"/>
      <c r="AB1314" s="13"/>
      <c r="AC1314" s="13"/>
      <c r="AD1314" s="13"/>
      <c r="AE1314" s="13"/>
      <c r="AT1314" s="242" t="s">
        <v>170</v>
      </c>
      <c r="AU1314" s="242" t="s">
        <v>77</v>
      </c>
      <c r="AV1314" s="13" t="s">
        <v>75</v>
      </c>
      <c r="AW1314" s="13" t="s">
        <v>31</v>
      </c>
      <c r="AX1314" s="13" t="s">
        <v>69</v>
      </c>
      <c r="AY1314" s="242" t="s">
        <v>155</v>
      </c>
    </row>
    <row r="1315" s="14" customFormat="1">
      <c r="A1315" s="14"/>
      <c r="B1315" s="243"/>
      <c r="C1315" s="244"/>
      <c r="D1315" s="228" t="s">
        <v>170</v>
      </c>
      <c r="E1315" s="245" t="s">
        <v>19</v>
      </c>
      <c r="F1315" s="246" t="s">
        <v>418</v>
      </c>
      <c r="G1315" s="244"/>
      <c r="H1315" s="247">
        <v>6.435</v>
      </c>
      <c r="I1315" s="248"/>
      <c r="J1315" s="244"/>
      <c r="K1315" s="244"/>
      <c r="L1315" s="249"/>
      <c r="M1315" s="250"/>
      <c r="N1315" s="251"/>
      <c r="O1315" s="251"/>
      <c r="P1315" s="251"/>
      <c r="Q1315" s="251"/>
      <c r="R1315" s="251"/>
      <c r="S1315" s="251"/>
      <c r="T1315" s="252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53" t="s">
        <v>170</v>
      </c>
      <c r="AU1315" s="253" t="s">
        <v>77</v>
      </c>
      <c r="AV1315" s="14" t="s">
        <v>77</v>
      </c>
      <c r="AW1315" s="14" t="s">
        <v>31</v>
      </c>
      <c r="AX1315" s="14" t="s">
        <v>69</v>
      </c>
      <c r="AY1315" s="253" t="s">
        <v>155</v>
      </c>
    </row>
    <row r="1316" s="13" customFormat="1">
      <c r="A1316" s="13"/>
      <c r="B1316" s="233"/>
      <c r="C1316" s="234"/>
      <c r="D1316" s="228" t="s">
        <v>170</v>
      </c>
      <c r="E1316" s="235" t="s">
        <v>19</v>
      </c>
      <c r="F1316" s="236" t="s">
        <v>1020</v>
      </c>
      <c r="G1316" s="234"/>
      <c r="H1316" s="235" t="s">
        <v>19</v>
      </c>
      <c r="I1316" s="237"/>
      <c r="J1316" s="234"/>
      <c r="K1316" s="234"/>
      <c r="L1316" s="238"/>
      <c r="M1316" s="239"/>
      <c r="N1316" s="240"/>
      <c r="O1316" s="240"/>
      <c r="P1316" s="240"/>
      <c r="Q1316" s="240"/>
      <c r="R1316" s="240"/>
      <c r="S1316" s="240"/>
      <c r="T1316" s="241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42" t="s">
        <v>170</v>
      </c>
      <c r="AU1316" s="242" t="s">
        <v>77</v>
      </c>
      <c r="AV1316" s="13" t="s">
        <v>75</v>
      </c>
      <c r="AW1316" s="13" t="s">
        <v>31</v>
      </c>
      <c r="AX1316" s="13" t="s">
        <v>69</v>
      </c>
      <c r="AY1316" s="242" t="s">
        <v>155</v>
      </c>
    </row>
    <row r="1317" s="14" customFormat="1">
      <c r="A1317" s="14"/>
      <c r="B1317" s="243"/>
      <c r="C1317" s="244"/>
      <c r="D1317" s="228" t="s">
        <v>170</v>
      </c>
      <c r="E1317" s="245" t="s">
        <v>19</v>
      </c>
      <c r="F1317" s="246" t="s">
        <v>419</v>
      </c>
      <c r="G1317" s="244"/>
      <c r="H1317" s="247">
        <v>3.1349999999999996</v>
      </c>
      <c r="I1317" s="248"/>
      <c r="J1317" s="244"/>
      <c r="K1317" s="244"/>
      <c r="L1317" s="249"/>
      <c r="M1317" s="250"/>
      <c r="N1317" s="251"/>
      <c r="O1317" s="251"/>
      <c r="P1317" s="251"/>
      <c r="Q1317" s="251"/>
      <c r="R1317" s="251"/>
      <c r="S1317" s="251"/>
      <c r="T1317" s="252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T1317" s="253" t="s">
        <v>170</v>
      </c>
      <c r="AU1317" s="253" t="s">
        <v>77</v>
      </c>
      <c r="AV1317" s="14" t="s">
        <v>77</v>
      </c>
      <c r="AW1317" s="14" t="s">
        <v>31</v>
      </c>
      <c r="AX1317" s="14" t="s">
        <v>69</v>
      </c>
      <c r="AY1317" s="253" t="s">
        <v>155</v>
      </c>
    </row>
    <row r="1318" s="13" customFormat="1">
      <c r="A1318" s="13"/>
      <c r="B1318" s="233"/>
      <c r="C1318" s="234"/>
      <c r="D1318" s="228" t="s">
        <v>170</v>
      </c>
      <c r="E1318" s="235" t="s">
        <v>19</v>
      </c>
      <c r="F1318" s="236" t="s">
        <v>1021</v>
      </c>
      <c r="G1318" s="234"/>
      <c r="H1318" s="235" t="s">
        <v>19</v>
      </c>
      <c r="I1318" s="237"/>
      <c r="J1318" s="234"/>
      <c r="K1318" s="234"/>
      <c r="L1318" s="238"/>
      <c r="M1318" s="239"/>
      <c r="N1318" s="240"/>
      <c r="O1318" s="240"/>
      <c r="P1318" s="240"/>
      <c r="Q1318" s="240"/>
      <c r="R1318" s="240"/>
      <c r="S1318" s="240"/>
      <c r="T1318" s="241"/>
      <c r="U1318" s="13"/>
      <c r="V1318" s="13"/>
      <c r="W1318" s="13"/>
      <c r="X1318" s="13"/>
      <c r="Y1318" s="13"/>
      <c r="Z1318" s="13"/>
      <c r="AA1318" s="13"/>
      <c r="AB1318" s="13"/>
      <c r="AC1318" s="13"/>
      <c r="AD1318" s="13"/>
      <c r="AE1318" s="13"/>
      <c r="AT1318" s="242" t="s">
        <v>170</v>
      </c>
      <c r="AU1318" s="242" t="s">
        <v>77</v>
      </c>
      <c r="AV1318" s="13" t="s">
        <v>75</v>
      </c>
      <c r="AW1318" s="13" t="s">
        <v>31</v>
      </c>
      <c r="AX1318" s="13" t="s">
        <v>69</v>
      </c>
      <c r="AY1318" s="242" t="s">
        <v>155</v>
      </c>
    </row>
    <row r="1319" s="14" customFormat="1">
      <c r="A1319" s="14"/>
      <c r="B1319" s="243"/>
      <c r="C1319" s="244"/>
      <c r="D1319" s="228" t="s">
        <v>170</v>
      </c>
      <c r="E1319" s="245" t="s">
        <v>19</v>
      </c>
      <c r="F1319" s="246" t="s">
        <v>420</v>
      </c>
      <c r="G1319" s="244"/>
      <c r="H1319" s="247">
        <v>7.56</v>
      </c>
      <c r="I1319" s="248"/>
      <c r="J1319" s="244"/>
      <c r="K1319" s="244"/>
      <c r="L1319" s="249"/>
      <c r="M1319" s="250"/>
      <c r="N1319" s="251"/>
      <c r="O1319" s="251"/>
      <c r="P1319" s="251"/>
      <c r="Q1319" s="251"/>
      <c r="R1319" s="251"/>
      <c r="S1319" s="251"/>
      <c r="T1319" s="252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T1319" s="253" t="s">
        <v>170</v>
      </c>
      <c r="AU1319" s="253" t="s">
        <v>77</v>
      </c>
      <c r="AV1319" s="14" t="s">
        <v>77</v>
      </c>
      <c r="AW1319" s="14" t="s">
        <v>31</v>
      </c>
      <c r="AX1319" s="14" t="s">
        <v>69</v>
      </c>
      <c r="AY1319" s="253" t="s">
        <v>155</v>
      </c>
    </row>
    <row r="1320" s="13" customFormat="1">
      <c r="A1320" s="13"/>
      <c r="B1320" s="233"/>
      <c r="C1320" s="234"/>
      <c r="D1320" s="228" t="s">
        <v>170</v>
      </c>
      <c r="E1320" s="235" t="s">
        <v>19</v>
      </c>
      <c r="F1320" s="236" t="s">
        <v>1022</v>
      </c>
      <c r="G1320" s="234"/>
      <c r="H1320" s="235" t="s">
        <v>19</v>
      </c>
      <c r="I1320" s="237"/>
      <c r="J1320" s="234"/>
      <c r="K1320" s="234"/>
      <c r="L1320" s="238"/>
      <c r="M1320" s="239"/>
      <c r="N1320" s="240"/>
      <c r="O1320" s="240"/>
      <c r="P1320" s="240"/>
      <c r="Q1320" s="240"/>
      <c r="R1320" s="240"/>
      <c r="S1320" s="240"/>
      <c r="T1320" s="241"/>
      <c r="U1320" s="13"/>
      <c r="V1320" s="13"/>
      <c r="W1320" s="13"/>
      <c r="X1320" s="13"/>
      <c r="Y1320" s="13"/>
      <c r="Z1320" s="13"/>
      <c r="AA1320" s="13"/>
      <c r="AB1320" s="13"/>
      <c r="AC1320" s="13"/>
      <c r="AD1320" s="13"/>
      <c r="AE1320" s="13"/>
      <c r="AT1320" s="242" t="s">
        <v>170</v>
      </c>
      <c r="AU1320" s="242" t="s">
        <v>77</v>
      </c>
      <c r="AV1320" s="13" t="s">
        <v>75</v>
      </c>
      <c r="AW1320" s="13" t="s">
        <v>31</v>
      </c>
      <c r="AX1320" s="13" t="s">
        <v>69</v>
      </c>
      <c r="AY1320" s="242" t="s">
        <v>155</v>
      </c>
    </row>
    <row r="1321" s="14" customFormat="1">
      <c r="A1321" s="14"/>
      <c r="B1321" s="243"/>
      <c r="C1321" s="244"/>
      <c r="D1321" s="228" t="s">
        <v>170</v>
      </c>
      <c r="E1321" s="245" t="s">
        <v>19</v>
      </c>
      <c r="F1321" s="246" t="s">
        <v>421</v>
      </c>
      <c r="G1321" s="244"/>
      <c r="H1321" s="247">
        <v>5.64</v>
      </c>
      <c r="I1321" s="248"/>
      <c r="J1321" s="244"/>
      <c r="K1321" s="244"/>
      <c r="L1321" s="249"/>
      <c r="M1321" s="250"/>
      <c r="N1321" s="251"/>
      <c r="O1321" s="251"/>
      <c r="P1321" s="251"/>
      <c r="Q1321" s="251"/>
      <c r="R1321" s="251"/>
      <c r="S1321" s="251"/>
      <c r="T1321" s="252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T1321" s="253" t="s">
        <v>170</v>
      </c>
      <c r="AU1321" s="253" t="s">
        <v>77</v>
      </c>
      <c r="AV1321" s="14" t="s">
        <v>77</v>
      </c>
      <c r="AW1321" s="14" t="s">
        <v>31</v>
      </c>
      <c r="AX1321" s="14" t="s">
        <v>69</v>
      </c>
      <c r="AY1321" s="253" t="s">
        <v>155</v>
      </c>
    </row>
    <row r="1322" s="13" customFormat="1">
      <c r="A1322" s="13"/>
      <c r="B1322" s="233"/>
      <c r="C1322" s="234"/>
      <c r="D1322" s="228" t="s">
        <v>170</v>
      </c>
      <c r="E1322" s="235" t="s">
        <v>19</v>
      </c>
      <c r="F1322" s="236" t="s">
        <v>1023</v>
      </c>
      <c r="G1322" s="234"/>
      <c r="H1322" s="235" t="s">
        <v>19</v>
      </c>
      <c r="I1322" s="237"/>
      <c r="J1322" s="234"/>
      <c r="K1322" s="234"/>
      <c r="L1322" s="238"/>
      <c r="M1322" s="239"/>
      <c r="N1322" s="240"/>
      <c r="O1322" s="240"/>
      <c r="P1322" s="240"/>
      <c r="Q1322" s="240"/>
      <c r="R1322" s="240"/>
      <c r="S1322" s="240"/>
      <c r="T1322" s="241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42" t="s">
        <v>170</v>
      </c>
      <c r="AU1322" s="242" t="s">
        <v>77</v>
      </c>
      <c r="AV1322" s="13" t="s">
        <v>75</v>
      </c>
      <c r="AW1322" s="13" t="s">
        <v>31</v>
      </c>
      <c r="AX1322" s="13" t="s">
        <v>69</v>
      </c>
      <c r="AY1322" s="242" t="s">
        <v>155</v>
      </c>
    </row>
    <row r="1323" s="14" customFormat="1">
      <c r="A1323" s="14"/>
      <c r="B1323" s="243"/>
      <c r="C1323" s="244"/>
      <c r="D1323" s="228" t="s">
        <v>170</v>
      </c>
      <c r="E1323" s="245" t="s">
        <v>19</v>
      </c>
      <c r="F1323" s="246" t="s">
        <v>421</v>
      </c>
      <c r="G1323" s="244"/>
      <c r="H1323" s="247">
        <v>5.64</v>
      </c>
      <c r="I1323" s="248"/>
      <c r="J1323" s="244"/>
      <c r="K1323" s="244"/>
      <c r="L1323" s="249"/>
      <c r="M1323" s="250"/>
      <c r="N1323" s="251"/>
      <c r="O1323" s="251"/>
      <c r="P1323" s="251"/>
      <c r="Q1323" s="251"/>
      <c r="R1323" s="251"/>
      <c r="S1323" s="251"/>
      <c r="T1323" s="252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T1323" s="253" t="s">
        <v>170</v>
      </c>
      <c r="AU1323" s="253" t="s">
        <v>77</v>
      </c>
      <c r="AV1323" s="14" t="s">
        <v>77</v>
      </c>
      <c r="AW1323" s="14" t="s">
        <v>31</v>
      </c>
      <c r="AX1323" s="14" t="s">
        <v>69</v>
      </c>
      <c r="AY1323" s="253" t="s">
        <v>155</v>
      </c>
    </row>
    <row r="1324" s="13" customFormat="1">
      <c r="A1324" s="13"/>
      <c r="B1324" s="233"/>
      <c r="C1324" s="234"/>
      <c r="D1324" s="228" t="s">
        <v>170</v>
      </c>
      <c r="E1324" s="235" t="s">
        <v>19</v>
      </c>
      <c r="F1324" s="236" t="s">
        <v>1024</v>
      </c>
      <c r="G1324" s="234"/>
      <c r="H1324" s="235" t="s">
        <v>19</v>
      </c>
      <c r="I1324" s="237"/>
      <c r="J1324" s="234"/>
      <c r="K1324" s="234"/>
      <c r="L1324" s="238"/>
      <c r="M1324" s="239"/>
      <c r="N1324" s="240"/>
      <c r="O1324" s="240"/>
      <c r="P1324" s="240"/>
      <c r="Q1324" s="240"/>
      <c r="R1324" s="240"/>
      <c r="S1324" s="240"/>
      <c r="T1324" s="241"/>
      <c r="U1324" s="13"/>
      <c r="V1324" s="13"/>
      <c r="W1324" s="13"/>
      <c r="X1324" s="13"/>
      <c r="Y1324" s="13"/>
      <c r="Z1324" s="13"/>
      <c r="AA1324" s="13"/>
      <c r="AB1324" s="13"/>
      <c r="AC1324" s="13"/>
      <c r="AD1324" s="13"/>
      <c r="AE1324" s="13"/>
      <c r="AT1324" s="242" t="s">
        <v>170</v>
      </c>
      <c r="AU1324" s="242" t="s">
        <v>77</v>
      </c>
      <c r="AV1324" s="13" t="s">
        <v>75</v>
      </c>
      <c r="AW1324" s="13" t="s">
        <v>31</v>
      </c>
      <c r="AX1324" s="13" t="s">
        <v>69</v>
      </c>
      <c r="AY1324" s="242" t="s">
        <v>155</v>
      </c>
    </row>
    <row r="1325" s="14" customFormat="1">
      <c r="A1325" s="14"/>
      <c r="B1325" s="243"/>
      <c r="C1325" s="244"/>
      <c r="D1325" s="228" t="s">
        <v>170</v>
      </c>
      <c r="E1325" s="245" t="s">
        <v>19</v>
      </c>
      <c r="F1325" s="246" t="s">
        <v>422</v>
      </c>
      <c r="G1325" s="244"/>
      <c r="H1325" s="247">
        <v>12</v>
      </c>
      <c r="I1325" s="248"/>
      <c r="J1325" s="244"/>
      <c r="K1325" s="244"/>
      <c r="L1325" s="249"/>
      <c r="M1325" s="250"/>
      <c r="N1325" s="251"/>
      <c r="O1325" s="251"/>
      <c r="P1325" s="251"/>
      <c r="Q1325" s="251"/>
      <c r="R1325" s="251"/>
      <c r="S1325" s="251"/>
      <c r="T1325" s="252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53" t="s">
        <v>170</v>
      </c>
      <c r="AU1325" s="253" t="s">
        <v>77</v>
      </c>
      <c r="AV1325" s="14" t="s">
        <v>77</v>
      </c>
      <c r="AW1325" s="14" t="s">
        <v>31</v>
      </c>
      <c r="AX1325" s="14" t="s">
        <v>69</v>
      </c>
      <c r="AY1325" s="253" t="s">
        <v>155</v>
      </c>
    </row>
    <row r="1326" s="13" customFormat="1">
      <c r="A1326" s="13"/>
      <c r="B1326" s="233"/>
      <c r="C1326" s="234"/>
      <c r="D1326" s="228" t="s">
        <v>170</v>
      </c>
      <c r="E1326" s="235" t="s">
        <v>19</v>
      </c>
      <c r="F1326" s="236" t="s">
        <v>1025</v>
      </c>
      <c r="G1326" s="234"/>
      <c r="H1326" s="235" t="s">
        <v>19</v>
      </c>
      <c r="I1326" s="237"/>
      <c r="J1326" s="234"/>
      <c r="K1326" s="234"/>
      <c r="L1326" s="238"/>
      <c r="M1326" s="239"/>
      <c r="N1326" s="240"/>
      <c r="O1326" s="240"/>
      <c r="P1326" s="240"/>
      <c r="Q1326" s="240"/>
      <c r="R1326" s="240"/>
      <c r="S1326" s="240"/>
      <c r="T1326" s="241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42" t="s">
        <v>170</v>
      </c>
      <c r="AU1326" s="242" t="s">
        <v>77</v>
      </c>
      <c r="AV1326" s="13" t="s">
        <v>75</v>
      </c>
      <c r="AW1326" s="13" t="s">
        <v>31</v>
      </c>
      <c r="AX1326" s="13" t="s">
        <v>69</v>
      </c>
      <c r="AY1326" s="242" t="s">
        <v>155</v>
      </c>
    </row>
    <row r="1327" s="14" customFormat="1">
      <c r="A1327" s="14"/>
      <c r="B1327" s="243"/>
      <c r="C1327" s="244"/>
      <c r="D1327" s="228" t="s">
        <v>170</v>
      </c>
      <c r="E1327" s="245" t="s">
        <v>19</v>
      </c>
      <c r="F1327" s="246" t="s">
        <v>423</v>
      </c>
      <c r="G1327" s="244"/>
      <c r="H1327" s="247">
        <v>16.38</v>
      </c>
      <c r="I1327" s="248"/>
      <c r="J1327" s="244"/>
      <c r="K1327" s="244"/>
      <c r="L1327" s="249"/>
      <c r="M1327" s="250"/>
      <c r="N1327" s="251"/>
      <c r="O1327" s="251"/>
      <c r="P1327" s="251"/>
      <c r="Q1327" s="251"/>
      <c r="R1327" s="251"/>
      <c r="S1327" s="251"/>
      <c r="T1327" s="252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53" t="s">
        <v>170</v>
      </c>
      <c r="AU1327" s="253" t="s">
        <v>77</v>
      </c>
      <c r="AV1327" s="14" t="s">
        <v>77</v>
      </c>
      <c r="AW1327" s="14" t="s">
        <v>31</v>
      </c>
      <c r="AX1327" s="14" t="s">
        <v>69</v>
      </c>
      <c r="AY1327" s="253" t="s">
        <v>155</v>
      </c>
    </row>
    <row r="1328" s="13" customFormat="1">
      <c r="A1328" s="13"/>
      <c r="B1328" s="233"/>
      <c r="C1328" s="234"/>
      <c r="D1328" s="228" t="s">
        <v>170</v>
      </c>
      <c r="E1328" s="235" t="s">
        <v>19</v>
      </c>
      <c r="F1328" s="236" t="s">
        <v>1026</v>
      </c>
      <c r="G1328" s="234"/>
      <c r="H1328" s="235" t="s">
        <v>19</v>
      </c>
      <c r="I1328" s="237"/>
      <c r="J1328" s="234"/>
      <c r="K1328" s="234"/>
      <c r="L1328" s="238"/>
      <c r="M1328" s="239"/>
      <c r="N1328" s="240"/>
      <c r="O1328" s="240"/>
      <c r="P1328" s="240"/>
      <c r="Q1328" s="240"/>
      <c r="R1328" s="240"/>
      <c r="S1328" s="240"/>
      <c r="T1328" s="241"/>
      <c r="U1328" s="13"/>
      <c r="V1328" s="13"/>
      <c r="W1328" s="13"/>
      <c r="X1328" s="13"/>
      <c r="Y1328" s="13"/>
      <c r="Z1328" s="13"/>
      <c r="AA1328" s="13"/>
      <c r="AB1328" s="13"/>
      <c r="AC1328" s="13"/>
      <c r="AD1328" s="13"/>
      <c r="AE1328" s="13"/>
      <c r="AT1328" s="242" t="s">
        <v>170</v>
      </c>
      <c r="AU1328" s="242" t="s">
        <v>77</v>
      </c>
      <c r="AV1328" s="13" t="s">
        <v>75</v>
      </c>
      <c r="AW1328" s="13" t="s">
        <v>31</v>
      </c>
      <c r="AX1328" s="13" t="s">
        <v>69</v>
      </c>
      <c r="AY1328" s="242" t="s">
        <v>155</v>
      </c>
    </row>
    <row r="1329" s="14" customFormat="1">
      <c r="A1329" s="14"/>
      <c r="B1329" s="243"/>
      <c r="C1329" s="244"/>
      <c r="D1329" s="228" t="s">
        <v>170</v>
      </c>
      <c r="E1329" s="245" t="s">
        <v>19</v>
      </c>
      <c r="F1329" s="246" t="s">
        <v>418</v>
      </c>
      <c r="G1329" s="244"/>
      <c r="H1329" s="247">
        <v>6.435</v>
      </c>
      <c r="I1329" s="248"/>
      <c r="J1329" s="244"/>
      <c r="K1329" s="244"/>
      <c r="L1329" s="249"/>
      <c r="M1329" s="250"/>
      <c r="N1329" s="251"/>
      <c r="O1329" s="251"/>
      <c r="P1329" s="251"/>
      <c r="Q1329" s="251"/>
      <c r="R1329" s="251"/>
      <c r="S1329" s="251"/>
      <c r="T1329" s="252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T1329" s="253" t="s">
        <v>170</v>
      </c>
      <c r="AU1329" s="253" t="s">
        <v>77</v>
      </c>
      <c r="AV1329" s="14" t="s">
        <v>77</v>
      </c>
      <c r="AW1329" s="14" t="s">
        <v>31</v>
      </c>
      <c r="AX1329" s="14" t="s">
        <v>69</v>
      </c>
      <c r="AY1329" s="253" t="s">
        <v>155</v>
      </c>
    </row>
    <row r="1330" s="13" customFormat="1">
      <c r="A1330" s="13"/>
      <c r="B1330" s="233"/>
      <c r="C1330" s="234"/>
      <c r="D1330" s="228" t="s">
        <v>170</v>
      </c>
      <c r="E1330" s="235" t="s">
        <v>19</v>
      </c>
      <c r="F1330" s="236" t="s">
        <v>1027</v>
      </c>
      <c r="G1330" s="234"/>
      <c r="H1330" s="235" t="s">
        <v>19</v>
      </c>
      <c r="I1330" s="237"/>
      <c r="J1330" s="234"/>
      <c r="K1330" s="234"/>
      <c r="L1330" s="238"/>
      <c r="M1330" s="239"/>
      <c r="N1330" s="240"/>
      <c r="O1330" s="240"/>
      <c r="P1330" s="240"/>
      <c r="Q1330" s="240"/>
      <c r="R1330" s="240"/>
      <c r="S1330" s="240"/>
      <c r="T1330" s="241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42" t="s">
        <v>170</v>
      </c>
      <c r="AU1330" s="242" t="s">
        <v>77</v>
      </c>
      <c r="AV1330" s="13" t="s">
        <v>75</v>
      </c>
      <c r="AW1330" s="13" t="s">
        <v>31</v>
      </c>
      <c r="AX1330" s="13" t="s">
        <v>69</v>
      </c>
      <c r="AY1330" s="242" t="s">
        <v>155</v>
      </c>
    </row>
    <row r="1331" s="14" customFormat="1">
      <c r="A1331" s="14"/>
      <c r="B1331" s="243"/>
      <c r="C1331" s="244"/>
      <c r="D1331" s="228" t="s">
        <v>170</v>
      </c>
      <c r="E1331" s="245" t="s">
        <v>19</v>
      </c>
      <c r="F1331" s="246" t="s">
        <v>424</v>
      </c>
      <c r="G1331" s="244"/>
      <c r="H1331" s="247">
        <v>15</v>
      </c>
      <c r="I1331" s="248"/>
      <c r="J1331" s="244"/>
      <c r="K1331" s="244"/>
      <c r="L1331" s="249"/>
      <c r="M1331" s="250"/>
      <c r="N1331" s="251"/>
      <c r="O1331" s="251"/>
      <c r="P1331" s="251"/>
      <c r="Q1331" s="251"/>
      <c r="R1331" s="251"/>
      <c r="S1331" s="251"/>
      <c r="T1331" s="252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T1331" s="253" t="s">
        <v>170</v>
      </c>
      <c r="AU1331" s="253" t="s">
        <v>77</v>
      </c>
      <c r="AV1331" s="14" t="s">
        <v>77</v>
      </c>
      <c r="AW1331" s="14" t="s">
        <v>31</v>
      </c>
      <c r="AX1331" s="14" t="s">
        <v>69</v>
      </c>
      <c r="AY1331" s="253" t="s">
        <v>155</v>
      </c>
    </row>
    <row r="1332" s="13" customFormat="1">
      <c r="A1332" s="13"/>
      <c r="B1332" s="233"/>
      <c r="C1332" s="234"/>
      <c r="D1332" s="228" t="s">
        <v>170</v>
      </c>
      <c r="E1332" s="235" t="s">
        <v>19</v>
      </c>
      <c r="F1332" s="236" t="s">
        <v>1028</v>
      </c>
      <c r="G1332" s="234"/>
      <c r="H1332" s="235" t="s">
        <v>19</v>
      </c>
      <c r="I1332" s="237"/>
      <c r="J1332" s="234"/>
      <c r="K1332" s="234"/>
      <c r="L1332" s="238"/>
      <c r="M1332" s="239"/>
      <c r="N1332" s="240"/>
      <c r="O1332" s="240"/>
      <c r="P1332" s="240"/>
      <c r="Q1332" s="240"/>
      <c r="R1332" s="240"/>
      <c r="S1332" s="240"/>
      <c r="T1332" s="241"/>
      <c r="U1332" s="13"/>
      <c r="V1332" s="13"/>
      <c r="W1332" s="13"/>
      <c r="X1332" s="13"/>
      <c r="Y1332" s="13"/>
      <c r="Z1332" s="13"/>
      <c r="AA1332" s="13"/>
      <c r="AB1332" s="13"/>
      <c r="AC1332" s="13"/>
      <c r="AD1332" s="13"/>
      <c r="AE1332" s="13"/>
      <c r="AT1332" s="242" t="s">
        <v>170</v>
      </c>
      <c r="AU1332" s="242" t="s">
        <v>77</v>
      </c>
      <c r="AV1332" s="13" t="s">
        <v>75</v>
      </c>
      <c r="AW1332" s="13" t="s">
        <v>31</v>
      </c>
      <c r="AX1332" s="13" t="s">
        <v>69</v>
      </c>
      <c r="AY1332" s="242" t="s">
        <v>155</v>
      </c>
    </row>
    <row r="1333" s="14" customFormat="1">
      <c r="A1333" s="14"/>
      <c r="B1333" s="243"/>
      <c r="C1333" s="244"/>
      <c r="D1333" s="228" t="s">
        <v>170</v>
      </c>
      <c r="E1333" s="245" t="s">
        <v>19</v>
      </c>
      <c r="F1333" s="246" t="s">
        <v>425</v>
      </c>
      <c r="G1333" s="244"/>
      <c r="H1333" s="247">
        <v>14.742</v>
      </c>
      <c r="I1333" s="248"/>
      <c r="J1333" s="244"/>
      <c r="K1333" s="244"/>
      <c r="L1333" s="249"/>
      <c r="M1333" s="250"/>
      <c r="N1333" s="251"/>
      <c r="O1333" s="251"/>
      <c r="P1333" s="251"/>
      <c r="Q1333" s="251"/>
      <c r="R1333" s="251"/>
      <c r="S1333" s="251"/>
      <c r="T1333" s="252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T1333" s="253" t="s">
        <v>170</v>
      </c>
      <c r="AU1333" s="253" t="s">
        <v>77</v>
      </c>
      <c r="AV1333" s="14" t="s">
        <v>77</v>
      </c>
      <c r="AW1333" s="14" t="s">
        <v>31</v>
      </c>
      <c r="AX1333" s="14" t="s">
        <v>69</v>
      </c>
      <c r="AY1333" s="253" t="s">
        <v>155</v>
      </c>
    </row>
    <row r="1334" s="15" customFormat="1">
      <c r="A1334" s="15"/>
      <c r="B1334" s="254"/>
      <c r="C1334" s="255"/>
      <c r="D1334" s="228" t="s">
        <v>170</v>
      </c>
      <c r="E1334" s="256" t="s">
        <v>19</v>
      </c>
      <c r="F1334" s="257" t="s">
        <v>192</v>
      </c>
      <c r="G1334" s="255"/>
      <c r="H1334" s="258">
        <v>178.527</v>
      </c>
      <c r="I1334" s="259"/>
      <c r="J1334" s="255"/>
      <c r="K1334" s="255"/>
      <c r="L1334" s="260"/>
      <c r="M1334" s="261"/>
      <c r="N1334" s="262"/>
      <c r="O1334" s="262"/>
      <c r="P1334" s="262"/>
      <c r="Q1334" s="262"/>
      <c r="R1334" s="262"/>
      <c r="S1334" s="262"/>
      <c r="T1334" s="263"/>
      <c r="U1334" s="15"/>
      <c r="V1334" s="15"/>
      <c r="W1334" s="15"/>
      <c r="X1334" s="15"/>
      <c r="Y1334" s="15"/>
      <c r="Z1334" s="15"/>
      <c r="AA1334" s="15"/>
      <c r="AB1334" s="15"/>
      <c r="AC1334" s="15"/>
      <c r="AD1334" s="15"/>
      <c r="AE1334" s="15"/>
      <c r="AT1334" s="264" t="s">
        <v>170</v>
      </c>
      <c r="AU1334" s="264" t="s">
        <v>77</v>
      </c>
      <c r="AV1334" s="15" t="s">
        <v>161</v>
      </c>
      <c r="AW1334" s="15" t="s">
        <v>31</v>
      </c>
      <c r="AX1334" s="15" t="s">
        <v>75</v>
      </c>
      <c r="AY1334" s="264" t="s">
        <v>155</v>
      </c>
    </row>
    <row r="1335" s="2" customFormat="1" ht="24.15" customHeight="1">
      <c r="A1335" s="41"/>
      <c r="B1335" s="42"/>
      <c r="C1335" s="215" t="s">
        <v>667</v>
      </c>
      <c r="D1335" s="215" t="s">
        <v>157</v>
      </c>
      <c r="E1335" s="216" t="s">
        <v>1047</v>
      </c>
      <c r="F1335" s="217" t="s">
        <v>1048</v>
      </c>
      <c r="G1335" s="218" t="s">
        <v>160</v>
      </c>
      <c r="H1335" s="219">
        <v>15</v>
      </c>
      <c r="I1335" s="220"/>
      <c r="J1335" s="221">
        <f>ROUND(I1335*H1335,2)</f>
        <v>0</v>
      </c>
      <c r="K1335" s="217" t="s">
        <v>19</v>
      </c>
      <c r="L1335" s="47"/>
      <c r="M1335" s="222" t="s">
        <v>19</v>
      </c>
      <c r="N1335" s="223" t="s">
        <v>40</v>
      </c>
      <c r="O1335" s="87"/>
      <c r="P1335" s="224">
        <f>O1335*H1335</f>
        <v>0</v>
      </c>
      <c r="Q1335" s="224">
        <v>0</v>
      </c>
      <c r="R1335" s="224">
        <f>Q1335*H1335</f>
        <v>0</v>
      </c>
      <c r="S1335" s="224">
        <v>0</v>
      </c>
      <c r="T1335" s="225">
        <f>S1335*H1335</f>
        <v>0</v>
      </c>
      <c r="U1335" s="41"/>
      <c r="V1335" s="41"/>
      <c r="W1335" s="41"/>
      <c r="X1335" s="41"/>
      <c r="Y1335" s="41"/>
      <c r="Z1335" s="41"/>
      <c r="AA1335" s="41"/>
      <c r="AB1335" s="41"/>
      <c r="AC1335" s="41"/>
      <c r="AD1335" s="41"/>
      <c r="AE1335" s="41"/>
      <c r="AR1335" s="226" t="s">
        <v>161</v>
      </c>
      <c r="AT1335" s="226" t="s">
        <v>157</v>
      </c>
      <c r="AU1335" s="226" t="s">
        <v>77</v>
      </c>
      <c r="AY1335" s="20" t="s">
        <v>155</v>
      </c>
      <c r="BE1335" s="227">
        <f>IF(N1335="základní",J1335,0)</f>
        <v>0</v>
      </c>
      <c r="BF1335" s="227">
        <f>IF(N1335="snížená",J1335,0)</f>
        <v>0</v>
      </c>
      <c r="BG1335" s="227">
        <f>IF(N1335="zákl. přenesená",J1335,0)</f>
        <v>0</v>
      </c>
      <c r="BH1335" s="227">
        <f>IF(N1335="sníž. přenesená",J1335,0)</f>
        <v>0</v>
      </c>
      <c r="BI1335" s="227">
        <f>IF(N1335="nulová",J1335,0)</f>
        <v>0</v>
      </c>
      <c r="BJ1335" s="20" t="s">
        <v>75</v>
      </c>
      <c r="BK1335" s="227">
        <f>ROUND(I1335*H1335,2)</f>
        <v>0</v>
      </c>
      <c r="BL1335" s="20" t="s">
        <v>161</v>
      </c>
      <c r="BM1335" s="226" t="s">
        <v>1049</v>
      </c>
    </row>
    <row r="1336" s="2" customFormat="1">
      <c r="A1336" s="41"/>
      <c r="B1336" s="42"/>
      <c r="C1336" s="43"/>
      <c r="D1336" s="228" t="s">
        <v>162</v>
      </c>
      <c r="E1336" s="43"/>
      <c r="F1336" s="229" t="s">
        <v>1048</v>
      </c>
      <c r="G1336" s="43"/>
      <c r="H1336" s="43"/>
      <c r="I1336" s="230"/>
      <c r="J1336" s="43"/>
      <c r="K1336" s="43"/>
      <c r="L1336" s="47"/>
      <c r="M1336" s="231"/>
      <c r="N1336" s="232"/>
      <c r="O1336" s="87"/>
      <c r="P1336" s="87"/>
      <c r="Q1336" s="87"/>
      <c r="R1336" s="87"/>
      <c r="S1336" s="87"/>
      <c r="T1336" s="88"/>
      <c r="U1336" s="41"/>
      <c r="V1336" s="41"/>
      <c r="W1336" s="41"/>
      <c r="X1336" s="41"/>
      <c r="Y1336" s="41"/>
      <c r="Z1336" s="41"/>
      <c r="AA1336" s="41"/>
      <c r="AB1336" s="41"/>
      <c r="AC1336" s="41"/>
      <c r="AD1336" s="41"/>
      <c r="AE1336" s="41"/>
      <c r="AT1336" s="20" t="s">
        <v>162</v>
      </c>
      <c r="AU1336" s="20" t="s">
        <v>77</v>
      </c>
    </row>
    <row r="1337" s="13" customFormat="1">
      <c r="A1337" s="13"/>
      <c r="B1337" s="233"/>
      <c r="C1337" s="234"/>
      <c r="D1337" s="228" t="s">
        <v>170</v>
      </c>
      <c r="E1337" s="235" t="s">
        <v>19</v>
      </c>
      <c r="F1337" s="236" t="s">
        <v>1050</v>
      </c>
      <c r="G1337" s="234"/>
      <c r="H1337" s="235" t="s">
        <v>19</v>
      </c>
      <c r="I1337" s="237"/>
      <c r="J1337" s="234"/>
      <c r="K1337" s="234"/>
      <c r="L1337" s="238"/>
      <c r="M1337" s="239"/>
      <c r="N1337" s="240"/>
      <c r="O1337" s="240"/>
      <c r="P1337" s="240"/>
      <c r="Q1337" s="240"/>
      <c r="R1337" s="240"/>
      <c r="S1337" s="240"/>
      <c r="T1337" s="241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42" t="s">
        <v>170</v>
      </c>
      <c r="AU1337" s="242" t="s">
        <v>77</v>
      </c>
      <c r="AV1337" s="13" t="s">
        <v>75</v>
      </c>
      <c r="AW1337" s="13" t="s">
        <v>31</v>
      </c>
      <c r="AX1337" s="13" t="s">
        <v>69</v>
      </c>
      <c r="AY1337" s="242" t="s">
        <v>155</v>
      </c>
    </row>
    <row r="1338" s="13" customFormat="1">
      <c r="A1338" s="13"/>
      <c r="B1338" s="233"/>
      <c r="C1338" s="234"/>
      <c r="D1338" s="228" t="s">
        <v>170</v>
      </c>
      <c r="E1338" s="235" t="s">
        <v>19</v>
      </c>
      <c r="F1338" s="236" t="s">
        <v>171</v>
      </c>
      <c r="G1338" s="234"/>
      <c r="H1338" s="235" t="s">
        <v>19</v>
      </c>
      <c r="I1338" s="237"/>
      <c r="J1338" s="234"/>
      <c r="K1338" s="234"/>
      <c r="L1338" s="238"/>
      <c r="M1338" s="239"/>
      <c r="N1338" s="240"/>
      <c r="O1338" s="240"/>
      <c r="P1338" s="240"/>
      <c r="Q1338" s="240"/>
      <c r="R1338" s="240"/>
      <c r="S1338" s="240"/>
      <c r="T1338" s="241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42" t="s">
        <v>170</v>
      </c>
      <c r="AU1338" s="242" t="s">
        <v>77</v>
      </c>
      <c r="AV1338" s="13" t="s">
        <v>75</v>
      </c>
      <c r="AW1338" s="13" t="s">
        <v>31</v>
      </c>
      <c r="AX1338" s="13" t="s">
        <v>69</v>
      </c>
      <c r="AY1338" s="242" t="s">
        <v>155</v>
      </c>
    </row>
    <row r="1339" s="14" customFormat="1">
      <c r="A1339" s="14"/>
      <c r="B1339" s="243"/>
      <c r="C1339" s="244"/>
      <c r="D1339" s="228" t="s">
        <v>170</v>
      </c>
      <c r="E1339" s="245" t="s">
        <v>19</v>
      </c>
      <c r="F1339" s="246" t="s">
        <v>198</v>
      </c>
      <c r="G1339" s="244"/>
      <c r="H1339" s="247">
        <v>5</v>
      </c>
      <c r="I1339" s="248"/>
      <c r="J1339" s="244"/>
      <c r="K1339" s="244"/>
      <c r="L1339" s="249"/>
      <c r="M1339" s="250"/>
      <c r="N1339" s="251"/>
      <c r="O1339" s="251"/>
      <c r="P1339" s="251"/>
      <c r="Q1339" s="251"/>
      <c r="R1339" s="251"/>
      <c r="S1339" s="251"/>
      <c r="T1339" s="252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53" t="s">
        <v>170</v>
      </c>
      <c r="AU1339" s="253" t="s">
        <v>77</v>
      </c>
      <c r="AV1339" s="14" t="s">
        <v>77</v>
      </c>
      <c r="AW1339" s="14" t="s">
        <v>31</v>
      </c>
      <c r="AX1339" s="14" t="s">
        <v>69</v>
      </c>
      <c r="AY1339" s="253" t="s">
        <v>155</v>
      </c>
    </row>
    <row r="1340" s="13" customFormat="1">
      <c r="A1340" s="13"/>
      <c r="B1340" s="233"/>
      <c r="C1340" s="234"/>
      <c r="D1340" s="228" t="s">
        <v>170</v>
      </c>
      <c r="E1340" s="235" t="s">
        <v>19</v>
      </c>
      <c r="F1340" s="236" t="s">
        <v>183</v>
      </c>
      <c r="G1340" s="234"/>
      <c r="H1340" s="235" t="s">
        <v>19</v>
      </c>
      <c r="I1340" s="237"/>
      <c r="J1340" s="234"/>
      <c r="K1340" s="234"/>
      <c r="L1340" s="238"/>
      <c r="M1340" s="239"/>
      <c r="N1340" s="240"/>
      <c r="O1340" s="240"/>
      <c r="P1340" s="240"/>
      <c r="Q1340" s="240"/>
      <c r="R1340" s="240"/>
      <c r="S1340" s="240"/>
      <c r="T1340" s="241"/>
      <c r="U1340" s="13"/>
      <c r="V1340" s="13"/>
      <c r="W1340" s="13"/>
      <c r="X1340" s="13"/>
      <c r="Y1340" s="13"/>
      <c r="Z1340" s="13"/>
      <c r="AA1340" s="13"/>
      <c r="AB1340" s="13"/>
      <c r="AC1340" s="13"/>
      <c r="AD1340" s="13"/>
      <c r="AE1340" s="13"/>
      <c r="AT1340" s="242" t="s">
        <v>170</v>
      </c>
      <c r="AU1340" s="242" t="s">
        <v>77</v>
      </c>
      <c r="AV1340" s="13" t="s">
        <v>75</v>
      </c>
      <c r="AW1340" s="13" t="s">
        <v>31</v>
      </c>
      <c r="AX1340" s="13" t="s">
        <v>69</v>
      </c>
      <c r="AY1340" s="242" t="s">
        <v>155</v>
      </c>
    </row>
    <row r="1341" s="14" customFormat="1">
      <c r="A1341" s="14"/>
      <c r="B1341" s="243"/>
      <c r="C1341" s="244"/>
      <c r="D1341" s="228" t="s">
        <v>170</v>
      </c>
      <c r="E1341" s="245" t="s">
        <v>19</v>
      </c>
      <c r="F1341" s="246" t="s">
        <v>165</v>
      </c>
      <c r="G1341" s="244"/>
      <c r="H1341" s="247">
        <v>3</v>
      </c>
      <c r="I1341" s="248"/>
      <c r="J1341" s="244"/>
      <c r="K1341" s="244"/>
      <c r="L1341" s="249"/>
      <c r="M1341" s="250"/>
      <c r="N1341" s="251"/>
      <c r="O1341" s="251"/>
      <c r="P1341" s="251"/>
      <c r="Q1341" s="251"/>
      <c r="R1341" s="251"/>
      <c r="S1341" s="251"/>
      <c r="T1341" s="252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T1341" s="253" t="s">
        <v>170</v>
      </c>
      <c r="AU1341" s="253" t="s">
        <v>77</v>
      </c>
      <c r="AV1341" s="14" t="s">
        <v>77</v>
      </c>
      <c r="AW1341" s="14" t="s">
        <v>31</v>
      </c>
      <c r="AX1341" s="14" t="s">
        <v>69</v>
      </c>
      <c r="AY1341" s="253" t="s">
        <v>155</v>
      </c>
    </row>
    <row r="1342" s="13" customFormat="1">
      <c r="A1342" s="13"/>
      <c r="B1342" s="233"/>
      <c r="C1342" s="234"/>
      <c r="D1342" s="228" t="s">
        <v>170</v>
      </c>
      <c r="E1342" s="235" t="s">
        <v>19</v>
      </c>
      <c r="F1342" s="236" t="s">
        <v>187</v>
      </c>
      <c r="G1342" s="234"/>
      <c r="H1342" s="235" t="s">
        <v>19</v>
      </c>
      <c r="I1342" s="237"/>
      <c r="J1342" s="234"/>
      <c r="K1342" s="234"/>
      <c r="L1342" s="238"/>
      <c r="M1342" s="239"/>
      <c r="N1342" s="240"/>
      <c r="O1342" s="240"/>
      <c r="P1342" s="240"/>
      <c r="Q1342" s="240"/>
      <c r="R1342" s="240"/>
      <c r="S1342" s="240"/>
      <c r="T1342" s="241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42" t="s">
        <v>170</v>
      </c>
      <c r="AU1342" s="242" t="s">
        <v>77</v>
      </c>
      <c r="AV1342" s="13" t="s">
        <v>75</v>
      </c>
      <c r="AW1342" s="13" t="s">
        <v>31</v>
      </c>
      <c r="AX1342" s="13" t="s">
        <v>69</v>
      </c>
      <c r="AY1342" s="242" t="s">
        <v>155</v>
      </c>
    </row>
    <row r="1343" s="14" customFormat="1">
      <c r="A1343" s="14"/>
      <c r="B1343" s="243"/>
      <c r="C1343" s="244"/>
      <c r="D1343" s="228" t="s">
        <v>170</v>
      </c>
      <c r="E1343" s="245" t="s">
        <v>19</v>
      </c>
      <c r="F1343" s="246" t="s">
        <v>198</v>
      </c>
      <c r="G1343" s="244"/>
      <c r="H1343" s="247">
        <v>5</v>
      </c>
      <c r="I1343" s="248"/>
      <c r="J1343" s="244"/>
      <c r="K1343" s="244"/>
      <c r="L1343" s="249"/>
      <c r="M1343" s="250"/>
      <c r="N1343" s="251"/>
      <c r="O1343" s="251"/>
      <c r="P1343" s="251"/>
      <c r="Q1343" s="251"/>
      <c r="R1343" s="251"/>
      <c r="S1343" s="251"/>
      <c r="T1343" s="252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53" t="s">
        <v>170</v>
      </c>
      <c r="AU1343" s="253" t="s">
        <v>77</v>
      </c>
      <c r="AV1343" s="14" t="s">
        <v>77</v>
      </c>
      <c r="AW1343" s="14" t="s">
        <v>31</v>
      </c>
      <c r="AX1343" s="14" t="s">
        <v>69</v>
      </c>
      <c r="AY1343" s="253" t="s">
        <v>155</v>
      </c>
    </row>
    <row r="1344" s="13" customFormat="1">
      <c r="A1344" s="13"/>
      <c r="B1344" s="233"/>
      <c r="C1344" s="234"/>
      <c r="D1344" s="228" t="s">
        <v>170</v>
      </c>
      <c r="E1344" s="235" t="s">
        <v>19</v>
      </c>
      <c r="F1344" s="236" t="s">
        <v>1051</v>
      </c>
      <c r="G1344" s="234"/>
      <c r="H1344" s="235" t="s">
        <v>19</v>
      </c>
      <c r="I1344" s="237"/>
      <c r="J1344" s="234"/>
      <c r="K1344" s="234"/>
      <c r="L1344" s="238"/>
      <c r="M1344" s="239"/>
      <c r="N1344" s="240"/>
      <c r="O1344" s="240"/>
      <c r="P1344" s="240"/>
      <c r="Q1344" s="240"/>
      <c r="R1344" s="240"/>
      <c r="S1344" s="240"/>
      <c r="T1344" s="241"/>
      <c r="U1344" s="13"/>
      <c r="V1344" s="13"/>
      <c r="W1344" s="13"/>
      <c r="X1344" s="13"/>
      <c r="Y1344" s="13"/>
      <c r="Z1344" s="13"/>
      <c r="AA1344" s="13"/>
      <c r="AB1344" s="13"/>
      <c r="AC1344" s="13"/>
      <c r="AD1344" s="13"/>
      <c r="AE1344" s="13"/>
      <c r="AT1344" s="242" t="s">
        <v>170</v>
      </c>
      <c r="AU1344" s="242" t="s">
        <v>77</v>
      </c>
      <c r="AV1344" s="13" t="s">
        <v>75</v>
      </c>
      <c r="AW1344" s="13" t="s">
        <v>31</v>
      </c>
      <c r="AX1344" s="13" t="s">
        <v>69</v>
      </c>
      <c r="AY1344" s="242" t="s">
        <v>155</v>
      </c>
    </row>
    <row r="1345" s="13" customFormat="1">
      <c r="A1345" s="13"/>
      <c r="B1345" s="233"/>
      <c r="C1345" s="234"/>
      <c r="D1345" s="228" t="s">
        <v>170</v>
      </c>
      <c r="E1345" s="235" t="s">
        <v>19</v>
      </c>
      <c r="F1345" s="236" t="s">
        <v>180</v>
      </c>
      <c r="G1345" s="234"/>
      <c r="H1345" s="235" t="s">
        <v>19</v>
      </c>
      <c r="I1345" s="237"/>
      <c r="J1345" s="234"/>
      <c r="K1345" s="234"/>
      <c r="L1345" s="238"/>
      <c r="M1345" s="239"/>
      <c r="N1345" s="240"/>
      <c r="O1345" s="240"/>
      <c r="P1345" s="240"/>
      <c r="Q1345" s="240"/>
      <c r="R1345" s="240"/>
      <c r="S1345" s="240"/>
      <c r="T1345" s="241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42" t="s">
        <v>170</v>
      </c>
      <c r="AU1345" s="242" t="s">
        <v>77</v>
      </c>
      <c r="AV1345" s="13" t="s">
        <v>75</v>
      </c>
      <c r="AW1345" s="13" t="s">
        <v>31</v>
      </c>
      <c r="AX1345" s="13" t="s">
        <v>69</v>
      </c>
      <c r="AY1345" s="242" t="s">
        <v>155</v>
      </c>
    </row>
    <row r="1346" s="14" customFormat="1">
      <c r="A1346" s="14"/>
      <c r="B1346" s="243"/>
      <c r="C1346" s="244"/>
      <c r="D1346" s="228" t="s">
        <v>170</v>
      </c>
      <c r="E1346" s="245" t="s">
        <v>19</v>
      </c>
      <c r="F1346" s="246" t="s">
        <v>75</v>
      </c>
      <c r="G1346" s="244"/>
      <c r="H1346" s="247">
        <v>1</v>
      </c>
      <c r="I1346" s="248"/>
      <c r="J1346" s="244"/>
      <c r="K1346" s="244"/>
      <c r="L1346" s="249"/>
      <c r="M1346" s="250"/>
      <c r="N1346" s="251"/>
      <c r="O1346" s="251"/>
      <c r="P1346" s="251"/>
      <c r="Q1346" s="251"/>
      <c r="R1346" s="251"/>
      <c r="S1346" s="251"/>
      <c r="T1346" s="252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T1346" s="253" t="s">
        <v>170</v>
      </c>
      <c r="AU1346" s="253" t="s">
        <v>77</v>
      </c>
      <c r="AV1346" s="14" t="s">
        <v>77</v>
      </c>
      <c r="AW1346" s="14" t="s">
        <v>31</v>
      </c>
      <c r="AX1346" s="14" t="s">
        <v>69</v>
      </c>
      <c r="AY1346" s="253" t="s">
        <v>155</v>
      </c>
    </row>
    <row r="1347" s="13" customFormat="1">
      <c r="A1347" s="13"/>
      <c r="B1347" s="233"/>
      <c r="C1347" s="234"/>
      <c r="D1347" s="228" t="s">
        <v>170</v>
      </c>
      <c r="E1347" s="235" t="s">
        <v>19</v>
      </c>
      <c r="F1347" s="236" t="s">
        <v>1052</v>
      </c>
      <c r="G1347" s="234"/>
      <c r="H1347" s="235" t="s">
        <v>19</v>
      </c>
      <c r="I1347" s="237"/>
      <c r="J1347" s="234"/>
      <c r="K1347" s="234"/>
      <c r="L1347" s="238"/>
      <c r="M1347" s="239"/>
      <c r="N1347" s="240"/>
      <c r="O1347" s="240"/>
      <c r="P1347" s="240"/>
      <c r="Q1347" s="240"/>
      <c r="R1347" s="240"/>
      <c r="S1347" s="240"/>
      <c r="T1347" s="241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42" t="s">
        <v>170</v>
      </c>
      <c r="AU1347" s="242" t="s">
        <v>77</v>
      </c>
      <c r="AV1347" s="13" t="s">
        <v>75</v>
      </c>
      <c r="AW1347" s="13" t="s">
        <v>31</v>
      </c>
      <c r="AX1347" s="13" t="s">
        <v>69</v>
      </c>
      <c r="AY1347" s="242" t="s">
        <v>155</v>
      </c>
    </row>
    <row r="1348" s="14" customFormat="1">
      <c r="A1348" s="14"/>
      <c r="B1348" s="243"/>
      <c r="C1348" s="244"/>
      <c r="D1348" s="228" t="s">
        <v>170</v>
      </c>
      <c r="E1348" s="245" t="s">
        <v>19</v>
      </c>
      <c r="F1348" s="246" t="s">
        <v>75</v>
      </c>
      <c r="G1348" s="244"/>
      <c r="H1348" s="247">
        <v>1</v>
      </c>
      <c r="I1348" s="248"/>
      <c r="J1348" s="244"/>
      <c r="K1348" s="244"/>
      <c r="L1348" s="249"/>
      <c r="M1348" s="250"/>
      <c r="N1348" s="251"/>
      <c r="O1348" s="251"/>
      <c r="P1348" s="251"/>
      <c r="Q1348" s="251"/>
      <c r="R1348" s="251"/>
      <c r="S1348" s="251"/>
      <c r="T1348" s="252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53" t="s">
        <v>170</v>
      </c>
      <c r="AU1348" s="253" t="s">
        <v>77</v>
      </c>
      <c r="AV1348" s="14" t="s">
        <v>77</v>
      </c>
      <c r="AW1348" s="14" t="s">
        <v>31</v>
      </c>
      <c r="AX1348" s="14" t="s">
        <v>69</v>
      </c>
      <c r="AY1348" s="253" t="s">
        <v>155</v>
      </c>
    </row>
    <row r="1349" s="15" customFormat="1">
      <c r="A1349" s="15"/>
      <c r="B1349" s="254"/>
      <c r="C1349" s="255"/>
      <c r="D1349" s="228" t="s">
        <v>170</v>
      </c>
      <c r="E1349" s="256" t="s">
        <v>19</v>
      </c>
      <c r="F1349" s="257" t="s">
        <v>192</v>
      </c>
      <c r="G1349" s="255"/>
      <c r="H1349" s="258">
        <v>15</v>
      </c>
      <c r="I1349" s="259"/>
      <c r="J1349" s="255"/>
      <c r="K1349" s="255"/>
      <c r="L1349" s="260"/>
      <c r="M1349" s="261"/>
      <c r="N1349" s="262"/>
      <c r="O1349" s="262"/>
      <c r="P1349" s="262"/>
      <c r="Q1349" s="262"/>
      <c r="R1349" s="262"/>
      <c r="S1349" s="262"/>
      <c r="T1349" s="263"/>
      <c r="U1349" s="15"/>
      <c r="V1349" s="15"/>
      <c r="W1349" s="15"/>
      <c r="X1349" s="15"/>
      <c r="Y1349" s="15"/>
      <c r="Z1349" s="15"/>
      <c r="AA1349" s="15"/>
      <c r="AB1349" s="15"/>
      <c r="AC1349" s="15"/>
      <c r="AD1349" s="15"/>
      <c r="AE1349" s="15"/>
      <c r="AT1349" s="264" t="s">
        <v>170</v>
      </c>
      <c r="AU1349" s="264" t="s">
        <v>77</v>
      </c>
      <c r="AV1349" s="15" t="s">
        <v>161</v>
      </c>
      <c r="AW1349" s="15" t="s">
        <v>31</v>
      </c>
      <c r="AX1349" s="15" t="s">
        <v>75</v>
      </c>
      <c r="AY1349" s="264" t="s">
        <v>155</v>
      </c>
    </row>
    <row r="1350" s="2" customFormat="1" ht="16.5" customHeight="1">
      <c r="A1350" s="41"/>
      <c r="B1350" s="42"/>
      <c r="C1350" s="215" t="s">
        <v>1053</v>
      </c>
      <c r="D1350" s="215" t="s">
        <v>157</v>
      </c>
      <c r="E1350" s="216" t="s">
        <v>1054</v>
      </c>
      <c r="F1350" s="217" t="s">
        <v>1055</v>
      </c>
      <c r="G1350" s="218" t="s">
        <v>168</v>
      </c>
      <c r="H1350" s="219">
        <v>3058.7199999999996</v>
      </c>
      <c r="I1350" s="220"/>
      <c r="J1350" s="221">
        <f>ROUND(I1350*H1350,2)</f>
        <v>0</v>
      </c>
      <c r="K1350" s="217" t="s">
        <v>19</v>
      </c>
      <c r="L1350" s="47"/>
      <c r="M1350" s="222" t="s">
        <v>19</v>
      </c>
      <c r="N1350" s="223" t="s">
        <v>40</v>
      </c>
      <c r="O1350" s="87"/>
      <c r="P1350" s="224">
        <f>O1350*H1350</f>
        <v>0</v>
      </c>
      <c r="Q1350" s="224">
        <v>0</v>
      </c>
      <c r="R1350" s="224">
        <f>Q1350*H1350</f>
        <v>0</v>
      </c>
      <c r="S1350" s="224">
        <v>0</v>
      </c>
      <c r="T1350" s="225">
        <f>S1350*H1350</f>
        <v>0</v>
      </c>
      <c r="U1350" s="41"/>
      <c r="V1350" s="41"/>
      <c r="W1350" s="41"/>
      <c r="X1350" s="41"/>
      <c r="Y1350" s="41"/>
      <c r="Z1350" s="41"/>
      <c r="AA1350" s="41"/>
      <c r="AB1350" s="41"/>
      <c r="AC1350" s="41"/>
      <c r="AD1350" s="41"/>
      <c r="AE1350" s="41"/>
      <c r="AR1350" s="226" t="s">
        <v>161</v>
      </c>
      <c r="AT1350" s="226" t="s">
        <v>157</v>
      </c>
      <c r="AU1350" s="226" t="s">
        <v>77</v>
      </c>
      <c r="AY1350" s="20" t="s">
        <v>155</v>
      </c>
      <c r="BE1350" s="227">
        <f>IF(N1350="základní",J1350,0)</f>
        <v>0</v>
      </c>
      <c r="BF1350" s="227">
        <f>IF(N1350="snížená",J1350,0)</f>
        <v>0</v>
      </c>
      <c r="BG1350" s="227">
        <f>IF(N1350="zákl. přenesená",J1350,0)</f>
        <v>0</v>
      </c>
      <c r="BH1350" s="227">
        <f>IF(N1350="sníž. přenesená",J1350,0)</f>
        <v>0</v>
      </c>
      <c r="BI1350" s="227">
        <f>IF(N1350="nulová",J1350,0)</f>
        <v>0</v>
      </c>
      <c r="BJ1350" s="20" t="s">
        <v>75</v>
      </c>
      <c r="BK1350" s="227">
        <f>ROUND(I1350*H1350,2)</f>
        <v>0</v>
      </c>
      <c r="BL1350" s="20" t="s">
        <v>161</v>
      </c>
      <c r="BM1350" s="226" t="s">
        <v>1056</v>
      </c>
    </row>
    <row r="1351" s="2" customFormat="1">
      <c r="A1351" s="41"/>
      <c r="B1351" s="42"/>
      <c r="C1351" s="43"/>
      <c r="D1351" s="228" t="s">
        <v>162</v>
      </c>
      <c r="E1351" s="43"/>
      <c r="F1351" s="229" t="s">
        <v>1055</v>
      </c>
      <c r="G1351" s="43"/>
      <c r="H1351" s="43"/>
      <c r="I1351" s="230"/>
      <c r="J1351" s="43"/>
      <c r="K1351" s="43"/>
      <c r="L1351" s="47"/>
      <c r="M1351" s="231"/>
      <c r="N1351" s="232"/>
      <c r="O1351" s="87"/>
      <c r="P1351" s="87"/>
      <c r="Q1351" s="87"/>
      <c r="R1351" s="87"/>
      <c r="S1351" s="87"/>
      <c r="T1351" s="88"/>
      <c r="U1351" s="41"/>
      <c r="V1351" s="41"/>
      <c r="W1351" s="41"/>
      <c r="X1351" s="41"/>
      <c r="Y1351" s="41"/>
      <c r="Z1351" s="41"/>
      <c r="AA1351" s="41"/>
      <c r="AB1351" s="41"/>
      <c r="AC1351" s="41"/>
      <c r="AD1351" s="41"/>
      <c r="AE1351" s="41"/>
      <c r="AT1351" s="20" t="s">
        <v>162</v>
      </c>
      <c r="AU1351" s="20" t="s">
        <v>77</v>
      </c>
    </row>
    <row r="1352" s="13" customFormat="1">
      <c r="A1352" s="13"/>
      <c r="B1352" s="233"/>
      <c r="C1352" s="234"/>
      <c r="D1352" s="228" t="s">
        <v>170</v>
      </c>
      <c r="E1352" s="235" t="s">
        <v>19</v>
      </c>
      <c r="F1352" s="236" t="s">
        <v>1057</v>
      </c>
      <c r="G1352" s="234"/>
      <c r="H1352" s="235" t="s">
        <v>19</v>
      </c>
      <c r="I1352" s="237"/>
      <c r="J1352" s="234"/>
      <c r="K1352" s="234"/>
      <c r="L1352" s="238"/>
      <c r="M1352" s="239"/>
      <c r="N1352" s="240"/>
      <c r="O1352" s="240"/>
      <c r="P1352" s="240"/>
      <c r="Q1352" s="240"/>
      <c r="R1352" s="240"/>
      <c r="S1352" s="240"/>
      <c r="T1352" s="241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42" t="s">
        <v>170</v>
      </c>
      <c r="AU1352" s="242" t="s">
        <v>77</v>
      </c>
      <c r="AV1352" s="13" t="s">
        <v>75</v>
      </c>
      <c r="AW1352" s="13" t="s">
        <v>31</v>
      </c>
      <c r="AX1352" s="13" t="s">
        <v>69</v>
      </c>
      <c r="AY1352" s="242" t="s">
        <v>155</v>
      </c>
    </row>
    <row r="1353" s="13" customFormat="1">
      <c r="A1353" s="13"/>
      <c r="B1353" s="233"/>
      <c r="C1353" s="234"/>
      <c r="D1353" s="228" t="s">
        <v>170</v>
      </c>
      <c r="E1353" s="235" t="s">
        <v>19</v>
      </c>
      <c r="F1353" s="236" t="s">
        <v>171</v>
      </c>
      <c r="G1353" s="234"/>
      <c r="H1353" s="235" t="s">
        <v>19</v>
      </c>
      <c r="I1353" s="237"/>
      <c r="J1353" s="234"/>
      <c r="K1353" s="234"/>
      <c r="L1353" s="238"/>
      <c r="M1353" s="239"/>
      <c r="N1353" s="240"/>
      <c r="O1353" s="240"/>
      <c r="P1353" s="240"/>
      <c r="Q1353" s="240"/>
      <c r="R1353" s="240"/>
      <c r="S1353" s="240"/>
      <c r="T1353" s="241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42" t="s">
        <v>170</v>
      </c>
      <c r="AU1353" s="242" t="s">
        <v>77</v>
      </c>
      <c r="AV1353" s="13" t="s">
        <v>75</v>
      </c>
      <c r="AW1353" s="13" t="s">
        <v>31</v>
      </c>
      <c r="AX1353" s="13" t="s">
        <v>69</v>
      </c>
      <c r="AY1353" s="242" t="s">
        <v>155</v>
      </c>
    </row>
    <row r="1354" s="14" customFormat="1">
      <c r="A1354" s="14"/>
      <c r="B1354" s="243"/>
      <c r="C1354" s="244"/>
      <c r="D1354" s="228" t="s">
        <v>170</v>
      </c>
      <c r="E1354" s="245" t="s">
        <v>19</v>
      </c>
      <c r="F1354" s="246" t="s">
        <v>1058</v>
      </c>
      <c r="G1354" s="244"/>
      <c r="H1354" s="247">
        <v>823.9</v>
      </c>
      <c r="I1354" s="248"/>
      <c r="J1354" s="244"/>
      <c r="K1354" s="244"/>
      <c r="L1354" s="249"/>
      <c r="M1354" s="250"/>
      <c r="N1354" s="251"/>
      <c r="O1354" s="251"/>
      <c r="P1354" s="251"/>
      <c r="Q1354" s="251"/>
      <c r="R1354" s="251"/>
      <c r="S1354" s="251"/>
      <c r="T1354" s="252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T1354" s="253" t="s">
        <v>170</v>
      </c>
      <c r="AU1354" s="253" t="s">
        <v>77</v>
      </c>
      <c r="AV1354" s="14" t="s">
        <v>77</v>
      </c>
      <c r="AW1354" s="14" t="s">
        <v>31</v>
      </c>
      <c r="AX1354" s="14" t="s">
        <v>69</v>
      </c>
      <c r="AY1354" s="253" t="s">
        <v>155</v>
      </c>
    </row>
    <row r="1355" s="13" customFormat="1">
      <c r="A1355" s="13"/>
      <c r="B1355" s="233"/>
      <c r="C1355" s="234"/>
      <c r="D1355" s="228" t="s">
        <v>170</v>
      </c>
      <c r="E1355" s="235" t="s">
        <v>19</v>
      </c>
      <c r="F1355" s="236" t="s">
        <v>478</v>
      </c>
      <c r="G1355" s="234"/>
      <c r="H1355" s="235" t="s">
        <v>19</v>
      </c>
      <c r="I1355" s="237"/>
      <c r="J1355" s="234"/>
      <c r="K1355" s="234"/>
      <c r="L1355" s="238"/>
      <c r="M1355" s="239"/>
      <c r="N1355" s="240"/>
      <c r="O1355" s="240"/>
      <c r="P1355" s="240"/>
      <c r="Q1355" s="240"/>
      <c r="R1355" s="240"/>
      <c r="S1355" s="240"/>
      <c r="T1355" s="241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42" t="s">
        <v>170</v>
      </c>
      <c r="AU1355" s="242" t="s">
        <v>77</v>
      </c>
      <c r="AV1355" s="13" t="s">
        <v>75</v>
      </c>
      <c r="AW1355" s="13" t="s">
        <v>31</v>
      </c>
      <c r="AX1355" s="13" t="s">
        <v>69</v>
      </c>
      <c r="AY1355" s="242" t="s">
        <v>155</v>
      </c>
    </row>
    <row r="1356" s="14" customFormat="1">
      <c r="A1356" s="14"/>
      <c r="B1356" s="243"/>
      <c r="C1356" s="244"/>
      <c r="D1356" s="228" t="s">
        <v>170</v>
      </c>
      <c r="E1356" s="245" t="s">
        <v>19</v>
      </c>
      <c r="F1356" s="246" t="s">
        <v>1059</v>
      </c>
      <c r="G1356" s="244"/>
      <c r="H1356" s="247">
        <v>420</v>
      </c>
      <c r="I1356" s="248"/>
      <c r="J1356" s="244"/>
      <c r="K1356" s="244"/>
      <c r="L1356" s="249"/>
      <c r="M1356" s="250"/>
      <c r="N1356" s="251"/>
      <c r="O1356" s="251"/>
      <c r="P1356" s="251"/>
      <c r="Q1356" s="251"/>
      <c r="R1356" s="251"/>
      <c r="S1356" s="251"/>
      <c r="T1356" s="252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T1356" s="253" t="s">
        <v>170</v>
      </c>
      <c r="AU1356" s="253" t="s">
        <v>77</v>
      </c>
      <c r="AV1356" s="14" t="s">
        <v>77</v>
      </c>
      <c r="AW1356" s="14" t="s">
        <v>31</v>
      </c>
      <c r="AX1356" s="14" t="s">
        <v>69</v>
      </c>
      <c r="AY1356" s="253" t="s">
        <v>155</v>
      </c>
    </row>
    <row r="1357" s="13" customFormat="1">
      <c r="A1357" s="13"/>
      <c r="B1357" s="233"/>
      <c r="C1357" s="234"/>
      <c r="D1357" s="228" t="s">
        <v>170</v>
      </c>
      <c r="E1357" s="235" t="s">
        <v>19</v>
      </c>
      <c r="F1357" s="236" t="s">
        <v>180</v>
      </c>
      <c r="G1357" s="234"/>
      <c r="H1357" s="235" t="s">
        <v>19</v>
      </c>
      <c r="I1357" s="237"/>
      <c r="J1357" s="234"/>
      <c r="K1357" s="234"/>
      <c r="L1357" s="238"/>
      <c r="M1357" s="239"/>
      <c r="N1357" s="240"/>
      <c r="O1357" s="240"/>
      <c r="P1357" s="240"/>
      <c r="Q1357" s="240"/>
      <c r="R1357" s="240"/>
      <c r="S1357" s="240"/>
      <c r="T1357" s="241"/>
      <c r="U1357" s="13"/>
      <c r="V1357" s="13"/>
      <c r="W1357" s="13"/>
      <c r="X1357" s="13"/>
      <c r="Y1357" s="13"/>
      <c r="Z1357" s="13"/>
      <c r="AA1357" s="13"/>
      <c r="AB1357" s="13"/>
      <c r="AC1357" s="13"/>
      <c r="AD1357" s="13"/>
      <c r="AE1357" s="13"/>
      <c r="AT1357" s="242" t="s">
        <v>170</v>
      </c>
      <c r="AU1357" s="242" t="s">
        <v>77</v>
      </c>
      <c r="AV1357" s="13" t="s">
        <v>75</v>
      </c>
      <c r="AW1357" s="13" t="s">
        <v>31</v>
      </c>
      <c r="AX1357" s="13" t="s">
        <v>69</v>
      </c>
      <c r="AY1357" s="242" t="s">
        <v>155</v>
      </c>
    </row>
    <row r="1358" s="14" customFormat="1">
      <c r="A1358" s="14"/>
      <c r="B1358" s="243"/>
      <c r="C1358" s="244"/>
      <c r="D1358" s="228" t="s">
        <v>170</v>
      </c>
      <c r="E1358" s="245" t="s">
        <v>19</v>
      </c>
      <c r="F1358" s="246" t="s">
        <v>1060</v>
      </c>
      <c r="G1358" s="244"/>
      <c r="H1358" s="247">
        <v>582.75</v>
      </c>
      <c r="I1358" s="248"/>
      <c r="J1358" s="244"/>
      <c r="K1358" s="244"/>
      <c r="L1358" s="249"/>
      <c r="M1358" s="250"/>
      <c r="N1358" s="251"/>
      <c r="O1358" s="251"/>
      <c r="P1358" s="251"/>
      <c r="Q1358" s="251"/>
      <c r="R1358" s="251"/>
      <c r="S1358" s="251"/>
      <c r="T1358" s="252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53" t="s">
        <v>170</v>
      </c>
      <c r="AU1358" s="253" t="s">
        <v>77</v>
      </c>
      <c r="AV1358" s="14" t="s">
        <v>77</v>
      </c>
      <c r="AW1358" s="14" t="s">
        <v>31</v>
      </c>
      <c r="AX1358" s="14" t="s">
        <v>69</v>
      </c>
      <c r="AY1358" s="253" t="s">
        <v>155</v>
      </c>
    </row>
    <row r="1359" s="14" customFormat="1">
      <c r="A1359" s="14"/>
      <c r="B1359" s="243"/>
      <c r="C1359" s="244"/>
      <c r="D1359" s="228" t="s">
        <v>170</v>
      </c>
      <c r="E1359" s="245" t="s">
        <v>19</v>
      </c>
      <c r="F1359" s="246" t="s">
        <v>1061</v>
      </c>
      <c r="G1359" s="244"/>
      <c r="H1359" s="247">
        <v>-48.51</v>
      </c>
      <c r="I1359" s="248"/>
      <c r="J1359" s="244"/>
      <c r="K1359" s="244"/>
      <c r="L1359" s="249"/>
      <c r="M1359" s="250"/>
      <c r="N1359" s="251"/>
      <c r="O1359" s="251"/>
      <c r="P1359" s="251"/>
      <c r="Q1359" s="251"/>
      <c r="R1359" s="251"/>
      <c r="S1359" s="251"/>
      <c r="T1359" s="252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53" t="s">
        <v>170</v>
      </c>
      <c r="AU1359" s="253" t="s">
        <v>77</v>
      </c>
      <c r="AV1359" s="14" t="s">
        <v>77</v>
      </c>
      <c r="AW1359" s="14" t="s">
        <v>31</v>
      </c>
      <c r="AX1359" s="14" t="s">
        <v>69</v>
      </c>
      <c r="AY1359" s="253" t="s">
        <v>155</v>
      </c>
    </row>
    <row r="1360" s="14" customFormat="1">
      <c r="A1360" s="14"/>
      <c r="B1360" s="243"/>
      <c r="C1360" s="244"/>
      <c r="D1360" s="228" t="s">
        <v>170</v>
      </c>
      <c r="E1360" s="245" t="s">
        <v>19</v>
      </c>
      <c r="F1360" s="246" t="s">
        <v>1062</v>
      </c>
      <c r="G1360" s="244"/>
      <c r="H1360" s="247">
        <v>450.45</v>
      </c>
      <c r="I1360" s="248"/>
      <c r="J1360" s="244"/>
      <c r="K1360" s="244"/>
      <c r="L1360" s="249"/>
      <c r="M1360" s="250"/>
      <c r="N1360" s="251"/>
      <c r="O1360" s="251"/>
      <c r="P1360" s="251"/>
      <c r="Q1360" s="251"/>
      <c r="R1360" s="251"/>
      <c r="S1360" s="251"/>
      <c r="T1360" s="252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T1360" s="253" t="s">
        <v>170</v>
      </c>
      <c r="AU1360" s="253" t="s">
        <v>77</v>
      </c>
      <c r="AV1360" s="14" t="s">
        <v>77</v>
      </c>
      <c r="AW1360" s="14" t="s">
        <v>31</v>
      </c>
      <c r="AX1360" s="14" t="s">
        <v>69</v>
      </c>
      <c r="AY1360" s="253" t="s">
        <v>155</v>
      </c>
    </row>
    <row r="1361" s="13" customFormat="1">
      <c r="A1361" s="13"/>
      <c r="B1361" s="233"/>
      <c r="C1361" s="234"/>
      <c r="D1361" s="228" t="s">
        <v>170</v>
      </c>
      <c r="E1361" s="235" t="s">
        <v>19</v>
      </c>
      <c r="F1361" s="236" t="s">
        <v>183</v>
      </c>
      <c r="G1361" s="234"/>
      <c r="H1361" s="235" t="s">
        <v>19</v>
      </c>
      <c r="I1361" s="237"/>
      <c r="J1361" s="234"/>
      <c r="K1361" s="234"/>
      <c r="L1361" s="238"/>
      <c r="M1361" s="239"/>
      <c r="N1361" s="240"/>
      <c r="O1361" s="240"/>
      <c r="P1361" s="240"/>
      <c r="Q1361" s="240"/>
      <c r="R1361" s="240"/>
      <c r="S1361" s="240"/>
      <c r="T1361" s="241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42" t="s">
        <v>170</v>
      </c>
      <c r="AU1361" s="242" t="s">
        <v>77</v>
      </c>
      <c r="AV1361" s="13" t="s">
        <v>75</v>
      </c>
      <c r="AW1361" s="13" t="s">
        <v>31</v>
      </c>
      <c r="AX1361" s="13" t="s">
        <v>69</v>
      </c>
      <c r="AY1361" s="242" t="s">
        <v>155</v>
      </c>
    </row>
    <row r="1362" s="14" customFormat="1">
      <c r="A1362" s="14"/>
      <c r="B1362" s="243"/>
      <c r="C1362" s="244"/>
      <c r="D1362" s="228" t="s">
        <v>170</v>
      </c>
      <c r="E1362" s="245" t="s">
        <v>19</v>
      </c>
      <c r="F1362" s="246" t="s">
        <v>1063</v>
      </c>
      <c r="G1362" s="244"/>
      <c r="H1362" s="247">
        <v>846.3</v>
      </c>
      <c r="I1362" s="248"/>
      <c r="J1362" s="244"/>
      <c r="K1362" s="244"/>
      <c r="L1362" s="249"/>
      <c r="M1362" s="250"/>
      <c r="N1362" s="251"/>
      <c r="O1362" s="251"/>
      <c r="P1362" s="251"/>
      <c r="Q1362" s="251"/>
      <c r="R1362" s="251"/>
      <c r="S1362" s="251"/>
      <c r="T1362" s="252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T1362" s="253" t="s">
        <v>170</v>
      </c>
      <c r="AU1362" s="253" t="s">
        <v>77</v>
      </c>
      <c r="AV1362" s="14" t="s">
        <v>77</v>
      </c>
      <c r="AW1362" s="14" t="s">
        <v>31</v>
      </c>
      <c r="AX1362" s="14" t="s">
        <v>69</v>
      </c>
      <c r="AY1362" s="253" t="s">
        <v>155</v>
      </c>
    </row>
    <row r="1363" s="14" customFormat="1">
      <c r="A1363" s="14"/>
      <c r="B1363" s="243"/>
      <c r="C1363" s="244"/>
      <c r="D1363" s="228" t="s">
        <v>170</v>
      </c>
      <c r="E1363" s="245" t="s">
        <v>19</v>
      </c>
      <c r="F1363" s="246" t="s">
        <v>1064</v>
      </c>
      <c r="G1363" s="244"/>
      <c r="H1363" s="247">
        <v>-16.170000000000002</v>
      </c>
      <c r="I1363" s="248"/>
      <c r="J1363" s="244"/>
      <c r="K1363" s="244"/>
      <c r="L1363" s="249"/>
      <c r="M1363" s="250"/>
      <c r="N1363" s="251"/>
      <c r="O1363" s="251"/>
      <c r="P1363" s="251"/>
      <c r="Q1363" s="251"/>
      <c r="R1363" s="251"/>
      <c r="S1363" s="251"/>
      <c r="T1363" s="252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T1363" s="253" t="s">
        <v>170</v>
      </c>
      <c r="AU1363" s="253" t="s">
        <v>77</v>
      </c>
      <c r="AV1363" s="14" t="s">
        <v>77</v>
      </c>
      <c r="AW1363" s="14" t="s">
        <v>31</v>
      </c>
      <c r="AX1363" s="14" t="s">
        <v>69</v>
      </c>
      <c r="AY1363" s="253" t="s">
        <v>155</v>
      </c>
    </row>
    <row r="1364" s="15" customFormat="1">
      <c r="A1364" s="15"/>
      <c r="B1364" s="254"/>
      <c r="C1364" s="255"/>
      <c r="D1364" s="228" t="s">
        <v>170</v>
      </c>
      <c r="E1364" s="256" t="s">
        <v>19</v>
      </c>
      <c r="F1364" s="257" t="s">
        <v>192</v>
      </c>
      <c r="G1364" s="255"/>
      <c r="H1364" s="258">
        <v>3058.7200000000004</v>
      </c>
      <c r="I1364" s="259"/>
      <c r="J1364" s="255"/>
      <c r="K1364" s="255"/>
      <c r="L1364" s="260"/>
      <c r="M1364" s="261"/>
      <c r="N1364" s="262"/>
      <c r="O1364" s="262"/>
      <c r="P1364" s="262"/>
      <c r="Q1364" s="262"/>
      <c r="R1364" s="262"/>
      <c r="S1364" s="262"/>
      <c r="T1364" s="263"/>
      <c r="U1364" s="15"/>
      <c r="V1364" s="15"/>
      <c r="W1364" s="15"/>
      <c r="X1364" s="15"/>
      <c r="Y1364" s="15"/>
      <c r="Z1364" s="15"/>
      <c r="AA1364" s="15"/>
      <c r="AB1364" s="15"/>
      <c r="AC1364" s="15"/>
      <c r="AD1364" s="15"/>
      <c r="AE1364" s="15"/>
      <c r="AT1364" s="264" t="s">
        <v>170</v>
      </c>
      <c r="AU1364" s="264" t="s">
        <v>77</v>
      </c>
      <c r="AV1364" s="15" t="s">
        <v>161</v>
      </c>
      <c r="AW1364" s="15" t="s">
        <v>31</v>
      </c>
      <c r="AX1364" s="15" t="s">
        <v>75</v>
      </c>
      <c r="AY1364" s="264" t="s">
        <v>155</v>
      </c>
    </row>
    <row r="1365" s="2" customFormat="1" ht="16.5" customHeight="1">
      <c r="A1365" s="41"/>
      <c r="B1365" s="42"/>
      <c r="C1365" s="215" t="s">
        <v>680</v>
      </c>
      <c r="D1365" s="215" t="s">
        <v>157</v>
      </c>
      <c r="E1365" s="216" t="s">
        <v>1065</v>
      </c>
      <c r="F1365" s="217" t="s">
        <v>1066</v>
      </c>
      <c r="G1365" s="218" t="s">
        <v>842</v>
      </c>
      <c r="H1365" s="219">
        <v>1</v>
      </c>
      <c r="I1365" s="220"/>
      <c r="J1365" s="221">
        <f>ROUND(I1365*H1365,2)</f>
        <v>0</v>
      </c>
      <c r="K1365" s="217" t="s">
        <v>19</v>
      </c>
      <c r="L1365" s="47"/>
      <c r="M1365" s="222" t="s">
        <v>19</v>
      </c>
      <c r="N1365" s="223" t="s">
        <v>40</v>
      </c>
      <c r="O1365" s="87"/>
      <c r="P1365" s="224">
        <f>O1365*H1365</f>
        <v>0</v>
      </c>
      <c r="Q1365" s="224">
        <v>0</v>
      </c>
      <c r="R1365" s="224">
        <f>Q1365*H1365</f>
        <v>0</v>
      </c>
      <c r="S1365" s="224">
        <v>0</v>
      </c>
      <c r="T1365" s="225">
        <f>S1365*H1365</f>
        <v>0</v>
      </c>
      <c r="U1365" s="41"/>
      <c r="V1365" s="41"/>
      <c r="W1365" s="41"/>
      <c r="X1365" s="41"/>
      <c r="Y1365" s="41"/>
      <c r="Z1365" s="41"/>
      <c r="AA1365" s="41"/>
      <c r="AB1365" s="41"/>
      <c r="AC1365" s="41"/>
      <c r="AD1365" s="41"/>
      <c r="AE1365" s="41"/>
      <c r="AR1365" s="226" t="s">
        <v>161</v>
      </c>
      <c r="AT1365" s="226" t="s">
        <v>157</v>
      </c>
      <c r="AU1365" s="226" t="s">
        <v>77</v>
      </c>
      <c r="AY1365" s="20" t="s">
        <v>155</v>
      </c>
      <c r="BE1365" s="227">
        <f>IF(N1365="základní",J1365,0)</f>
        <v>0</v>
      </c>
      <c r="BF1365" s="227">
        <f>IF(N1365="snížená",J1365,0)</f>
        <v>0</v>
      </c>
      <c r="BG1365" s="227">
        <f>IF(N1365="zákl. přenesená",J1365,0)</f>
        <v>0</v>
      </c>
      <c r="BH1365" s="227">
        <f>IF(N1365="sníž. přenesená",J1365,0)</f>
        <v>0</v>
      </c>
      <c r="BI1365" s="227">
        <f>IF(N1365="nulová",J1365,0)</f>
        <v>0</v>
      </c>
      <c r="BJ1365" s="20" t="s">
        <v>75</v>
      </c>
      <c r="BK1365" s="227">
        <f>ROUND(I1365*H1365,2)</f>
        <v>0</v>
      </c>
      <c r="BL1365" s="20" t="s">
        <v>161</v>
      </c>
      <c r="BM1365" s="226" t="s">
        <v>1067</v>
      </c>
    </row>
    <row r="1366" s="2" customFormat="1">
      <c r="A1366" s="41"/>
      <c r="B1366" s="42"/>
      <c r="C1366" s="43"/>
      <c r="D1366" s="228" t="s">
        <v>162</v>
      </c>
      <c r="E1366" s="43"/>
      <c r="F1366" s="229" t="s">
        <v>1066</v>
      </c>
      <c r="G1366" s="43"/>
      <c r="H1366" s="43"/>
      <c r="I1366" s="230"/>
      <c r="J1366" s="43"/>
      <c r="K1366" s="43"/>
      <c r="L1366" s="47"/>
      <c r="M1366" s="231"/>
      <c r="N1366" s="232"/>
      <c r="O1366" s="87"/>
      <c r="P1366" s="87"/>
      <c r="Q1366" s="87"/>
      <c r="R1366" s="87"/>
      <c r="S1366" s="87"/>
      <c r="T1366" s="88"/>
      <c r="U1366" s="41"/>
      <c r="V1366" s="41"/>
      <c r="W1366" s="41"/>
      <c r="X1366" s="41"/>
      <c r="Y1366" s="41"/>
      <c r="Z1366" s="41"/>
      <c r="AA1366" s="41"/>
      <c r="AB1366" s="41"/>
      <c r="AC1366" s="41"/>
      <c r="AD1366" s="41"/>
      <c r="AE1366" s="41"/>
      <c r="AT1366" s="20" t="s">
        <v>162</v>
      </c>
      <c r="AU1366" s="20" t="s">
        <v>77</v>
      </c>
    </row>
    <row r="1367" s="2" customFormat="1" ht="16.5" customHeight="1">
      <c r="A1367" s="41"/>
      <c r="B1367" s="42"/>
      <c r="C1367" s="215" t="s">
        <v>1068</v>
      </c>
      <c r="D1367" s="215" t="s">
        <v>157</v>
      </c>
      <c r="E1367" s="216" t="s">
        <v>1069</v>
      </c>
      <c r="F1367" s="217" t="s">
        <v>1070</v>
      </c>
      <c r="G1367" s="218" t="s">
        <v>842</v>
      </c>
      <c r="H1367" s="219">
        <v>1</v>
      </c>
      <c r="I1367" s="220"/>
      <c r="J1367" s="221">
        <f>ROUND(I1367*H1367,2)</f>
        <v>0</v>
      </c>
      <c r="K1367" s="217" t="s">
        <v>19</v>
      </c>
      <c r="L1367" s="47"/>
      <c r="M1367" s="222" t="s">
        <v>19</v>
      </c>
      <c r="N1367" s="223" t="s">
        <v>40</v>
      </c>
      <c r="O1367" s="87"/>
      <c r="P1367" s="224">
        <f>O1367*H1367</f>
        <v>0</v>
      </c>
      <c r="Q1367" s="224">
        <v>0</v>
      </c>
      <c r="R1367" s="224">
        <f>Q1367*H1367</f>
        <v>0</v>
      </c>
      <c r="S1367" s="224">
        <v>0</v>
      </c>
      <c r="T1367" s="225">
        <f>S1367*H1367</f>
        <v>0</v>
      </c>
      <c r="U1367" s="41"/>
      <c r="V1367" s="41"/>
      <c r="W1367" s="41"/>
      <c r="X1367" s="41"/>
      <c r="Y1367" s="41"/>
      <c r="Z1367" s="41"/>
      <c r="AA1367" s="41"/>
      <c r="AB1367" s="41"/>
      <c r="AC1367" s="41"/>
      <c r="AD1367" s="41"/>
      <c r="AE1367" s="41"/>
      <c r="AR1367" s="226" t="s">
        <v>161</v>
      </c>
      <c r="AT1367" s="226" t="s">
        <v>157</v>
      </c>
      <c r="AU1367" s="226" t="s">
        <v>77</v>
      </c>
      <c r="AY1367" s="20" t="s">
        <v>155</v>
      </c>
      <c r="BE1367" s="227">
        <f>IF(N1367="základní",J1367,0)</f>
        <v>0</v>
      </c>
      <c r="BF1367" s="227">
        <f>IF(N1367="snížená",J1367,0)</f>
        <v>0</v>
      </c>
      <c r="BG1367" s="227">
        <f>IF(N1367="zákl. přenesená",J1367,0)</f>
        <v>0</v>
      </c>
      <c r="BH1367" s="227">
        <f>IF(N1367="sníž. přenesená",J1367,0)</f>
        <v>0</v>
      </c>
      <c r="BI1367" s="227">
        <f>IF(N1367="nulová",J1367,0)</f>
        <v>0</v>
      </c>
      <c r="BJ1367" s="20" t="s">
        <v>75</v>
      </c>
      <c r="BK1367" s="227">
        <f>ROUND(I1367*H1367,2)</f>
        <v>0</v>
      </c>
      <c r="BL1367" s="20" t="s">
        <v>161</v>
      </c>
      <c r="BM1367" s="226" t="s">
        <v>1071</v>
      </c>
    </row>
    <row r="1368" s="2" customFormat="1">
      <c r="A1368" s="41"/>
      <c r="B1368" s="42"/>
      <c r="C1368" s="43"/>
      <c r="D1368" s="228" t="s">
        <v>162</v>
      </c>
      <c r="E1368" s="43"/>
      <c r="F1368" s="229" t="s">
        <v>1070</v>
      </c>
      <c r="G1368" s="43"/>
      <c r="H1368" s="43"/>
      <c r="I1368" s="230"/>
      <c r="J1368" s="43"/>
      <c r="K1368" s="43"/>
      <c r="L1368" s="47"/>
      <c r="M1368" s="231"/>
      <c r="N1368" s="232"/>
      <c r="O1368" s="87"/>
      <c r="P1368" s="87"/>
      <c r="Q1368" s="87"/>
      <c r="R1368" s="87"/>
      <c r="S1368" s="87"/>
      <c r="T1368" s="88"/>
      <c r="U1368" s="41"/>
      <c r="V1368" s="41"/>
      <c r="W1368" s="41"/>
      <c r="X1368" s="41"/>
      <c r="Y1368" s="41"/>
      <c r="Z1368" s="41"/>
      <c r="AA1368" s="41"/>
      <c r="AB1368" s="41"/>
      <c r="AC1368" s="41"/>
      <c r="AD1368" s="41"/>
      <c r="AE1368" s="41"/>
      <c r="AT1368" s="20" t="s">
        <v>162</v>
      </c>
      <c r="AU1368" s="20" t="s">
        <v>77</v>
      </c>
    </row>
    <row r="1369" s="2" customFormat="1">
      <c r="A1369" s="41"/>
      <c r="B1369" s="42"/>
      <c r="C1369" s="43"/>
      <c r="D1369" s="228" t="s">
        <v>326</v>
      </c>
      <c r="E1369" s="43"/>
      <c r="F1369" s="275" t="s">
        <v>1072</v>
      </c>
      <c r="G1369" s="43"/>
      <c r="H1369" s="43"/>
      <c r="I1369" s="230"/>
      <c r="J1369" s="43"/>
      <c r="K1369" s="43"/>
      <c r="L1369" s="47"/>
      <c r="M1369" s="231"/>
      <c r="N1369" s="232"/>
      <c r="O1369" s="87"/>
      <c r="P1369" s="87"/>
      <c r="Q1369" s="87"/>
      <c r="R1369" s="87"/>
      <c r="S1369" s="87"/>
      <c r="T1369" s="88"/>
      <c r="U1369" s="41"/>
      <c r="V1369" s="41"/>
      <c r="W1369" s="41"/>
      <c r="X1369" s="41"/>
      <c r="Y1369" s="41"/>
      <c r="Z1369" s="41"/>
      <c r="AA1369" s="41"/>
      <c r="AB1369" s="41"/>
      <c r="AC1369" s="41"/>
      <c r="AD1369" s="41"/>
      <c r="AE1369" s="41"/>
      <c r="AT1369" s="20" t="s">
        <v>326</v>
      </c>
      <c r="AU1369" s="20" t="s">
        <v>77</v>
      </c>
    </row>
    <row r="1370" s="12" customFormat="1" ht="22.8" customHeight="1">
      <c r="A1370" s="12"/>
      <c r="B1370" s="199"/>
      <c r="C1370" s="200"/>
      <c r="D1370" s="201" t="s">
        <v>68</v>
      </c>
      <c r="E1370" s="213" t="s">
        <v>1073</v>
      </c>
      <c r="F1370" s="213" t="s">
        <v>1074</v>
      </c>
      <c r="G1370" s="200"/>
      <c r="H1370" s="200"/>
      <c r="I1370" s="203"/>
      <c r="J1370" s="214">
        <f>BK1370</f>
        <v>0</v>
      </c>
      <c r="K1370" s="200"/>
      <c r="L1370" s="205"/>
      <c r="M1370" s="206"/>
      <c r="N1370" s="207"/>
      <c r="O1370" s="207"/>
      <c r="P1370" s="208">
        <f>SUM(P1371:P1418)</f>
        <v>0</v>
      </c>
      <c r="Q1370" s="207"/>
      <c r="R1370" s="208">
        <f>SUM(R1371:R1418)</f>
        <v>0</v>
      </c>
      <c r="S1370" s="207"/>
      <c r="T1370" s="209">
        <f>SUM(T1371:T1418)</f>
        <v>0</v>
      </c>
      <c r="U1370" s="12"/>
      <c r="V1370" s="12"/>
      <c r="W1370" s="12"/>
      <c r="X1370" s="12"/>
      <c r="Y1370" s="12"/>
      <c r="Z1370" s="12"/>
      <c r="AA1370" s="12"/>
      <c r="AB1370" s="12"/>
      <c r="AC1370" s="12"/>
      <c r="AD1370" s="12"/>
      <c r="AE1370" s="12"/>
      <c r="AR1370" s="210" t="s">
        <v>75</v>
      </c>
      <c r="AT1370" s="211" t="s">
        <v>68</v>
      </c>
      <c r="AU1370" s="211" t="s">
        <v>75</v>
      </c>
      <c r="AY1370" s="210" t="s">
        <v>155</v>
      </c>
      <c r="BK1370" s="212">
        <f>SUM(BK1371:BK1418)</f>
        <v>0</v>
      </c>
    </row>
    <row r="1371" s="2" customFormat="1" ht="16.5" customHeight="1">
      <c r="A1371" s="41"/>
      <c r="B1371" s="42"/>
      <c r="C1371" s="215" t="s">
        <v>685</v>
      </c>
      <c r="D1371" s="215" t="s">
        <v>157</v>
      </c>
      <c r="E1371" s="216" t="s">
        <v>1075</v>
      </c>
      <c r="F1371" s="217" t="s">
        <v>1076</v>
      </c>
      <c r="G1371" s="218" t="s">
        <v>232</v>
      </c>
      <c r="H1371" s="219">
        <v>1178.193</v>
      </c>
      <c r="I1371" s="220"/>
      <c r="J1371" s="221">
        <f>ROUND(I1371*H1371,2)</f>
        <v>0</v>
      </c>
      <c r="K1371" s="217" t="s">
        <v>19</v>
      </c>
      <c r="L1371" s="47"/>
      <c r="M1371" s="222" t="s">
        <v>19</v>
      </c>
      <c r="N1371" s="223" t="s">
        <v>40</v>
      </c>
      <c r="O1371" s="87"/>
      <c r="P1371" s="224">
        <f>O1371*H1371</f>
        <v>0</v>
      </c>
      <c r="Q1371" s="224">
        <v>0</v>
      </c>
      <c r="R1371" s="224">
        <f>Q1371*H1371</f>
        <v>0</v>
      </c>
      <c r="S1371" s="224">
        <v>0</v>
      </c>
      <c r="T1371" s="225">
        <f>S1371*H1371</f>
        <v>0</v>
      </c>
      <c r="U1371" s="41"/>
      <c r="V1371" s="41"/>
      <c r="W1371" s="41"/>
      <c r="X1371" s="41"/>
      <c r="Y1371" s="41"/>
      <c r="Z1371" s="41"/>
      <c r="AA1371" s="41"/>
      <c r="AB1371" s="41"/>
      <c r="AC1371" s="41"/>
      <c r="AD1371" s="41"/>
      <c r="AE1371" s="41"/>
      <c r="AR1371" s="226" t="s">
        <v>161</v>
      </c>
      <c r="AT1371" s="226" t="s">
        <v>157</v>
      </c>
      <c r="AU1371" s="226" t="s">
        <v>77</v>
      </c>
      <c r="AY1371" s="20" t="s">
        <v>155</v>
      </c>
      <c r="BE1371" s="227">
        <f>IF(N1371="základní",J1371,0)</f>
        <v>0</v>
      </c>
      <c r="BF1371" s="227">
        <f>IF(N1371="snížená",J1371,0)</f>
        <v>0</v>
      </c>
      <c r="BG1371" s="227">
        <f>IF(N1371="zákl. přenesená",J1371,0)</f>
        <v>0</v>
      </c>
      <c r="BH1371" s="227">
        <f>IF(N1371="sníž. přenesená",J1371,0)</f>
        <v>0</v>
      </c>
      <c r="BI1371" s="227">
        <f>IF(N1371="nulová",J1371,0)</f>
        <v>0</v>
      </c>
      <c r="BJ1371" s="20" t="s">
        <v>75</v>
      </c>
      <c r="BK1371" s="227">
        <f>ROUND(I1371*H1371,2)</f>
        <v>0</v>
      </c>
      <c r="BL1371" s="20" t="s">
        <v>161</v>
      </c>
      <c r="BM1371" s="226" t="s">
        <v>1077</v>
      </c>
    </row>
    <row r="1372" s="2" customFormat="1">
      <c r="A1372" s="41"/>
      <c r="B1372" s="42"/>
      <c r="C1372" s="43"/>
      <c r="D1372" s="228" t="s">
        <v>162</v>
      </c>
      <c r="E1372" s="43"/>
      <c r="F1372" s="229" t="s">
        <v>1076</v>
      </c>
      <c r="G1372" s="43"/>
      <c r="H1372" s="43"/>
      <c r="I1372" s="230"/>
      <c r="J1372" s="43"/>
      <c r="K1372" s="43"/>
      <c r="L1372" s="47"/>
      <c r="M1372" s="231"/>
      <c r="N1372" s="232"/>
      <c r="O1372" s="87"/>
      <c r="P1372" s="87"/>
      <c r="Q1372" s="87"/>
      <c r="R1372" s="87"/>
      <c r="S1372" s="87"/>
      <c r="T1372" s="88"/>
      <c r="U1372" s="41"/>
      <c r="V1372" s="41"/>
      <c r="W1372" s="41"/>
      <c r="X1372" s="41"/>
      <c r="Y1372" s="41"/>
      <c r="Z1372" s="41"/>
      <c r="AA1372" s="41"/>
      <c r="AB1372" s="41"/>
      <c r="AC1372" s="41"/>
      <c r="AD1372" s="41"/>
      <c r="AE1372" s="41"/>
      <c r="AT1372" s="20" t="s">
        <v>162</v>
      </c>
      <c r="AU1372" s="20" t="s">
        <v>77</v>
      </c>
    </row>
    <row r="1373" s="2" customFormat="1" ht="16.5" customHeight="1">
      <c r="A1373" s="41"/>
      <c r="B1373" s="42"/>
      <c r="C1373" s="215" t="s">
        <v>1078</v>
      </c>
      <c r="D1373" s="215" t="s">
        <v>157</v>
      </c>
      <c r="E1373" s="216" t="s">
        <v>1079</v>
      </c>
      <c r="F1373" s="217" t="s">
        <v>1080</v>
      </c>
      <c r="G1373" s="218" t="s">
        <v>232</v>
      </c>
      <c r="H1373" s="219">
        <v>295.82</v>
      </c>
      <c r="I1373" s="220"/>
      <c r="J1373" s="221">
        <f>ROUND(I1373*H1373,2)</f>
        <v>0</v>
      </c>
      <c r="K1373" s="217" t="s">
        <v>19</v>
      </c>
      <c r="L1373" s="47"/>
      <c r="M1373" s="222" t="s">
        <v>19</v>
      </c>
      <c r="N1373" s="223" t="s">
        <v>40</v>
      </c>
      <c r="O1373" s="87"/>
      <c r="P1373" s="224">
        <f>O1373*H1373</f>
        <v>0</v>
      </c>
      <c r="Q1373" s="224">
        <v>0</v>
      </c>
      <c r="R1373" s="224">
        <f>Q1373*H1373</f>
        <v>0</v>
      </c>
      <c r="S1373" s="224">
        <v>0</v>
      </c>
      <c r="T1373" s="225">
        <f>S1373*H1373</f>
        <v>0</v>
      </c>
      <c r="U1373" s="41"/>
      <c r="V1373" s="41"/>
      <c r="W1373" s="41"/>
      <c r="X1373" s="41"/>
      <c r="Y1373" s="41"/>
      <c r="Z1373" s="41"/>
      <c r="AA1373" s="41"/>
      <c r="AB1373" s="41"/>
      <c r="AC1373" s="41"/>
      <c r="AD1373" s="41"/>
      <c r="AE1373" s="41"/>
      <c r="AR1373" s="226" t="s">
        <v>161</v>
      </c>
      <c r="AT1373" s="226" t="s">
        <v>157</v>
      </c>
      <c r="AU1373" s="226" t="s">
        <v>77</v>
      </c>
      <c r="AY1373" s="20" t="s">
        <v>155</v>
      </c>
      <c r="BE1373" s="227">
        <f>IF(N1373="základní",J1373,0)</f>
        <v>0</v>
      </c>
      <c r="BF1373" s="227">
        <f>IF(N1373="snížená",J1373,0)</f>
        <v>0</v>
      </c>
      <c r="BG1373" s="227">
        <f>IF(N1373="zákl. přenesená",J1373,0)</f>
        <v>0</v>
      </c>
      <c r="BH1373" s="227">
        <f>IF(N1373="sníž. přenesená",J1373,0)</f>
        <v>0</v>
      </c>
      <c r="BI1373" s="227">
        <f>IF(N1373="nulová",J1373,0)</f>
        <v>0</v>
      </c>
      <c r="BJ1373" s="20" t="s">
        <v>75</v>
      </c>
      <c r="BK1373" s="227">
        <f>ROUND(I1373*H1373,2)</f>
        <v>0</v>
      </c>
      <c r="BL1373" s="20" t="s">
        <v>161</v>
      </c>
      <c r="BM1373" s="226" t="s">
        <v>1081</v>
      </c>
    </row>
    <row r="1374" s="2" customFormat="1">
      <c r="A1374" s="41"/>
      <c r="B1374" s="42"/>
      <c r="C1374" s="43"/>
      <c r="D1374" s="228" t="s">
        <v>162</v>
      </c>
      <c r="E1374" s="43"/>
      <c r="F1374" s="229" t="s">
        <v>1080</v>
      </c>
      <c r="G1374" s="43"/>
      <c r="H1374" s="43"/>
      <c r="I1374" s="230"/>
      <c r="J1374" s="43"/>
      <c r="K1374" s="43"/>
      <c r="L1374" s="47"/>
      <c r="M1374" s="231"/>
      <c r="N1374" s="232"/>
      <c r="O1374" s="87"/>
      <c r="P1374" s="87"/>
      <c r="Q1374" s="87"/>
      <c r="R1374" s="87"/>
      <c r="S1374" s="87"/>
      <c r="T1374" s="88"/>
      <c r="U1374" s="41"/>
      <c r="V1374" s="41"/>
      <c r="W1374" s="41"/>
      <c r="X1374" s="41"/>
      <c r="Y1374" s="41"/>
      <c r="Z1374" s="41"/>
      <c r="AA1374" s="41"/>
      <c r="AB1374" s="41"/>
      <c r="AC1374" s="41"/>
      <c r="AD1374" s="41"/>
      <c r="AE1374" s="41"/>
      <c r="AT1374" s="20" t="s">
        <v>162</v>
      </c>
      <c r="AU1374" s="20" t="s">
        <v>77</v>
      </c>
    </row>
    <row r="1375" s="13" customFormat="1">
      <c r="A1375" s="13"/>
      <c r="B1375" s="233"/>
      <c r="C1375" s="234"/>
      <c r="D1375" s="228" t="s">
        <v>170</v>
      </c>
      <c r="E1375" s="235" t="s">
        <v>19</v>
      </c>
      <c r="F1375" s="236" t="s">
        <v>1082</v>
      </c>
      <c r="G1375" s="234"/>
      <c r="H1375" s="235" t="s">
        <v>19</v>
      </c>
      <c r="I1375" s="237"/>
      <c r="J1375" s="234"/>
      <c r="K1375" s="234"/>
      <c r="L1375" s="238"/>
      <c r="M1375" s="239"/>
      <c r="N1375" s="240"/>
      <c r="O1375" s="240"/>
      <c r="P1375" s="240"/>
      <c r="Q1375" s="240"/>
      <c r="R1375" s="240"/>
      <c r="S1375" s="240"/>
      <c r="T1375" s="241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42" t="s">
        <v>170</v>
      </c>
      <c r="AU1375" s="242" t="s">
        <v>77</v>
      </c>
      <c r="AV1375" s="13" t="s">
        <v>75</v>
      </c>
      <c r="AW1375" s="13" t="s">
        <v>31</v>
      </c>
      <c r="AX1375" s="13" t="s">
        <v>69</v>
      </c>
      <c r="AY1375" s="242" t="s">
        <v>155</v>
      </c>
    </row>
    <row r="1376" s="14" customFormat="1">
      <c r="A1376" s="14"/>
      <c r="B1376" s="243"/>
      <c r="C1376" s="244"/>
      <c r="D1376" s="228" t="s">
        <v>170</v>
      </c>
      <c r="E1376" s="245" t="s">
        <v>19</v>
      </c>
      <c r="F1376" s="246" t="s">
        <v>1083</v>
      </c>
      <c r="G1376" s="244"/>
      <c r="H1376" s="247">
        <v>295.82</v>
      </c>
      <c r="I1376" s="248"/>
      <c r="J1376" s="244"/>
      <c r="K1376" s="244"/>
      <c r="L1376" s="249"/>
      <c r="M1376" s="250"/>
      <c r="N1376" s="251"/>
      <c r="O1376" s="251"/>
      <c r="P1376" s="251"/>
      <c r="Q1376" s="251"/>
      <c r="R1376" s="251"/>
      <c r="S1376" s="251"/>
      <c r="T1376" s="252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T1376" s="253" t="s">
        <v>170</v>
      </c>
      <c r="AU1376" s="253" t="s">
        <v>77</v>
      </c>
      <c r="AV1376" s="14" t="s">
        <v>77</v>
      </c>
      <c r="AW1376" s="14" t="s">
        <v>31</v>
      </c>
      <c r="AX1376" s="14" t="s">
        <v>69</v>
      </c>
      <c r="AY1376" s="253" t="s">
        <v>155</v>
      </c>
    </row>
    <row r="1377" s="15" customFormat="1">
      <c r="A1377" s="15"/>
      <c r="B1377" s="254"/>
      <c r="C1377" s="255"/>
      <c r="D1377" s="228" t="s">
        <v>170</v>
      </c>
      <c r="E1377" s="256" t="s">
        <v>19</v>
      </c>
      <c r="F1377" s="257" t="s">
        <v>192</v>
      </c>
      <c r="G1377" s="255"/>
      <c r="H1377" s="258">
        <v>295.82</v>
      </c>
      <c r="I1377" s="259"/>
      <c r="J1377" s="255"/>
      <c r="K1377" s="255"/>
      <c r="L1377" s="260"/>
      <c r="M1377" s="261"/>
      <c r="N1377" s="262"/>
      <c r="O1377" s="262"/>
      <c r="P1377" s="262"/>
      <c r="Q1377" s="262"/>
      <c r="R1377" s="262"/>
      <c r="S1377" s="262"/>
      <c r="T1377" s="263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T1377" s="264" t="s">
        <v>170</v>
      </c>
      <c r="AU1377" s="264" t="s">
        <v>77</v>
      </c>
      <c r="AV1377" s="15" t="s">
        <v>161</v>
      </c>
      <c r="AW1377" s="15" t="s">
        <v>31</v>
      </c>
      <c r="AX1377" s="15" t="s">
        <v>75</v>
      </c>
      <c r="AY1377" s="264" t="s">
        <v>155</v>
      </c>
    </row>
    <row r="1378" s="2" customFormat="1" ht="21.75" customHeight="1">
      <c r="A1378" s="41"/>
      <c r="B1378" s="42"/>
      <c r="C1378" s="215" t="s">
        <v>689</v>
      </c>
      <c r="D1378" s="215" t="s">
        <v>157</v>
      </c>
      <c r="E1378" s="216" t="s">
        <v>1084</v>
      </c>
      <c r="F1378" s="217" t="s">
        <v>1085</v>
      </c>
      <c r="G1378" s="218" t="s">
        <v>232</v>
      </c>
      <c r="H1378" s="219">
        <v>5890.965</v>
      </c>
      <c r="I1378" s="220"/>
      <c r="J1378" s="221">
        <f>ROUND(I1378*H1378,2)</f>
        <v>0</v>
      </c>
      <c r="K1378" s="217" t="s">
        <v>19</v>
      </c>
      <c r="L1378" s="47"/>
      <c r="M1378" s="222" t="s">
        <v>19</v>
      </c>
      <c r="N1378" s="223" t="s">
        <v>40</v>
      </c>
      <c r="O1378" s="87"/>
      <c r="P1378" s="224">
        <f>O1378*H1378</f>
        <v>0</v>
      </c>
      <c r="Q1378" s="224">
        <v>0</v>
      </c>
      <c r="R1378" s="224">
        <f>Q1378*H1378</f>
        <v>0</v>
      </c>
      <c r="S1378" s="224">
        <v>0</v>
      </c>
      <c r="T1378" s="225">
        <f>S1378*H1378</f>
        <v>0</v>
      </c>
      <c r="U1378" s="41"/>
      <c r="V1378" s="41"/>
      <c r="W1378" s="41"/>
      <c r="X1378" s="41"/>
      <c r="Y1378" s="41"/>
      <c r="Z1378" s="41"/>
      <c r="AA1378" s="41"/>
      <c r="AB1378" s="41"/>
      <c r="AC1378" s="41"/>
      <c r="AD1378" s="41"/>
      <c r="AE1378" s="41"/>
      <c r="AR1378" s="226" t="s">
        <v>161</v>
      </c>
      <c r="AT1378" s="226" t="s">
        <v>157</v>
      </c>
      <c r="AU1378" s="226" t="s">
        <v>77</v>
      </c>
      <c r="AY1378" s="20" t="s">
        <v>155</v>
      </c>
      <c r="BE1378" s="227">
        <f>IF(N1378="základní",J1378,0)</f>
        <v>0</v>
      </c>
      <c r="BF1378" s="227">
        <f>IF(N1378="snížená",J1378,0)</f>
        <v>0</v>
      </c>
      <c r="BG1378" s="227">
        <f>IF(N1378="zákl. přenesená",J1378,0)</f>
        <v>0</v>
      </c>
      <c r="BH1378" s="227">
        <f>IF(N1378="sníž. přenesená",J1378,0)</f>
        <v>0</v>
      </c>
      <c r="BI1378" s="227">
        <f>IF(N1378="nulová",J1378,0)</f>
        <v>0</v>
      </c>
      <c r="BJ1378" s="20" t="s">
        <v>75</v>
      </c>
      <c r="BK1378" s="227">
        <f>ROUND(I1378*H1378,2)</f>
        <v>0</v>
      </c>
      <c r="BL1378" s="20" t="s">
        <v>161</v>
      </c>
      <c r="BM1378" s="226" t="s">
        <v>1086</v>
      </c>
    </row>
    <row r="1379" s="2" customFormat="1">
      <c r="A1379" s="41"/>
      <c r="B1379" s="42"/>
      <c r="C1379" s="43"/>
      <c r="D1379" s="228" t="s">
        <v>162</v>
      </c>
      <c r="E1379" s="43"/>
      <c r="F1379" s="229" t="s">
        <v>1085</v>
      </c>
      <c r="G1379" s="43"/>
      <c r="H1379" s="43"/>
      <c r="I1379" s="230"/>
      <c r="J1379" s="43"/>
      <c r="K1379" s="43"/>
      <c r="L1379" s="47"/>
      <c r="M1379" s="231"/>
      <c r="N1379" s="232"/>
      <c r="O1379" s="87"/>
      <c r="P1379" s="87"/>
      <c r="Q1379" s="87"/>
      <c r="R1379" s="87"/>
      <c r="S1379" s="87"/>
      <c r="T1379" s="88"/>
      <c r="U1379" s="41"/>
      <c r="V1379" s="41"/>
      <c r="W1379" s="41"/>
      <c r="X1379" s="41"/>
      <c r="Y1379" s="41"/>
      <c r="Z1379" s="41"/>
      <c r="AA1379" s="41"/>
      <c r="AB1379" s="41"/>
      <c r="AC1379" s="41"/>
      <c r="AD1379" s="41"/>
      <c r="AE1379" s="41"/>
      <c r="AT1379" s="20" t="s">
        <v>162</v>
      </c>
      <c r="AU1379" s="20" t="s">
        <v>77</v>
      </c>
    </row>
    <row r="1380" s="14" customFormat="1">
      <c r="A1380" s="14"/>
      <c r="B1380" s="243"/>
      <c r="C1380" s="244"/>
      <c r="D1380" s="228" t="s">
        <v>170</v>
      </c>
      <c r="E1380" s="245" t="s">
        <v>19</v>
      </c>
      <c r="F1380" s="246" t="s">
        <v>1087</v>
      </c>
      <c r="G1380" s="244"/>
      <c r="H1380" s="247">
        <v>5890.965</v>
      </c>
      <c r="I1380" s="248"/>
      <c r="J1380" s="244"/>
      <c r="K1380" s="244"/>
      <c r="L1380" s="249"/>
      <c r="M1380" s="250"/>
      <c r="N1380" s="251"/>
      <c r="O1380" s="251"/>
      <c r="P1380" s="251"/>
      <c r="Q1380" s="251"/>
      <c r="R1380" s="251"/>
      <c r="S1380" s="251"/>
      <c r="T1380" s="252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T1380" s="253" t="s">
        <v>170</v>
      </c>
      <c r="AU1380" s="253" t="s">
        <v>77</v>
      </c>
      <c r="AV1380" s="14" t="s">
        <v>77</v>
      </c>
      <c r="AW1380" s="14" t="s">
        <v>31</v>
      </c>
      <c r="AX1380" s="14" t="s">
        <v>69</v>
      </c>
      <c r="AY1380" s="253" t="s">
        <v>155</v>
      </c>
    </row>
    <row r="1381" s="15" customFormat="1">
      <c r="A1381" s="15"/>
      <c r="B1381" s="254"/>
      <c r="C1381" s="255"/>
      <c r="D1381" s="228" t="s">
        <v>170</v>
      </c>
      <c r="E1381" s="256" t="s">
        <v>19</v>
      </c>
      <c r="F1381" s="257" t="s">
        <v>192</v>
      </c>
      <c r="G1381" s="255"/>
      <c r="H1381" s="258">
        <v>5890.965</v>
      </c>
      <c r="I1381" s="259"/>
      <c r="J1381" s="255"/>
      <c r="K1381" s="255"/>
      <c r="L1381" s="260"/>
      <c r="M1381" s="261"/>
      <c r="N1381" s="262"/>
      <c r="O1381" s="262"/>
      <c r="P1381" s="262"/>
      <c r="Q1381" s="262"/>
      <c r="R1381" s="262"/>
      <c r="S1381" s="262"/>
      <c r="T1381" s="263"/>
      <c r="U1381" s="15"/>
      <c r="V1381" s="15"/>
      <c r="W1381" s="15"/>
      <c r="X1381" s="15"/>
      <c r="Y1381" s="15"/>
      <c r="Z1381" s="15"/>
      <c r="AA1381" s="15"/>
      <c r="AB1381" s="15"/>
      <c r="AC1381" s="15"/>
      <c r="AD1381" s="15"/>
      <c r="AE1381" s="15"/>
      <c r="AT1381" s="264" t="s">
        <v>170</v>
      </c>
      <c r="AU1381" s="264" t="s">
        <v>77</v>
      </c>
      <c r="AV1381" s="15" t="s">
        <v>161</v>
      </c>
      <c r="AW1381" s="15" t="s">
        <v>31</v>
      </c>
      <c r="AX1381" s="15" t="s">
        <v>75</v>
      </c>
      <c r="AY1381" s="264" t="s">
        <v>155</v>
      </c>
    </row>
    <row r="1382" s="2" customFormat="1" ht="16.5" customHeight="1">
      <c r="A1382" s="41"/>
      <c r="B1382" s="42"/>
      <c r="C1382" s="215" t="s">
        <v>1088</v>
      </c>
      <c r="D1382" s="215" t="s">
        <v>157</v>
      </c>
      <c r="E1382" s="216" t="s">
        <v>1089</v>
      </c>
      <c r="F1382" s="217" t="s">
        <v>1090</v>
      </c>
      <c r="G1382" s="218" t="s">
        <v>300</v>
      </c>
      <c r="H1382" s="219">
        <v>25.05</v>
      </c>
      <c r="I1382" s="220"/>
      <c r="J1382" s="221">
        <f>ROUND(I1382*H1382,2)</f>
        <v>0</v>
      </c>
      <c r="K1382" s="217" t="s">
        <v>19</v>
      </c>
      <c r="L1382" s="47"/>
      <c r="M1382" s="222" t="s">
        <v>19</v>
      </c>
      <c r="N1382" s="223" t="s">
        <v>40</v>
      </c>
      <c r="O1382" s="87"/>
      <c r="P1382" s="224">
        <f>O1382*H1382</f>
        <v>0</v>
      </c>
      <c r="Q1382" s="224">
        <v>0</v>
      </c>
      <c r="R1382" s="224">
        <f>Q1382*H1382</f>
        <v>0</v>
      </c>
      <c r="S1382" s="224">
        <v>0</v>
      </c>
      <c r="T1382" s="225">
        <f>S1382*H1382</f>
        <v>0</v>
      </c>
      <c r="U1382" s="41"/>
      <c r="V1382" s="41"/>
      <c r="W1382" s="41"/>
      <c r="X1382" s="41"/>
      <c r="Y1382" s="41"/>
      <c r="Z1382" s="41"/>
      <c r="AA1382" s="41"/>
      <c r="AB1382" s="41"/>
      <c r="AC1382" s="41"/>
      <c r="AD1382" s="41"/>
      <c r="AE1382" s="41"/>
      <c r="AR1382" s="226" t="s">
        <v>161</v>
      </c>
      <c r="AT1382" s="226" t="s">
        <v>157</v>
      </c>
      <c r="AU1382" s="226" t="s">
        <v>77</v>
      </c>
      <c r="AY1382" s="20" t="s">
        <v>155</v>
      </c>
      <c r="BE1382" s="227">
        <f>IF(N1382="základní",J1382,0)</f>
        <v>0</v>
      </c>
      <c r="BF1382" s="227">
        <f>IF(N1382="snížená",J1382,0)</f>
        <v>0</v>
      </c>
      <c r="BG1382" s="227">
        <f>IF(N1382="zákl. přenesená",J1382,0)</f>
        <v>0</v>
      </c>
      <c r="BH1382" s="227">
        <f>IF(N1382="sníž. přenesená",J1382,0)</f>
        <v>0</v>
      </c>
      <c r="BI1382" s="227">
        <f>IF(N1382="nulová",J1382,0)</f>
        <v>0</v>
      </c>
      <c r="BJ1382" s="20" t="s">
        <v>75</v>
      </c>
      <c r="BK1382" s="227">
        <f>ROUND(I1382*H1382,2)</f>
        <v>0</v>
      </c>
      <c r="BL1382" s="20" t="s">
        <v>161</v>
      </c>
      <c r="BM1382" s="226" t="s">
        <v>1091</v>
      </c>
    </row>
    <row r="1383" s="2" customFormat="1">
      <c r="A1383" s="41"/>
      <c r="B1383" s="42"/>
      <c r="C1383" s="43"/>
      <c r="D1383" s="228" t="s">
        <v>162</v>
      </c>
      <c r="E1383" s="43"/>
      <c r="F1383" s="229" t="s">
        <v>1090</v>
      </c>
      <c r="G1383" s="43"/>
      <c r="H1383" s="43"/>
      <c r="I1383" s="230"/>
      <c r="J1383" s="43"/>
      <c r="K1383" s="43"/>
      <c r="L1383" s="47"/>
      <c r="M1383" s="231"/>
      <c r="N1383" s="232"/>
      <c r="O1383" s="87"/>
      <c r="P1383" s="87"/>
      <c r="Q1383" s="87"/>
      <c r="R1383" s="87"/>
      <c r="S1383" s="87"/>
      <c r="T1383" s="88"/>
      <c r="U1383" s="41"/>
      <c r="V1383" s="41"/>
      <c r="W1383" s="41"/>
      <c r="X1383" s="41"/>
      <c r="Y1383" s="41"/>
      <c r="Z1383" s="41"/>
      <c r="AA1383" s="41"/>
      <c r="AB1383" s="41"/>
      <c r="AC1383" s="41"/>
      <c r="AD1383" s="41"/>
      <c r="AE1383" s="41"/>
      <c r="AT1383" s="20" t="s">
        <v>162</v>
      </c>
      <c r="AU1383" s="20" t="s">
        <v>77</v>
      </c>
    </row>
    <row r="1384" s="13" customFormat="1">
      <c r="A1384" s="13"/>
      <c r="B1384" s="233"/>
      <c r="C1384" s="234"/>
      <c r="D1384" s="228" t="s">
        <v>170</v>
      </c>
      <c r="E1384" s="235" t="s">
        <v>19</v>
      </c>
      <c r="F1384" s="236" t="s">
        <v>1092</v>
      </c>
      <c r="G1384" s="234"/>
      <c r="H1384" s="235" t="s">
        <v>19</v>
      </c>
      <c r="I1384" s="237"/>
      <c r="J1384" s="234"/>
      <c r="K1384" s="234"/>
      <c r="L1384" s="238"/>
      <c r="M1384" s="239"/>
      <c r="N1384" s="240"/>
      <c r="O1384" s="240"/>
      <c r="P1384" s="240"/>
      <c r="Q1384" s="240"/>
      <c r="R1384" s="240"/>
      <c r="S1384" s="240"/>
      <c r="T1384" s="241"/>
      <c r="U1384" s="13"/>
      <c r="V1384" s="13"/>
      <c r="W1384" s="13"/>
      <c r="X1384" s="13"/>
      <c r="Y1384" s="13"/>
      <c r="Z1384" s="13"/>
      <c r="AA1384" s="13"/>
      <c r="AB1384" s="13"/>
      <c r="AC1384" s="13"/>
      <c r="AD1384" s="13"/>
      <c r="AE1384" s="13"/>
      <c r="AT1384" s="242" t="s">
        <v>170</v>
      </c>
      <c r="AU1384" s="242" t="s">
        <v>77</v>
      </c>
      <c r="AV1384" s="13" t="s">
        <v>75</v>
      </c>
      <c r="AW1384" s="13" t="s">
        <v>31</v>
      </c>
      <c r="AX1384" s="13" t="s">
        <v>69</v>
      </c>
      <c r="AY1384" s="242" t="s">
        <v>155</v>
      </c>
    </row>
    <row r="1385" s="13" customFormat="1">
      <c r="A1385" s="13"/>
      <c r="B1385" s="233"/>
      <c r="C1385" s="234"/>
      <c r="D1385" s="228" t="s">
        <v>170</v>
      </c>
      <c r="E1385" s="235" t="s">
        <v>19</v>
      </c>
      <c r="F1385" s="236" t="s">
        <v>1093</v>
      </c>
      <c r="G1385" s="234"/>
      <c r="H1385" s="235" t="s">
        <v>19</v>
      </c>
      <c r="I1385" s="237"/>
      <c r="J1385" s="234"/>
      <c r="K1385" s="234"/>
      <c r="L1385" s="238"/>
      <c r="M1385" s="239"/>
      <c r="N1385" s="240"/>
      <c r="O1385" s="240"/>
      <c r="P1385" s="240"/>
      <c r="Q1385" s="240"/>
      <c r="R1385" s="240"/>
      <c r="S1385" s="240"/>
      <c r="T1385" s="241"/>
      <c r="U1385" s="13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242" t="s">
        <v>170</v>
      </c>
      <c r="AU1385" s="242" t="s">
        <v>77</v>
      </c>
      <c r="AV1385" s="13" t="s">
        <v>75</v>
      </c>
      <c r="AW1385" s="13" t="s">
        <v>31</v>
      </c>
      <c r="AX1385" s="13" t="s">
        <v>69</v>
      </c>
      <c r="AY1385" s="242" t="s">
        <v>155</v>
      </c>
    </row>
    <row r="1386" s="13" customFormat="1">
      <c r="A1386" s="13"/>
      <c r="B1386" s="233"/>
      <c r="C1386" s="234"/>
      <c r="D1386" s="228" t="s">
        <v>170</v>
      </c>
      <c r="E1386" s="235" t="s">
        <v>19</v>
      </c>
      <c r="F1386" s="236" t="s">
        <v>171</v>
      </c>
      <c r="G1386" s="234"/>
      <c r="H1386" s="235" t="s">
        <v>19</v>
      </c>
      <c r="I1386" s="237"/>
      <c r="J1386" s="234"/>
      <c r="K1386" s="234"/>
      <c r="L1386" s="238"/>
      <c r="M1386" s="239"/>
      <c r="N1386" s="240"/>
      <c r="O1386" s="240"/>
      <c r="P1386" s="240"/>
      <c r="Q1386" s="240"/>
      <c r="R1386" s="240"/>
      <c r="S1386" s="240"/>
      <c r="T1386" s="241"/>
      <c r="U1386" s="13"/>
      <c r="V1386" s="13"/>
      <c r="W1386" s="13"/>
      <c r="X1386" s="13"/>
      <c r="Y1386" s="13"/>
      <c r="Z1386" s="13"/>
      <c r="AA1386" s="13"/>
      <c r="AB1386" s="13"/>
      <c r="AC1386" s="13"/>
      <c r="AD1386" s="13"/>
      <c r="AE1386" s="13"/>
      <c r="AT1386" s="242" t="s">
        <v>170</v>
      </c>
      <c r="AU1386" s="242" t="s">
        <v>77</v>
      </c>
      <c r="AV1386" s="13" t="s">
        <v>75</v>
      </c>
      <c r="AW1386" s="13" t="s">
        <v>31</v>
      </c>
      <c r="AX1386" s="13" t="s">
        <v>69</v>
      </c>
      <c r="AY1386" s="242" t="s">
        <v>155</v>
      </c>
    </row>
    <row r="1387" s="14" customFormat="1">
      <c r="A1387" s="14"/>
      <c r="B1387" s="243"/>
      <c r="C1387" s="244"/>
      <c r="D1387" s="228" t="s">
        <v>170</v>
      </c>
      <c r="E1387" s="245" t="s">
        <v>19</v>
      </c>
      <c r="F1387" s="246" t="s">
        <v>1094</v>
      </c>
      <c r="G1387" s="244"/>
      <c r="H1387" s="247">
        <v>8.35</v>
      </c>
      <c r="I1387" s="248"/>
      <c r="J1387" s="244"/>
      <c r="K1387" s="244"/>
      <c r="L1387" s="249"/>
      <c r="M1387" s="250"/>
      <c r="N1387" s="251"/>
      <c r="O1387" s="251"/>
      <c r="P1387" s="251"/>
      <c r="Q1387" s="251"/>
      <c r="R1387" s="251"/>
      <c r="S1387" s="251"/>
      <c r="T1387" s="252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T1387" s="253" t="s">
        <v>170</v>
      </c>
      <c r="AU1387" s="253" t="s">
        <v>77</v>
      </c>
      <c r="AV1387" s="14" t="s">
        <v>77</v>
      </c>
      <c r="AW1387" s="14" t="s">
        <v>31</v>
      </c>
      <c r="AX1387" s="14" t="s">
        <v>69</v>
      </c>
      <c r="AY1387" s="253" t="s">
        <v>155</v>
      </c>
    </row>
    <row r="1388" s="13" customFormat="1">
      <c r="A1388" s="13"/>
      <c r="B1388" s="233"/>
      <c r="C1388" s="234"/>
      <c r="D1388" s="228" t="s">
        <v>170</v>
      </c>
      <c r="E1388" s="235" t="s">
        <v>19</v>
      </c>
      <c r="F1388" s="236" t="s">
        <v>177</v>
      </c>
      <c r="G1388" s="234"/>
      <c r="H1388" s="235" t="s">
        <v>19</v>
      </c>
      <c r="I1388" s="237"/>
      <c r="J1388" s="234"/>
      <c r="K1388" s="234"/>
      <c r="L1388" s="238"/>
      <c r="M1388" s="239"/>
      <c r="N1388" s="240"/>
      <c r="O1388" s="240"/>
      <c r="P1388" s="240"/>
      <c r="Q1388" s="240"/>
      <c r="R1388" s="240"/>
      <c r="S1388" s="240"/>
      <c r="T1388" s="241"/>
      <c r="U1388" s="13"/>
      <c r="V1388" s="13"/>
      <c r="W1388" s="13"/>
      <c r="X1388" s="13"/>
      <c r="Y1388" s="13"/>
      <c r="Z1388" s="13"/>
      <c r="AA1388" s="13"/>
      <c r="AB1388" s="13"/>
      <c r="AC1388" s="13"/>
      <c r="AD1388" s="13"/>
      <c r="AE1388" s="13"/>
      <c r="AT1388" s="242" t="s">
        <v>170</v>
      </c>
      <c r="AU1388" s="242" t="s">
        <v>77</v>
      </c>
      <c r="AV1388" s="13" t="s">
        <v>75</v>
      </c>
      <c r="AW1388" s="13" t="s">
        <v>31</v>
      </c>
      <c r="AX1388" s="13" t="s">
        <v>69</v>
      </c>
      <c r="AY1388" s="242" t="s">
        <v>155</v>
      </c>
    </row>
    <row r="1389" s="14" customFormat="1">
      <c r="A1389" s="14"/>
      <c r="B1389" s="243"/>
      <c r="C1389" s="244"/>
      <c r="D1389" s="228" t="s">
        <v>170</v>
      </c>
      <c r="E1389" s="245" t="s">
        <v>19</v>
      </c>
      <c r="F1389" s="246" t="s">
        <v>1094</v>
      </c>
      <c r="G1389" s="244"/>
      <c r="H1389" s="247">
        <v>8.35</v>
      </c>
      <c r="I1389" s="248"/>
      <c r="J1389" s="244"/>
      <c r="K1389" s="244"/>
      <c r="L1389" s="249"/>
      <c r="M1389" s="250"/>
      <c r="N1389" s="251"/>
      <c r="O1389" s="251"/>
      <c r="P1389" s="251"/>
      <c r="Q1389" s="251"/>
      <c r="R1389" s="251"/>
      <c r="S1389" s="251"/>
      <c r="T1389" s="252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T1389" s="253" t="s">
        <v>170</v>
      </c>
      <c r="AU1389" s="253" t="s">
        <v>77</v>
      </c>
      <c r="AV1389" s="14" t="s">
        <v>77</v>
      </c>
      <c r="AW1389" s="14" t="s">
        <v>31</v>
      </c>
      <c r="AX1389" s="14" t="s">
        <v>69</v>
      </c>
      <c r="AY1389" s="253" t="s">
        <v>155</v>
      </c>
    </row>
    <row r="1390" s="13" customFormat="1">
      <c r="A1390" s="13"/>
      <c r="B1390" s="233"/>
      <c r="C1390" s="234"/>
      <c r="D1390" s="228" t="s">
        <v>170</v>
      </c>
      <c r="E1390" s="235" t="s">
        <v>19</v>
      </c>
      <c r="F1390" s="236" t="s">
        <v>1095</v>
      </c>
      <c r="G1390" s="234"/>
      <c r="H1390" s="235" t="s">
        <v>19</v>
      </c>
      <c r="I1390" s="237"/>
      <c r="J1390" s="234"/>
      <c r="K1390" s="234"/>
      <c r="L1390" s="238"/>
      <c r="M1390" s="239"/>
      <c r="N1390" s="240"/>
      <c r="O1390" s="240"/>
      <c r="P1390" s="240"/>
      <c r="Q1390" s="240"/>
      <c r="R1390" s="240"/>
      <c r="S1390" s="240"/>
      <c r="T1390" s="241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42" t="s">
        <v>170</v>
      </c>
      <c r="AU1390" s="242" t="s">
        <v>77</v>
      </c>
      <c r="AV1390" s="13" t="s">
        <v>75</v>
      </c>
      <c r="AW1390" s="13" t="s">
        <v>31</v>
      </c>
      <c r="AX1390" s="13" t="s">
        <v>69</v>
      </c>
      <c r="AY1390" s="242" t="s">
        <v>155</v>
      </c>
    </row>
    <row r="1391" s="14" customFormat="1">
      <c r="A1391" s="14"/>
      <c r="B1391" s="243"/>
      <c r="C1391" s="244"/>
      <c r="D1391" s="228" t="s">
        <v>170</v>
      </c>
      <c r="E1391" s="245" t="s">
        <v>19</v>
      </c>
      <c r="F1391" s="246" t="s">
        <v>1094</v>
      </c>
      <c r="G1391" s="244"/>
      <c r="H1391" s="247">
        <v>8.35</v>
      </c>
      <c r="I1391" s="248"/>
      <c r="J1391" s="244"/>
      <c r="K1391" s="244"/>
      <c r="L1391" s="249"/>
      <c r="M1391" s="250"/>
      <c r="N1391" s="251"/>
      <c r="O1391" s="251"/>
      <c r="P1391" s="251"/>
      <c r="Q1391" s="251"/>
      <c r="R1391" s="251"/>
      <c r="S1391" s="251"/>
      <c r="T1391" s="252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53" t="s">
        <v>170</v>
      </c>
      <c r="AU1391" s="253" t="s">
        <v>77</v>
      </c>
      <c r="AV1391" s="14" t="s">
        <v>77</v>
      </c>
      <c r="AW1391" s="14" t="s">
        <v>31</v>
      </c>
      <c r="AX1391" s="14" t="s">
        <v>69</v>
      </c>
      <c r="AY1391" s="253" t="s">
        <v>155</v>
      </c>
    </row>
    <row r="1392" s="15" customFormat="1">
      <c r="A1392" s="15"/>
      <c r="B1392" s="254"/>
      <c r="C1392" s="255"/>
      <c r="D1392" s="228" t="s">
        <v>170</v>
      </c>
      <c r="E1392" s="256" t="s">
        <v>19</v>
      </c>
      <c r="F1392" s="257" t="s">
        <v>192</v>
      </c>
      <c r="G1392" s="255"/>
      <c r="H1392" s="258">
        <v>25.049999999999996</v>
      </c>
      <c r="I1392" s="259"/>
      <c r="J1392" s="255"/>
      <c r="K1392" s="255"/>
      <c r="L1392" s="260"/>
      <c r="M1392" s="261"/>
      <c r="N1392" s="262"/>
      <c r="O1392" s="262"/>
      <c r="P1392" s="262"/>
      <c r="Q1392" s="262"/>
      <c r="R1392" s="262"/>
      <c r="S1392" s="262"/>
      <c r="T1392" s="263"/>
      <c r="U1392" s="15"/>
      <c r="V1392" s="15"/>
      <c r="W1392" s="15"/>
      <c r="X1392" s="15"/>
      <c r="Y1392" s="15"/>
      <c r="Z1392" s="15"/>
      <c r="AA1392" s="15"/>
      <c r="AB1392" s="15"/>
      <c r="AC1392" s="15"/>
      <c r="AD1392" s="15"/>
      <c r="AE1392" s="15"/>
      <c r="AT1392" s="264" t="s">
        <v>170</v>
      </c>
      <c r="AU1392" s="264" t="s">
        <v>77</v>
      </c>
      <c r="AV1392" s="15" t="s">
        <v>161</v>
      </c>
      <c r="AW1392" s="15" t="s">
        <v>31</v>
      </c>
      <c r="AX1392" s="15" t="s">
        <v>75</v>
      </c>
      <c r="AY1392" s="264" t="s">
        <v>155</v>
      </c>
    </row>
    <row r="1393" s="2" customFormat="1" ht="16.5" customHeight="1">
      <c r="A1393" s="41"/>
      <c r="B1393" s="42"/>
      <c r="C1393" s="215" t="s">
        <v>694</v>
      </c>
      <c r="D1393" s="215" t="s">
        <v>157</v>
      </c>
      <c r="E1393" s="216" t="s">
        <v>1096</v>
      </c>
      <c r="F1393" s="217" t="s">
        <v>1097</v>
      </c>
      <c r="G1393" s="218" t="s">
        <v>300</v>
      </c>
      <c r="H1393" s="219">
        <v>24</v>
      </c>
      <c r="I1393" s="220"/>
      <c r="J1393" s="221">
        <f>ROUND(I1393*H1393,2)</f>
        <v>0</v>
      </c>
      <c r="K1393" s="217" t="s">
        <v>19</v>
      </c>
      <c r="L1393" s="47"/>
      <c r="M1393" s="222" t="s">
        <v>19</v>
      </c>
      <c r="N1393" s="223" t="s">
        <v>40</v>
      </c>
      <c r="O1393" s="87"/>
      <c r="P1393" s="224">
        <f>O1393*H1393</f>
        <v>0</v>
      </c>
      <c r="Q1393" s="224">
        <v>0</v>
      </c>
      <c r="R1393" s="224">
        <f>Q1393*H1393</f>
        <v>0</v>
      </c>
      <c r="S1393" s="224">
        <v>0</v>
      </c>
      <c r="T1393" s="225">
        <f>S1393*H1393</f>
        <v>0</v>
      </c>
      <c r="U1393" s="41"/>
      <c r="V1393" s="41"/>
      <c r="W1393" s="41"/>
      <c r="X1393" s="41"/>
      <c r="Y1393" s="41"/>
      <c r="Z1393" s="41"/>
      <c r="AA1393" s="41"/>
      <c r="AB1393" s="41"/>
      <c r="AC1393" s="41"/>
      <c r="AD1393" s="41"/>
      <c r="AE1393" s="41"/>
      <c r="AR1393" s="226" t="s">
        <v>161</v>
      </c>
      <c r="AT1393" s="226" t="s">
        <v>157</v>
      </c>
      <c r="AU1393" s="226" t="s">
        <v>77</v>
      </c>
      <c r="AY1393" s="20" t="s">
        <v>155</v>
      </c>
      <c r="BE1393" s="227">
        <f>IF(N1393="základní",J1393,0)</f>
        <v>0</v>
      </c>
      <c r="BF1393" s="227">
        <f>IF(N1393="snížená",J1393,0)</f>
        <v>0</v>
      </c>
      <c r="BG1393" s="227">
        <f>IF(N1393="zákl. přenesená",J1393,0)</f>
        <v>0</v>
      </c>
      <c r="BH1393" s="227">
        <f>IF(N1393="sníž. přenesená",J1393,0)</f>
        <v>0</v>
      </c>
      <c r="BI1393" s="227">
        <f>IF(N1393="nulová",J1393,0)</f>
        <v>0</v>
      </c>
      <c r="BJ1393" s="20" t="s">
        <v>75</v>
      </c>
      <c r="BK1393" s="227">
        <f>ROUND(I1393*H1393,2)</f>
        <v>0</v>
      </c>
      <c r="BL1393" s="20" t="s">
        <v>161</v>
      </c>
      <c r="BM1393" s="226" t="s">
        <v>1098</v>
      </c>
    </row>
    <row r="1394" s="2" customFormat="1">
      <c r="A1394" s="41"/>
      <c r="B1394" s="42"/>
      <c r="C1394" s="43"/>
      <c r="D1394" s="228" t="s">
        <v>162</v>
      </c>
      <c r="E1394" s="43"/>
      <c r="F1394" s="229" t="s">
        <v>1097</v>
      </c>
      <c r="G1394" s="43"/>
      <c r="H1394" s="43"/>
      <c r="I1394" s="230"/>
      <c r="J1394" s="43"/>
      <c r="K1394" s="43"/>
      <c r="L1394" s="47"/>
      <c r="M1394" s="231"/>
      <c r="N1394" s="232"/>
      <c r="O1394" s="87"/>
      <c r="P1394" s="87"/>
      <c r="Q1394" s="87"/>
      <c r="R1394" s="87"/>
      <c r="S1394" s="87"/>
      <c r="T1394" s="88"/>
      <c r="U1394" s="41"/>
      <c r="V1394" s="41"/>
      <c r="W1394" s="41"/>
      <c r="X1394" s="41"/>
      <c r="Y1394" s="41"/>
      <c r="Z1394" s="41"/>
      <c r="AA1394" s="41"/>
      <c r="AB1394" s="41"/>
      <c r="AC1394" s="41"/>
      <c r="AD1394" s="41"/>
      <c r="AE1394" s="41"/>
      <c r="AT1394" s="20" t="s">
        <v>162</v>
      </c>
      <c r="AU1394" s="20" t="s">
        <v>77</v>
      </c>
    </row>
    <row r="1395" s="13" customFormat="1">
      <c r="A1395" s="13"/>
      <c r="B1395" s="233"/>
      <c r="C1395" s="234"/>
      <c r="D1395" s="228" t="s">
        <v>170</v>
      </c>
      <c r="E1395" s="235" t="s">
        <v>19</v>
      </c>
      <c r="F1395" s="236" t="s">
        <v>1092</v>
      </c>
      <c r="G1395" s="234"/>
      <c r="H1395" s="235" t="s">
        <v>19</v>
      </c>
      <c r="I1395" s="237"/>
      <c r="J1395" s="234"/>
      <c r="K1395" s="234"/>
      <c r="L1395" s="238"/>
      <c r="M1395" s="239"/>
      <c r="N1395" s="240"/>
      <c r="O1395" s="240"/>
      <c r="P1395" s="240"/>
      <c r="Q1395" s="240"/>
      <c r="R1395" s="240"/>
      <c r="S1395" s="240"/>
      <c r="T1395" s="241"/>
      <c r="U1395" s="13"/>
      <c r="V1395" s="13"/>
      <c r="W1395" s="13"/>
      <c r="X1395" s="13"/>
      <c r="Y1395" s="13"/>
      <c r="Z1395" s="13"/>
      <c r="AA1395" s="13"/>
      <c r="AB1395" s="13"/>
      <c r="AC1395" s="13"/>
      <c r="AD1395" s="13"/>
      <c r="AE1395" s="13"/>
      <c r="AT1395" s="242" t="s">
        <v>170</v>
      </c>
      <c r="AU1395" s="242" t="s">
        <v>77</v>
      </c>
      <c r="AV1395" s="13" t="s">
        <v>75</v>
      </c>
      <c r="AW1395" s="13" t="s">
        <v>31</v>
      </c>
      <c r="AX1395" s="13" t="s">
        <v>69</v>
      </c>
      <c r="AY1395" s="242" t="s">
        <v>155</v>
      </c>
    </row>
    <row r="1396" s="13" customFormat="1">
      <c r="A1396" s="13"/>
      <c r="B1396" s="233"/>
      <c r="C1396" s="234"/>
      <c r="D1396" s="228" t="s">
        <v>170</v>
      </c>
      <c r="E1396" s="235" t="s">
        <v>19</v>
      </c>
      <c r="F1396" s="236" t="s">
        <v>183</v>
      </c>
      <c r="G1396" s="234"/>
      <c r="H1396" s="235" t="s">
        <v>19</v>
      </c>
      <c r="I1396" s="237"/>
      <c r="J1396" s="234"/>
      <c r="K1396" s="234"/>
      <c r="L1396" s="238"/>
      <c r="M1396" s="239"/>
      <c r="N1396" s="240"/>
      <c r="O1396" s="240"/>
      <c r="P1396" s="240"/>
      <c r="Q1396" s="240"/>
      <c r="R1396" s="240"/>
      <c r="S1396" s="240"/>
      <c r="T1396" s="241"/>
      <c r="U1396" s="13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2" t="s">
        <v>170</v>
      </c>
      <c r="AU1396" s="242" t="s">
        <v>77</v>
      </c>
      <c r="AV1396" s="13" t="s">
        <v>75</v>
      </c>
      <c r="AW1396" s="13" t="s">
        <v>31</v>
      </c>
      <c r="AX1396" s="13" t="s">
        <v>69</v>
      </c>
      <c r="AY1396" s="242" t="s">
        <v>155</v>
      </c>
    </row>
    <row r="1397" s="14" customFormat="1">
      <c r="A1397" s="14"/>
      <c r="B1397" s="243"/>
      <c r="C1397" s="244"/>
      <c r="D1397" s="228" t="s">
        <v>170</v>
      </c>
      <c r="E1397" s="245" t="s">
        <v>19</v>
      </c>
      <c r="F1397" s="246" t="s">
        <v>1099</v>
      </c>
      <c r="G1397" s="244"/>
      <c r="H1397" s="247">
        <v>12</v>
      </c>
      <c r="I1397" s="248"/>
      <c r="J1397" s="244"/>
      <c r="K1397" s="244"/>
      <c r="L1397" s="249"/>
      <c r="M1397" s="250"/>
      <c r="N1397" s="251"/>
      <c r="O1397" s="251"/>
      <c r="P1397" s="251"/>
      <c r="Q1397" s="251"/>
      <c r="R1397" s="251"/>
      <c r="S1397" s="251"/>
      <c r="T1397" s="252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T1397" s="253" t="s">
        <v>170</v>
      </c>
      <c r="AU1397" s="253" t="s">
        <v>77</v>
      </c>
      <c r="AV1397" s="14" t="s">
        <v>77</v>
      </c>
      <c r="AW1397" s="14" t="s">
        <v>31</v>
      </c>
      <c r="AX1397" s="14" t="s">
        <v>69</v>
      </c>
      <c r="AY1397" s="253" t="s">
        <v>155</v>
      </c>
    </row>
    <row r="1398" s="13" customFormat="1">
      <c r="A1398" s="13"/>
      <c r="B1398" s="233"/>
      <c r="C1398" s="234"/>
      <c r="D1398" s="228" t="s">
        <v>170</v>
      </c>
      <c r="E1398" s="235" t="s">
        <v>19</v>
      </c>
      <c r="F1398" s="236" t="s">
        <v>187</v>
      </c>
      <c r="G1398" s="234"/>
      <c r="H1398" s="235" t="s">
        <v>19</v>
      </c>
      <c r="I1398" s="237"/>
      <c r="J1398" s="234"/>
      <c r="K1398" s="234"/>
      <c r="L1398" s="238"/>
      <c r="M1398" s="239"/>
      <c r="N1398" s="240"/>
      <c r="O1398" s="240"/>
      <c r="P1398" s="240"/>
      <c r="Q1398" s="240"/>
      <c r="R1398" s="240"/>
      <c r="S1398" s="240"/>
      <c r="T1398" s="241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42" t="s">
        <v>170</v>
      </c>
      <c r="AU1398" s="242" t="s">
        <v>77</v>
      </c>
      <c r="AV1398" s="13" t="s">
        <v>75</v>
      </c>
      <c r="AW1398" s="13" t="s">
        <v>31</v>
      </c>
      <c r="AX1398" s="13" t="s">
        <v>69</v>
      </c>
      <c r="AY1398" s="242" t="s">
        <v>155</v>
      </c>
    </row>
    <row r="1399" s="14" customFormat="1">
      <c r="A1399" s="14"/>
      <c r="B1399" s="243"/>
      <c r="C1399" s="244"/>
      <c r="D1399" s="228" t="s">
        <v>170</v>
      </c>
      <c r="E1399" s="245" t="s">
        <v>19</v>
      </c>
      <c r="F1399" s="246" t="s">
        <v>1099</v>
      </c>
      <c r="G1399" s="244"/>
      <c r="H1399" s="247">
        <v>12</v>
      </c>
      <c r="I1399" s="248"/>
      <c r="J1399" s="244"/>
      <c r="K1399" s="244"/>
      <c r="L1399" s="249"/>
      <c r="M1399" s="250"/>
      <c r="N1399" s="251"/>
      <c r="O1399" s="251"/>
      <c r="P1399" s="251"/>
      <c r="Q1399" s="251"/>
      <c r="R1399" s="251"/>
      <c r="S1399" s="251"/>
      <c r="T1399" s="252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53" t="s">
        <v>170</v>
      </c>
      <c r="AU1399" s="253" t="s">
        <v>77</v>
      </c>
      <c r="AV1399" s="14" t="s">
        <v>77</v>
      </c>
      <c r="AW1399" s="14" t="s">
        <v>31</v>
      </c>
      <c r="AX1399" s="14" t="s">
        <v>69</v>
      </c>
      <c r="AY1399" s="253" t="s">
        <v>155</v>
      </c>
    </row>
    <row r="1400" s="15" customFormat="1">
      <c r="A1400" s="15"/>
      <c r="B1400" s="254"/>
      <c r="C1400" s="255"/>
      <c r="D1400" s="228" t="s">
        <v>170</v>
      </c>
      <c r="E1400" s="256" t="s">
        <v>19</v>
      </c>
      <c r="F1400" s="257" t="s">
        <v>192</v>
      </c>
      <c r="G1400" s="255"/>
      <c r="H1400" s="258">
        <v>24</v>
      </c>
      <c r="I1400" s="259"/>
      <c r="J1400" s="255"/>
      <c r="K1400" s="255"/>
      <c r="L1400" s="260"/>
      <c r="M1400" s="261"/>
      <c r="N1400" s="262"/>
      <c r="O1400" s="262"/>
      <c r="P1400" s="262"/>
      <c r="Q1400" s="262"/>
      <c r="R1400" s="262"/>
      <c r="S1400" s="262"/>
      <c r="T1400" s="263"/>
      <c r="U1400" s="15"/>
      <c r="V1400" s="15"/>
      <c r="W1400" s="15"/>
      <c r="X1400" s="15"/>
      <c r="Y1400" s="15"/>
      <c r="Z1400" s="15"/>
      <c r="AA1400" s="15"/>
      <c r="AB1400" s="15"/>
      <c r="AC1400" s="15"/>
      <c r="AD1400" s="15"/>
      <c r="AE1400" s="15"/>
      <c r="AT1400" s="264" t="s">
        <v>170</v>
      </c>
      <c r="AU1400" s="264" t="s">
        <v>77</v>
      </c>
      <c r="AV1400" s="15" t="s">
        <v>161</v>
      </c>
      <c r="AW1400" s="15" t="s">
        <v>31</v>
      </c>
      <c r="AX1400" s="15" t="s">
        <v>75</v>
      </c>
      <c r="AY1400" s="264" t="s">
        <v>155</v>
      </c>
    </row>
    <row r="1401" s="2" customFormat="1" ht="16.5" customHeight="1">
      <c r="A1401" s="41"/>
      <c r="B1401" s="42"/>
      <c r="C1401" s="215" t="s">
        <v>1100</v>
      </c>
      <c r="D1401" s="215" t="s">
        <v>157</v>
      </c>
      <c r="E1401" s="216" t="s">
        <v>1101</v>
      </c>
      <c r="F1401" s="217" t="s">
        <v>1102</v>
      </c>
      <c r="G1401" s="218" t="s">
        <v>300</v>
      </c>
      <c r="H1401" s="219">
        <v>1553.1</v>
      </c>
      <c r="I1401" s="220"/>
      <c r="J1401" s="221">
        <f>ROUND(I1401*H1401,2)</f>
        <v>0</v>
      </c>
      <c r="K1401" s="217" t="s">
        <v>19</v>
      </c>
      <c r="L1401" s="47"/>
      <c r="M1401" s="222" t="s">
        <v>19</v>
      </c>
      <c r="N1401" s="223" t="s">
        <v>40</v>
      </c>
      <c r="O1401" s="87"/>
      <c r="P1401" s="224">
        <f>O1401*H1401</f>
        <v>0</v>
      </c>
      <c r="Q1401" s="224">
        <v>0</v>
      </c>
      <c r="R1401" s="224">
        <f>Q1401*H1401</f>
        <v>0</v>
      </c>
      <c r="S1401" s="224">
        <v>0</v>
      </c>
      <c r="T1401" s="225">
        <f>S1401*H1401</f>
        <v>0</v>
      </c>
      <c r="U1401" s="41"/>
      <c r="V1401" s="41"/>
      <c r="W1401" s="41"/>
      <c r="X1401" s="41"/>
      <c r="Y1401" s="41"/>
      <c r="Z1401" s="41"/>
      <c r="AA1401" s="41"/>
      <c r="AB1401" s="41"/>
      <c r="AC1401" s="41"/>
      <c r="AD1401" s="41"/>
      <c r="AE1401" s="41"/>
      <c r="AR1401" s="226" t="s">
        <v>161</v>
      </c>
      <c r="AT1401" s="226" t="s">
        <v>157</v>
      </c>
      <c r="AU1401" s="226" t="s">
        <v>77</v>
      </c>
      <c r="AY1401" s="20" t="s">
        <v>155</v>
      </c>
      <c r="BE1401" s="227">
        <f>IF(N1401="základní",J1401,0)</f>
        <v>0</v>
      </c>
      <c r="BF1401" s="227">
        <f>IF(N1401="snížená",J1401,0)</f>
        <v>0</v>
      </c>
      <c r="BG1401" s="227">
        <f>IF(N1401="zákl. přenesená",J1401,0)</f>
        <v>0</v>
      </c>
      <c r="BH1401" s="227">
        <f>IF(N1401="sníž. přenesená",J1401,0)</f>
        <v>0</v>
      </c>
      <c r="BI1401" s="227">
        <f>IF(N1401="nulová",J1401,0)</f>
        <v>0</v>
      </c>
      <c r="BJ1401" s="20" t="s">
        <v>75</v>
      </c>
      <c r="BK1401" s="227">
        <f>ROUND(I1401*H1401,2)</f>
        <v>0</v>
      </c>
      <c r="BL1401" s="20" t="s">
        <v>161</v>
      </c>
      <c r="BM1401" s="226" t="s">
        <v>1103</v>
      </c>
    </row>
    <row r="1402" s="2" customFormat="1">
      <c r="A1402" s="41"/>
      <c r="B1402" s="42"/>
      <c r="C1402" s="43"/>
      <c r="D1402" s="228" t="s">
        <v>162</v>
      </c>
      <c r="E1402" s="43"/>
      <c r="F1402" s="229" t="s">
        <v>1102</v>
      </c>
      <c r="G1402" s="43"/>
      <c r="H1402" s="43"/>
      <c r="I1402" s="230"/>
      <c r="J1402" s="43"/>
      <c r="K1402" s="43"/>
      <c r="L1402" s="47"/>
      <c r="M1402" s="231"/>
      <c r="N1402" s="232"/>
      <c r="O1402" s="87"/>
      <c r="P1402" s="87"/>
      <c r="Q1402" s="87"/>
      <c r="R1402" s="87"/>
      <c r="S1402" s="87"/>
      <c r="T1402" s="88"/>
      <c r="U1402" s="41"/>
      <c r="V1402" s="41"/>
      <c r="W1402" s="41"/>
      <c r="X1402" s="41"/>
      <c r="Y1402" s="41"/>
      <c r="Z1402" s="41"/>
      <c r="AA1402" s="41"/>
      <c r="AB1402" s="41"/>
      <c r="AC1402" s="41"/>
      <c r="AD1402" s="41"/>
      <c r="AE1402" s="41"/>
      <c r="AT1402" s="20" t="s">
        <v>162</v>
      </c>
      <c r="AU1402" s="20" t="s">
        <v>77</v>
      </c>
    </row>
    <row r="1403" s="13" customFormat="1">
      <c r="A1403" s="13"/>
      <c r="B1403" s="233"/>
      <c r="C1403" s="234"/>
      <c r="D1403" s="228" t="s">
        <v>170</v>
      </c>
      <c r="E1403" s="235" t="s">
        <v>19</v>
      </c>
      <c r="F1403" s="236" t="s">
        <v>1104</v>
      </c>
      <c r="G1403" s="234"/>
      <c r="H1403" s="235" t="s">
        <v>19</v>
      </c>
      <c r="I1403" s="237"/>
      <c r="J1403" s="234"/>
      <c r="K1403" s="234"/>
      <c r="L1403" s="238"/>
      <c r="M1403" s="239"/>
      <c r="N1403" s="240"/>
      <c r="O1403" s="240"/>
      <c r="P1403" s="240"/>
      <c r="Q1403" s="240"/>
      <c r="R1403" s="240"/>
      <c r="S1403" s="240"/>
      <c r="T1403" s="241"/>
      <c r="U1403" s="13"/>
      <c r="V1403" s="13"/>
      <c r="W1403" s="13"/>
      <c r="X1403" s="13"/>
      <c r="Y1403" s="13"/>
      <c r="Z1403" s="13"/>
      <c r="AA1403" s="13"/>
      <c r="AB1403" s="13"/>
      <c r="AC1403" s="13"/>
      <c r="AD1403" s="13"/>
      <c r="AE1403" s="13"/>
      <c r="AT1403" s="242" t="s">
        <v>170</v>
      </c>
      <c r="AU1403" s="242" t="s">
        <v>77</v>
      </c>
      <c r="AV1403" s="13" t="s">
        <v>75</v>
      </c>
      <c r="AW1403" s="13" t="s">
        <v>31</v>
      </c>
      <c r="AX1403" s="13" t="s">
        <v>69</v>
      </c>
      <c r="AY1403" s="242" t="s">
        <v>155</v>
      </c>
    </row>
    <row r="1404" s="14" customFormat="1">
      <c r="A1404" s="14"/>
      <c r="B1404" s="243"/>
      <c r="C1404" s="244"/>
      <c r="D1404" s="228" t="s">
        <v>170</v>
      </c>
      <c r="E1404" s="245" t="s">
        <v>19</v>
      </c>
      <c r="F1404" s="246" t="s">
        <v>1105</v>
      </c>
      <c r="G1404" s="244"/>
      <c r="H1404" s="247">
        <v>1553.1</v>
      </c>
      <c r="I1404" s="248"/>
      <c r="J1404" s="244"/>
      <c r="K1404" s="244"/>
      <c r="L1404" s="249"/>
      <c r="M1404" s="250"/>
      <c r="N1404" s="251"/>
      <c r="O1404" s="251"/>
      <c r="P1404" s="251"/>
      <c r="Q1404" s="251"/>
      <c r="R1404" s="251"/>
      <c r="S1404" s="251"/>
      <c r="T1404" s="252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T1404" s="253" t="s">
        <v>170</v>
      </c>
      <c r="AU1404" s="253" t="s">
        <v>77</v>
      </c>
      <c r="AV1404" s="14" t="s">
        <v>77</v>
      </c>
      <c r="AW1404" s="14" t="s">
        <v>31</v>
      </c>
      <c r="AX1404" s="14" t="s">
        <v>69</v>
      </c>
      <c r="AY1404" s="253" t="s">
        <v>155</v>
      </c>
    </row>
    <row r="1405" s="15" customFormat="1">
      <c r="A1405" s="15"/>
      <c r="B1405" s="254"/>
      <c r="C1405" s="255"/>
      <c r="D1405" s="228" t="s">
        <v>170</v>
      </c>
      <c r="E1405" s="256" t="s">
        <v>19</v>
      </c>
      <c r="F1405" s="257" t="s">
        <v>192</v>
      </c>
      <c r="G1405" s="255"/>
      <c r="H1405" s="258">
        <v>1553.1</v>
      </c>
      <c r="I1405" s="259"/>
      <c r="J1405" s="255"/>
      <c r="K1405" s="255"/>
      <c r="L1405" s="260"/>
      <c r="M1405" s="261"/>
      <c r="N1405" s="262"/>
      <c r="O1405" s="262"/>
      <c r="P1405" s="262"/>
      <c r="Q1405" s="262"/>
      <c r="R1405" s="262"/>
      <c r="S1405" s="262"/>
      <c r="T1405" s="263"/>
      <c r="U1405" s="15"/>
      <c r="V1405" s="15"/>
      <c r="W1405" s="15"/>
      <c r="X1405" s="15"/>
      <c r="Y1405" s="15"/>
      <c r="Z1405" s="15"/>
      <c r="AA1405" s="15"/>
      <c r="AB1405" s="15"/>
      <c r="AC1405" s="15"/>
      <c r="AD1405" s="15"/>
      <c r="AE1405" s="15"/>
      <c r="AT1405" s="264" t="s">
        <v>170</v>
      </c>
      <c r="AU1405" s="264" t="s">
        <v>77</v>
      </c>
      <c r="AV1405" s="15" t="s">
        <v>161</v>
      </c>
      <c r="AW1405" s="15" t="s">
        <v>31</v>
      </c>
      <c r="AX1405" s="15" t="s">
        <v>75</v>
      </c>
      <c r="AY1405" s="264" t="s">
        <v>155</v>
      </c>
    </row>
    <row r="1406" s="2" customFormat="1" ht="16.5" customHeight="1">
      <c r="A1406" s="41"/>
      <c r="B1406" s="42"/>
      <c r="C1406" s="215" t="s">
        <v>701</v>
      </c>
      <c r="D1406" s="215" t="s">
        <v>157</v>
      </c>
      <c r="E1406" s="216" t="s">
        <v>1106</v>
      </c>
      <c r="F1406" s="217" t="s">
        <v>1107</v>
      </c>
      <c r="G1406" s="218" t="s">
        <v>300</v>
      </c>
      <c r="H1406" s="219">
        <v>1488</v>
      </c>
      <c r="I1406" s="220"/>
      <c r="J1406" s="221">
        <f>ROUND(I1406*H1406,2)</f>
        <v>0</v>
      </c>
      <c r="K1406" s="217" t="s">
        <v>19</v>
      </c>
      <c r="L1406" s="47"/>
      <c r="M1406" s="222" t="s">
        <v>19</v>
      </c>
      <c r="N1406" s="223" t="s">
        <v>40</v>
      </c>
      <c r="O1406" s="87"/>
      <c r="P1406" s="224">
        <f>O1406*H1406</f>
        <v>0</v>
      </c>
      <c r="Q1406" s="224">
        <v>0</v>
      </c>
      <c r="R1406" s="224">
        <f>Q1406*H1406</f>
        <v>0</v>
      </c>
      <c r="S1406" s="224">
        <v>0</v>
      </c>
      <c r="T1406" s="225">
        <f>S1406*H1406</f>
        <v>0</v>
      </c>
      <c r="U1406" s="41"/>
      <c r="V1406" s="41"/>
      <c r="W1406" s="41"/>
      <c r="X1406" s="41"/>
      <c r="Y1406" s="41"/>
      <c r="Z1406" s="41"/>
      <c r="AA1406" s="41"/>
      <c r="AB1406" s="41"/>
      <c r="AC1406" s="41"/>
      <c r="AD1406" s="41"/>
      <c r="AE1406" s="41"/>
      <c r="AR1406" s="226" t="s">
        <v>161</v>
      </c>
      <c r="AT1406" s="226" t="s">
        <v>157</v>
      </c>
      <c r="AU1406" s="226" t="s">
        <v>77</v>
      </c>
      <c r="AY1406" s="20" t="s">
        <v>155</v>
      </c>
      <c r="BE1406" s="227">
        <f>IF(N1406="základní",J1406,0)</f>
        <v>0</v>
      </c>
      <c r="BF1406" s="227">
        <f>IF(N1406="snížená",J1406,0)</f>
        <v>0</v>
      </c>
      <c r="BG1406" s="227">
        <f>IF(N1406="zákl. přenesená",J1406,0)</f>
        <v>0</v>
      </c>
      <c r="BH1406" s="227">
        <f>IF(N1406="sníž. přenesená",J1406,0)</f>
        <v>0</v>
      </c>
      <c r="BI1406" s="227">
        <f>IF(N1406="nulová",J1406,0)</f>
        <v>0</v>
      </c>
      <c r="BJ1406" s="20" t="s">
        <v>75</v>
      </c>
      <c r="BK1406" s="227">
        <f>ROUND(I1406*H1406,2)</f>
        <v>0</v>
      </c>
      <c r="BL1406" s="20" t="s">
        <v>161</v>
      </c>
      <c r="BM1406" s="226" t="s">
        <v>1108</v>
      </c>
    </row>
    <row r="1407" s="2" customFormat="1">
      <c r="A1407" s="41"/>
      <c r="B1407" s="42"/>
      <c r="C1407" s="43"/>
      <c r="D1407" s="228" t="s">
        <v>162</v>
      </c>
      <c r="E1407" s="43"/>
      <c r="F1407" s="229" t="s">
        <v>1107</v>
      </c>
      <c r="G1407" s="43"/>
      <c r="H1407" s="43"/>
      <c r="I1407" s="230"/>
      <c r="J1407" s="43"/>
      <c r="K1407" s="43"/>
      <c r="L1407" s="47"/>
      <c r="M1407" s="231"/>
      <c r="N1407" s="232"/>
      <c r="O1407" s="87"/>
      <c r="P1407" s="87"/>
      <c r="Q1407" s="87"/>
      <c r="R1407" s="87"/>
      <c r="S1407" s="87"/>
      <c r="T1407" s="88"/>
      <c r="U1407" s="41"/>
      <c r="V1407" s="41"/>
      <c r="W1407" s="41"/>
      <c r="X1407" s="41"/>
      <c r="Y1407" s="41"/>
      <c r="Z1407" s="41"/>
      <c r="AA1407" s="41"/>
      <c r="AB1407" s="41"/>
      <c r="AC1407" s="41"/>
      <c r="AD1407" s="41"/>
      <c r="AE1407" s="41"/>
      <c r="AT1407" s="20" t="s">
        <v>162</v>
      </c>
      <c r="AU1407" s="20" t="s">
        <v>77</v>
      </c>
    </row>
    <row r="1408" s="13" customFormat="1">
      <c r="A1408" s="13"/>
      <c r="B1408" s="233"/>
      <c r="C1408" s="234"/>
      <c r="D1408" s="228" t="s">
        <v>170</v>
      </c>
      <c r="E1408" s="235" t="s">
        <v>19</v>
      </c>
      <c r="F1408" s="236" t="s">
        <v>1104</v>
      </c>
      <c r="G1408" s="234"/>
      <c r="H1408" s="235" t="s">
        <v>19</v>
      </c>
      <c r="I1408" s="237"/>
      <c r="J1408" s="234"/>
      <c r="K1408" s="234"/>
      <c r="L1408" s="238"/>
      <c r="M1408" s="239"/>
      <c r="N1408" s="240"/>
      <c r="O1408" s="240"/>
      <c r="P1408" s="240"/>
      <c r="Q1408" s="240"/>
      <c r="R1408" s="240"/>
      <c r="S1408" s="240"/>
      <c r="T1408" s="241"/>
      <c r="U1408" s="13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242" t="s">
        <v>170</v>
      </c>
      <c r="AU1408" s="242" t="s">
        <v>77</v>
      </c>
      <c r="AV1408" s="13" t="s">
        <v>75</v>
      </c>
      <c r="AW1408" s="13" t="s">
        <v>31</v>
      </c>
      <c r="AX1408" s="13" t="s">
        <v>69</v>
      </c>
      <c r="AY1408" s="242" t="s">
        <v>155</v>
      </c>
    </row>
    <row r="1409" s="14" customFormat="1">
      <c r="A1409" s="14"/>
      <c r="B1409" s="243"/>
      <c r="C1409" s="244"/>
      <c r="D1409" s="228" t="s">
        <v>170</v>
      </c>
      <c r="E1409" s="245" t="s">
        <v>19</v>
      </c>
      <c r="F1409" s="246" t="s">
        <v>1109</v>
      </c>
      <c r="G1409" s="244"/>
      <c r="H1409" s="247">
        <v>1488</v>
      </c>
      <c r="I1409" s="248"/>
      <c r="J1409" s="244"/>
      <c r="K1409" s="244"/>
      <c r="L1409" s="249"/>
      <c r="M1409" s="250"/>
      <c r="N1409" s="251"/>
      <c r="O1409" s="251"/>
      <c r="P1409" s="251"/>
      <c r="Q1409" s="251"/>
      <c r="R1409" s="251"/>
      <c r="S1409" s="251"/>
      <c r="T1409" s="252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53" t="s">
        <v>170</v>
      </c>
      <c r="AU1409" s="253" t="s">
        <v>77</v>
      </c>
      <c r="AV1409" s="14" t="s">
        <v>77</v>
      </c>
      <c r="AW1409" s="14" t="s">
        <v>31</v>
      </c>
      <c r="AX1409" s="14" t="s">
        <v>69</v>
      </c>
      <c r="AY1409" s="253" t="s">
        <v>155</v>
      </c>
    </row>
    <row r="1410" s="15" customFormat="1">
      <c r="A1410" s="15"/>
      <c r="B1410" s="254"/>
      <c r="C1410" s="255"/>
      <c r="D1410" s="228" t="s">
        <v>170</v>
      </c>
      <c r="E1410" s="256" t="s">
        <v>19</v>
      </c>
      <c r="F1410" s="257" t="s">
        <v>192</v>
      </c>
      <c r="G1410" s="255"/>
      <c r="H1410" s="258">
        <v>1488</v>
      </c>
      <c r="I1410" s="259"/>
      <c r="J1410" s="255"/>
      <c r="K1410" s="255"/>
      <c r="L1410" s="260"/>
      <c r="M1410" s="261"/>
      <c r="N1410" s="262"/>
      <c r="O1410" s="262"/>
      <c r="P1410" s="262"/>
      <c r="Q1410" s="262"/>
      <c r="R1410" s="262"/>
      <c r="S1410" s="262"/>
      <c r="T1410" s="263"/>
      <c r="U1410" s="15"/>
      <c r="V1410" s="15"/>
      <c r="W1410" s="15"/>
      <c r="X1410" s="15"/>
      <c r="Y1410" s="15"/>
      <c r="Z1410" s="15"/>
      <c r="AA1410" s="15"/>
      <c r="AB1410" s="15"/>
      <c r="AC1410" s="15"/>
      <c r="AD1410" s="15"/>
      <c r="AE1410" s="15"/>
      <c r="AT1410" s="264" t="s">
        <v>170</v>
      </c>
      <c r="AU1410" s="264" t="s">
        <v>77</v>
      </c>
      <c r="AV1410" s="15" t="s">
        <v>161</v>
      </c>
      <c r="AW1410" s="15" t="s">
        <v>31</v>
      </c>
      <c r="AX1410" s="15" t="s">
        <v>75</v>
      </c>
      <c r="AY1410" s="264" t="s">
        <v>155</v>
      </c>
    </row>
    <row r="1411" s="2" customFormat="1" ht="16.5" customHeight="1">
      <c r="A1411" s="41"/>
      <c r="B1411" s="42"/>
      <c r="C1411" s="215" t="s">
        <v>1110</v>
      </c>
      <c r="D1411" s="215" t="s">
        <v>157</v>
      </c>
      <c r="E1411" s="216" t="s">
        <v>1111</v>
      </c>
      <c r="F1411" s="217" t="s">
        <v>1112</v>
      </c>
      <c r="G1411" s="218" t="s">
        <v>232</v>
      </c>
      <c r="H1411" s="219">
        <v>1178.193</v>
      </c>
      <c r="I1411" s="220"/>
      <c r="J1411" s="221">
        <f>ROUND(I1411*H1411,2)</f>
        <v>0</v>
      </c>
      <c r="K1411" s="217" t="s">
        <v>19</v>
      </c>
      <c r="L1411" s="47"/>
      <c r="M1411" s="222" t="s">
        <v>19</v>
      </c>
      <c r="N1411" s="223" t="s">
        <v>40</v>
      </c>
      <c r="O1411" s="87"/>
      <c r="P1411" s="224">
        <f>O1411*H1411</f>
        <v>0</v>
      </c>
      <c r="Q1411" s="224">
        <v>0</v>
      </c>
      <c r="R1411" s="224">
        <f>Q1411*H1411</f>
        <v>0</v>
      </c>
      <c r="S1411" s="224">
        <v>0</v>
      </c>
      <c r="T1411" s="225">
        <f>S1411*H1411</f>
        <v>0</v>
      </c>
      <c r="U1411" s="41"/>
      <c r="V1411" s="41"/>
      <c r="W1411" s="41"/>
      <c r="X1411" s="41"/>
      <c r="Y1411" s="41"/>
      <c r="Z1411" s="41"/>
      <c r="AA1411" s="41"/>
      <c r="AB1411" s="41"/>
      <c r="AC1411" s="41"/>
      <c r="AD1411" s="41"/>
      <c r="AE1411" s="41"/>
      <c r="AR1411" s="226" t="s">
        <v>161</v>
      </c>
      <c r="AT1411" s="226" t="s">
        <v>157</v>
      </c>
      <c r="AU1411" s="226" t="s">
        <v>77</v>
      </c>
      <c r="AY1411" s="20" t="s">
        <v>155</v>
      </c>
      <c r="BE1411" s="227">
        <f>IF(N1411="základní",J1411,0)</f>
        <v>0</v>
      </c>
      <c r="BF1411" s="227">
        <f>IF(N1411="snížená",J1411,0)</f>
        <v>0</v>
      </c>
      <c r="BG1411" s="227">
        <f>IF(N1411="zákl. přenesená",J1411,0)</f>
        <v>0</v>
      </c>
      <c r="BH1411" s="227">
        <f>IF(N1411="sníž. přenesená",J1411,0)</f>
        <v>0</v>
      </c>
      <c r="BI1411" s="227">
        <f>IF(N1411="nulová",J1411,0)</f>
        <v>0</v>
      </c>
      <c r="BJ1411" s="20" t="s">
        <v>75</v>
      </c>
      <c r="BK1411" s="227">
        <f>ROUND(I1411*H1411,2)</f>
        <v>0</v>
      </c>
      <c r="BL1411" s="20" t="s">
        <v>161</v>
      </c>
      <c r="BM1411" s="226" t="s">
        <v>1113</v>
      </c>
    </row>
    <row r="1412" s="2" customFormat="1">
      <c r="A1412" s="41"/>
      <c r="B1412" s="42"/>
      <c r="C1412" s="43"/>
      <c r="D1412" s="228" t="s">
        <v>162</v>
      </c>
      <c r="E1412" s="43"/>
      <c r="F1412" s="229" t="s">
        <v>1112</v>
      </c>
      <c r="G1412" s="43"/>
      <c r="H1412" s="43"/>
      <c r="I1412" s="230"/>
      <c r="J1412" s="43"/>
      <c r="K1412" s="43"/>
      <c r="L1412" s="47"/>
      <c r="M1412" s="231"/>
      <c r="N1412" s="232"/>
      <c r="O1412" s="87"/>
      <c r="P1412" s="87"/>
      <c r="Q1412" s="87"/>
      <c r="R1412" s="87"/>
      <c r="S1412" s="87"/>
      <c r="T1412" s="88"/>
      <c r="U1412" s="41"/>
      <c r="V1412" s="41"/>
      <c r="W1412" s="41"/>
      <c r="X1412" s="41"/>
      <c r="Y1412" s="41"/>
      <c r="Z1412" s="41"/>
      <c r="AA1412" s="41"/>
      <c r="AB1412" s="41"/>
      <c r="AC1412" s="41"/>
      <c r="AD1412" s="41"/>
      <c r="AE1412" s="41"/>
      <c r="AT1412" s="20" t="s">
        <v>162</v>
      </c>
      <c r="AU1412" s="20" t="s">
        <v>77</v>
      </c>
    </row>
    <row r="1413" s="2" customFormat="1" ht="16.5" customHeight="1">
      <c r="A1413" s="41"/>
      <c r="B1413" s="42"/>
      <c r="C1413" s="215" t="s">
        <v>705</v>
      </c>
      <c r="D1413" s="215" t="s">
        <v>157</v>
      </c>
      <c r="E1413" s="216" t="s">
        <v>1114</v>
      </c>
      <c r="F1413" s="217" t="s">
        <v>1115</v>
      </c>
      <c r="G1413" s="218" t="s">
        <v>232</v>
      </c>
      <c r="H1413" s="219">
        <v>17672.895</v>
      </c>
      <c r="I1413" s="220"/>
      <c r="J1413" s="221">
        <f>ROUND(I1413*H1413,2)</f>
        <v>0</v>
      </c>
      <c r="K1413" s="217" t="s">
        <v>19</v>
      </c>
      <c r="L1413" s="47"/>
      <c r="M1413" s="222" t="s">
        <v>19</v>
      </c>
      <c r="N1413" s="223" t="s">
        <v>40</v>
      </c>
      <c r="O1413" s="87"/>
      <c r="P1413" s="224">
        <f>O1413*H1413</f>
        <v>0</v>
      </c>
      <c r="Q1413" s="224">
        <v>0</v>
      </c>
      <c r="R1413" s="224">
        <f>Q1413*H1413</f>
        <v>0</v>
      </c>
      <c r="S1413" s="224">
        <v>0</v>
      </c>
      <c r="T1413" s="225">
        <f>S1413*H1413</f>
        <v>0</v>
      </c>
      <c r="U1413" s="41"/>
      <c r="V1413" s="41"/>
      <c r="W1413" s="41"/>
      <c r="X1413" s="41"/>
      <c r="Y1413" s="41"/>
      <c r="Z1413" s="41"/>
      <c r="AA1413" s="41"/>
      <c r="AB1413" s="41"/>
      <c r="AC1413" s="41"/>
      <c r="AD1413" s="41"/>
      <c r="AE1413" s="41"/>
      <c r="AR1413" s="226" t="s">
        <v>161</v>
      </c>
      <c r="AT1413" s="226" t="s">
        <v>157</v>
      </c>
      <c r="AU1413" s="226" t="s">
        <v>77</v>
      </c>
      <c r="AY1413" s="20" t="s">
        <v>155</v>
      </c>
      <c r="BE1413" s="227">
        <f>IF(N1413="základní",J1413,0)</f>
        <v>0</v>
      </c>
      <c r="BF1413" s="227">
        <f>IF(N1413="snížená",J1413,0)</f>
        <v>0</v>
      </c>
      <c r="BG1413" s="227">
        <f>IF(N1413="zákl. přenesená",J1413,0)</f>
        <v>0</v>
      </c>
      <c r="BH1413" s="227">
        <f>IF(N1413="sníž. přenesená",J1413,0)</f>
        <v>0</v>
      </c>
      <c r="BI1413" s="227">
        <f>IF(N1413="nulová",J1413,0)</f>
        <v>0</v>
      </c>
      <c r="BJ1413" s="20" t="s">
        <v>75</v>
      </c>
      <c r="BK1413" s="227">
        <f>ROUND(I1413*H1413,2)</f>
        <v>0</v>
      </c>
      <c r="BL1413" s="20" t="s">
        <v>161</v>
      </c>
      <c r="BM1413" s="226" t="s">
        <v>1116</v>
      </c>
    </row>
    <row r="1414" s="2" customFormat="1">
      <c r="A1414" s="41"/>
      <c r="B1414" s="42"/>
      <c r="C1414" s="43"/>
      <c r="D1414" s="228" t="s">
        <v>162</v>
      </c>
      <c r="E1414" s="43"/>
      <c r="F1414" s="229" t="s">
        <v>1115</v>
      </c>
      <c r="G1414" s="43"/>
      <c r="H1414" s="43"/>
      <c r="I1414" s="230"/>
      <c r="J1414" s="43"/>
      <c r="K1414" s="43"/>
      <c r="L1414" s="47"/>
      <c r="M1414" s="231"/>
      <c r="N1414" s="232"/>
      <c r="O1414" s="87"/>
      <c r="P1414" s="87"/>
      <c r="Q1414" s="87"/>
      <c r="R1414" s="87"/>
      <c r="S1414" s="87"/>
      <c r="T1414" s="88"/>
      <c r="U1414" s="41"/>
      <c r="V1414" s="41"/>
      <c r="W1414" s="41"/>
      <c r="X1414" s="41"/>
      <c r="Y1414" s="41"/>
      <c r="Z1414" s="41"/>
      <c r="AA1414" s="41"/>
      <c r="AB1414" s="41"/>
      <c r="AC1414" s="41"/>
      <c r="AD1414" s="41"/>
      <c r="AE1414" s="41"/>
      <c r="AT1414" s="20" t="s">
        <v>162</v>
      </c>
      <c r="AU1414" s="20" t="s">
        <v>77</v>
      </c>
    </row>
    <row r="1415" s="14" customFormat="1">
      <c r="A1415" s="14"/>
      <c r="B1415" s="243"/>
      <c r="C1415" s="244"/>
      <c r="D1415" s="228" t="s">
        <v>170</v>
      </c>
      <c r="E1415" s="245" t="s">
        <v>19</v>
      </c>
      <c r="F1415" s="246" t="s">
        <v>1117</v>
      </c>
      <c r="G1415" s="244"/>
      <c r="H1415" s="247">
        <v>17672.895</v>
      </c>
      <c r="I1415" s="248"/>
      <c r="J1415" s="244"/>
      <c r="K1415" s="244"/>
      <c r="L1415" s="249"/>
      <c r="M1415" s="250"/>
      <c r="N1415" s="251"/>
      <c r="O1415" s="251"/>
      <c r="P1415" s="251"/>
      <c r="Q1415" s="251"/>
      <c r="R1415" s="251"/>
      <c r="S1415" s="251"/>
      <c r="T1415" s="252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T1415" s="253" t="s">
        <v>170</v>
      </c>
      <c r="AU1415" s="253" t="s">
        <v>77</v>
      </c>
      <c r="AV1415" s="14" t="s">
        <v>77</v>
      </c>
      <c r="AW1415" s="14" t="s">
        <v>31</v>
      </c>
      <c r="AX1415" s="14" t="s">
        <v>69</v>
      </c>
      <c r="AY1415" s="253" t="s">
        <v>155</v>
      </c>
    </row>
    <row r="1416" s="15" customFormat="1">
      <c r="A1416" s="15"/>
      <c r="B1416" s="254"/>
      <c r="C1416" s="255"/>
      <c r="D1416" s="228" t="s">
        <v>170</v>
      </c>
      <c r="E1416" s="256" t="s">
        <v>19</v>
      </c>
      <c r="F1416" s="257" t="s">
        <v>192</v>
      </c>
      <c r="G1416" s="255"/>
      <c r="H1416" s="258">
        <v>17672.895</v>
      </c>
      <c r="I1416" s="259"/>
      <c r="J1416" s="255"/>
      <c r="K1416" s="255"/>
      <c r="L1416" s="260"/>
      <c r="M1416" s="261"/>
      <c r="N1416" s="262"/>
      <c r="O1416" s="262"/>
      <c r="P1416" s="262"/>
      <c r="Q1416" s="262"/>
      <c r="R1416" s="262"/>
      <c r="S1416" s="262"/>
      <c r="T1416" s="263"/>
      <c r="U1416" s="15"/>
      <c r="V1416" s="15"/>
      <c r="W1416" s="15"/>
      <c r="X1416" s="15"/>
      <c r="Y1416" s="15"/>
      <c r="Z1416" s="15"/>
      <c r="AA1416" s="15"/>
      <c r="AB1416" s="15"/>
      <c r="AC1416" s="15"/>
      <c r="AD1416" s="15"/>
      <c r="AE1416" s="15"/>
      <c r="AT1416" s="264" t="s">
        <v>170</v>
      </c>
      <c r="AU1416" s="264" t="s">
        <v>77</v>
      </c>
      <c r="AV1416" s="15" t="s">
        <v>161</v>
      </c>
      <c r="AW1416" s="15" t="s">
        <v>31</v>
      </c>
      <c r="AX1416" s="15" t="s">
        <v>75</v>
      </c>
      <c r="AY1416" s="264" t="s">
        <v>155</v>
      </c>
    </row>
    <row r="1417" s="2" customFormat="1" ht="24.15" customHeight="1">
      <c r="A1417" s="41"/>
      <c r="B1417" s="42"/>
      <c r="C1417" s="215" t="s">
        <v>1118</v>
      </c>
      <c r="D1417" s="215" t="s">
        <v>157</v>
      </c>
      <c r="E1417" s="216" t="s">
        <v>1119</v>
      </c>
      <c r="F1417" s="217" t="s">
        <v>1120</v>
      </c>
      <c r="G1417" s="218" t="s">
        <v>232</v>
      </c>
      <c r="H1417" s="219">
        <v>1178.193</v>
      </c>
      <c r="I1417" s="220"/>
      <c r="J1417" s="221">
        <f>ROUND(I1417*H1417,2)</f>
        <v>0</v>
      </c>
      <c r="K1417" s="217" t="s">
        <v>19</v>
      </c>
      <c r="L1417" s="47"/>
      <c r="M1417" s="222" t="s">
        <v>19</v>
      </c>
      <c r="N1417" s="223" t="s">
        <v>40</v>
      </c>
      <c r="O1417" s="87"/>
      <c r="P1417" s="224">
        <f>O1417*H1417</f>
        <v>0</v>
      </c>
      <c r="Q1417" s="224">
        <v>0</v>
      </c>
      <c r="R1417" s="224">
        <f>Q1417*H1417</f>
        <v>0</v>
      </c>
      <c r="S1417" s="224">
        <v>0</v>
      </c>
      <c r="T1417" s="225">
        <f>S1417*H1417</f>
        <v>0</v>
      </c>
      <c r="U1417" s="41"/>
      <c r="V1417" s="41"/>
      <c r="W1417" s="41"/>
      <c r="X1417" s="41"/>
      <c r="Y1417" s="41"/>
      <c r="Z1417" s="41"/>
      <c r="AA1417" s="41"/>
      <c r="AB1417" s="41"/>
      <c r="AC1417" s="41"/>
      <c r="AD1417" s="41"/>
      <c r="AE1417" s="41"/>
      <c r="AR1417" s="226" t="s">
        <v>161</v>
      </c>
      <c r="AT1417" s="226" t="s">
        <v>157</v>
      </c>
      <c r="AU1417" s="226" t="s">
        <v>77</v>
      </c>
      <c r="AY1417" s="20" t="s">
        <v>155</v>
      </c>
      <c r="BE1417" s="227">
        <f>IF(N1417="základní",J1417,0)</f>
        <v>0</v>
      </c>
      <c r="BF1417" s="227">
        <f>IF(N1417="snížená",J1417,0)</f>
        <v>0</v>
      </c>
      <c r="BG1417" s="227">
        <f>IF(N1417="zákl. přenesená",J1417,0)</f>
        <v>0</v>
      </c>
      <c r="BH1417" s="227">
        <f>IF(N1417="sníž. přenesená",J1417,0)</f>
        <v>0</v>
      </c>
      <c r="BI1417" s="227">
        <f>IF(N1417="nulová",J1417,0)</f>
        <v>0</v>
      </c>
      <c r="BJ1417" s="20" t="s">
        <v>75</v>
      </c>
      <c r="BK1417" s="227">
        <f>ROUND(I1417*H1417,2)</f>
        <v>0</v>
      </c>
      <c r="BL1417" s="20" t="s">
        <v>161</v>
      </c>
      <c r="BM1417" s="226" t="s">
        <v>1121</v>
      </c>
    </row>
    <row r="1418" s="2" customFormat="1">
      <c r="A1418" s="41"/>
      <c r="B1418" s="42"/>
      <c r="C1418" s="43"/>
      <c r="D1418" s="228" t="s">
        <v>162</v>
      </c>
      <c r="E1418" s="43"/>
      <c r="F1418" s="229" t="s">
        <v>1120</v>
      </c>
      <c r="G1418" s="43"/>
      <c r="H1418" s="43"/>
      <c r="I1418" s="230"/>
      <c r="J1418" s="43"/>
      <c r="K1418" s="43"/>
      <c r="L1418" s="47"/>
      <c r="M1418" s="231"/>
      <c r="N1418" s="232"/>
      <c r="O1418" s="87"/>
      <c r="P1418" s="87"/>
      <c r="Q1418" s="87"/>
      <c r="R1418" s="87"/>
      <c r="S1418" s="87"/>
      <c r="T1418" s="88"/>
      <c r="U1418" s="41"/>
      <c r="V1418" s="41"/>
      <c r="W1418" s="41"/>
      <c r="X1418" s="41"/>
      <c r="Y1418" s="41"/>
      <c r="Z1418" s="41"/>
      <c r="AA1418" s="41"/>
      <c r="AB1418" s="41"/>
      <c r="AC1418" s="41"/>
      <c r="AD1418" s="41"/>
      <c r="AE1418" s="41"/>
      <c r="AT1418" s="20" t="s">
        <v>162</v>
      </c>
      <c r="AU1418" s="20" t="s">
        <v>77</v>
      </c>
    </row>
    <row r="1419" s="12" customFormat="1" ht="22.8" customHeight="1">
      <c r="A1419" s="12"/>
      <c r="B1419" s="199"/>
      <c r="C1419" s="200"/>
      <c r="D1419" s="201" t="s">
        <v>68</v>
      </c>
      <c r="E1419" s="213" t="s">
        <v>1122</v>
      </c>
      <c r="F1419" s="213" t="s">
        <v>1123</v>
      </c>
      <c r="G1419" s="200"/>
      <c r="H1419" s="200"/>
      <c r="I1419" s="203"/>
      <c r="J1419" s="214">
        <f>BK1419</f>
        <v>0</v>
      </c>
      <c r="K1419" s="200"/>
      <c r="L1419" s="205"/>
      <c r="M1419" s="206"/>
      <c r="N1419" s="207"/>
      <c r="O1419" s="207"/>
      <c r="P1419" s="208">
        <f>SUM(P1420:P1421)</f>
        <v>0</v>
      </c>
      <c r="Q1419" s="207"/>
      <c r="R1419" s="208">
        <f>SUM(R1420:R1421)</f>
        <v>0</v>
      </c>
      <c r="S1419" s="207"/>
      <c r="T1419" s="209">
        <f>SUM(T1420:T1421)</f>
        <v>0</v>
      </c>
      <c r="U1419" s="12"/>
      <c r="V1419" s="12"/>
      <c r="W1419" s="12"/>
      <c r="X1419" s="12"/>
      <c r="Y1419" s="12"/>
      <c r="Z1419" s="12"/>
      <c r="AA1419" s="12"/>
      <c r="AB1419" s="12"/>
      <c r="AC1419" s="12"/>
      <c r="AD1419" s="12"/>
      <c r="AE1419" s="12"/>
      <c r="AR1419" s="210" t="s">
        <v>75</v>
      </c>
      <c r="AT1419" s="211" t="s">
        <v>68</v>
      </c>
      <c r="AU1419" s="211" t="s">
        <v>75</v>
      </c>
      <c r="AY1419" s="210" t="s">
        <v>155</v>
      </c>
      <c r="BK1419" s="212">
        <f>SUM(BK1420:BK1421)</f>
        <v>0</v>
      </c>
    </row>
    <row r="1420" s="2" customFormat="1" ht="16.5" customHeight="1">
      <c r="A1420" s="41"/>
      <c r="B1420" s="42"/>
      <c r="C1420" s="215" t="s">
        <v>710</v>
      </c>
      <c r="D1420" s="215" t="s">
        <v>157</v>
      </c>
      <c r="E1420" s="216" t="s">
        <v>1124</v>
      </c>
      <c r="F1420" s="217" t="s">
        <v>1125</v>
      </c>
      <c r="G1420" s="218" t="s">
        <v>232</v>
      </c>
      <c r="H1420" s="219">
        <v>1543.505</v>
      </c>
      <c r="I1420" s="220"/>
      <c r="J1420" s="221">
        <f>ROUND(I1420*H1420,2)</f>
        <v>0</v>
      </c>
      <c r="K1420" s="217" t="s">
        <v>19</v>
      </c>
      <c r="L1420" s="47"/>
      <c r="M1420" s="222" t="s">
        <v>19</v>
      </c>
      <c r="N1420" s="223" t="s">
        <v>40</v>
      </c>
      <c r="O1420" s="87"/>
      <c r="P1420" s="224">
        <f>O1420*H1420</f>
        <v>0</v>
      </c>
      <c r="Q1420" s="224">
        <v>0</v>
      </c>
      <c r="R1420" s="224">
        <f>Q1420*H1420</f>
        <v>0</v>
      </c>
      <c r="S1420" s="224">
        <v>0</v>
      </c>
      <c r="T1420" s="225">
        <f>S1420*H1420</f>
        <v>0</v>
      </c>
      <c r="U1420" s="41"/>
      <c r="V1420" s="41"/>
      <c r="W1420" s="41"/>
      <c r="X1420" s="41"/>
      <c r="Y1420" s="41"/>
      <c r="Z1420" s="41"/>
      <c r="AA1420" s="41"/>
      <c r="AB1420" s="41"/>
      <c r="AC1420" s="41"/>
      <c r="AD1420" s="41"/>
      <c r="AE1420" s="41"/>
      <c r="AR1420" s="226" t="s">
        <v>161</v>
      </c>
      <c r="AT1420" s="226" t="s">
        <v>157</v>
      </c>
      <c r="AU1420" s="226" t="s">
        <v>77</v>
      </c>
      <c r="AY1420" s="20" t="s">
        <v>155</v>
      </c>
      <c r="BE1420" s="227">
        <f>IF(N1420="základní",J1420,0)</f>
        <v>0</v>
      </c>
      <c r="BF1420" s="227">
        <f>IF(N1420="snížená",J1420,0)</f>
        <v>0</v>
      </c>
      <c r="BG1420" s="227">
        <f>IF(N1420="zákl. přenesená",J1420,0)</f>
        <v>0</v>
      </c>
      <c r="BH1420" s="227">
        <f>IF(N1420="sníž. přenesená",J1420,0)</f>
        <v>0</v>
      </c>
      <c r="BI1420" s="227">
        <f>IF(N1420="nulová",J1420,0)</f>
        <v>0</v>
      </c>
      <c r="BJ1420" s="20" t="s">
        <v>75</v>
      </c>
      <c r="BK1420" s="227">
        <f>ROUND(I1420*H1420,2)</f>
        <v>0</v>
      </c>
      <c r="BL1420" s="20" t="s">
        <v>161</v>
      </c>
      <c r="BM1420" s="226" t="s">
        <v>1126</v>
      </c>
    </row>
    <row r="1421" s="2" customFormat="1">
      <c r="A1421" s="41"/>
      <c r="B1421" s="42"/>
      <c r="C1421" s="43"/>
      <c r="D1421" s="228" t="s">
        <v>162</v>
      </c>
      <c r="E1421" s="43"/>
      <c r="F1421" s="229" t="s">
        <v>1125</v>
      </c>
      <c r="G1421" s="43"/>
      <c r="H1421" s="43"/>
      <c r="I1421" s="230"/>
      <c r="J1421" s="43"/>
      <c r="K1421" s="43"/>
      <c r="L1421" s="47"/>
      <c r="M1421" s="231"/>
      <c r="N1421" s="232"/>
      <c r="O1421" s="87"/>
      <c r="P1421" s="87"/>
      <c r="Q1421" s="87"/>
      <c r="R1421" s="87"/>
      <c r="S1421" s="87"/>
      <c r="T1421" s="88"/>
      <c r="U1421" s="41"/>
      <c r="V1421" s="41"/>
      <c r="W1421" s="41"/>
      <c r="X1421" s="41"/>
      <c r="Y1421" s="41"/>
      <c r="Z1421" s="41"/>
      <c r="AA1421" s="41"/>
      <c r="AB1421" s="41"/>
      <c r="AC1421" s="41"/>
      <c r="AD1421" s="41"/>
      <c r="AE1421" s="41"/>
      <c r="AT1421" s="20" t="s">
        <v>162</v>
      </c>
      <c r="AU1421" s="20" t="s">
        <v>77</v>
      </c>
    </row>
    <row r="1422" s="12" customFormat="1" ht="25.92" customHeight="1">
      <c r="A1422" s="12"/>
      <c r="B1422" s="199"/>
      <c r="C1422" s="200"/>
      <c r="D1422" s="201" t="s">
        <v>68</v>
      </c>
      <c r="E1422" s="202" t="s">
        <v>1127</v>
      </c>
      <c r="F1422" s="202" t="s">
        <v>1128</v>
      </c>
      <c r="G1422" s="200"/>
      <c r="H1422" s="200"/>
      <c r="I1422" s="203"/>
      <c r="J1422" s="204">
        <f>BK1422</f>
        <v>0</v>
      </c>
      <c r="K1422" s="200"/>
      <c r="L1422" s="205"/>
      <c r="M1422" s="206"/>
      <c r="N1422" s="207"/>
      <c r="O1422" s="207"/>
      <c r="P1422" s="208">
        <f>P1423+P1513+P1674+P2037+P2051+P2058+P2065+P2080+P2087+P2100+P2172+P2221+P2320+P2337+P2453+P2641+P2666+P2684+P2694+P2716</f>
        <v>0</v>
      </c>
      <c r="Q1422" s="207"/>
      <c r="R1422" s="208">
        <f>R1423+R1513+R1674+R2037+R2051+R2058+R2065+R2080+R2087+R2100+R2172+R2221+R2320+R2337+R2453+R2641+R2666+R2684+R2694+R2716</f>
        <v>0</v>
      </c>
      <c r="S1422" s="207"/>
      <c r="T1422" s="209">
        <f>T1423+T1513+T1674+T2037+T2051+T2058+T2065+T2080+T2087+T2100+T2172+T2221+T2320+T2337+T2453+T2641+T2666+T2684+T2694+T2716</f>
        <v>0</v>
      </c>
      <c r="U1422" s="12"/>
      <c r="V1422" s="12"/>
      <c r="W1422" s="12"/>
      <c r="X1422" s="12"/>
      <c r="Y1422" s="12"/>
      <c r="Z1422" s="12"/>
      <c r="AA1422" s="12"/>
      <c r="AB1422" s="12"/>
      <c r="AC1422" s="12"/>
      <c r="AD1422" s="12"/>
      <c r="AE1422" s="12"/>
      <c r="AR1422" s="210" t="s">
        <v>77</v>
      </c>
      <c r="AT1422" s="211" t="s">
        <v>68</v>
      </c>
      <c r="AU1422" s="211" t="s">
        <v>69</v>
      </c>
      <c r="AY1422" s="210" t="s">
        <v>155</v>
      </c>
      <c r="BK1422" s="212">
        <f>BK1423+BK1513+BK1674+BK2037+BK2051+BK2058+BK2065+BK2080+BK2087+BK2100+BK2172+BK2221+BK2320+BK2337+BK2453+BK2641+BK2666+BK2684+BK2694+BK2716</f>
        <v>0</v>
      </c>
    </row>
    <row r="1423" s="12" customFormat="1" ht="22.8" customHeight="1">
      <c r="A1423" s="12"/>
      <c r="B1423" s="199"/>
      <c r="C1423" s="200"/>
      <c r="D1423" s="201" t="s">
        <v>68</v>
      </c>
      <c r="E1423" s="213" t="s">
        <v>1129</v>
      </c>
      <c r="F1423" s="213" t="s">
        <v>1130</v>
      </c>
      <c r="G1423" s="200"/>
      <c r="H1423" s="200"/>
      <c r="I1423" s="203"/>
      <c r="J1423" s="214">
        <f>BK1423</f>
        <v>0</v>
      </c>
      <c r="K1423" s="200"/>
      <c r="L1423" s="205"/>
      <c r="M1423" s="206"/>
      <c r="N1423" s="207"/>
      <c r="O1423" s="207"/>
      <c r="P1423" s="208">
        <f>SUM(P1424:P1512)</f>
        <v>0</v>
      </c>
      <c r="Q1423" s="207"/>
      <c r="R1423" s="208">
        <f>SUM(R1424:R1512)</f>
        <v>0</v>
      </c>
      <c r="S1423" s="207"/>
      <c r="T1423" s="209">
        <f>SUM(T1424:T1512)</f>
        <v>0</v>
      </c>
      <c r="U1423" s="12"/>
      <c r="V1423" s="12"/>
      <c r="W1423" s="12"/>
      <c r="X1423" s="12"/>
      <c r="Y1423" s="12"/>
      <c r="Z1423" s="12"/>
      <c r="AA1423" s="12"/>
      <c r="AB1423" s="12"/>
      <c r="AC1423" s="12"/>
      <c r="AD1423" s="12"/>
      <c r="AE1423" s="12"/>
      <c r="AR1423" s="210" t="s">
        <v>77</v>
      </c>
      <c r="AT1423" s="211" t="s">
        <v>68</v>
      </c>
      <c r="AU1423" s="211" t="s">
        <v>75</v>
      </c>
      <c r="AY1423" s="210" t="s">
        <v>155</v>
      </c>
      <c r="BK1423" s="212">
        <f>SUM(BK1424:BK1512)</f>
        <v>0</v>
      </c>
    </row>
    <row r="1424" s="2" customFormat="1" ht="16.5" customHeight="1">
      <c r="A1424" s="41"/>
      <c r="B1424" s="42"/>
      <c r="C1424" s="215" t="s">
        <v>1131</v>
      </c>
      <c r="D1424" s="215" t="s">
        <v>157</v>
      </c>
      <c r="E1424" s="216" t="s">
        <v>1132</v>
      </c>
      <c r="F1424" s="217" t="s">
        <v>1133</v>
      </c>
      <c r="G1424" s="218" t="s">
        <v>168</v>
      </c>
      <c r="H1424" s="219">
        <v>557.154</v>
      </c>
      <c r="I1424" s="220"/>
      <c r="J1424" s="221">
        <f>ROUND(I1424*H1424,2)</f>
        <v>0</v>
      </c>
      <c r="K1424" s="217" t="s">
        <v>19</v>
      </c>
      <c r="L1424" s="47"/>
      <c r="M1424" s="222" t="s">
        <v>19</v>
      </c>
      <c r="N1424" s="223" t="s">
        <v>40</v>
      </c>
      <c r="O1424" s="87"/>
      <c r="P1424" s="224">
        <f>O1424*H1424</f>
        <v>0</v>
      </c>
      <c r="Q1424" s="224">
        <v>0</v>
      </c>
      <c r="R1424" s="224">
        <f>Q1424*H1424</f>
        <v>0</v>
      </c>
      <c r="S1424" s="224">
        <v>0</v>
      </c>
      <c r="T1424" s="225">
        <f>S1424*H1424</f>
        <v>0</v>
      </c>
      <c r="U1424" s="41"/>
      <c r="V1424" s="41"/>
      <c r="W1424" s="41"/>
      <c r="X1424" s="41"/>
      <c r="Y1424" s="41"/>
      <c r="Z1424" s="41"/>
      <c r="AA1424" s="41"/>
      <c r="AB1424" s="41"/>
      <c r="AC1424" s="41"/>
      <c r="AD1424" s="41"/>
      <c r="AE1424" s="41"/>
      <c r="AR1424" s="226" t="s">
        <v>220</v>
      </c>
      <c r="AT1424" s="226" t="s">
        <v>157</v>
      </c>
      <c r="AU1424" s="226" t="s">
        <v>77</v>
      </c>
      <c r="AY1424" s="20" t="s">
        <v>155</v>
      </c>
      <c r="BE1424" s="227">
        <f>IF(N1424="základní",J1424,0)</f>
        <v>0</v>
      </c>
      <c r="BF1424" s="227">
        <f>IF(N1424="snížená",J1424,0)</f>
        <v>0</v>
      </c>
      <c r="BG1424" s="227">
        <f>IF(N1424="zákl. přenesená",J1424,0)</f>
        <v>0</v>
      </c>
      <c r="BH1424" s="227">
        <f>IF(N1424="sníž. přenesená",J1424,0)</f>
        <v>0</v>
      </c>
      <c r="BI1424" s="227">
        <f>IF(N1424="nulová",J1424,0)</f>
        <v>0</v>
      </c>
      <c r="BJ1424" s="20" t="s">
        <v>75</v>
      </c>
      <c r="BK1424" s="227">
        <f>ROUND(I1424*H1424,2)</f>
        <v>0</v>
      </c>
      <c r="BL1424" s="20" t="s">
        <v>220</v>
      </c>
      <c r="BM1424" s="226" t="s">
        <v>1134</v>
      </c>
    </row>
    <row r="1425" s="2" customFormat="1">
      <c r="A1425" s="41"/>
      <c r="B1425" s="42"/>
      <c r="C1425" s="43"/>
      <c r="D1425" s="228" t="s">
        <v>162</v>
      </c>
      <c r="E1425" s="43"/>
      <c r="F1425" s="229" t="s">
        <v>1133</v>
      </c>
      <c r="G1425" s="43"/>
      <c r="H1425" s="43"/>
      <c r="I1425" s="230"/>
      <c r="J1425" s="43"/>
      <c r="K1425" s="43"/>
      <c r="L1425" s="47"/>
      <c r="M1425" s="231"/>
      <c r="N1425" s="232"/>
      <c r="O1425" s="87"/>
      <c r="P1425" s="87"/>
      <c r="Q1425" s="87"/>
      <c r="R1425" s="87"/>
      <c r="S1425" s="87"/>
      <c r="T1425" s="88"/>
      <c r="U1425" s="41"/>
      <c r="V1425" s="41"/>
      <c r="W1425" s="41"/>
      <c r="X1425" s="41"/>
      <c r="Y1425" s="41"/>
      <c r="Z1425" s="41"/>
      <c r="AA1425" s="41"/>
      <c r="AB1425" s="41"/>
      <c r="AC1425" s="41"/>
      <c r="AD1425" s="41"/>
      <c r="AE1425" s="41"/>
      <c r="AT1425" s="20" t="s">
        <v>162</v>
      </c>
      <c r="AU1425" s="20" t="s">
        <v>77</v>
      </c>
    </row>
    <row r="1426" s="13" customFormat="1">
      <c r="A1426" s="13"/>
      <c r="B1426" s="233"/>
      <c r="C1426" s="234"/>
      <c r="D1426" s="228" t="s">
        <v>170</v>
      </c>
      <c r="E1426" s="235" t="s">
        <v>19</v>
      </c>
      <c r="F1426" s="236" t="s">
        <v>171</v>
      </c>
      <c r="G1426" s="234"/>
      <c r="H1426" s="235" t="s">
        <v>19</v>
      </c>
      <c r="I1426" s="237"/>
      <c r="J1426" s="234"/>
      <c r="K1426" s="234"/>
      <c r="L1426" s="238"/>
      <c r="M1426" s="239"/>
      <c r="N1426" s="240"/>
      <c r="O1426" s="240"/>
      <c r="P1426" s="240"/>
      <c r="Q1426" s="240"/>
      <c r="R1426" s="240"/>
      <c r="S1426" s="240"/>
      <c r="T1426" s="241"/>
      <c r="U1426" s="13"/>
      <c r="V1426" s="13"/>
      <c r="W1426" s="13"/>
      <c r="X1426" s="13"/>
      <c r="Y1426" s="13"/>
      <c r="Z1426" s="13"/>
      <c r="AA1426" s="13"/>
      <c r="AB1426" s="13"/>
      <c r="AC1426" s="13"/>
      <c r="AD1426" s="13"/>
      <c r="AE1426" s="13"/>
      <c r="AT1426" s="242" t="s">
        <v>170</v>
      </c>
      <c r="AU1426" s="242" t="s">
        <v>77</v>
      </c>
      <c r="AV1426" s="13" t="s">
        <v>75</v>
      </c>
      <c r="AW1426" s="13" t="s">
        <v>31</v>
      </c>
      <c r="AX1426" s="13" t="s">
        <v>69</v>
      </c>
      <c r="AY1426" s="242" t="s">
        <v>155</v>
      </c>
    </row>
    <row r="1427" s="14" customFormat="1">
      <c r="A1427" s="14"/>
      <c r="B1427" s="243"/>
      <c r="C1427" s="244"/>
      <c r="D1427" s="228" t="s">
        <v>170</v>
      </c>
      <c r="E1427" s="245" t="s">
        <v>19</v>
      </c>
      <c r="F1427" s="246" t="s">
        <v>718</v>
      </c>
      <c r="G1427" s="244"/>
      <c r="H1427" s="247">
        <v>182.1</v>
      </c>
      <c r="I1427" s="248"/>
      <c r="J1427" s="244"/>
      <c r="K1427" s="244"/>
      <c r="L1427" s="249"/>
      <c r="M1427" s="250"/>
      <c r="N1427" s="251"/>
      <c r="O1427" s="251"/>
      <c r="P1427" s="251"/>
      <c r="Q1427" s="251"/>
      <c r="R1427" s="251"/>
      <c r="S1427" s="251"/>
      <c r="T1427" s="252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T1427" s="253" t="s">
        <v>170</v>
      </c>
      <c r="AU1427" s="253" t="s">
        <v>77</v>
      </c>
      <c r="AV1427" s="14" t="s">
        <v>77</v>
      </c>
      <c r="AW1427" s="14" t="s">
        <v>31</v>
      </c>
      <c r="AX1427" s="14" t="s">
        <v>69</v>
      </c>
      <c r="AY1427" s="253" t="s">
        <v>155</v>
      </c>
    </row>
    <row r="1428" s="13" customFormat="1">
      <c r="A1428" s="13"/>
      <c r="B1428" s="233"/>
      <c r="C1428" s="234"/>
      <c r="D1428" s="228" t="s">
        <v>170</v>
      </c>
      <c r="E1428" s="235" t="s">
        <v>19</v>
      </c>
      <c r="F1428" s="236" t="s">
        <v>175</v>
      </c>
      <c r="G1428" s="234"/>
      <c r="H1428" s="235" t="s">
        <v>19</v>
      </c>
      <c r="I1428" s="237"/>
      <c r="J1428" s="234"/>
      <c r="K1428" s="234"/>
      <c r="L1428" s="238"/>
      <c r="M1428" s="239"/>
      <c r="N1428" s="240"/>
      <c r="O1428" s="240"/>
      <c r="P1428" s="240"/>
      <c r="Q1428" s="240"/>
      <c r="R1428" s="240"/>
      <c r="S1428" s="240"/>
      <c r="T1428" s="241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42" t="s">
        <v>170</v>
      </c>
      <c r="AU1428" s="242" t="s">
        <v>77</v>
      </c>
      <c r="AV1428" s="13" t="s">
        <v>75</v>
      </c>
      <c r="AW1428" s="13" t="s">
        <v>31</v>
      </c>
      <c r="AX1428" s="13" t="s">
        <v>69</v>
      </c>
      <c r="AY1428" s="242" t="s">
        <v>155</v>
      </c>
    </row>
    <row r="1429" s="14" customFormat="1">
      <c r="A1429" s="14"/>
      <c r="B1429" s="243"/>
      <c r="C1429" s="244"/>
      <c r="D1429" s="228" t="s">
        <v>170</v>
      </c>
      <c r="E1429" s="245" t="s">
        <v>19</v>
      </c>
      <c r="F1429" s="246" t="s">
        <v>719</v>
      </c>
      <c r="G1429" s="244"/>
      <c r="H1429" s="247">
        <v>-24.48</v>
      </c>
      <c r="I1429" s="248"/>
      <c r="J1429" s="244"/>
      <c r="K1429" s="244"/>
      <c r="L1429" s="249"/>
      <c r="M1429" s="250"/>
      <c r="N1429" s="251"/>
      <c r="O1429" s="251"/>
      <c r="P1429" s="251"/>
      <c r="Q1429" s="251"/>
      <c r="R1429" s="251"/>
      <c r="S1429" s="251"/>
      <c r="T1429" s="252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53" t="s">
        <v>170</v>
      </c>
      <c r="AU1429" s="253" t="s">
        <v>77</v>
      </c>
      <c r="AV1429" s="14" t="s">
        <v>77</v>
      </c>
      <c r="AW1429" s="14" t="s">
        <v>31</v>
      </c>
      <c r="AX1429" s="14" t="s">
        <v>69</v>
      </c>
      <c r="AY1429" s="253" t="s">
        <v>155</v>
      </c>
    </row>
    <row r="1430" s="13" customFormat="1">
      <c r="A1430" s="13"/>
      <c r="B1430" s="233"/>
      <c r="C1430" s="234"/>
      <c r="D1430" s="228" t="s">
        <v>170</v>
      </c>
      <c r="E1430" s="235" t="s">
        <v>19</v>
      </c>
      <c r="F1430" s="236" t="s">
        <v>177</v>
      </c>
      <c r="G1430" s="234"/>
      <c r="H1430" s="235" t="s">
        <v>19</v>
      </c>
      <c r="I1430" s="237"/>
      <c r="J1430" s="234"/>
      <c r="K1430" s="234"/>
      <c r="L1430" s="238"/>
      <c r="M1430" s="239"/>
      <c r="N1430" s="240"/>
      <c r="O1430" s="240"/>
      <c r="P1430" s="240"/>
      <c r="Q1430" s="240"/>
      <c r="R1430" s="240"/>
      <c r="S1430" s="240"/>
      <c r="T1430" s="241"/>
      <c r="U1430" s="13"/>
      <c r="V1430" s="13"/>
      <c r="W1430" s="13"/>
      <c r="X1430" s="13"/>
      <c r="Y1430" s="13"/>
      <c r="Z1430" s="13"/>
      <c r="AA1430" s="13"/>
      <c r="AB1430" s="13"/>
      <c r="AC1430" s="13"/>
      <c r="AD1430" s="13"/>
      <c r="AE1430" s="13"/>
      <c r="AT1430" s="242" t="s">
        <v>170</v>
      </c>
      <c r="AU1430" s="242" t="s">
        <v>77</v>
      </c>
      <c r="AV1430" s="13" t="s">
        <v>75</v>
      </c>
      <c r="AW1430" s="13" t="s">
        <v>31</v>
      </c>
      <c r="AX1430" s="13" t="s">
        <v>69</v>
      </c>
      <c r="AY1430" s="242" t="s">
        <v>155</v>
      </c>
    </row>
    <row r="1431" s="14" customFormat="1">
      <c r="A1431" s="14"/>
      <c r="B1431" s="243"/>
      <c r="C1431" s="244"/>
      <c r="D1431" s="228" t="s">
        <v>170</v>
      </c>
      <c r="E1431" s="245" t="s">
        <v>19</v>
      </c>
      <c r="F1431" s="246" t="s">
        <v>720</v>
      </c>
      <c r="G1431" s="244"/>
      <c r="H1431" s="247">
        <v>91.44</v>
      </c>
      <c r="I1431" s="248"/>
      <c r="J1431" s="244"/>
      <c r="K1431" s="244"/>
      <c r="L1431" s="249"/>
      <c r="M1431" s="250"/>
      <c r="N1431" s="251"/>
      <c r="O1431" s="251"/>
      <c r="P1431" s="251"/>
      <c r="Q1431" s="251"/>
      <c r="R1431" s="251"/>
      <c r="S1431" s="251"/>
      <c r="T1431" s="252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T1431" s="253" t="s">
        <v>170</v>
      </c>
      <c r="AU1431" s="253" t="s">
        <v>77</v>
      </c>
      <c r="AV1431" s="14" t="s">
        <v>77</v>
      </c>
      <c r="AW1431" s="14" t="s">
        <v>31</v>
      </c>
      <c r="AX1431" s="14" t="s">
        <v>69</v>
      </c>
      <c r="AY1431" s="253" t="s">
        <v>155</v>
      </c>
    </row>
    <row r="1432" s="13" customFormat="1">
      <c r="A1432" s="13"/>
      <c r="B1432" s="233"/>
      <c r="C1432" s="234"/>
      <c r="D1432" s="228" t="s">
        <v>170</v>
      </c>
      <c r="E1432" s="235" t="s">
        <v>19</v>
      </c>
      <c r="F1432" s="236" t="s">
        <v>175</v>
      </c>
      <c r="G1432" s="234"/>
      <c r="H1432" s="235" t="s">
        <v>19</v>
      </c>
      <c r="I1432" s="237"/>
      <c r="J1432" s="234"/>
      <c r="K1432" s="234"/>
      <c r="L1432" s="238"/>
      <c r="M1432" s="239"/>
      <c r="N1432" s="240"/>
      <c r="O1432" s="240"/>
      <c r="P1432" s="240"/>
      <c r="Q1432" s="240"/>
      <c r="R1432" s="240"/>
      <c r="S1432" s="240"/>
      <c r="T1432" s="241"/>
      <c r="U1432" s="13"/>
      <c r="V1432" s="13"/>
      <c r="W1432" s="13"/>
      <c r="X1432" s="13"/>
      <c r="Y1432" s="13"/>
      <c r="Z1432" s="13"/>
      <c r="AA1432" s="13"/>
      <c r="AB1432" s="13"/>
      <c r="AC1432" s="13"/>
      <c r="AD1432" s="13"/>
      <c r="AE1432" s="13"/>
      <c r="AT1432" s="242" t="s">
        <v>170</v>
      </c>
      <c r="AU1432" s="242" t="s">
        <v>77</v>
      </c>
      <c r="AV1432" s="13" t="s">
        <v>75</v>
      </c>
      <c r="AW1432" s="13" t="s">
        <v>31</v>
      </c>
      <c r="AX1432" s="13" t="s">
        <v>69</v>
      </c>
      <c r="AY1432" s="242" t="s">
        <v>155</v>
      </c>
    </row>
    <row r="1433" s="14" customFormat="1">
      <c r="A1433" s="14"/>
      <c r="B1433" s="243"/>
      <c r="C1433" s="244"/>
      <c r="D1433" s="228" t="s">
        <v>170</v>
      </c>
      <c r="E1433" s="245" t="s">
        <v>19</v>
      </c>
      <c r="F1433" s="246" t="s">
        <v>721</v>
      </c>
      <c r="G1433" s="244"/>
      <c r="H1433" s="247">
        <v>-16.32</v>
      </c>
      <c r="I1433" s="248"/>
      <c r="J1433" s="244"/>
      <c r="K1433" s="244"/>
      <c r="L1433" s="249"/>
      <c r="M1433" s="250"/>
      <c r="N1433" s="251"/>
      <c r="O1433" s="251"/>
      <c r="P1433" s="251"/>
      <c r="Q1433" s="251"/>
      <c r="R1433" s="251"/>
      <c r="S1433" s="251"/>
      <c r="T1433" s="252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T1433" s="253" t="s">
        <v>170</v>
      </c>
      <c r="AU1433" s="253" t="s">
        <v>77</v>
      </c>
      <c r="AV1433" s="14" t="s">
        <v>77</v>
      </c>
      <c r="AW1433" s="14" t="s">
        <v>31</v>
      </c>
      <c r="AX1433" s="14" t="s">
        <v>69</v>
      </c>
      <c r="AY1433" s="253" t="s">
        <v>155</v>
      </c>
    </row>
    <row r="1434" s="13" customFormat="1">
      <c r="A1434" s="13"/>
      <c r="B1434" s="233"/>
      <c r="C1434" s="234"/>
      <c r="D1434" s="228" t="s">
        <v>170</v>
      </c>
      <c r="E1434" s="235" t="s">
        <v>19</v>
      </c>
      <c r="F1434" s="236" t="s">
        <v>180</v>
      </c>
      <c r="G1434" s="234"/>
      <c r="H1434" s="235" t="s">
        <v>19</v>
      </c>
      <c r="I1434" s="237"/>
      <c r="J1434" s="234"/>
      <c r="K1434" s="234"/>
      <c r="L1434" s="238"/>
      <c r="M1434" s="239"/>
      <c r="N1434" s="240"/>
      <c r="O1434" s="240"/>
      <c r="P1434" s="240"/>
      <c r="Q1434" s="240"/>
      <c r="R1434" s="240"/>
      <c r="S1434" s="240"/>
      <c r="T1434" s="241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42" t="s">
        <v>170</v>
      </c>
      <c r="AU1434" s="242" t="s">
        <v>77</v>
      </c>
      <c r="AV1434" s="13" t="s">
        <v>75</v>
      </c>
      <c r="AW1434" s="13" t="s">
        <v>31</v>
      </c>
      <c r="AX1434" s="13" t="s">
        <v>69</v>
      </c>
      <c r="AY1434" s="242" t="s">
        <v>155</v>
      </c>
    </row>
    <row r="1435" s="14" customFormat="1">
      <c r="A1435" s="14"/>
      <c r="B1435" s="243"/>
      <c r="C1435" s="244"/>
      <c r="D1435" s="228" t="s">
        <v>170</v>
      </c>
      <c r="E1435" s="245" t="s">
        <v>19</v>
      </c>
      <c r="F1435" s="246" t="s">
        <v>722</v>
      </c>
      <c r="G1435" s="244"/>
      <c r="H1435" s="247">
        <v>117.432</v>
      </c>
      <c r="I1435" s="248"/>
      <c r="J1435" s="244"/>
      <c r="K1435" s="244"/>
      <c r="L1435" s="249"/>
      <c r="M1435" s="250"/>
      <c r="N1435" s="251"/>
      <c r="O1435" s="251"/>
      <c r="P1435" s="251"/>
      <c r="Q1435" s="251"/>
      <c r="R1435" s="251"/>
      <c r="S1435" s="251"/>
      <c r="T1435" s="252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T1435" s="253" t="s">
        <v>170</v>
      </c>
      <c r="AU1435" s="253" t="s">
        <v>77</v>
      </c>
      <c r="AV1435" s="14" t="s">
        <v>77</v>
      </c>
      <c r="AW1435" s="14" t="s">
        <v>31</v>
      </c>
      <c r="AX1435" s="14" t="s">
        <v>69</v>
      </c>
      <c r="AY1435" s="253" t="s">
        <v>155</v>
      </c>
    </row>
    <row r="1436" s="13" customFormat="1">
      <c r="A1436" s="13"/>
      <c r="B1436" s="233"/>
      <c r="C1436" s="234"/>
      <c r="D1436" s="228" t="s">
        <v>170</v>
      </c>
      <c r="E1436" s="235" t="s">
        <v>19</v>
      </c>
      <c r="F1436" s="236" t="s">
        <v>175</v>
      </c>
      <c r="G1436" s="234"/>
      <c r="H1436" s="235" t="s">
        <v>19</v>
      </c>
      <c r="I1436" s="237"/>
      <c r="J1436" s="234"/>
      <c r="K1436" s="234"/>
      <c r="L1436" s="238"/>
      <c r="M1436" s="239"/>
      <c r="N1436" s="240"/>
      <c r="O1436" s="240"/>
      <c r="P1436" s="240"/>
      <c r="Q1436" s="240"/>
      <c r="R1436" s="240"/>
      <c r="S1436" s="240"/>
      <c r="T1436" s="241"/>
      <c r="U1436" s="13"/>
      <c r="V1436" s="13"/>
      <c r="W1436" s="13"/>
      <c r="X1436" s="13"/>
      <c r="Y1436" s="13"/>
      <c r="Z1436" s="13"/>
      <c r="AA1436" s="13"/>
      <c r="AB1436" s="13"/>
      <c r="AC1436" s="13"/>
      <c r="AD1436" s="13"/>
      <c r="AE1436" s="13"/>
      <c r="AT1436" s="242" t="s">
        <v>170</v>
      </c>
      <c r="AU1436" s="242" t="s">
        <v>77</v>
      </c>
      <c r="AV1436" s="13" t="s">
        <v>75</v>
      </c>
      <c r="AW1436" s="13" t="s">
        <v>31</v>
      </c>
      <c r="AX1436" s="13" t="s">
        <v>69</v>
      </c>
      <c r="AY1436" s="242" t="s">
        <v>155</v>
      </c>
    </row>
    <row r="1437" s="14" customFormat="1">
      <c r="A1437" s="14"/>
      <c r="B1437" s="243"/>
      <c r="C1437" s="244"/>
      <c r="D1437" s="228" t="s">
        <v>170</v>
      </c>
      <c r="E1437" s="245" t="s">
        <v>19</v>
      </c>
      <c r="F1437" s="246" t="s">
        <v>723</v>
      </c>
      <c r="G1437" s="244"/>
      <c r="H1437" s="247">
        <v>-29.64</v>
      </c>
      <c r="I1437" s="248"/>
      <c r="J1437" s="244"/>
      <c r="K1437" s="244"/>
      <c r="L1437" s="249"/>
      <c r="M1437" s="250"/>
      <c r="N1437" s="251"/>
      <c r="O1437" s="251"/>
      <c r="P1437" s="251"/>
      <c r="Q1437" s="251"/>
      <c r="R1437" s="251"/>
      <c r="S1437" s="251"/>
      <c r="T1437" s="252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T1437" s="253" t="s">
        <v>170</v>
      </c>
      <c r="AU1437" s="253" t="s">
        <v>77</v>
      </c>
      <c r="AV1437" s="14" t="s">
        <v>77</v>
      </c>
      <c r="AW1437" s="14" t="s">
        <v>31</v>
      </c>
      <c r="AX1437" s="14" t="s">
        <v>69</v>
      </c>
      <c r="AY1437" s="253" t="s">
        <v>155</v>
      </c>
    </row>
    <row r="1438" s="13" customFormat="1">
      <c r="A1438" s="13"/>
      <c r="B1438" s="233"/>
      <c r="C1438" s="234"/>
      <c r="D1438" s="228" t="s">
        <v>170</v>
      </c>
      <c r="E1438" s="235" t="s">
        <v>19</v>
      </c>
      <c r="F1438" s="236" t="s">
        <v>183</v>
      </c>
      <c r="G1438" s="234"/>
      <c r="H1438" s="235" t="s">
        <v>19</v>
      </c>
      <c r="I1438" s="237"/>
      <c r="J1438" s="234"/>
      <c r="K1438" s="234"/>
      <c r="L1438" s="238"/>
      <c r="M1438" s="239"/>
      <c r="N1438" s="240"/>
      <c r="O1438" s="240"/>
      <c r="P1438" s="240"/>
      <c r="Q1438" s="240"/>
      <c r="R1438" s="240"/>
      <c r="S1438" s="240"/>
      <c r="T1438" s="241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42" t="s">
        <v>170</v>
      </c>
      <c r="AU1438" s="242" t="s">
        <v>77</v>
      </c>
      <c r="AV1438" s="13" t="s">
        <v>75</v>
      </c>
      <c r="AW1438" s="13" t="s">
        <v>31</v>
      </c>
      <c r="AX1438" s="13" t="s">
        <v>69</v>
      </c>
      <c r="AY1438" s="242" t="s">
        <v>155</v>
      </c>
    </row>
    <row r="1439" s="14" customFormat="1">
      <c r="A1439" s="14"/>
      <c r="B1439" s="243"/>
      <c r="C1439" s="244"/>
      <c r="D1439" s="228" t="s">
        <v>170</v>
      </c>
      <c r="E1439" s="245" t="s">
        <v>19</v>
      </c>
      <c r="F1439" s="246" t="s">
        <v>724</v>
      </c>
      <c r="G1439" s="244"/>
      <c r="H1439" s="247">
        <v>110.52</v>
      </c>
      <c r="I1439" s="248"/>
      <c r="J1439" s="244"/>
      <c r="K1439" s="244"/>
      <c r="L1439" s="249"/>
      <c r="M1439" s="250"/>
      <c r="N1439" s="251"/>
      <c r="O1439" s="251"/>
      <c r="P1439" s="251"/>
      <c r="Q1439" s="251"/>
      <c r="R1439" s="251"/>
      <c r="S1439" s="251"/>
      <c r="T1439" s="252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53" t="s">
        <v>170</v>
      </c>
      <c r="AU1439" s="253" t="s">
        <v>77</v>
      </c>
      <c r="AV1439" s="14" t="s">
        <v>77</v>
      </c>
      <c r="AW1439" s="14" t="s">
        <v>31</v>
      </c>
      <c r="AX1439" s="14" t="s">
        <v>69</v>
      </c>
      <c r="AY1439" s="253" t="s">
        <v>155</v>
      </c>
    </row>
    <row r="1440" s="13" customFormat="1">
      <c r="A1440" s="13"/>
      <c r="B1440" s="233"/>
      <c r="C1440" s="234"/>
      <c r="D1440" s="228" t="s">
        <v>170</v>
      </c>
      <c r="E1440" s="235" t="s">
        <v>19</v>
      </c>
      <c r="F1440" s="236" t="s">
        <v>175</v>
      </c>
      <c r="G1440" s="234"/>
      <c r="H1440" s="235" t="s">
        <v>19</v>
      </c>
      <c r="I1440" s="237"/>
      <c r="J1440" s="234"/>
      <c r="K1440" s="234"/>
      <c r="L1440" s="238"/>
      <c r="M1440" s="239"/>
      <c r="N1440" s="240"/>
      <c r="O1440" s="240"/>
      <c r="P1440" s="240"/>
      <c r="Q1440" s="240"/>
      <c r="R1440" s="240"/>
      <c r="S1440" s="240"/>
      <c r="T1440" s="241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42" t="s">
        <v>170</v>
      </c>
      <c r="AU1440" s="242" t="s">
        <v>77</v>
      </c>
      <c r="AV1440" s="13" t="s">
        <v>75</v>
      </c>
      <c r="AW1440" s="13" t="s">
        <v>31</v>
      </c>
      <c r="AX1440" s="13" t="s">
        <v>69</v>
      </c>
      <c r="AY1440" s="242" t="s">
        <v>155</v>
      </c>
    </row>
    <row r="1441" s="14" customFormat="1">
      <c r="A1441" s="14"/>
      <c r="B1441" s="243"/>
      <c r="C1441" s="244"/>
      <c r="D1441" s="228" t="s">
        <v>170</v>
      </c>
      <c r="E1441" s="245" t="s">
        <v>19</v>
      </c>
      <c r="F1441" s="246" t="s">
        <v>725</v>
      </c>
      <c r="G1441" s="244"/>
      <c r="H1441" s="247">
        <v>-8.0399999999999984</v>
      </c>
      <c r="I1441" s="248"/>
      <c r="J1441" s="244"/>
      <c r="K1441" s="244"/>
      <c r="L1441" s="249"/>
      <c r="M1441" s="250"/>
      <c r="N1441" s="251"/>
      <c r="O1441" s="251"/>
      <c r="P1441" s="251"/>
      <c r="Q1441" s="251"/>
      <c r="R1441" s="251"/>
      <c r="S1441" s="251"/>
      <c r="T1441" s="252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53" t="s">
        <v>170</v>
      </c>
      <c r="AU1441" s="253" t="s">
        <v>77</v>
      </c>
      <c r="AV1441" s="14" t="s">
        <v>77</v>
      </c>
      <c r="AW1441" s="14" t="s">
        <v>31</v>
      </c>
      <c r="AX1441" s="14" t="s">
        <v>69</v>
      </c>
      <c r="AY1441" s="253" t="s">
        <v>155</v>
      </c>
    </row>
    <row r="1442" s="13" customFormat="1">
      <c r="A1442" s="13"/>
      <c r="B1442" s="233"/>
      <c r="C1442" s="234"/>
      <c r="D1442" s="228" t="s">
        <v>170</v>
      </c>
      <c r="E1442" s="235" t="s">
        <v>19</v>
      </c>
      <c r="F1442" s="236" t="s">
        <v>187</v>
      </c>
      <c r="G1442" s="234"/>
      <c r="H1442" s="235" t="s">
        <v>19</v>
      </c>
      <c r="I1442" s="237"/>
      <c r="J1442" s="234"/>
      <c r="K1442" s="234"/>
      <c r="L1442" s="238"/>
      <c r="M1442" s="239"/>
      <c r="N1442" s="240"/>
      <c r="O1442" s="240"/>
      <c r="P1442" s="240"/>
      <c r="Q1442" s="240"/>
      <c r="R1442" s="240"/>
      <c r="S1442" s="240"/>
      <c r="T1442" s="241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42" t="s">
        <v>170</v>
      </c>
      <c r="AU1442" s="242" t="s">
        <v>77</v>
      </c>
      <c r="AV1442" s="13" t="s">
        <v>75</v>
      </c>
      <c r="AW1442" s="13" t="s">
        <v>31</v>
      </c>
      <c r="AX1442" s="13" t="s">
        <v>69</v>
      </c>
      <c r="AY1442" s="242" t="s">
        <v>155</v>
      </c>
    </row>
    <row r="1443" s="14" customFormat="1">
      <c r="A1443" s="14"/>
      <c r="B1443" s="243"/>
      <c r="C1443" s="244"/>
      <c r="D1443" s="228" t="s">
        <v>170</v>
      </c>
      <c r="E1443" s="245" t="s">
        <v>19</v>
      </c>
      <c r="F1443" s="246" t="s">
        <v>726</v>
      </c>
      <c r="G1443" s="244"/>
      <c r="H1443" s="247">
        <v>141.702</v>
      </c>
      <c r="I1443" s="248"/>
      <c r="J1443" s="244"/>
      <c r="K1443" s="244"/>
      <c r="L1443" s="249"/>
      <c r="M1443" s="250"/>
      <c r="N1443" s="251"/>
      <c r="O1443" s="251"/>
      <c r="P1443" s="251"/>
      <c r="Q1443" s="251"/>
      <c r="R1443" s="251"/>
      <c r="S1443" s="251"/>
      <c r="T1443" s="252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T1443" s="253" t="s">
        <v>170</v>
      </c>
      <c r="AU1443" s="253" t="s">
        <v>77</v>
      </c>
      <c r="AV1443" s="14" t="s">
        <v>77</v>
      </c>
      <c r="AW1443" s="14" t="s">
        <v>31</v>
      </c>
      <c r="AX1443" s="14" t="s">
        <v>69</v>
      </c>
      <c r="AY1443" s="253" t="s">
        <v>155</v>
      </c>
    </row>
    <row r="1444" s="13" customFormat="1">
      <c r="A1444" s="13"/>
      <c r="B1444" s="233"/>
      <c r="C1444" s="234"/>
      <c r="D1444" s="228" t="s">
        <v>170</v>
      </c>
      <c r="E1444" s="235" t="s">
        <v>19</v>
      </c>
      <c r="F1444" s="236" t="s">
        <v>175</v>
      </c>
      <c r="G1444" s="234"/>
      <c r="H1444" s="235" t="s">
        <v>19</v>
      </c>
      <c r="I1444" s="237"/>
      <c r="J1444" s="234"/>
      <c r="K1444" s="234"/>
      <c r="L1444" s="238"/>
      <c r="M1444" s="239"/>
      <c r="N1444" s="240"/>
      <c r="O1444" s="240"/>
      <c r="P1444" s="240"/>
      <c r="Q1444" s="240"/>
      <c r="R1444" s="240"/>
      <c r="S1444" s="240"/>
      <c r="T1444" s="241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42" t="s">
        <v>170</v>
      </c>
      <c r="AU1444" s="242" t="s">
        <v>77</v>
      </c>
      <c r="AV1444" s="13" t="s">
        <v>75</v>
      </c>
      <c r="AW1444" s="13" t="s">
        <v>31</v>
      </c>
      <c r="AX1444" s="13" t="s">
        <v>69</v>
      </c>
      <c r="AY1444" s="242" t="s">
        <v>155</v>
      </c>
    </row>
    <row r="1445" s="14" customFormat="1">
      <c r="A1445" s="14"/>
      <c r="B1445" s="243"/>
      <c r="C1445" s="244"/>
      <c r="D1445" s="228" t="s">
        <v>170</v>
      </c>
      <c r="E1445" s="245" t="s">
        <v>19</v>
      </c>
      <c r="F1445" s="246" t="s">
        <v>727</v>
      </c>
      <c r="G1445" s="244"/>
      <c r="H1445" s="247">
        <v>-7.56</v>
      </c>
      <c r="I1445" s="248"/>
      <c r="J1445" s="244"/>
      <c r="K1445" s="244"/>
      <c r="L1445" s="249"/>
      <c r="M1445" s="250"/>
      <c r="N1445" s="251"/>
      <c r="O1445" s="251"/>
      <c r="P1445" s="251"/>
      <c r="Q1445" s="251"/>
      <c r="R1445" s="251"/>
      <c r="S1445" s="251"/>
      <c r="T1445" s="252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T1445" s="253" t="s">
        <v>170</v>
      </c>
      <c r="AU1445" s="253" t="s">
        <v>77</v>
      </c>
      <c r="AV1445" s="14" t="s">
        <v>77</v>
      </c>
      <c r="AW1445" s="14" t="s">
        <v>31</v>
      </c>
      <c r="AX1445" s="14" t="s">
        <v>69</v>
      </c>
      <c r="AY1445" s="253" t="s">
        <v>155</v>
      </c>
    </row>
    <row r="1446" s="15" customFormat="1">
      <c r="A1446" s="15"/>
      <c r="B1446" s="254"/>
      <c r="C1446" s="255"/>
      <c r="D1446" s="228" t="s">
        <v>170</v>
      </c>
      <c r="E1446" s="256" t="s">
        <v>19</v>
      </c>
      <c r="F1446" s="257" t="s">
        <v>192</v>
      </c>
      <c r="G1446" s="255"/>
      <c r="H1446" s="258">
        <v>557.154</v>
      </c>
      <c r="I1446" s="259"/>
      <c r="J1446" s="255"/>
      <c r="K1446" s="255"/>
      <c r="L1446" s="260"/>
      <c r="M1446" s="261"/>
      <c r="N1446" s="262"/>
      <c r="O1446" s="262"/>
      <c r="P1446" s="262"/>
      <c r="Q1446" s="262"/>
      <c r="R1446" s="262"/>
      <c r="S1446" s="262"/>
      <c r="T1446" s="263"/>
      <c r="U1446" s="15"/>
      <c r="V1446" s="15"/>
      <c r="W1446" s="15"/>
      <c r="X1446" s="15"/>
      <c r="Y1446" s="15"/>
      <c r="Z1446" s="15"/>
      <c r="AA1446" s="15"/>
      <c r="AB1446" s="15"/>
      <c r="AC1446" s="15"/>
      <c r="AD1446" s="15"/>
      <c r="AE1446" s="15"/>
      <c r="AT1446" s="264" t="s">
        <v>170</v>
      </c>
      <c r="AU1446" s="264" t="s">
        <v>77</v>
      </c>
      <c r="AV1446" s="15" t="s">
        <v>161</v>
      </c>
      <c r="AW1446" s="15" t="s">
        <v>31</v>
      </c>
      <c r="AX1446" s="15" t="s">
        <v>75</v>
      </c>
      <c r="AY1446" s="264" t="s">
        <v>155</v>
      </c>
    </row>
    <row r="1447" s="2" customFormat="1" ht="16.5" customHeight="1">
      <c r="A1447" s="41"/>
      <c r="B1447" s="42"/>
      <c r="C1447" s="265" t="s">
        <v>712</v>
      </c>
      <c r="D1447" s="265" t="s">
        <v>322</v>
      </c>
      <c r="E1447" s="266" t="s">
        <v>1135</v>
      </c>
      <c r="F1447" s="267" t="s">
        <v>1136</v>
      </c>
      <c r="G1447" s="268" t="s">
        <v>232</v>
      </c>
      <c r="H1447" s="269">
        <v>0.195</v>
      </c>
      <c r="I1447" s="270"/>
      <c r="J1447" s="271">
        <f>ROUND(I1447*H1447,2)</f>
        <v>0</v>
      </c>
      <c r="K1447" s="267" t="s">
        <v>19</v>
      </c>
      <c r="L1447" s="272"/>
      <c r="M1447" s="273" t="s">
        <v>19</v>
      </c>
      <c r="N1447" s="274" t="s">
        <v>40</v>
      </c>
      <c r="O1447" s="87"/>
      <c r="P1447" s="224">
        <f>O1447*H1447</f>
        <v>0</v>
      </c>
      <c r="Q1447" s="224">
        <v>0</v>
      </c>
      <c r="R1447" s="224">
        <f>Q1447*H1447</f>
        <v>0</v>
      </c>
      <c r="S1447" s="224">
        <v>0</v>
      </c>
      <c r="T1447" s="225">
        <f>S1447*H1447</f>
        <v>0</v>
      </c>
      <c r="U1447" s="41"/>
      <c r="V1447" s="41"/>
      <c r="W1447" s="41"/>
      <c r="X1447" s="41"/>
      <c r="Y1447" s="41"/>
      <c r="Z1447" s="41"/>
      <c r="AA1447" s="41"/>
      <c r="AB1447" s="41"/>
      <c r="AC1447" s="41"/>
      <c r="AD1447" s="41"/>
      <c r="AE1447" s="41"/>
      <c r="AR1447" s="226" t="s">
        <v>282</v>
      </c>
      <c r="AT1447" s="226" t="s">
        <v>322</v>
      </c>
      <c r="AU1447" s="226" t="s">
        <v>77</v>
      </c>
      <c r="AY1447" s="20" t="s">
        <v>155</v>
      </c>
      <c r="BE1447" s="227">
        <f>IF(N1447="základní",J1447,0)</f>
        <v>0</v>
      </c>
      <c r="BF1447" s="227">
        <f>IF(N1447="snížená",J1447,0)</f>
        <v>0</v>
      </c>
      <c r="BG1447" s="227">
        <f>IF(N1447="zákl. přenesená",J1447,0)</f>
        <v>0</v>
      </c>
      <c r="BH1447" s="227">
        <f>IF(N1447="sníž. přenesená",J1447,0)</f>
        <v>0</v>
      </c>
      <c r="BI1447" s="227">
        <f>IF(N1447="nulová",J1447,0)</f>
        <v>0</v>
      </c>
      <c r="BJ1447" s="20" t="s">
        <v>75</v>
      </c>
      <c r="BK1447" s="227">
        <f>ROUND(I1447*H1447,2)</f>
        <v>0</v>
      </c>
      <c r="BL1447" s="20" t="s">
        <v>220</v>
      </c>
      <c r="BM1447" s="226" t="s">
        <v>1137</v>
      </c>
    </row>
    <row r="1448" s="2" customFormat="1">
      <c r="A1448" s="41"/>
      <c r="B1448" s="42"/>
      <c r="C1448" s="43"/>
      <c r="D1448" s="228" t="s">
        <v>162</v>
      </c>
      <c r="E1448" s="43"/>
      <c r="F1448" s="229" t="s">
        <v>1136</v>
      </c>
      <c r="G1448" s="43"/>
      <c r="H1448" s="43"/>
      <c r="I1448" s="230"/>
      <c r="J1448" s="43"/>
      <c r="K1448" s="43"/>
      <c r="L1448" s="47"/>
      <c r="M1448" s="231"/>
      <c r="N1448" s="232"/>
      <c r="O1448" s="87"/>
      <c r="P1448" s="87"/>
      <c r="Q1448" s="87"/>
      <c r="R1448" s="87"/>
      <c r="S1448" s="87"/>
      <c r="T1448" s="88"/>
      <c r="U1448" s="41"/>
      <c r="V1448" s="41"/>
      <c r="W1448" s="41"/>
      <c r="X1448" s="41"/>
      <c r="Y1448" s="41"/>
      <c r="Z1448" s="41"/>
      <c r="AA1448" s="41"/>
      <c r="AB1448" s="41"/>
      <c r="AC1448" s="41"/>
      <c r="AD1448" s="41"/>
      <c r="AE1448" s="41"/>
      <c r="AT1448" s="20" t="s">
        <v>162</v>
      </c>
      <c r="AU1448" s="20" t="s">
        <v>77</v>
      </c>
    </row>
    <row r="1449" s="2" customFormat="1">
      <c r="A1449" s="41"/>
      <c r="B1449" s="42"/>
      <c r="C1449" s="43"/>
      <c r="D1449" s="228" t="s">
        <v>326</v>
      </c>
      <c r="E1449" s="43"/>
      <c r="F1449" s="275" t="s">
        <v>1138</v>
      </c>
      <c r="G1449" s="43"/>
      <c r="H1449" s="43"/>
      <c r="I1449" s="230"/>
      <c r="J1449" s="43"/>
      <c r="K1449" s="43"/>
      <c r="L1449" s="47"/>
      <c r="M1449" s="231"/>
      <c r="N1449" s="232"/>
      <c r="O1449" s="87"/>
      <c r="P1449" s="87"/>
      <c r="Q1449" s="87"/>
      <c r="R1449" s="87"/>
      <c r="S1449" s="87"/>
      <c r="T1449" s="88"/>
      <c r="U1449" s="41"/>
      <c r="V1449" s="41"/>
      <c r="W1449" s="41"/>
      <c r="X1449" s="41"/>
      <c r="Y1449" s="41"/>
      <c r="Z1449" s="41"/>
      <c r="AA1449" s="41"/>
      <c r="AB1449" s="41"/>
      <c r="AC1449" s="41"/>
      <c r="AD1449" s="41"/>
      <c r="AE1449" s="41"/>
      <c r="AT1449" s="20" t="s">
        <v>326</v>
      </c>
      <c r="AU1449" s="20" t="s">
        <v>77</v>
      </c>
    </row>
    <row r="1450" s="14" customFormat="1">
      <c r="A1450" s="14"/>
      <c r="B1450" s="243"/>
      <c r="C1450" s="244"/>
      <c r="D1450" s="228" t="s">
        <v>170</v>
      </c>
      <c r="E1450" s="245" t="s">
        <v>19</v>
      </c>
      <c r="F1450" s="246" t="s">
        <v>1139</v>
      </c>
      <c r="G1450" s="244"/>
      <c r="H1450" s="247">
        <v>0.195</v>
      </c>
      <c r="I1450" s="248"/>
      <c r="J1450" s="244"/>
      <c r="K1450" s="244"/>
      <c r="L1450" s="249"/>
      <c r="M1450" s="250"/>
      <c r="N1450" s="251"/>
      <c r="O1450" s="251"/>
      <c r="P1450" s="251"/>
      <c r="Q1450" s="251"/>
      <c r="R1450" s="251"/>
      <c r="S1450" s="251"/>
      <c r="T1450" s="252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T1450" s="253" t="s">
        <v>170</v>
      </c>
      <c r="AU1450" s="253" t="s">
        <v>77</v>
      </c>
      <c r="AV1450" s="14" t="s">
        <v>77</v>
      </c>
      <c r="AW1450" s="14" t="s">
        <v>31</v>
      </c>
      <c r="AX1450" s="14" t="s">
        <v>69</v>
      </c>
      <c r="AY1450" s="253" t="s">
        <v>155</v>
      </c>
    </row>
    <row r="1451" s="15" customFormat="1">
      <c r="A1451" s="15"/>
      <c r="B1451" s="254"/>
      <c r="C1451" s="255"/>
      <c r="D1451" s="228" t="s">
        <v>170</v>
      </c>
      <c r="E1451" s="256" t="s">
        <v>19</v>
      </c>
      <c r="F1451" s="257" t="s">
        <v>192</v>
      </c>
      <c r="G1451" s="255"/>
      <c r="H1451" s="258">
        <v>0.195</v>
      </c>
      <c r="I1451" s="259"/>
      <c r="J1451" s="255"/>
      <c r="K1451" s="255"/>
      <c r="L1451" s="260"/>
      <c r="M1451" s="261"/>
      <c r="N1451" s="262"/>
      <c r="O1451" s="262"/>
      <c r="P1451" s="262"/>
      <c r="Q1451" s="262"/>
      <c r="R1451" s="262"/>
      <c r="S1451" s="262"/>
      <c r="T1451" s="263"/>
      <c r="U1451" s="15"/>
      <c r="V1451" s="15"/>
      <c r="W1451" s="15"/>
      <c r="X1451" s="15"/>
      <c r="Y1451" s="15"/>
      <c r="Z1451" s="15"/>
      <c r="AA1451" s="15"/>
      <c r="AB1451" s="15"/>
      <c r="AC1451" s="15"/>
      <c r="AD1451" s="15"/>
      <c r="AE1451" s="15"/>
      <c r="AT1451" s="264" t="s">
        <v>170</v>
      </c>
      <c r="AU1451" s="264" t="s">
        <v>77</v>
      </c>
      <c r="AV1451" s="15" t="s">
        <v>161</v>
      </c>
      <c r="AW1451" s="15" t="s">
        <v>31</v>
      </c>
      <c r="AX1451" s="15" t="s">
        <v>75</v>
      </c>
      <c r="AY1451" s="264" t="s">
        <v>155</v>
      </c>
    </row>
    <row r="1452" s="2" customFormat="1" ht="16.5" customHeight="1">
      <c r="A1452" s="41"/>
      <c r="B1452" s="42"/>
      <c r="C1452" s="215" t="s">
        <v>1140</v>
      </c>
      <c r="D1452" s="215" t="s">
        <v>157</v>
      </c>
      <c r="E1452" s="216" t="s">
        <v>1141</v>
      </c>
      <c r="F1452" s="217" t="s">
        <v>1142</v>
      </c>
      <c r="G1452" s="218" t="s">
        <v>168</v>
      </c>
      <c r="H1452" s="219">
        <v>557.154</v>
      </c>
      <c r="I1452" s="220"/>
      <c r="J1452" s="221">
        <f>ROUND(I1452*H1452,2)</f>
        <v>0</v>
      </c>
      <c r="K1452" s="217" t="s">
        <v>19</v>
      </c>
      <c r="L1452" s="47"/>
      <c r="M1452" s="222" t="s">
        <v>19</v>
      </c>
      <c r="N1452" s="223" t="s">
        <v>40</v>
      </c>
      <c r="O1452" s="87"/>
      <c r="P1452" s="224">
        <f>O1452*H1452</f>
        <v>0</v>
      </c>
      <c r="Q1452" s="224">
        <v>0</v>
      </c>
      <c r="R1452" s="224">
        <f>Q1452*H1452</f>
        <v>0</v>
      </c>
      <c r="S1452" s="224">
        <v>0</v>
      </c>
      <c r="T1452" s="225">
        <f>S1452*H1452</f>
        <v>0</v>
      </c>
      <c r="U1452" s="41"/>
      <c r="V1452" s="41"/>
      <c r="W1452" s="41"/>
      <c r="X1452" s="41"/>
      <c r="Y1452" s="41"/>
      <c r="Z1452" s="41"/>
      <c r="AA1452" s="41"/>
      <c r="AB1452" s="41"/>
      <c r="AC1452" s="41"/>
      <c r="AD1452" s="41"/>
      <c r="AE1452" s="41"/>
      <c r="AR1452" s="226" t="s">
        <v>220</v>
      </c>
      <c r="AT1452" s="226" t="s">
        <v>157</v>
      </c>
      <c r="AU1452" s="226" t="s">
        <v>77</v>
      </c>
      <c r="AY1452" s="20" t="s">
        <v>155</v>
      </c>
      <c r="BE1452" s="227">
        <f>IF(N1452="základní",J1452,0)</f>
        <v>0</v>
      </c>
      <c r="BF1452" s="227">
        <f>IF(N1452="snížená",J1452,0)</f>
        <v>0</v>
      </c>
      <c r="BG1452" s="227">
        <f>IF(N1452="zákl. přenesená",J1452,0)</f>
        <v>0</v>
      </c>
      <c r="BH1452" s="227">
        <f>IF(N1452="sníž. přenesená",J1452,0)</f>
        <v>0</v>
      </c>
      <c r="BI1452" s="227">
        <f>IF(N1452="nulová",J1452,0)</f>
        <v>0</v>
      </c>
      <c r="BJ1452" s="20" t="s">
        <v>75</v>
      </c>
      <c r="BK1452" s="227">
        <f>ROUND(I1452*H1452,2)</f>
        <v>0</v>
      </c>
      <c r="BL1452" s="20" t="s">
        <v>220</v>
      </c>
      <c r="BM1452" s="226" t="s">
        <v>1143</v>
      </c>
    </row>
    <row r="1453" s="2" customFormat="1">
      <c r="A1453" s="41"/>
      <c r="B1453" s="42"/>
      <c r="C1453" s="43"/>
      <c r="D1453" s="228" t="s">
        <v>162</v>
      </c>
      <c r="E1453" s="43"/>
      <c r="F1453" s="229" t="s">
        <v>1142</v>
      </c>
      <c r="G1453" s="43"/>
      <c r="H1453" s="43"/>
      <c r="I1453" s="230"/>
      <c r="J1453" s="43"/>
      <c r="K1453" s="43"/>
      <c r="L1453" s="47"/>
      <c r="M1453" s="231"/>
      <c r="N1453" s="232"/>
      <c r="O1453" s="87"/>
      <c r="P1453" s="87"/>
      <c r="Q1453" s="87"/>
      <c r="R1453" s="87"/>
      <c r="S1453" s="87"/>
      <c r="T1453" s="88"/>
      <c r="U1453" s="41"/>
      <c r="V1453" s="41"/>
      <c r="W1453" s="41"/>
      <c r="X1453" s="41"/>
      <c r="Y1453" s="41"/>
      <c r="Z1453" s="41"/>
      <c r="AA1453" s="41"/>
      <c r="AB1453" s="41"/>
      <c r="AC1453" s="41"/>
      <c r="AD1453" s="41"/>
      <c r="AE1453" s="41"/>
      <c r="AT1453" s="20" t="s">
        <v>162</v>
      </c>
      <c r="AU1453" s="20" t="s">
        <v>77</v>
      </c>
    </row>
    <row r="1454" s="13" customFormat="1">
      <c r="A1454" s="13"/>
      <c r="B1454" s="233"/>
      <c r="C1454" s="234"/>
      <c r="D1454" s="228" t="s">
        <v>170</v>
      </c>
      <c r="E1454" s="235" t="s">
        <v>19</v>
      </c>
      <c r="F1454" s="236" t="s">
        <v>171</v>
      </c>
      <c r="G1454" s="234"/>
      <c r="H1454" s="235" t="s">
        <v>19</v>
      </c>
      <c r="I1454" s="237"/>
      <c r="J1454" s="234"/>
      <c r="K1454" s="234"/>
      <c r="L1454" s="238"/>
      <c r="M1454" s="239"/>
      <c r="N1454" s="240"/>
      <c r="O1454" s="240"/>
      <c r="P1454" s="240"/>
      <c r="Q1454" s="240"/>
      <c r="R1454" s="240"/>
      <c r="S1454" s="240"/>
      <c r="T1454" s="241"/>
      <c r="U1454" s="13"/>
      <c r="V1454" s="13"/>
      <c r="W1454" s="13"/>
      <c r="X1454" s="13"/>
      <c r="Y1454" s="13"/>
      <c r="Z1454" s="13"/>
      <c r="AA1454" s="13"/>
      <c r="AB1454" s="13"/>
      <c r="AC1454" s="13"/>
      <c r="AD1454" s="13"/>
      <c r="AE1454" s="13"/>
      <c r="AT1454" s="242" t="s">
        <v>170</v>
      </c>
      <c r="AU1454" s="242" t="s">
        <v>77</v>
      </c>
      <c r="AV1454" s="13" t="s">
        <v>75</v>
      </c>
      <c r="AW1454" s="13" t="s">
        <v>31</v>
      </c>
      <c r="AX1454" s="13" t="s">
        <v>69</v>
      </c>
      <c r="AY1454" s="242" t="s">
        <v>155</v>
      </c>
    </row>
    <row r="1455" s="14" customFormat="1">
      <c r="A1455" s="14"/>
      <c r="B1455" s="243"/>
      <c r="C1455" s="244"/>
      <c r="D1455" s="228" t="s">
        <v>170</v>
      </c>
      <c r="E1455" s="245" t="s">
        <v>19</v>
      </c>
      <c r="F1455" s="246" t="s">
        <v>718</v>
      </c>
      <c r="G1455" s="244"/>
      <c r="H1455" s="247">
        <v>182.1</v>
      </c>
      <c r="I1455" s="248"/>
      <c r="J1455" s="244"/>
      <c r="K1455" s="244"/>
      <c r="L1455" s="249"/>
      <c r="M1455" s="250"/>
      <c r="N1455" s="251"/>
      <c r="O1455" s="251"/>
      <c r="P1455" s="251"/>
      <c r="Q1455" s="251"/>
      <c r="R1455" s="251"/>
      <c r="S1455" s="251"/>
      <c r="T1455" s="252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T1455" s="253" t="s">
        <v>170</v>
      </c>
      <c r="AU1455" s="253" t="s">
        <v>77</v>
      </c>
      <c r="AV1455" s="14" t="s">
        <v>77</v>
      </c>
      <c r="AW1455" s="14" t="s">
        <v>31</v>
      </c>
      <c r="AX1455" s="14" t="s">
        <v>69</v>
      </c>
      <c r="AY1455" s="253" t="s">
        <v>155</v>
      </c>
    </row>
    <row r="1456" s="13" customFormat="1">
      <c r="A1456" s="13"/>
      <c r="B1456" s="233"/>
      <c r="C1456" s="234"/>
      <c r="D1456" s="228" t="s">
        <v>170</v>
      </c>
      <c r="E1456" s="235" t="s">
        <v>19</v>
      </c>
      <c r="F1456" s="236" t="s">
        <v>175</v>
      </c>
      <c r="G1456" s="234"/>
      <c r="H1456" s="235" t="s">
        <v>19</v>
      </c>
      <c r="I1456" s="237"/>
      <c r="J1456" s="234"/>
      <c r="K1456" s="234"/>
      <c r="L1456" s="238"/>
      <c r="M1456" s="239"/>
      <c r="N1456" s="240"/>
      <c r="O1456" s="240"/>
      <c r="P1456" s="240"/>
      <c r="Q1456" s="240"/>
      <c r="R1456" s="240"/>
      <c r="S1456" s="240"/>
      <c r="T1456" s="241"/>
      <c r="U1456" s="13"/>
      <c r="V1456" s="13"/>
      <c r="W1456" s="13"/>
      <c r="X1456" s="13"/>
      <c r="Y1456" s="13"/>
      <c r="Z1456" s="13"/>
      <c r="AA1456" s="13"/>
      <c r="AB1456" s="13"/>
      <c r="AC1456" s="13"/>
      <c r="AD1456" s="13"/>
      <c r="AE1456" s="13"/>
      <c r="AT1456" s="242" t="s">
        <v>170</v>
      </c>
      <c r="AU1456" s="242" t="s">
        <v>77</v>
      </c>
      <c r="AV1456" s="13" t="s">
        <v>75</v>
      </c>
      <c r="AW1456" s="13" t="s">
        <v>31</v>
      </c>
      <c r="AX1456" s="13" t="s">
        <v>69</v>
      </c>
      <c r="AY1456" s="242" t="s">
        <v>155</v>
      </c>
    </row>
    <row r="1457" s="14" customFormat="1">
      <c r="A1457" s="14"/>
      <c r="B1457" s="243"/>
      <c r="C1457" s="244"/>
      <c r="D1457" s="228" t="s">
        <v>170</v>
      </c>
      <c r="E1457" s="245" t="s">
        <v>19</v>
      </c>
      <c r="F1457" s="246" t="s">
        <v>719</v>
      </c>
      <c r="G1457" s="244"/>
      <c r="H1457" s="247">
        <v>-24.48</v>
      </c>
      <c r="I1457" s="248"/>
      <c r="J1457" s="244"/>
      <c r="K1457" s="244"/>
      <c r="L1457" s="249"/>
      <c r="M1457" s="250"/>
      <c r="N1457" s="251"/>
      <c r="O1457" s="251"/>
      <c r="P1457" s="251"/>
      <c r="Q1457" s="251"/>
      <c r="R1457" s="251"/>
      <c r="S1457" s="251"/>
      <c r="T1457" s="252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T1457" s="253" t="s">
        <v>170</v>
      </c>
      <c r="AU1457" s="253" t="s">
        <v>77</v>
      </c>
      <c r="AV1457" s="14" t="s">
        <v>77</v>
      </c>
      <c r="AW1457" s="14" t="s">
        <v>31</v>
      </c>
      <c r="AX1457" s="14" t="s">
        <v>69</v>
      </c>
      <c r="AY1457" s="253" t="s">
        <v>155</v>
      </c>
    </row>
    <row r="1458" s="13" customFormat="1">
      <c r="A1458" s="13"/>
      <c r="B1458" s="233"/>
      <c r="C1458" s="234"/>
      <c r="D1458" s="228" t="s">
        <v>170</v>
      </c>
      <c r="E1458" s="235" t="s">
        <v>19</v>
      </c>
      <c r="F1458" s="236" t="s">
        <v>177</v>
      </c>
      <c r="G1458" s="234"/>
      <c r="H1458" s="235" t="s">
        <v>19</v>
      </c>
      <c r="I1458" s="237"/>
      <c r="J1458" s="234"/>
      <c r="K1458" s="234"/>
      <c r="L1458" s="238"/>
      <c r="M1458" s="239"/>
      <c r="N1458" s="240"/>
      <c r="O1458" s="240"/>
      <c r="P1458" s="240"/>
      <c r="Q1458" s="240"/>
      <c r="R1458" s="240"/>
      <c r="S1458" s="240"/>
      <c r="T1458" s="241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242" t="s">
        <v>170</v>
      </c>
      <c r="AU1458" s="242" t="s">
        <v>77</v>
      </c>
      <c r="AV1458" s="13" t="s">
        <v>75</v>
      </c>
      <c r="AW1458" s="13" t="s">
        <v>31</v>
      </c>
      <c r="AX1458" s="13" t="s">
        <v>69</v>
      </c>
      <c r="AY1458" s="242" t="s">
        <v>155</v>
      </c>
    </row>
    <row r="1459" s="14" customFormat="1">
      <c r="A1459" s="14"/>
      <c r="B1459" s="243"/>
      <c r="C1459" s="244"/>
      <c r="D1459" s="228" t="s">
        <v>170</v>
      </c>
      <c r="E1459" s="245" t="s">
        <v>19</v>
      </c>
      <c r="F1459" s="246" t="s">
        <v>720</v>
      </c>
      <c r="G1459" s="244"/>
      <c r="H1459" s="247">
        <v>91.44</v>
      </c>
      <c r="I1459" s="248"/>
      <c r="J1459" s="244"/>
      <c r="K1459" s="244"/>
      <c r="L1459" s="249"/>
      <c r="M1459" s="250"/>
      <c r="N1459" s="251"/>
      <c r="O1459" s="251"/>
      <c r="P1459" s="251"/>
      <c r="Q1459" s="251"/>
      <c r="R1459" s="251"/>
      <c r="S1459" s="251"/>
      <c r="T1459" s="252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T1459" s="253" t="s">
        <v>170</v>
      </c>
      <c r="AU1459" s="253" t="s">
        <v>77</v>
      </c>
      <c r="AV1459" s="14" t="s">
        <v>77</v>
      </c>
      <c r="AW1459" s="14" t="s">
        <v>31</v>
      </c>
      <c r="AX1459" s="14" t="s">
        <v>69</v>
      </c>
      <c r="AY1459" s="253" t="s">
        <v>155</v>
      </c>
    </row>
    <row r="1460" s="13" customFormat="1">
      <c r="A1460" s="13"/>
      <c r="B1460" s="233"/>
      <c r="C1460" s="234"/>
      <c r="D1460" s="228" t="s">
        <v>170</v>
      </c>
      <c r="E1460" s="235" t="s">
        <v>19</v>
      </c>
      <c r="F1460" s="236" t="s">
        <v>175</v>
      </c>
      <c r="G1460" s="234"/>
      <c r="H1460" s="235" t="s">
        <v>19</v>
      </c>
      <c r="I1460" s="237"/>
      <c r="J1460" s="234"/>
      <c r="K1460" s="234"/>
      <c r="L1460" s="238"/>
      <c r="M1460" s="239"/>
      <c r="N1460" s="240"/>
      <c r="O1460" s="240"/>
      <c r="P1460" s="240"/>
      <c r="Q1460" s="240"/>
      <c r="R1460" s="240"/>
      <c r="S1460" s="240"/>
      <c r="T1460" s="241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42" t="s">
        <v>170</v>
      </c>
      <c r="AU1460" s="242" t="s">
        <v>77</v>
      </c>
      <c r="AV1460" s="13" t="s">
        <v>75</v>
      </c>
      <c r="AW1460" s="13" t="s">
        <v>31</v>
      </c>
      <c r="AX1460" s="13" t="s">
        <v>69</v>
      </c>
      <c r="AY1460" s="242" t="s">
        <v>155</v>
      </c>
    </row>
    <row r="1461" s="14" customFormat="1">
      <c r="A1461" s="14"/>
      <c r="B1461" s="243"/>
      <c r="C1461" s="244"/>
      <c r="D1461" s="228" t="s">
        <v>170</v>
      </c>
      <c r="E1461" s="245" t="s">
        <v>19</v>
      </c>
      <c r="F1461" s="246" t="s">
        <v>721</v>
      </c>
      <c r="G1461" s="244"/>
      <c r="H1461" s="247">
        <v>-16.32</v>
      </c>
      <c r="I1461" s="248"/>
      <c r="J1461" s="244"/>
      <c r="K1461" s="244"/>
      <c r="L1461" s="249"/>
      <c r="M1461" s="250"/>
      <c r="N1461" s="251"/>
      <c r="O1461" s="251"/>
      <c r="P1461" s="251"/>
      <c r="Q1461" s="251"/>
      <c r="R1461" s="251"/>
      <c r="S1461" s="251"/>
      <c r="T1461" s="252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53" t="s">
        <v>170</v>
      </c>
      <c r="AU1461" s="253" t="s">
        <v>77</v>
      </c>
      <c r="AV1461" s="14" t="s">
        <v>77</v>
      </c>
      <c r="AW1461" s="14" t="s">
        <v>31</v>
      </c>
      <c r="AX1461" s="14" t="s">
        <v>69</v>
      </c>
      <c r="AY1461" s="253" t="s">
        <v>155</v>
      </c>
    </row>
    <row r="1462" s="13" customFormat="1">
      <c r="A1462" s="13"/>
      <c r="B1462" s="233"/>
      <c r="C1462" s="234"/>
      <c r="D1462" s="228" t="s">
        <v>170</v>
      </c>
      <c r="E1462" s="235" t="s">
        <v>19</v>
      </c>
      <c r="F1462" s="236" t="s">
        <v>180</v>
      </c>
      <c r="G1462" s="234"/>
      <c r="H1462" s="235" t="s">
        <v>19</v>
      </c>
      <c r="I1462" s="237"/>
      <c r="J1462" s="234"/>
      <c r="K1462" s="234"/>
      <c r="L1462" s="238"/>
      <c r="M1462" s="239"/>
      <c r="N1462" s="240"/>
      <c r="O1462" s="240"/>
      <c r="P1462" s="240"/>
      <c r="Q1462" s="240"/>
      <c r="R1462" s="240"/>
      <c r="S1462" s="240"/>
      <c r="T1462" s="241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42" t="s">
        <v>170</v>
      </c>
      <c r="AU1462" s="242" t="s">
        <v>77</v>
      </c>
      <c r="AV1462" s="13" t="s">
        <v>75</v>
      </c>
      <c r="AW1462" s="13" t="s">
        <v>31</v>
      </c>
      <c r="AX1462" s="13" t="s">
        <v>69</v>
      </c>
      <c r="AY1462" s="242" t="s">
        <v>155</v>
      </c>
    </row>
    <row r="1463" s="14" customFormat="1">
      <c r="A1463" s="14"/>
      <c r="B1463" s="243"/>
      <c r="C1463" s="244"/>
      <c r="D1463" s="228" t="s">
        <v>170</v>
      </c>
      <c r="E1463" s="245" t="s">
        <v>19</v>
      </c>
      <c r="F1463" s="246" t="s">
        <v>722</v>
      </c>
      <c r="G1463" s="244"/>
      <c r="H1463" s="247">
        <v>117.432</v>
      </c>
      <c r="I1463" s="248"/>
      <c r="J1463" s="244"/>
      <c r="K1463" s="244"/>
      <c r="L1463" s="249"/>
      <c r="M1463" s="250"/>
      <c r="N1463" s="251"/>
      <c r="O1463" s="251"/>
      <c r="P1463" s="251"/>
      <c r="Q1463" s="251"/>
      <c r="R1463" s="251"/>
      <c r="S1463" s="251"/>
      <c r="T1463" s="252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53" t="s">
        <v>170</v>
      </c>
      <c r="AU1463" s="253" t="s">
        <v>77</v>
      </c>
      <c r="AV1463" s="14" t="s">
        <v>77</v>
      </c>
      <c r="AW1463" s="14" t="s">
        <v>31</v>
      </c>
      <c r="AX1463" s="14" t="s">
        <v>69</v>
      </c>
      <c r="AY1463" s="253" t="s">
        <v>155</v>
      </c>
    </row>
    <row r="1464" s="13" customFormat="1">
      <c r="A1464" s="13"/>
      <c r="B1464" s="233"/>
      <c r="C1464" s="234"/>
      <c r="D1464" s="228" t="s">
        <v>170</v>
      </c>
      <c r="E1464" s="235" t="s">
        <v>19</v>
      </c>
      <c r="F1464" s="236" t="s">
        <v>175</v>
      </c>
      <c r="G1464" s="234"/>
      <c r="H1464" s="235" t="s">
        <v>19</v>
      </c>
      <c r="I1464" s="237"/>
      <c r="J1464" s="234"/>
      <c r="K1464" s="234"/>
      <c r="L1464" s="238"/>
      <c r="M1464" s="239"/>
      <c r="N1464" s="240"/>
      <c r="O1464" s="240"/>
      <c r="P1464" s="240"/>
      <c r="Q1464" s="240"/>
      <c r="R1464" s="240"/>
      <c r="S1464" s="240"/>
      <c r="T1464" s="241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42" t="s">
        <v>170</v>
      </c>
      <c r="AU1464" s="242" t="s">
        <v>77</v>
      </c>
      <c r="AV1464" s="13" t="s">
        <v>75</v>
      </c>
      <c r="AW1464" s="13" t="s">
        <v>31</v>
      </c>
      <c r="AX1464" s="13" t="s">
        <v>69</v>
      </c>
      <c r="AY1464" s="242" t="s">
        <v>155</v>
      </c>
    </row>
    <row r="1465" s="14" customFormat="1">
      <c r="A1465" s="14"/>
      <c r="B1465" s="243"/>
      <c r="C1465" s="244"/>
      <c r="D1465" s="228" t="s">
        <v>170</v>
      </c>
      <c r="E1465" s="245" t="s">
        <v>19</v>
      </c>
      <c r="F1465" s="246" t="s">
        <v>723</v>
      </c>
      <c r="G1465" s="244"/>
      <c r="H1465" s="247">
        <v>-29.64</v>
      </c>
      <c r="I1465" s="248"/>
      <c r="J1465" s="244"/>
      <c r="K1465" s="244"/>
      <c r="L1465" s="249"/>
      <c r="M1465" s="250"/>
      <c r="N1465" s="251"/>
      <c r="O1465" s="251"/>
      <c r="P1465" s="251"/>
      <c r="Q1465" s="251"/>
      <c r="R1465" s="251"/>
      <c r="S1465" s="251"/>
      <c r="T1465" s="252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53" t="s">
        <v>170</v>
      </c>
      <c r="AU1465" s="253" t="s">
        <v>77</v>
      </c>
      <c r="AV1465" s="14" t="s">
        <v>77</v>
      </c>
      <c r="AW1465" s="14" t="s">
        <v>31</v>
      </c>
      <c r="AX1465" s="14" t="s">
        <v>69</v>
      </c>
      <c r="AY1465" s="253" t="s">
        <v>155</v>
      </c>
    </row>
    <row r="1466" s="13" customFormat="1">
      <c r="A1466" s="13"/>
      <c r="B1466" s="233"/>
      <c r="C1466" s="234"/>
      <c r="D1466" s="228" t="s">
        <v>170</v>
      </c>
      <c r="E1466" s="235" t="s">
        <v>19</v>
      </c>
      <c r="F1466" s="236" t="s">
        <v>183</v>
      </c>
      <c r="G1466" s="234"/>
      <c r="H1466" s="235" t="s">
        <v>19</v>
      </c>
      <c r="I1466" s="237"/>
      <c r="J1466" s="234"/>
      <c r="K1466" s="234"/>
      <c r="L1466" s="238"/>
      <c r="M1466" s="239"/>
      <c r="N1466" s="240"/>
      <c r="O1466" s="240"/>
      <c r="P1466" s="240"/>
      <c r="Q1466" s="240"/>
      <c r="R1466" s="240"/>
      <c r="S1466" s="240"/>
      <c r="T1466" s="241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42" t="s">
        <v>170</v>
      </c>
      <c r="AU1466" s="242" t="s">
        <v>77</v>
      </c>
      <c r="AV1466" s="13" t="s">
        <v>75</v>
      </c>
      <c r="AW1466" s="13" t="s">
        <v>31</v>
      </c>
      <c r="AX1466" s="13" t="s">
        <v>69</v>
      </c>
      <c r="AY1466" s="242" t="s">
        <v>155</v>
      </c>
    </row>
    <row r="1467" s="14" customFormat="1">
      <c r="A1467" s="14"/>
      <c r="B1467" s="243"/>
      <c r="C1467" s="244"/>
      <c r="D1467" s="228" t="s">
        <v>170</v>
      </c>
      <c r="E1467" s="245" t="s">
        <v>19</v>
      </c>
      <c r="F1467" s="246" t="s">
        <v>724</v>
      </c>
      <c r="G1467" s="244"/>
      <c r="H1467" s="247">
        <v>110.52</v>
      </c>
      <c r="I1467" s="248"/>
      <c r="J1467" s="244"/>
      <c r="K1467" s="244"/>
      <c r="L1467" s="249"/>
      <c r="M1467" s="250"/>
      <c r="N1467" s="251"/>
      <c r="O1467" s="251"/>
      <c r="P1467" s="251"/>
      <c r="Q1467" s="251"/>
      <c r="R1467" s="251"/>
      <c r="S1467" s="251"/>
      <c r="T1467" s="252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T1467" s="253" t="s">
        <v>170</v>
      </c>
      <c r="AU1467" s="253" t="s">
        <v>77</v>
      </c>
      <c r="AV1467" s="14" t="s">
        <v>77</v>
      </c>
      <c r="AW1467" s="14" t="s">
        <v>31</v>
      </c>
      <c r="AX1467" s="14" t="s">
        <v>69</v>
      </c>
      <c r="AY1467" s="253" t="s">
        <v>155</v>
      </c>
    </row>
    <row r="1468" s="13" customFormat="1">
      <c r="A1468" s="13"/>
      <c r="B1468" s="233"/>
      <c r="C1468" s="234"/>
      <c r="D1468" s="228" t="s">
        <v>170</v>
      </c>
      <c r="E1468" s="235" t="s">
        <v>19</v>
      </c>
      <c r="F1468" s="236" t="s">
        <v>175</v>
      </c>
      <c r="G1468" s="234"/>
      <c r="H1468" s="235" t="s">
        <v>19</v>
      </c>
      <c r="I1468" s="237"/>
      <c r="J1468" s="234"/>
      <c r="K1468" s="234"/>
      <c r="L1468" s="238"/>
      <c r="M1468" s="239"/>
      <c r="N1468" s="240"/>
      <c r="O1468" s="240"/>
      <c r="P1468" s="240"/>
      <c r="Q1468" s="240"/>
      <c r="R1468" s="240"/>
      <c r="S1468" s="240"/>
      <c r="T1468" s="241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42" t="s">
        <v>170</v>
      </c>
      <c r="AU1468" s="242" t="s">
        <v>77</v>
      </c>
      <c r="AV1468" s="13" t="s">
        <v>75</v>
      </c>
      <c r="AW1468" s="13" t="s">
        <v>31</v>
      </c>
      <c r="AX1468" s="13" t="s">
        <v>69</v>
      </c>
      <c r="AY1468" s="242" t="s">
        <v>155</v>
      </c>
    </row>
    <row r="1469" s="14" customFormat="1">
      <c r="A1469" s="14"/>
      <c r="B1469" s="243"/>
      <c r="C1469" s="244"/>
      <c r="D1469" s="228" t="s">
        <v>170</v>
      </c>
      <c r="E1469" s="245" t="s">
        <v>19</v>
      </c>
      <c r="F1469" s="246" t="s">
        <v>725</v>
      </c>
      <c r="G1469" s="244"/>
      <c r="H1469" s="247">
        <v>-8.0399999999999984</v>
      </c>
      <c r="I1469" s="248"/>
      <c r="J1469" s="244"/>
      <c r="K1469" s="244"/>
      <c r="L1469" s="249"/>
      <c r="M1469" s="250"/>
      <c r="N1469" s="251"/>
      <c r="O1469" s="251"/>
      <c r="P1469" s="251"/>
      <c r="Q1469" s="251"/>
      <c r="R1469" s="251"/>
      <c r="S1469" s="251"/>
      <c r="T1469" s="252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53" t="s">
        <v>170</v>
      </c>
      <c r="AU1469" s="253" t="s">
        <v>77</v>
      </c>
      <c r="AV1469" s="14" t="s">
        <v>77</v>
      </c>
      <c r="AW1469" s="14" t="s">
        <v>31</v>
      </c>
      <c r="AX1469" s="14" t="s">
        <v>69</v>
      </c>
      <c r="AY1469" s="253" t="s">
        <v>155</v>
      </c>
    </row>
    <row r="1470" s="13" customFormat="1">
      <c r="A1470" s="13"/>
      <c r="B1470" s="233"/>
      <c r="C1470" s="234"/>
      <c r="D1470" s="228" t="s">
        <v>170</v>
      </c>
      <c r="E1470" s="235" t="s">
        <v>19</v>
      </c>
      <c r="F1470" s="236" t="s">
        <v>187</v>
      </c>
      <c r="G1470" s="234"/>
      <c r="H1470" s="235" t="s">
        <v>19</v>
      </c>
      <c r="I1470" s="237"/>
      <c r="J1470" s="234"/>
      <c r="K1470" s="234"/>
      <c r="L1470" s="238"/>
      <c r="M1470" s="239"/>
      <c r="N1470" s="240"/>
      <c r="O1470" s="240"/>
      <c r="P1470" s="240"/>
      <c r="Q1470" s="240"/>
      <c r="R1470" s="240"/>
      <c r="S1470" s="240"/>
      <c r="T1470" s="241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42" t="s">
        <v>170</v>
      </c>
      <c r="AU1470" s="242" t="s">
        <v>77</v>
      </c>
      <c r="AV1470" s="13" t="s">
        <v>75</v>
      </c>
      <c r="AW1470" s="13" t="s">
        <v>31</v>
      </c>
      <c r="AX1470" s="13" t="s">
        <v>69</v>
      </c>
      <c r="AY1470" s="242" t="s">
        <v>155</v>
      </c>
    </row>
    <row r="1471" s="14" customFormat="1">
      <c r="A1471" s="14"/>
      <c r="B1471" s="243"/>
      <c r="C1471" s="244"/>
      <c r="D1471" s="228" t="s">
        <v>170</v>
      </c>
      <c r="E1471" s="245" t="s">
        <v>19</v>
      </c>
      <c r="F1471" s="246" t="s">
        <v>726</v>
      </c>
      <c r="G1471" s="244"/>
      <c r="H1471" s="247">
        <v>141.702</v>
      </c>
      <c r="I1471" s="248"/>
      <c r="J1471" s="244"/>
      <c r="K1471" s="244"/>
      <c r="L1471" s="249"/>
      <c r="M1471" s="250"/>
      <c r="N1471" s="251"/>
      <c r="O1471" s="251"/>
      <c r="P1471" s="251"/>
      <c r="Q1471" s="251"/>
      <c r="R1471" s="251"/>
      <c r="S1471" s="251"/>
      <c r="T1471" s="252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53" t="s">
        <v>170</v>
      </c>
      <c r="AU1471" s="253" t="s">
        <v>77</v>
      </c>
      <c r="AV1471" s="14" t="s">
        <v>77</v>
      </c>
      <c r="AW1471" s="14" t="s">
        <v>31</v>
      </c>
      <c r="AX1471" s="14" t="s">
        <v>69</v>
      </c>
      <c r="AY1471" s="253" t="s">
        <v>155</v>
      </c>
    </row>
    <row r="1472" s="13" customFormat="1">
      <c r="A1472" s="13"/>
      <c r="B1472" s="233"/>
      <c r="C1472" s="234"/>
      <c r="D1472" s="228" t="s">
        <v>170</v>
      </c>
      <c r="E1472" s="235" t="s">
        <v>19</v>
      </c>
      <c r="F1472" s="236" t="s">
        <v>175</v>
      </c>
      <c r="G1472" s="234"/>
      <c r="H1472" s="235" t="s">
        <v>19</v>
      </c>
      <c r="I1472" s="237"/>
      <c r="J1472" s="234"/>
      <c r="K1472" s="234"/>
      <c r="L1472" s="238"/>
      <c r="M1472" s="239"/>
      <c r="N1472" s="240"/>
      <c r="O1472" s="240"/>
      <c r="P1472" s="240"/>
      <c r="Q1472" s="240"/>
      <c r="R1472" s="240"/>
      <c r="S1472" s="240"/>
      <c r="T1472" s="241"/>
      <c r="U1472" s="13"/>
      <c r="V1472" s="13"/>
      <c r="W1472" s="13"/>
      <c r="X1472" s="13"/>
      <c r="Y1472" s="13"/>
      <c r="Z1472" s="13"/>
      <c r="AA1472" s="13"/>
      <c r="AB1472" s="13"/>
      <c r="AC1472" s="13"/>
      <c r="AD1472" s="13"/>
      <c r="AE1472" s="13"/>
      <c r="AT1472" s="242" t="s">
        <v>170</v>
      </c>
      <c r="AU1472" s="242" t="s">
        <v>77</v>
      </c>
      <c r="AV1472" s="13" t="s">
        <v>75</v>
      </c>
      <c r="AW1472" s="13" t="s">
        <v>31</v>
      </c>
      <c r="AX1472" s="13" t="s">
        <v>69</v>
      </c>
      <c r="AY1472" s="242" t="s">
        <v>155</v>
      </c>
    </row>
    <row r="1473" s="14" customFormat="1">
      <c r="A1473" s="14"/>
      <c r="B1473" s="243"/>
      <c r="C1473" s="244"/>
      <c r="D1473" s="228" t="s">
        <v>170</v>
      </c>
      <c r="E1473" s="245" t="s">
        <v>19</v>
      </c>
      <c r="F1473" s="246" t="s">
        <v>727</v>
      </c>
      <c r="G1473" s="244"/>
      <c r="H1473" s="247">
        <v>-7.56</v>
      </c>
      <c r="I1473" s="248"/>
      <c r="J1473" s="244"/>
      <c r="K1473" s="244"/>
      <c r="L1473" s="249"/>
      <c r="M1473" s="250"/>
      <c r="N1473" s="251"/>
      <c r="O1473" s="251"/>
      <c r="P1473" s="251"/>
      <c r="Q1473" s="251"/>
      <c r="R1473" s="251"/>
      <c r="S1473" s="251"/>
      <c r="T1473" s="252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T1473" s="253" t="s">
        <v>170</v>
      </c>
      <c r="AU1473" s="253" t="s">
        <v>77</v>
      </c>
      <c r="AV1473" s="14" t="s">
        <v>77</v>
      </c>
      <c r="AW1473" s="14" t="s">
        <v>31</v>
      </c>
      <c r="AX1473" s="14" t="s">
        <v>69</v>
      </c>
      <c r="AY1473" s="253" t="s">
        <v>155</v>
      </c>
    </row>
    <row r="1474" s="15" customFormat="1">
      <c r="A1474" s="15"/>
      <c r="B1474" s="254"/>
      <c r="C1474" s="255"/>
      <c r="D1474" s="228" t="s">
        <v>170</v>
      </c>
      <c r="E1474" s="256" t="s">
        <v>19</v>
      </c>
      <c r="F1474" s="257" t="s">
        <v>192</v>
      </c>
      <c r="G1474" s="255"/>
      <c r="H1474" s="258">
        <v>557.154</v>
      </c>
      <c r="I1474" s="259"/>
      <c r="J1474" s="255"/>
      <c r="K1474" s="255"/>
      <c r="L1474" s="260"/>
      <c r="M1474" s="261"/>
      <c r="N1474" s="262"/>
      <c r="O1474" s="262"/>
      <c r="P1474" s="262"/>
      <c r="Q1474" s="262"/>
      <c r="R1474" s="262"/>
      <c r="S1474" s="262"/>
      <c r="T1474" s="263"/>
      <c r="U1474" s="15"/>
      <c r="V1474" s="15"/>
      <c r="W1474" s="15"/>
      <c r="X1474" s="15"/>
      <c r="Y1474" s="15"/>
      <c r="Z1474" s="15"/>
      <c r="AA1474" s="15"/>
      <c r="AB1474" s="15"/>
      <c r="AC1474" s="15"/>
      <c r="AD1474" s="15"/>
      <c r="AE1474" s="15"/>
      <c r="AT1474" s="264" t="s">
        <v>170</v>
      </c>
      <c r="AU1474" s="264" t="s">
        <v>77</v>
      </c>
      <c r="AV1474" s="15" t="s">
        <v>161</v>
      </c>
      <c r="AW1474" s="15" t="s">
        <v>31</v>
      </c>
      <c r="AX1474" s="15" t="s">
        <v>75</v>
      </c>
      <c r="AY1474" s="264" t="s">
        <v>155</v>
      </c>
    </row>
    <row r="1475" s="2" customFormat="1" ht="24.15" customHeight="1">
      <c r="A1475" s="41"/>
      <c r="B1475" s="42"/>
      <c r="C1475" s="265" t="s">
        <v>716</v>
      </c>
      <c r="D1475" s="265" t="s">
        <v>322</v>
      </c>
      <c r="E1475" s="266" t="s">
        <v>1144</v>
      </c>
      <c r="F1475" s="267" t="s">
        <v>1145</v>
      </c>
      <c r="G1475" s="268" t="s">
        <v>168</v>
      </c>
      <c r="H1475" s="269">
        <v>668.585</v>
      </c>
      <c r="I1475" s="270"/>
      <c r="J1475" s="271">
        <f>ROUND(I1475*H1475,2)</f>
        <v>0</v>
      </c>
      <c r="K1475" s="267" t="s">
        <v>19</v>
      </c>
      <c r="L1475" s="272"/>
      <c r="M1475" s="273" t="s">
        <v>19</v>
      </c>
      <c r="N1475" s="274" t="s">
        <v>40</v>
      </c>
      <c r="O1475" s="87"/>
      <c r="P1475" s="224">
        <f>O1475*H1475</f>
        <v>0</v>
      </c>
      <c r="Q1475" s="224">
        <v>0</v>
      </c>
      <c r="R1475" s="224">
        <f>Q1475*H1475</f>
        <v>0</v>
      </c>
      <c r="S1475" s="224">
        <v>0</v>
      </c>
      <c r="T1475" s="225">
        <f>S1475*H1475</f>
        <v>0</v>
      </c>
      <c r="U1475" s="41"/>
      <c r="V1475" s="41"/>
      <c r="W1475" s="41"/>
      <c r="X1475" s="41"/>
      <c r="Y1475" s="41"/>
      <c r="Z1475" s="41"/>
      <c r="AA1475" s="41"/>
      <c r="AB1475" s="41"/>
      <c r="AC1475" s="41"/>
      <c r="AD1475" s="41"/>
      <c r="AE1475" s="41"/>
      <c r="AR1475" s="226" t="s">
        <v>282</v>
      </c>
      <c r="AT1475" s="226" t="s">
        <v>322</v>
      </c>
      <c r="AU1475" s="226" t="s">
        <v>77</v>
      </c>
      <c r="AY1475" s="20" t="s">
        <v>155</v>
      </c>
      <c r="BE1475" s="227">
        <f>IF(N1475="základní",J1475,0)</f>
        <v>0</v>
      </c>
      <c r="BF1475" s="227">
        <f>IF(N1475="snížená",J1475,0)</f>
        <v>0</v>
      </c>
      <c r="BG1475" s="227">
        <f>IF(N1475="zákl. přenesená",J1475,0)</f>
        <v>0</v>
      </c>
      <c r="BH1475" s="227">
        <f>IF(N1475="sníž. přenesená",J1475,0)</f>
        <v>0</v>
      </c>
      <c r="BI1475" s="227">
        <f>IF(N1475="nulová",J1475,0)</f>
        <v>0</v>
      </c>
      <c r="BJ1475" s="20" t="s">
        <v>75</v>
      </c>
      <c r="BK1475" s="227">
        <f>ROUND(I1475*H1475,2)</f>
        <v>0</v>
      </c>
      <c r="BL1475" s="20" t="s">
        <v>220</v>
      </c>
      <c r="BM1475" s="226" t="s">
        <v>1146</v>
      </c>
    </row>
    <row r="1476" s="2" customFormat="1">
      <c r="A1476" s="41"/>
      <c r="B1476" s="42"/>
      <c r="C1476" s="43"/>
      <c r="D1476" s="228" t="s">
        <v>162</v>
      </c>
      <c r="E1476" s="43"/>
      <c r="F1476" s="229" t="s">
        <v>1145</v>
      </c>
      <c r="G1476" s="43"/>
      <c r="H1476" s="43"/>
      <c r="I1476" s="230"/>
      <c r="J1476" s="43"/>
      <c r="K1476" s="43"/>
      <c r="L1476" s="47"/>
      <c r="M1476" s="231"/>
      <c r="N1476" s="232"/>
      <c r="O1476" s="87"/>
      <c r="P1476" s="87"/>
      <c r="Q1476" s="87"/>
      <c r="R1476" s="87"/>
      <c r="S1476" s="87"/>
      <c r="T1476" s="88"/>
      <c r="U1476" s="41"/>
      <c r="V1476" s="41"/>
      <c r="W1476" s="41"/>
      <c r="X1476" s="41"/>
      <c r="Y1476" s="41"/>
      <c r="Z1476" s="41"/>
      <c r="AA1476" s="41"/>
      <c r="AB1476" s="41"/>
      <c r="AC1476" s="41"/>
      <c r="AD1476" s="41"/>
      <c r="AE1476" s="41"/>
      <c r="AT1476" s="20" t="s">
        <v>162</v>
      </c>
      <c r="AU1476" s="20" t="s">
        <v>77</v>
      </c>
    </row>
    <row r="1477" s="14" customFormat="1">
      <c r="A1477" s="14"/>
      <c r="B1477" s="243"/>
      <c r="C1477" s="244"/>
      <c r="D1477" s="228" t="s">
        <v>170</v>
      </c>
      <c r="E1477" s="245" t="s">
        <v>19</v>
      </c>
      <c r="F1477" s="246" t="s">
        <v>1147</v>
      </c>
      <c r="G1477" s="244"/>
      <c r="H1477" s="247">
        <v>668.585</v>
      </c>
      <c r="I1477" s="248"/>
      <c r="J1477" s="244"/>
      <c r="K1477" s="244"/>
      <c r="L1477" s="249"/>
      <c r="M1477" s="250"/>
      <c r="N1477" s="251"/>
      <c r="O1477" s="251"/>
      <c r="P1477" s="251"/>
      <c r="Q1477" s="251"/>
      <c r="R1477" s="251"/>
      <c r="S1477" s="251"/>
      <c r="T1477" s="252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T1477" s="253" t="s">
        <v>170</v>
      </c>
      <c r="AU1477" s="253" t="s">
        <v>77</v>
      </c>
      <c r="AV1477" s="14" t="s">
        <v>77</v>
      </c>
      <c r="AW1477" s="14" t="s">
        <v>31</v>
      </c>
      <c r="AX1477" s="14" t="s">
        <v>69</v>
      </c>
      <c r="AY1477" s="253" t="s">
        <v>155</v>
      </c>
    </row>
    <row r="1478" s="15" customFormat="1">
      <c r="A1478" s="15"/>
      <c r="B1478" s="254"/>
      <c r="C1478" s="255"/>
      <c r="D1478" s="228" t="s">
        <v>170</v>
      </c>
      <c r="E1478" s="256" t="s">
        <v>19</v>
      </c>
      <c r="F1478" s="257" t="s">
        <v>192</v>
      </c>
      <c r="G1478" s="255"/>
      <c r="H1478" s="258">
        <v>668.585</v>
      </c>
      <c r="I1478" s="259"/>
      <c r="J1478" s="255"/>
      <c r="K1478" s="255"/>
      <c r="L1478" s="260"/>
      <c r="M1478" s="261"/>
      <c r="N1478" s="262"/>
      <c r="O1478" s="262"/>
      <c r="P1478" s="262"/>
      <c r="Q1478" s="262"/>
      <c r="R1478" s="262"/>
      <c r="S1478" s="262"/>
      <c r="T1478" s="263"/>
      <c r="U1478" s="15"/>
      <c r="V1478" s="15"/>
      <c r="W1478" s="15"/>
      <c r="X1478" s="15"/>
      <c r="Y1478" s="15"/>
      <c r="Z1478" s="15"/>
      <c r="AA1478" s="15"/>
      <c r="AB1478" s="15"/>
      <c r="AC1478" s="15"/>
      <c r="AD1478" s="15"/>
      <c r="AE1478" s="15"/>
      <c r="AT1478" s="264" t="s">
        <v>170</v>
      </c>
      <c r="AU1478" s="264" t="s">
        <v>77</v>
      </c>
      <c r="AV1478" s="15" t="s">
        <v>161</v>
      </c>
      <c r="AW1478" s="15" t="s">
        <v>31</v>
      </c>
      <c r="AX1478" s="15" t="s">
        <v>75</v>
      </c>
      <c r="AY1478" s="264" t="s">
        <v>155</v>
      </c>
    </row>
    <row r="1479" s="2" customFormat="1" ht="16.5" customHeight="1">
      <c r="A1479" s="41"/>
      <c r="B1479" s="42"/>
      <c r="C1479" s="215" t="s">
        <v>1148</v>
      </c>
      <c r="D1479" s="215" t="s">
        <v>157</v>
      </c>
      <c r="E1479" s="216" t="s">
        <v>1149</v>
      </c>
      <c r="F1479" s="217" t="s">
        <v>1150</v>
      </c>
      <c r="G1479" s="218" t="s">
        <v>168</v>
      </c>
      <c r="H1479" s="219">
        <v>464.295</v>
      </c>
      <c r="I1479" s="220"/>
      <c r="J1479" s="221">
        <f>ROUND(I1479*H1479,2)</f>
        <v>0</v>
      </c>
      <c r="K1479" s="217" t="s">
        <v>19</v>
      </c>
      <c r="L1479" s="47"/>
      <c r="M1479" s="222" t="s">
        <v>19</v>
      </c>
      <c r="N1479" s="223" t="s">
        <v>40</v>
      </c>
      <c r="O1479" s="87"/>
      <c r="P1479" s="224">
        <f>O1479*H1479</f>
        <v>0</v>
      </c>
      <c r="Q1479" s="224">
        <v>0</v>
      </c>
      <c r="R1479" s="224">
        <f>Q1479*H1479</f>
        <v>0</v>
      </c>
      <c r="S1479" s="224">
        <v>0</v>
      </c>
      <c r="T1479" s="225">
        <f>S1479*H1479</f>
        <v>0</v>
      </c>
      <c r="U1479" s="41"/>
      <c r="V1479" s="41"/>
      <c r="W1479" s="41"/>
      <c r="X1479" s="41"/>
      <c r="Y1479" s="41"/>
      <c r="Z1479" s="41"/>
      <c r="AA1479" s="41"/>
      <c r="AB1479" s="41"/>
      <c r="AC1479" s="41"/>
      <c r="AD1479" s="41"/>
      <c r="AE1479" s="41"/>
      <c r="AR1479" s="226" t="s">
        <v>220</v>
      </c>
      <c r="AT1479" s="226" t="s">
        <v>157</v>
      </c>
      <c r="AU1479" s="226" t="s">
        <v>77</v>
      </c>
      <c r="AY1479" s="20" t="s">
        <v>155</v>
      </c>
      <c r="BE1479" s="227">
        <f>IF(N1479="základní",J1479,0)</f>
        <v>0</v>
      </c>
      <c r="BF1479" s="227">
        <f>IF(N1479="snížená",J1479,0)</f>
        <v>0</v>
      </c>
      <c r="BG1479" s="227">
        <f>IF(N1479="zákl. přenesená",J1479,0)</f>
        <v>0</v>
      </c>
      <c r="BH1479" s="227">
        <f>IF(N1479="sníž. přenesená",J1479,0)</f>
        <v>0</v>
      </c>
      <c r="BI1479" s="227">
        <f>IF(N1479="nulová",J1479,0)</f>
        <v>0</v>
      </c>
      <c r="BJ1479" s="20" t="s">
        <v>75</v>
      </c>
      <c r="BK1479" s="227">
        <f>ROUND(I1479*H1479,2)</f>
        <v>0</v>
      </c>
      <c r="BL1479" s="20" t="s">
        <v>220</v>
      </c>
      <c r="BM1479" s="226" t="s">
        <v>1151</v>
      </c>
    </row>
    <row r="1480" s="2" customFormat="1">
      <c r="A1480" s="41"/>
      <c r="B1480" s="42"/>
      <c r="C1480" s="43"/>
      <c r="D1480" s="228" t="s">
        <v>162</v>
      </c>
      <c r="E1480" s="43"/>
      <c r="F1480" s="229" t="s">
        <v>1150</v>
      </c>
      <c r="G1480" s="43"/>
      <c r="H1480" s="43"/>
      <c r="I1480" s="230"/>
      <c r="J1480" s="43"/>
      <c r="K1480" s="43"/>
      <c r="L1480" s="47"/>
      <c r="M1480" s="231"/>
      <c r="N1480" s="232"/>
      <c r="O1480" s="87"/>
      <c r="P1480" s="87"/>
      <c r="Q1480" s="87"/>
      <c r="R1480" s="87"/>
      <c r="S1480" s="87"/>
      <c r="T1480" s="88"/>
      <c r="U1480" s="41"/>
      <c r="V1480" s="41"/>
      <c r="W1480" s="41"/>
      <c r="X1480" s="41"/>
      <c r="Y1480" s="41"/>
      <c r="Z1480" s="41"/>
      <c r="AA1480" s="41"/>
      <c r="AB1480" s="41"/>
      <c r="AC1480" s="41"/>
      <c r="AD1480" s="41"/>
      <c r="AE1480" s="41"/>
      <c r="AT1480" s="20" t="s">
        <v>162</v>
      </c>
      <c r="AU1480" s="20" t="s">
        <v>77</v>
      </c>
    </row>
    <row r="1481" s="13" customFormat="1">
      <c r="A1481" s="13"/>
      <c r="B1481" s="233"/>
      <c r="C1481" s="234"/>
      <c r="D1481" s="228" t="s">
        <v>170</v>
      </c>
      <c r="E1481" s="235" t="s">
        <v>19</v>
      </c>
      <c r="F1481" s="236" t="s">
        <v>171</v>
      </c>
      <c r="G1481" s="234"/>
      <c r="H1481" s="235" t="s">
        <v>19</v>
      </c>
      <c r="I1481" s="237"/>
      <c r="J1481" s="234"/>
      <c r="K1481" s="234"/>
      <c r="L1481" s="238"/>
      <c r="M1481" s="239"/>
      <c r="N1481" s="240"/>
      <c r="O1481" s="240"/>
      <c r="P1481" s="240"/>
      <c r="Q1481" s="240"/>
      <c r="R1481" s="240"/>
      <c r="S1481" s="240"/>
      <c r="T1481" s="241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42" t="s">
        <v>170</v>
      </c>
      <c r="AU1481" s="242" t="s">
        <v>77</v>
      </c>
      <c r="AV1481" s="13" t="s">
        <v>75</v>
      </c>
      <c r="AW1481" s="13" t="s">
        <v>31</v>
      </c>
      <c r="AX1481" s="13" t="s">
        <v>69</v>
      </c>
      <c r="AY1481" s="242" t="s">
        <v>155</v>
      </c>
    </row>
    <row r="1482" s="14" customFormat="1">
      <c r="A1482" s="14"/>
      <c r="B1482" s="243"/>
      <c r="C1482" s="244"/>
      <c r="D1482" s="228" t="s">
        <v>170</v>
      </c>
      <c r="E1482" s="245" t="s">
        <v>19</v>
      </c>
      <c r="F1482" s="246" t="s">
        <v>1152</v>
      </c>
      <c r="G1482" s="244"/>
      <c r="H1482" s="247">
        <v>151.75</v>
      </c>
      <c r="I1482" s="248"/>
      <c r="J1482" s="244"/>
      <c r="K1482" s="244"/>
      <c r="L1482" s="249"/>
      <c r="M1482" s="250"/>
      <c r="N1482" s="251"/>
      <c r="O1482" s="251"/>
      <c r="P1482" s="251"/>
      <c r="Q1482" s="251"/>
      <c r="R1482" s="251"/>
      <c r="S1482" s="251"/>
      <c r="T1482" s="252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T1482" s="253" t="s">
        <v>170</v>
      </c>
      <c r="AU1482" s="253" t="s">
        <v>77</v>
      </c>
      <c r="AV1482" s="14" t="s">
        <v>77</v>
      </c>
      <c r="AW1482" s="14" t="s">
        <v>31</v>
      </c>
      <c r="AX1482" s="14" t="s">
        <v>69</v>
      </c>
      <c r="AY1482" s="253" t="s">
        <v>155</v>
      </c>
    </row>
    <row r="1483" s="13" customFormat="1">
      <c r="A1483" s="13"/>
      <c r="B1483" s="233"/>
      <c r="C1483" s="234"/>
      <c r="D1483" s="228" t="s">
        <v>170</v>
      </c>
      <c r="E1483" s="235" t="s">
        <v>19</v>
      </c>
      <c r="F1483" s="236" t="s">
        <v>175</v>
      </c>
      <c r="G1483" s="234"/>
      <c r="H1483" s="235" t="s">
        <v>19</v>
      </c>
      <c r="I1483" s="237"/>
      <c r="J1483" s="234"/>
      <c r="K1483" s="234"/>
      <c r="L1483" s="238"/>
      <c r="M1483" s="239"/>
      <c r="N1483" s="240"/>
      <c r="O1483" s="240"/>
      <c r="P1483" s="240"/>
      <c r="Q1483" s="240"/>
      <c r="R1483" s="240"/>
      <c r="S1483" s="240"/>
      <c r="T1483" s="241"/>
      <c r="U1483" s="13"/>
      <c r="V1483" s="13"/>
      <c r="W1483" s="13"/>
      <c r="X1483" s="13"/>
      <c r="Y1483" s="13"/>
      <c r="Z1483" s="13"/>
      <c r="AA1483" s="13"/>
      <c r="AB1483" s="13"/>
      <c r="AC1483" s="13"/>
      <c r="AD1483" s="13"/>
      <c r="AE1483" s="13"/>
      <c r="AT1483" s="242" t="s">
        <v>170</v>
      </c>
      <c r="AU1483" s="242" t="s">
        <v>77</v>
      </c>
      <c r="AV1483" s="13" t="s">
        <v>75</v>
      </c>
      <c r="AW1483" s="13" t="s">
        <v>31</v>
      </c>
      <c r="AX1483" s="13" t="s">
        <v>69</v>
      </c>
      <c r="AY1483" s="242" t="s">
        <v>155</v>
      </c>
    </row>
    <row r="1484" s="14" customFormat="1">
      <c r="A1484" s="14"/>
      <c r="B1484" s="243"/>
      <c r="C1484" s="244"/>
      <c r="D1484" s="228" t="s">
        <v>170</v>
      </c>
      <c r="E1484" s="245" t="s">
        <v>19</v>
      </c>
      <c r="F1484" s="246" t="s">
        <v>1153</v>
      </c>
      <c r="G1484" s="244"/>
      <c r="H1484" s="247">
        <v>-20.4</v>
      </c>
      <c r="I1484" s="248"/>
      <c r="J1484" s="244"/>
      <c r="K1484" s="244"/>
      <c r="L1484" s="249"/>
      <c r="M1484" s="250"/>
      <c r="N1484" s="251"/>
      <c r="O1484" s="251"/>
      <c r="P1484" s="251"/>
      <c r="Q1484" s="251"/>
      <c r="R1484" s="251"/>
      <c r="S1484" s="251"/>
      <c r="T1484" s="252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T1484" s="253" t="s">
        <v>170</v>
      </c>
      <c r="AU1484" s="253" t="s">
        <v>77</v>
      </c>
      <c r="AV1484" s="14" t="s">
        <v>77</v>
      </c>
      <c r="AW1484" s="14" t="s">
        <v>31</v>
      </c>
      <c r="AX1484" s="14" t="s">
        <v>69</v>
      </c>
      <c r="AY1484" s="253" t="s">
        <v>155</v>
      </c>
    </row>
    <row r="1485" s="13" customFormat="1">
      <c r="A1485" s="13"/>
      <c r="B1485" s="233"/>
      <c r="C1485" s="234"/>
      <c r="D1485" s="228" t="s">
        <v>170</v>
      </c>
      <c r="E1485" s="235" t="s">
        <v>19</v>
      </c>
      <c r="F1485" s="236" t="s">
        <v>177</v>
      </c>
      <c r="G1485" s="234"/>
      <c r="H1485" s="235" t="s">
        <v>19</v>
      </c>
      <c r="I1485" s="237"/>
      <c r="J1485" s="234"/>
      <c r="K1485" s="234"/>
      <c r="L1485" s="238"/>
      <c r="M1485" s="239"/>
      <c r="N1485" s="240"/>
      <c r="O1485" s="240"/>
      <c r="P1485" s="240"/>
      <c r="Q1485" s="240"/>
      <c r="R1485" s="240"/>
      <c r="S1485" s="240"/>
      <c r="T1485" s="241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242" t="s">
        <v>170</v>
      </c>
      <c r="AU1485" s="242" t="s">
        <v>77</v>
      </c>
      <c r="AV1485" s="13" t="s">
        <v>75</v>
      </c>
      <c r="AW1485" s="13" t="s">
        <v>31</v>
      </c>
      <c r="AX1485" s="13" t="s">
        <v>69</v>
      </c>
      <c r="AY1485" s="242" t="s">
        <v>155</v>
      </c>
    </row>
    <row r="1486" s="14" customFormat="1">
      <c r="A1486" s="14"/>
      <c r="B1486" s="243"/>
      <c r="C1486" s="244"/>
      <c r="D1486" s="228" t="s">
        <v>170</v>
      </c>
      <c r="E1486" s="245" t="s">
        <v>19</v>
      </c>
      <c r="F1486" s="246" t="s">
        <v>1154</v>
      </c>
      <c r="G1486" s="244"/>
      <c r="H1486" s="247">
        <v>76.2</v>
      </c>
      <c r="I1486" s="248"/>
      <c r="J1486" s="244"/>
      <c r="K1486" s="244"/>
      <c r="L1486" s="249"/>
      <c r="M1486" s="250"/>
      <c r="N1486" s="251"/>
      <c r="O1486" s="251"/>
      <c r="P1486" s="251"/>
      <c r="Q1486" s="251"/>
      <c r="R1486" s="251"/>
      <c r="S1486" s="251"/>
      <c r="T1486" s="252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T1486" s="253" t="s">
        <v>170</v>
      </c>
      <c r="AU1486" s="253" t="s">
        <v>77</v>
      </c>
      <c r="AV1486" s="14" t="s">
        <v>77</v>
      </c>
      <c r="AW1486" s="14" t="s">
        <v>31</v>
      </c>
      <c r="AX1486" s="14" t="s">
        <v>69</v>
      </c>
      <c r="AY1486" s="253" t="s">
        <v>155</v>
      </c>
    </row>
    <row r="1487" s="13" customFormat="1">
      <c r="A1487" s="13"/>
      <c r="B1487" s="233"/>
      <c r="C1487" s="234"/>
      <c r="D1487" s="228" t="s">
        <v>170</v>
      </c>
      <c r="E1487" s="235" t="s">
        <v>19</v>
      </c>
      <c r="F1487" s="236" t="s">
        <v>175</v>
      </c>
      <c r="G1487" s="234"/>
      <c r="H1487" s="235" t="s">
        <v>19</v>
      </c>
      <c r="I1487" s="237"/>
      <c r="J1487" s="234"/>
      <c r="K1487" s="234"/>
      <c r="L1487" s="238"/>
      <c r="M1487" s="239"/>
      <c r="N1487" s="240"/>
      <c r="O1487" s="240"/>
      <c r="P1487" s="240"/>
      <c r="Q1487" s="240"/>
      <c r="R1487" s="240"/>
      <c r="S1487" s="240"/>
      <c r="T1487" s="241"/>
      <c r="U1487" s="13"/>
      <c r="V1487" s="13"/>
      <c r="W1487" s="13"/>
      <c r="X1487" s="13"/>
      <c r="Y1487" s="13"/>
      <c r="Z1487" s="13"/>
      <c r="AA1487" s="13"/>
      <c r="AB1487" s="13"/>
      <c r="AC1487" s="13"/>
      <c r="AD1487" s="13"/>
      <c r="AE1487" s="13"/>
      <c r="AT1487" s="242" t="s">
        <v>170</v>
      </c>
      <c r="AU1487" s="242" t="s">
        <v>77</v>
      </c>
      <c r="AV1487" s="13" t="s">
        <v>75</v>
      </c>
      <c r="AW1487" s="13" t="s">
        <v>31</v>
      </c>
      <c r="AX1487" s="13" t="s">
        <v>69</v>
      </c>
      <c r="AY1487" s="242" t="s">
        <v>155</v>
      </c>
    </row>
    <row r="1488" s="14" customFormat="1">
      <c r="A1488" s="14"/>
      <c r="B1488" s="243"/>
      <c r="C1488" s="244"/>
      <c r="D1488" s="228" t="s">
        <v>170</v>
      </c>
      <c r="E1488" s="245" t="s">
        <v>19</v>
      </c>
      <c r="F1488" s="246" t="s">
        <v>1155</v>
      </c>
      <c r="G1488" s="244"/>
      <c r="H1488" s="247">
        <v>-13.6</v>
      </c>
      <c r="I1488" s="248"/>
      <c r="J1488" s="244"/>
      <c r="K1488" s="244"/>
      <c r="L1488" s="249"/>
      <c r="M1488" s="250"/>
      <c r="N1488" s="251"/>
      <c r="O1488" s="251"/>
      <c r="P1488" s="251"/>
      <c r="Q1488" s="251"/>
      <c r="R1488" s="251"/>
      <c r="S1488" s="251"/>
      <c r="T1488" s="252"/>
      <c r="U1488" s="14"/>
      <c r="V1488" s="14"/>
      <c r="W1488" s="14"/>
      <c r="X1488" s="14"/>
      <c r="Y1488" s="14"/>
      <c r="Z1488" s="14"/>
      <c r="AA1488" s="14"/>
      <c r="AB1488" s="14"/>
      <c r="AC1488" s="14"/>
      <c r="AD1488" s="14"/>
      <c r="AE1488" s="14"/>
      <c r="AT1488" s="253" t="s">
        <v>170</v>
      </c>
      <c r="AU1488" s="253" t="s">
        <v>77</v>
      </c>
      <c r="AV1488" s="14" t="s">
        <v>77</v>
      </c>
      <c r="AW1488" s="14" t="s">
        <v>31</v>
      </c>
      <c r="AX1488" s="14" t="s">
        <v>69</v>
      </c>
      <c r="AY1488" s="253" t="s">
        <v>155</v>
      </c>
    </row>
    <row r="1489" s="13" customFormat="1">
      <c r="A1489" s="13"/>
      <c r="B1489" s="233"/>
      <c r="C1489" s="234"/>
      <c r="D1489" s="228" t="s">
        <v>170</v>
      </c>
      <c r="E1489" s="235" t="s">
        <v>19</v>
      </c>
      <c r="F1489" s="236" t="s">
        <v>180</v>
      </c>
      <c r="G1489" s="234"/>
      <c r="H1489" s="235" t="s">
        <v>19</v>
      </c>
      <c r="I1489" s="237"/>
      <c r="J1489" s="234"/>
      <c r="K1489" s="234"/>
      <c r="L1489" s="238"/>
      <c r="M1489" s="239"/>
      <c r="N1489" s="240"/>
      <c r="O1489" s="240"/>
      <c r="P1489" s="240"/>
      <c r="Q1489" s="240"/>
      <c r="R1489" s="240"/>
      <c r="S1489" s="240"/>
      <c r="T1489" s="241"/>
      <c r="U1489" s="13"/>
      <c r="V1489" s="13"/>
      <c r="W1489" s="13"/>
      <c r="X1489" s="13"/>
      <c r="Y1489" s="13"/>
      <c r="Z1489" s="13"/>
      <c r="AA1489" s="13"/>
      <c r="AB1489" s="13"/>
      <c r="AC1489" s="13"/>
      <c r="AD1489" s="13"/>
      <c r="AE1489" s="13"/>
      <c r="AT1489" s="242" t="s">
        <v>170</v>
      </c>
      <c r="AU1489" s="242" t="s">
        <v>77</v>
      </c>
      <c r="AV1489" s="13" t="s">
        <v>75</v>
      </c>
      <c r="AW1489" s="13" t="s">
        <v>31</v>
      </c>
      <c r="AX1489" s="13" t="s">
        <v>69</v>
      </c>
      <c r="AY1489" s="242" t="s">
        <v>155</v>
      </c>
    </row>
    <row r="1490" s="14" customFormat="1">
      <c r="A1490" s="14"/>
      <c r="B1490" s="243"/>
      <c r="C1490" s="244"/>
      <c r="D1490" s="228" t="s">
        <v>170</v>
      </c>
      <c r="E1490" s="245" t="s">
        <v>19</v>
      </c>
      <c r="F1490" s="246" t="s">
        <v>1156</v>
      </c>
      <c r="G1490" s="244"/>
      <c r="H1490" s="247">
        <v>97.86</v>
      </c>
      <c r="I1490" s="248"/>
      <c r="J1490" s="244"/>
      <c r="K1490" s="244"/>
      <c r="L1490" s="249"/>
      <c r="M1490" s="250"/>
      <c r="N1490" s="251"/>
      <c r="O1490" s="251"/>
      <c r="P1490" s="251"/>
      <c r="Q1490" s="251"/>
      <c r="R1490" s="251"/>
      <c r="S1490" s="251"/>
      <c r="T1490" s="252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T1490" s="253" t="s">
        <v>170</v>
      </c>
      <c r="AU1490" s="253" t="s">
        <v>77</v>
      </c>
      <c r="AV1490" s="14" t="s">
        <v>77</v>
      </c>
      <c r="AW1490" s="14" t="s">
        <v>31</v>
      </c>
      <c r="AX1490" s="14" t="s">
        <v>69</v>
      </c>
      <c r="AY1490" s="253" t="s">
        <v>155</v>
      </c>
    </row>
    <row r="1491" s="13" customFormat="1">
      <c r="A1491" s="13"/>
      <c r="B1491" s="233"/>
      <c r="C1491" s="234"/>
      <c r="D1491" s="228" t="s">
        <v>170</v>
      </c>
      <c r="E1491" s="235" t="s">
        <v>19</v>
      </c>
      <c r="F1491" s="236" t="s">
        <v>175</v>
      </c>
      <c r="G1491" s="234"/>
      <c r="H1491" s="235" t="s">
        <v>19</v>
      </c>
      <c r="I1491" s="237"/>
      <c r="J1491" s="234"/>
      <c r="K1491" s="234"/>
      <c r="L1491" s="238"/>
      <c r="M1491" s="239"/>
      <c r="N1491" s="240"/>
      <c r="O1491" s="240"/>
      <c r="P1491" s="240"/>
      <c r="Q1491" s="240"/>
      <c r="R1491" s="240"/>
      <c r="S1491" s="240"/>
      <c r="T1491" s="241"/>
      <c r="U1491" s="13"/>
      <c r="V1491" s="13"/>
      <c r="W1491" s="13"/>
      <c r="X1491" s="13"/>
      <c r="Y1491" s="13"/>
      <c r="Z1491" s="13"/>
      <c r="AA1491" s="13"/>
      <c r="AB1491" s="13"/>
      <c r="AC1491" s="13"/>
      <c r="AD1491" s="13"/>
      <c r="AE1491" s="13"/>
      <c r="AT1491" s="242" t="s">
        <v>170</v>
      </c>
      <c r="AU1491" s="242" t="s">
        <v>77</v>
      </c>
      <c r="AV1491" s="13" t="s">
        <v>75</v>
      </c>
      <c r="AW1491" s="13" t="s">
        <v>31</v>
      </c>
      <c r="AX1491" s="13" t="s">
        <v>69</v>
      </c>
      <c r="AY1491" s="242" t="s">
        <v>155</v>
      </c>
    </row>
    <row r="1492" s="14" customFormat="1">
      <c r="A1492" s="14"/>
      <c r="B1492" s="243"/>
      <c r="C1492" s="244"/>
      <c r="D1492" s="228" t="s">
        <v>170</v>
      </c>
      <c r="E1492" s="245" t="s">
        <v>19</v>
      </c>
      <c r="F1492" s="246" t="s">
        <v>1157</v>
      </c>
      <c r="G1492" s="244"/>
      <c r="H1492" s="247">
        <v>-24.7</v>
      </c>
      <c r="I1492" s="248"/>
      <c r="J1492" s="244"/>
      <c r="K1492" s="244"/>
      <c r="L1492" s="249"/>
      <c r="M1492" s="250"/>
      <c r="N1492" s="251"/>
      <c r="O1492" s="251"/>
      <c r="P1492" s="251"/>
      <c r="Q1492" s="251"/>
      <c r="R1492" s="251"/>
      <c r="S1492" s="251"/>
      <c r="T1492" s="252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T1492" s="253" t="s">
        <v>170</v>
      </c>
      <c r="AU1492" s="253" t="s">
        <v>77</v>
      </c>
      <c r="AV1492" s="14" t="s">
        <v>77</v>
      </c>
      <c r="AW1492" s="14" t="s">
        <v>31</v>
      </c>
      <c r="AX1492" s="14" t="s">
        <v>69</v>
      </c>
      <c r="AY1492" s="253" t="s">
        <v>155</v>
      </c>
    </row>
    <row r="1493" s="13" customFormat="1">
      <c r="A1493" s="13"/>
      <c r="B1493" s="233"/>
      <c r="C1493" s="234"/>
      <c r="D1493" s="228" t="s">
        <v>170</v>
      </c>
      <c r="E1493" s="235" t="s">
        <v>19</v>
      </c>
      <c r="F1493" s="236" t="s">
        <v>183</v>
      </c>
      <c r="G1493" s="234"/>
      <c r="H1493" s="235" t="s">
        <v>19</v>
      </c>
      <c r="I1493" s="237"/>
      <c r="J1493" s="234"/>
      <c r="K1493" s="234"/>
      <c r="L1493" s="238"/>
      <c r="M1493" s="239"/>
      <c r="N1493" s="240"/>
      <c r="O1493" s="240"/>
      <c r="P1493" s="240"/>
      <c r="Q1493" s="240"/>
      <c r="R1493" s="240"/>
      <c r="S1493" s="240"/>
      <c r="T1493" s="241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42" t="s">
        <v>170</v>
      </c>
      <c r="AU1493" s="242" t="s">
        <v>77</v>
      </c>
      <c r="AV1493" s="13" t="s">
        <v>75</v>
      </c>
      <c r="AW1493" s="13" t="s">
        <v>31</v>
      </c>
      <c r="AX1493" s="13" t="s">
        <v>69</v>
      </c>
      <c r="AY1493" s="242" t="s">
        <v>155</v>
      </c>
    </row>
    <row r="1494" s="14" customFormat="1">
      <c r="A1494" s="14"/>
      <c r="B1494" s="243"/>
      <c r="C1494" s="244"/>
      <c r="D1494" s="228" t="s">
        <v>170</v>
      </c>
      <c r="E1494" s="245" t="s">
        <v>19</v>
      </c>
      <c r="F1494" s="246" t="s">
        <v>1158</v>
      </c>
      <c r="G1494" s="244"/>
      <c r="H1494" s="247">
        <v>92.1</v>
      </c>
      <c r="I1494" s="248"/>
      <c r="J1494" s="244"/>
      <c r="K1494" s="244"/>
      <c r="L1494" s="249"/>
      <c r="M1494" s="250"/>
      <c r="N1494" s="251"/>
      <c r="O1494" s="251"/>
      <c r="P1494" s="251"/>
      <c r="Q1494" s="251"/>
      <c r="R1494" s="251"/>
      <c r="S1494" s="251"/>
      <c r="T1494" s="252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T1494" s="253" t="s">
        <v>170</v>
      </c>
      <c r="AU1494" s="253" t="s">
        <v>77</v>
      </c>
      <c r="AV1494" s="14" t="s">
        <v>77</v>
      </c>
      <c r="AW1494" s="14" t="s">
        <v>31</v>
      </c>
      <c r="AX1494" s="14" t="s">
        <v>69</v>
      </c>
      <c r="AY1494" s="253" t="s">
        <v>155</v>
      </c>
    </row>
    <row r="1495" s="13" customFormat="1">
      <c r="A1495" s="13"/>
      <c r="B1495" s="233"/>
      <c r="C1495" s="234"/>
      <c r="D1495" s="228" t="s">
        <v>170</v>
      </c>
      <c r="E1495" s="235" t="s">
        <v>19</v>
      </c>
      <c r="F1495" s="236" t="s">
        <v>175</v>
      </c>
      <c r="G1495" s="234"/>
      <c r="H1495" s="235" t="s">
        <v>19</v>
      </c>
      <c r="I1495" s="237"/>
      <c r="J1495" s="234"/>
      <c r="K1495" s="234"/>
      <c r="L1495" s="238"/>
      <c r="M1495" s="239"/>
      <c r="N1495" s="240"/>
      <c r="O1495" s="240"/>
      <c r="P1495" s="240"/>
      <c r="Q1495" s="240"/>
      <c r="R1495" s="240"/>
      <c r="S1495" s="240"/>
      <c r="T1495" s="241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42" t="s">
        <v>170</v>
      </c>
      <c r="AU1495" s="242" t="s">
        <v>77</v>
      </c>
      <c r="AV1495" s="13" t="s">
        <v>75</v>
      </c>
      <c r="AW1495" s="13" t="s">
        <v>31</v>
      </c>
      <c r="AX1495" s="13" t="s">
        <v>69</v>
      </c>
      <c r="AY1495" s="242" t="s">
        <v>155</v>
      </c>
    </row>
    <row r="1496" s="14" customFormat="1">
      <c r="A1496" s="14"/>
      <c r="B1496" s="243"/>
      <c r="C1496" s="244"/>
      <c r="D1496" s="228" t="s">
        <v>170</v>
      </c>
      <c r="E1496" s="245" t="s">
        <v>19</v>
      </c>
      <c r="F1496" s="246" t="s">
        <v>1159</v>
      </c>
      <c r="G1496" s="244"/>
      <c r="H1496" s="247">
        <v>-6.7</v>
      </c>
      <c r="I1496" s="248"/>
      <c r="J1496" s="244"/>
      <c r="K1496" s="244"/>
      <c r="L1496" s="249"/>
      <c r="M1496" s="250"/>
      <c r="N1496" s="251"/>
      <c r="O1496" s="251"/>
      <c r="P1496" s="251"/>
      <c r="Q1496" s="251"/>
      <c r="R1496" s="251"/>
      <c r="S1496" s="251"/>
      <c r="T1496" s="252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T1496" s="253" t="s">
        <v>170</v>
      </c>
      <c r="AU1496" s="253" t="s">
        <v>77</v>
      </c>
      <c r="AV1496" s="14" t="s">
        <v>77</v>
      </c>
      <c r="AW1496" s="14" t="s">
        <v>31</v>
      </c>
      <c r="AX1496" s="14" t="s">
        <v>69</v>
      </c>
      <c r="AY1496" s="253" t="s">
        <v>155</v>
      </c>
    </row>
    <row r="1497" s="13" customFormat="1">
      <c r="A1497" s="13"/>
      <c r="B1497" s="233"/>
      <c r="C1497" s="234"/>
      <c r="D1497" s="228" t="s">
        <v>170</v>
      </c>
      <c r="E1497" s="235" t="s">
        <v>19</v>
      </c>
      <c r="F1497" s="236" t="s">
        <v>187</v>
      </c>
      <c r="G1497" s="234"/>
      <c r="H1497" s="235" t="s">
        <v>19</v>
      </c>
      <c r="I1497" s="237"/>
      <c r="J1497" s="234"/>
      <c r="K1497" s="234"/>
      <c r="L1497" s="238"/>
      <c r="M1497" s="239"/>
      <c r="N1497" s="240"/>
      <c r="O1497" s="240"/>
      <c r="P1497" s="240"/>
      <c r="Q1497" s="240"/>
      <c r="R1497" s="240"/>
      <c r="S1497" s="240"/>
      <c r="T1497" s="241"/>
      <c r="U1497" s="13"/>
      <c r="V1497" s="13"/>
      <c r="W1497" s="13"/>
      <c r="X1497" s="13"/>
      <c r="Y1497" s="13"/>
      <c r="Z1497" s="13"/>
      <c r="AA1497" s="13"/>
      <c r="AB1497" s="13"/>
      <c r="AC1497" s="13"/>
      <c r="AD1497" s="13"/>
      <c r="AE1497" s="13"/>
      <c r="AT1497" s="242" t="s">
        <v>170</v>
      </c>
      <c r="AU1497" s="242" t="s">
        <v>77</v>
      </c>
      <c r="AV1497" s="13" t="s">
        <v>75</v>
      </c>
      <c r="AW1497" s="13" t="s">
        <v>31</v>
      </c>
      <c r="AX1497" s="13" t="s">
        <v>69</v>
      </c>
      <c r="AY1497" s="242" t="s">
        <v>155</v>
      </c>
    </row>
    <row r="1498" s="14" customFormat="1">
      <c r="A1498" s="14"/>
      <c r="B1498" s="243"/>
      <c r="C1498" s="244"/>
      <c r="D1498" s="228" t="s">
        <v>170</v>
      </c>
      <c r="E1498" s="245" t="s">
        <v>19</v>
      </c>
      <c r="F1498" s="246" t="s">
        <v>1160</v>
      </c>
      <c r="G1498" s="244"/>
      <c r="H1498" s="247">
        <v>118.085</v>
      </c>
      <c r="I1498" s="248"/>
      <c r="J1498" s="244"/>
      <c r="K1498" s="244"/>
      <c r="L1498" s="249"/>
      <c r="M1498" s="250"/>
      <c r="N1498" s="251"/>
      <c r="O1498" s="251"/>
      <c r="P1498" s="251"/>
      <c r="Q1498" s="251"/>
      <c r="R1498" s="251"/>
      <c r="S1498" s="251"/>
      <c r="T1498" s="252"/>
      <c r="U1498" s="14"/>
      <c r="V1498" s="14"/>
      <c r="W1498" s="14"/>
      <c r="X1498" s="14"/>
      <c r="Y1498" s="14"/>
      <c r="Z1498" s="14"/>
      <c r="AA1498" s="14"/>
      <c r="AB1498" s="14"/>
      <c r="AC1498" s="14"/>
      <c r="AD1498" s="14"/>
      <c r="AE1498" s="14"/>
      <c r="AT1498" s="253" t="s">
        <v>170</v>
      </c>
      <c r="AU1498" s="253" t="s">
        <v>77</v>
      </c>
      <c r="AV1498" s="14" t="s">
        <v>77</v>
      </c>
      <c r="AW1498" s="14" t="s">
        <v>31</v>
      </c>
      <c r="AX1498" s="14" t="s">
        <v>69</v>
      </c>
      <c r="AY1498" s="253" t="s">
        <v>155</v>
      </c>
    </row>
    <row r="1499" s="13" customFormat="1">
      <c r="A1499" s="13"/>
      <c r="B1499" s="233"/>
      <c r="C1499" s="234"/>
      <c r="D1499" s="228" t="s">
        <v>170</v>
      </c>
      <c r="E1499" s="235" t="s">
        <v>19</v>
      </c>
      <c r="F1499" s="236" t="s">
        <v>175</v>
      </c>
      <c r="G1499" s="234"/>
      <c r="H1499" s="235" t="s">
        <v>19</v>
      </c>
      <c r="I1499" s="237"/>
      <c r="J1499" s="234"/>
      <c r="K1499" s="234"/>
      <c r="L1499" s="238"/>
      <c r="M1499" s="239"/>
      <c r="N1499" s="240"/>
      <c r="O1499" s="240"/>
      <c r="P1499" s="240"/>
      <c r="Q1499" s="240"/>
      <c r="R1499" s="240"/>
      <c r="S1499" s="240"/>
      <c r="T1499" s="241"/>
      <c r="U1499" s="13"/>
      <c r="V1499" s="13"/>
      <c r="W1499" s="13"/>
      <c r="X1499" s="13"/>
      <c r="Y1499" s="13"/>
      <c r="Z1499" s="13"/>
      <c r="AA1499" s="13"/>
      <c r="AB1499" s="13"/>
      <c r="AC1499" s="13"/>
      <c r="AD1499" s="13"/>
      <c r="AE1499" s="13"/>
      <c r="AT1499" s="242" t="s">
        <v>170</v>
      </c>
      <c r="AU1499" s="242" t="s">
        <v>77</v>
      </c>
      <c r="AV1499" s="13" t="s">
        <v>75</v>
      </c>
      <c r="AW1499" s="13" t="s">
        <v>31</v>
      </c>
      <c r="AX1499" s="13" t="s">
        <v>69</v>
      </c>
      <c r="AY1499" s="242" t="s">
        <v>155</v>
      </c>
    </row>
    <row r="1500" s="14" customFormat="1">
      <c r="A1500" s="14"/>
      <c r="B1500" s="243"/>
      <c r="C1500" s="244"/>
      <c r="D1500" s="228" t="s">
        <v>170</v>
      </c>
      <c r="E1500" s="245" t="s">
        <v>19</v>
      </c>
      <c r="F1500" s="246" t="s">
        <v>1161</v>
      </c>
      <c r="G1500" s="244"/>
      <c r="H1500" s="247">
        <v>-6.3</v>
      </c>
      <c r="I1500" s="248"/>
      <c r="J1500" s="244"/>
      <c r="K1500" s="244"/>
      <c r="L1500" s="249"/>
      <c r="M1500" s="250"/>
      <c r="N1500" s="251"/>
      <c r="O1500" s="251"/>
      <c r="P1500" s="251"/>
      <c r="Q1500" s="251"/>
      <c r="R1500" s="251"/>
      <c r="S1500" s="251"/>
      <c r="T1500" s="252"/>
      <c r="U1500" s="14"/>
      <c r="V1500" s="14"/>
      <c r="W1500" s="14"/>
      <c r="X1500" s="14"/>
      <c r="Y1500" s="14"/>
      <c r="Z1500" s="14"/>
      <c r="AA1500" s="14"/>
      <c r="AB1500" s="14"/>
      <c r="AC1500" s="14"/>
      <c r="AD1500" s="14"/>
      <c r="AE1500" s="14"/>
      <c r="AT1500" s="253" t="s">
        <v>170</v>
      </c>
      <c r="AU1500" s="253" t="s">
        <v>77</v>
      </c>
      <c r="AV1500" s="14" t="s">
        <v>77</v>
      </c>
      <c r="AW1500" s="14" t="s">
        <v>31</v>
      </c>
      <c r="AX1500" s="14" t="s">
        <v>69</v>
      </c>
      <c r="AY1500" s="253" t="s">
        <v>155</v>
      </c>
    </row>
    <row r="1501" s="15" customFormat="1">
      <c r="A1501" s="15"/>
      <c r="B1501" s="254"/>
      <c r="C1501" s="255"/>
      <c r="D1501" s="228" t="s">
        <v>170</v>
      </c>
      <c r="E1501" s="256" t="s">
        <v>19</v>
      </c>
      <c r="F1501" s="257" t="s">
        <v>192</v>
      </c>
      <c r="G1501" s="255"/>
      <c r="H1501" s="258">
        <v>464.295</v>
      </c>
      <c r="I1501" s="259"/>
      <c r="J1501" s="255"/>
      <c r="K1501" s="255"/>
      <c r="L1501" s="260"/>
      <c r="M1501" s="261"/>
      <c r="N1501" s="262"/>
      <c r="O1501" s="262"/>
      <c r="P1501" s="262"/>
      <c r="Q1501" s="262"/>
      <c r="R1501" s="262"/>
      <c r="S1501" s="262"/>
      <c r="T1501" s="263"/>
      <c r="U1501" s="15"/>
      <c r="V1501" s="15"/>
      <c r="W1501" s="15"/>
      <c r="X1501" s="15"/>
      <c r="Y1501" s="15"/>
      <c r="Z1501" s="15"/>
      <c r="AA1501" s="15"/>
      <c r="AB1501" s="15"/>
      <c r="AC1501" s="15"/>
      <c r="AD1501" s="15"/>
      <c r="AE1501" s="15"/>
      <c r="AT1501" s="264" t="s">
        <v>170</v>
      </c>
      <c r="AU1501" s="264" t="s">
        <v>77</v>
      </c>
      <c r="AV1501" s="15" t="s">
        <v>161</v>
      </c>
      <c r="AW1501" s="15" t="s">
        <v>31</v>
      </c>
      <c r="AX1501" s="15" t="s">
        <v>75</v>
      </c>
      <c r="AY1501" s="264" t="s">
        <v>155</v>
      </c>
    </row>
    <row r="1502" s="2" customFormat="1" ht="16.5" customHeight="1">
      <c r="A1502" s="41"/>
      <c r="B1502" s="42"/>
      <c r="C1502" s="215" t="s">
        <v>731</v>
      </c>
      <c r="D1502" s="215" t="s">
        <v>157</v>
      </c>
      <c r="E1502" s="216" t="s">
        <v>1162</v>
      </c>
      <c r="F1502" s="217" t="s">
        <v>1163</v>
      </c>
      <c r="G1502" s="218" t="s">
        <v>300</v>
      </c>
      <c r="H1502" s="219">
        <v>558.5</v>
      </c>
      <c r="I1502" s="220"/>
      <c r="J1502" s="221">
        <f>ROUND(I1502*H1502,2)</f>
        <v>0</v>
      </c>
      <c r="K1502" s="217" t="s">
        <v>19</v>
      </c>
      <c r="L1502" s="47"/>
      <c r="M1502" s="222" t="s">
        <v>19</v>
      </c>
      <c r="N1502" s="223" t="s">
        <v>40</v>
      </c>
      <c r="O1502" s="87"/>
      <c r="P1502" s="224">
        <f>O1502*H1502</f>
        <v>0</v>
      </c>
      <c r="Q1502" s="224">
        <v>0</v>
      </c>
      <c r="R1502" s="224">
        <f>Q1502*H1502</f>
        <v>0</v>
      </c>
      <c r="S1502" s="224">
        <v>0</v>
      </c>
      <c r="T1502" s="225">
        <f>S1502*H1502</f>
        <v>0</v>
      </c>
      <c r="U1502" s="41"/>
      <c r="V1502" s="41"/>
      <c r="W1502" s="41"/>
      <c r="X1502" s="41"/>
      <c r="Y1502" s="41"/>
      <c r="Z1502" s="41"/>
      <c r="AA1502" s="41"/>
      <c r="AB1502" s="41"/>
      <c r="AC1502" s="41"/>
      <c r="AD1502" s="41"/>
      <c r="AE1502" s="41"/>
      <c r="AR1502" s="226" t="s">
        <v>220</v>
      </c>
      <c r="AT1502" s="226" t="s">
        <v>157</v>
      </c>
      <c r="AU1502" s="226" t="s">
        <v>77</v>
      </c>
      <c r="AY1502" s="20" t="s">
        <v>155</v>
      </c>
      <c r="BE1502" s="227">
        <f>IF(N1502="základní",J1502,0)</f>
        <v>0</v>
      </c>
      <c r="BF1502" s="227">
        <f>IF(N1502="snížená",J1502,0)</f>
        <v>0</v>
      </c>
      <c r="BG1502" s="227">
        <f>IF(N1502="zákl. přenesená",J1502,0)</f>
        <v>0</v>
      </c>
      <c r="BH1502" s="227">
        <f>IF(N1502="sníž. přenesená",J1502,0)</f>
        <v>0</v>
      </c>
      <c r="BI1502" s="227">
        <f>IF(N1502="nulová",J1502,0)</f>
        <v>0</v>
      </c>
      <c r="BJ1502" s="20" t="s">
        <v>75</v>
      </c>
      <c r="BK1502" s="227">
        <f>ROUND(I1502*H1502,2)</f>
        <v>0</v>
      </c>
      <c r="BL1502" s="20" t="s">
        <v>220</v>
      </c>
      <c r="BM1502" s="226" t="s">
        <v>1164</v>
      </c>
    </row>
    <row r="1503" s="2" customFormat="1">
      <c r="A1503" s="41"/>
      <c r="B1503" s="42"/>
      <c r="C1503" s="43"/>
      <c r="D1503" s="228" t="s">
        <v>162</v>
      </c>
      <c r="E1503" s="43"/>
      <c r="F1503" s="229" t="s">
        <v>1163</v>
      </c>
      <c r="G1503" s="43"/>
      <c r="H1503" s="43"/>
      <c r="I1503" s="230"/>
      <c r="J1503" s="43"/>
      <c r="K1503" s="43"/>
      <c r="L1503" s="47"/>
      <c r="M1503" s="231"/>
      <c r="N1503" s="232"/>
      <c r="O1503" s="87"/>
      <c r="P1503" s="87"/>
      <c r="Q1503" s="87"/>
      <c r="R1503" s="87"/>
      <c r="S1503" s="87"/>
      <c r="T1503" s="88"/>
      <c r="U1503" s="41"/>
      <c r="V1503" s="41"/>
      <c r="W1503" s="41"/>
      <c r="X1503" s="41"/>
      <c r="Y1503" s="41"/>
      <c r="Z1503" s="41"/>
      <c r="AA1503" s="41"/>
      <c r="AB1503" s="41"/>
      <c r="AC1503" s="41"/>
      <c r="AD1503" s="41"/>
      <c r="AE1503" s="41"/>
      <c r="AT1503" s="20" t="s">
        <v>162</v>
      </c>
      <c r="AU1503" s="20" t="s">
        <v>77</v>
      </c>
    </row>
    <row r="1504" s="14" customFormat="1">
      <c r="A1504" s="14"/>
      <c r="B1504" s="243"/>
      <c r="C1504" s="244"/>
      <c r="D1504" s="228" t="s">
        <v>170</v>
      </c>
      <c r="E1504" s="245" t="s">
        <v>19</v>
      </c>
      <c r="F1504" s="246" t="s">
        <v>1165</v>
      </c>
      <c r="G1504" s="244"/>
      <c r="H1504" s="247">
        <v>558.5</v>
      </c>
      <c r="I1504" s="248"/>
      <c r="J1504" s="244"/>
      <c r="K1504" s="244"/>
      <c r="L1504" s="249"/>
      <c r="M1504" s="250"/>
      <c r="N1504" s="251"/>
      <c r="O1504" s="251"/>
      <c r="P1504" s="251"/>
      <c r="Q1504" s="251"/>
      <c r="R1504" s="251"/>
      <c r="S1504" s="251"/>
      <c r="T1504" s="252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53" t="s">
        <v>170</v>
      </c>
      <c r="AU1504" s="253" t="s">
        <v>77</v>
      </c>
      <c r="AV1504" s="14" t="s">
        <v>77</v>
      </c>
      <c r="AW1504" s="14" t="s">
        <v>31</v>
      </c>
      <c r="AX1504" s="14" t="s">
        <v>69</v>
      </c>
      <c r="AY1504" s="253" t="s">
        <v>155</v>
      </c>
    </row>
    <row r="1505" s="15" customFormat="1">
      <c r="A1505" s="15"/>
      <c r="B1505" s="254"/>
      <c r="C1505" s="255"/>
      <c r="D1505" s="228" t="s">
        <v>170</v>
      </c>
      <c r="E1505" s="256" t="s">
        <v>19</v>
      </c>
      <c r="F1505" s="257" t="s">
        <v>192</v>
      </c>
      <c r="G1505" s="255"/>
      <c r="H1505" s="258">
        <v>558.5</v>
      </c>
      <c r="I1505" s="259"/>
      <c r="J1505" s="255"/>
      <c r="K1505" s="255"/>
      <c r="L1505" s="260"/>
      <c r="M1505" s="261"/>
      <c r="N1505" s="262"/>
      <c r="O1505" s="262"/>
      <c r="P1505" s="262"/>
      <c r="Q1505" s="262"/>
      <c r="R1505" s="262"/>
      <c r="S1505" s="262"/>
      <c r="T1505" s="263"/>
      <c r="U1505" s="15"/>
      <c r="V1505" s="15"/>
      <c r="W1505" s="15"/>
      <c r="X1505" s="15"/>
      <c r="Y1505" s="15"/>
      <c r="Z1505" s="15"/>
      <c r="AA1505" s="15"/>
      <c r="AB1505" s="15"/>
      <c r="AC1505" s="15"/>
      <c r="AD1505" s="15"/>
      <c r="AE1505" s="15"/>
      <c r="AT1505" s="264" t="s">
        <v>170</v>
      </c>
      <c r="AU1505" s="264" t="s">
        <v>77</v>
      </c>
      <c r="AV1505" s="15" t="s">
        <v>161</v>
      </c>
      <c r="AW1505" s="15" t="s">
        <v>31</v>
      </c>
      <c r="AX1505" s="15" t="s">
        <v>75</v>
      </c>
      <c r="AY1505" s="264" t="s">
        <v>155</v>
      </c>
    </row>
    <row r="1506" s="2" customFormat="1" ht="16.5" customHeight="1">
      <c r="A1506" s="41"/>
      <c r="B1506" s="42"/>
      <c r="C1506" s="215" t="s">
        <v>1166</v>
      </c>
      <c r="D1506" s="215" t="s">
        <v>157</v>
      </c>
      <c r="E1506" s="216" t="s">
        <v>1167</v>
      </c>
      <c r="F1506" s="217" t="s">
        <v>1168</v>
      </c>
      <c r="G1506" s="218" t="s">
        <v>168</v>
      </c>
      <c r="H1506" s="219">
        <v>464.295</v>
      </c>
      <c r="I1506" s="220"/>
      <c r="J1506" s="221">
        <f>ROUND(I1506*H1506,2)</f>
        <v>0</v>
      </c>
      <c r="K1506" s="217" t="s">
        <v>19</v>
      </c>
      <c r="L1506" s="47"/>
      <c r="M1506" s="222" t="s">
        <v>19</v>
      </c>
      <c r="N1506" s="223" t="s">
        <v>40</v>
      </c>
      <c r="O1506" s="87"/>
      <c r="P1506" s="224">
        <f>O1506*H1506</f>
        <v>0</v>
      </c>
      <c r="Q1506" s="224">
        <v>0</v>
      </c>
      <c r="R1506" s="224">
        <f>Q1506*H1506</f>
        <v>0</v>
      </c>
      <c r="S1506" s="224">
        <v>0</v>
      </c>
      <c r="T1506" s="225">
        <f>S1506*H1506</f>
        <v>0</v>
      </c>
      <c r="U1506" s="41"/>
      <c r="V1506" s="41"/>
      <c r="W1506" s="41"/>
      <c r="X1506" s="41"/>
      <c r="Y1506" s="41"/>
      <c r="Z1506" s="41"/>
      <c r="AA1506" s="41"/>
      <c r="AB1506" s="41"/>
      <c r="AC1506" s="41"/>
      <c r="AD1506" s="41"/>
      <c r="AE1506" s="41"/>
      <c r="AR1506" s="226" t="s">
        <v>220</v>
      </c>
      <c r="AT1506" s="226" t="s">
        <v>157</v>
      </c>
      <c r="AU1506" s="226" t="s">
        <v>77</v>
      </c>
      <c r="AY1506" s="20" t="s">
        <v>155</v>
      </c>
      <c r="BE1506" s="227">
        <f>IF(N1506="základní",J1506,0)</f>
        <v>0</v>
      </c>
      <c r="BF1506" s="227">
        <f>IF(N1506="snížená",J1506,0)</f>
        <v>0</v>
      </c>
      <c r="BG1506" s="227">
        <f>IF(N1506="zákl. přenesená",J1506,0)</f>
        <v>0</v>
      </c>
      <c r="BH1506" s="227">
        <f>IF(N1506="sníž. přenesená",J1506,0)</f>
        <v>0</v>
      </c>
      <c r="BI1506" s="227">
        <f>IF(N1506="nulová",J1506,0)</f>
        <v>0</v>
      </c>
      <c r="BJ1506" s="20" t="s">
        <v>75</v>
      </c>
      <c r="BK1506" s="227">
        <f>ROUND(I1506*H1506,2)</f>
        <v>0</v>
      </c>
      <c r="BL1506" s="20" t="s">
        <v>220</v>
      </c>
      <c r="BM1506" s="226" t="s">
        <v>1169</v>
      </c>
    </row>
    <row r="1507" s="2" customFormat="1">
      <c r="A1507" s="41"/>
      <c r="B1507" s="42"/>
      <c r="C1507" s="43"/>
      <c r="D1507" s="228" t="s">
        <v>162</v>
      </c>
      <c r="E1507" s="43"/>
      <c r="F1507" s="229" t="s">
        <v>1168</v>
      </c>
      <c r="G1507" s="43"/>
      <c r="H1507" s="43"/>
      <c r="I1507" s="230"/>
      <c r="J1507" s="43"/>
      <c r="K1507" s="43"/>
      <c r="L1507" s="47"/>
      <c r="M1507" s="231"/>
      <c r="N1507" s="232"/>
      <c r="O1507" s="87"/>
      <c r="P1507" s="87"/>
      <c r="Q1507" s="87"/>
      <c r="R1507" s="87"/>
      <c r="S1507" s="87"/>
      <c r="T1507" s="88"/>
      <c r="U1507" s="41"/>
      <c r="V1507" s="41"/>
      <c r="W1507" s="41"/>
      <c r="X1507" s="41"/>
      <c r="Y1507" s="41"/>
      <c r="Z1507" s="41"/>
      <c r="AA1507" s="41"/>
      <c r="AB1507" s="41"/>
      <c r="AC1507" s="41"/>
      <c r="AD1507" s="41"/>
      <c r="AE1507" s="41"/>
      <c r="AT1507" s="20" t="s">
        <v>162</v>
      </c>
      <c r="AU1507" s="20" t="s">
        <v>77</v>
      </c>
    </row>
    <row r="1508" s="13" customFormat="1">
      <c r="A1508" s="13"/>
      <c r="B1508" s="233"/>
      <c r="C1508" s="234"/>
      <c r="D1508" s="228" t="s">
        <v>170</v>
      </c>
      <c r="E1508" s="235" t="s">
        <v>19</v>
      </c>
      <c r="F1508" s="236" t="s">
        <v>1170</v>
      </c>
      <c r="G1508" s="234"/>
      <c r="H1508" s="235" t="s">
        <v>19</v>
      </c>
      <c r="I1508" s="237"/>
      <c r="J1508" s="234"/>
      <c r="K1508" s="234"/>
      <c r="L1508" s="238"/>
      <c r="M1508" s="239"/>
      <c r="N1508" s="240"/>
      <c r="O1508" s="240"/>
      <c r="P1508" s="240"/>
      <c r="Q1508" s="240"/>
      <c r="R1508" s="240"/>
      <c r="S1508" s="240"/>
      <c r="T1508" s="241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42" t="s">
        <v>170</v>
      </c>
      <c r="AU1508" s="242" t="s">
        <v>77</v>
      </c>
      <c r="AV1508" s="13" t="s">
        <v>75</v>
      </c>
      <c r="AW1508" s="13" t="s">
        <v>31</v>
      </c>
      <c r="AX1508" s="13" t="s">
        <v>69</v>
      </c>
      <c r="AY1508" s="242" t="s">
        <v>155</v>
      </c>
    </row>
    <row r="1509" s="14" customFormat="1">
      <c r="A1509" s="14"/>
      <c r="B1509" s="243"/>
      <c r="C1509" s="244"/>
      <c r="D1509" s="228" t="s">
        <v>170</v>
      </c>
      <c r="E1509" s="245" t="s">
        <v>19</v>
      </c>
      <c r="F1509" s="246" t="s">
        <v>1171</v>
      </c>
      <c r="G1509" s="244"/>
      <c r="H1509" s="247">
        <v>464.295</v>
      </c>
      <c r="I1509" s="248"/>
      <c r="J1509" s="244"/>
      <c r="K1509" s="244"/>
      <c r="L1509" s="249"/>
      <c r="M1509" s="250"/>
      <c r="N1509" s="251"/>
      <c r="O1509" s="251"/>
      <c r="P1509" s="251"/>
      <c r="Q1509" s="251"/>
      <c r="R1509" s="251"/>
      <c r="S1509" s="251"/>
      <c r="T1509" s="252"/>
      <c r="U1509" s="14"/>
      <c r="V1509" s="14"/>
      <c r="W1509" s="14"/>
      <c r="X1509" s="14"/>
      <c r="Y1509" s="14"/>
      <c r="Z1509" s="14"/>
      <c r="AA1509" s="14"/>
      <c r="AB1509" s="14"/>
      <c r="AC1509" s="14"/>
      <c r="AD1509" s="14"/>
      <c r="AE1509" s="14"/>
      <c r="AT1509" s="253" t="s">
        <v>170</v>
      </c>
      <c r="AU1509" s="253" t="s">
        <v>77</v>
      </c>
      <c r="AV1509" s="14" t="s">
        <v>77</v>
      </c>
      <c r="AW1509" s="14" t="s">
        <v>31</v>
      </c>
      <c r="AX1509" s="14" t="s">
        <v>69</v>
      </c>
      <c r="AY1509" s="253" t="s">
        <v>155</v>
      </c>
    </row>
    <row r="1510" s="15" customFormat="1">
      <c r="A1510" s="15"/>
      <c r="B1510" s="254"/>
      <c r="C1510" s="255"/>
      <c r="D1510" s="228" t="s">
        <v>170</v>
      </c>
      <c r="E1510" s="256" t="s">
        <v>19</v>
      </c>
      <c r="F1510" s="257" t="s">
        <v>192</v>
      </c>
      <c r="G1510" s="255"/>
      <c r="H1510" s="258">
        <v>464.295</v>
      </c>
      <c r="I1510" s="259"/>
      <c r="J1510" s="255"/>
      <c r="K1510" s="255"/>
      <c r="L1510" s="260"/>
      <c r="M1510" s="261"/>
      <c r="N1510" s="262"/>
      <c r="O1510" s="262"/>
      <c r="P1510" s="262"/>
      <c r="Q1510" s="262"/>
      <c r="R1510" s="262"/>
      <c r="S1510" s="262"/>
      <c r="T1510" s="263"/>
      <c r="U1510" s="15"/>
      <c r="V1510" s="15"/>
      <c r="W1510" s="15"/>
      <c r="X1510" s="15"/>
      <c r="Y1510" s="15"/>
      <c r="Z1510" s="15"/>
      <c r="AA1510" s="15"/>
      <c r="AB1510" s="15"/>
      <c r="AC1510" s="15"/>
      <c r="AD1510" s="15"/>
      <c r="AE1510" s="15"/>
      <c r="AT1510" s="264" t="s">
        <v>170</v>
      </c>
      <c r="AU1510" s="264" t="s">
        <v>77</v>
      </c>
      <c r="AV1510" s="15" t="s">
        <v>161</v>
      </c>
      <c r="AW1510" s="15" t="s">
        <v>31</v>
      </c>
      <c r="AX1510" s="15" t="s">
        <v>75</v>
      </c>
      <c r="AY1510" s="264" t="s">
        <v>155</v>
      </c>
    </row>
    <row r="1511" s="2" customFormat="1" ht="16.5" customHeight="1">
      <c r="A1511" s="41"/>
      <c r="B1511" s="42"/>
      <c r="C1511" s="215" t="s">
        <v>734</v>
      </c>
      <c r="D1511" s="215" t="s">
        <v>157</v>
      </c>
      <c r="E1511" s="216" t="s">
        <v>1172</v>
      </c>
      <c r="F1511" s="217" t="s">
        <v>1173</v>
      </c>
      <c r="G1511" s="218" t="s">
        <v>232</v>
      </c>
      <c r="H1511" s="219">
        <v>4.522</v>
      </c>
      <c r="I1511" s="220"/>
      <c r="J1511" s="221">
        <f>ROUND(I1511*H1511,2)</f>
        <v>0</v>
      </c>
      <c r="K1511" s="217" t="s">
        <v>19</v>
      </c>
      <c r="L1511" s="47"/>
      <c r="M1511" s="222" t="s">
        <v>19</v>
      </c>
      <c r="N1511" s="223" t="s">
        <v>40</v>
      </c>
      <c r="O1511" s="87"/>
      <c r="P1511" s="224">
        <f>O1511*H1511</f>
        <v>0</v>
      </c>
      <c r="Q1511" s="224">
        <v>0</v>
      </c>
      <c r="R1511" s="224">
        <f>Q1511*H1511</f>
        <v>0</v>
      </c>
      <c r="S1511" s="224">
        <v>0</v>
      </c>
      <c r="T1511" s="225">
        <f>S1511*H1511</f>
        <v>0</v>
      </c>
      <c r="U1511" s="41"/>
      <c r="V1511" s="41"/>
      <c r="W1511" s="41"/>
      <c r="X1511" s="41"/>
      <c r="Y1511" s="41"/>
      <c r="Z1511" s="41"/>
      <c r="AA1511" s="41"/>
      <c r="AB1511" s="41"/>
      <c r="AC1511" s="41"/>
      <c r="AD1511" s="41"/>
      <c r="AE1511" s="41"/>
      <c r="AR1511" s="226" t="s">
        <v>220</v>
      </c>
      <c r="AT1511" s="226" t="s">
        <v>157</v>
      </c>
      <c r="AU1511" s="226" t="s">
        <v>77</v>
      </c>
      <c r="AY1511" s="20" t="s">
        <v>155</v>
      </c>
      <c r="BE1511" s="227">
        <f>IF(N1511="základní",J1511,0)</f>
        <v>0</v>
      </c>
      <c r="BF1511" s="227">
        <f>IF(N1511="snížená",J1511,0)</f>
        <v>0</v>
      </c>
      <c r="BG1511" s="227">
        <f>IF(N1511="zákl. přenesená",J1511,0)</f>
        <v>0</v>
      </c>
      <c r="BH1511" s="227">
        <f>IF(N1511="sníž. přenesená",J1511,0)</f>
        <v>0</v>
      </c>
      <c r="BI1511" s="227">
        <f>IF(N1511="nulová",J1511,0)</f>
        <v>0</v>
      </c>
      <c r="BJ1511" s="20" t="s">
        <v>75</v>
      </c>
      <c r="BK1511" s="227">
        <f>ROUND(I1511*H1511,2)</f>
        <v>0</v>
      </c>
      <c r="BL1511" s="20" t="s">
        <v>220</v>
      </c>
      <c r="BM1511" s="226" t="s">
        <v>1174</v>
      </c>
    </row>
    <row r="1512" s="2" customFormat="1">
      <c r="A1512" s="41"/>
      <c r="B1512" s="42"/>
      <c r="C1512" s="43"/>
      <c r="D1512" s="228" t="s">
        <v>162</v>
      </c>
      <c r="E1512" s="43"/>
      <c r="F1512" s="229" t="s">
        <v>1173</v>
      </c>
      <c r="G1512" s="43"/>
      <c r="H1512" s="43"/>
      <c r="I1512" s="230"/>
      <c r="J1512" s="43"/>
      <c r="K1512" s="43"/>
      <c r="L1512" s="47"/>
      <c r="M1512" s="231"/>
      <c r="N1512" s="232"/>
      <c r="O1512" s="87"/>
      <c r="P1512" s="87"/>
      <c r="Q1512" s="87"/>
      <c r="R1512" s="87"/>
      <c r="S1512" s="87"/>
      <c r="T1512" s="88"/>
      <c r="U1512" s="41"/>
      <c r="V1512" s="41"/>
      <c r="W1512" s="41"/>
      <c r="X1512" s="41"/>
      <c r="Y1512" s="41"/>
      <c r="Z1512" s="41"/>
      <c r="AA1512" s="41"/>
      <c r="AB1512" s="41"/>
      <c r="AC1512" s="41"/>
      <c r="AD1512" s="41"/>
      <c r="AE1512" s="41"/>
      <c r="AT1512" s="20" t="s">
        <v>162</v>
      </c>
      <c r="AU1512" s="20" t="s">
        <v>77</v>
      </c>
    </row>
    <row r="1513" s="12" customFormat="1" ht="22.8" customHeight="1">
      <c r="A1513" s="12"/>
      <c r="B1513" s="199"/>
      <c r="C1513" s="200"/>
      <c r="D1513" s="201" t="s">
        <v>68</v>
      </c>
      <c r="E1513" s="213" t="s">
        <v>1175</v>
      </c>
      <c r="F1513" s="213" t="s">
        <v>1176</v>
      </c>
      <c r="G1513" s="200"/>
      <c r="H1513" s="200"/>
      <c r="I1513" s="203"/>
      <c r="J1513" s="214">
        <f>BK1513</f>
        <v>0</v>
      </c>
      <c r="K1513" s="200"/>
      <c r="L1513" s="205"/>
      <c r="M1513" s="206"/>
      <c r="N1513" s="207"/>
      <c r="O1513" s="207"/>
      <c r="P1513" s="208">
        <f>SUM(P1514:P1673)</f>
        <v>0</v>
      </c>
      <c r="Q1513" s="207"/>
      <c r="R1513" s="208">
        <f>SUM(R1514:R1673)</f>
        <v>0</v>
      </c>
      <c r="S1513" s="207"/>
      <c r="T1513" s="209">
        <f>SUM(T1514:T1673)</f>
        <v>0</v>
      </c>
      <c r="U1513" s="12"/>
      <c r="V1513" s="12"/>
      <c r="W1513" s="12"/>
      <c r="X1513" s="12"/>
      <c r="Y1513" s="12"/>
      <c r="Z1513" s="12"/>
      <c r="AA1513" s="12"/>
      <c r="AB1513" s="12"/>
      <c r="AC1513" s="12"/>
      <c r="AD1513" s="12"/>
      <c r="AE1513" s="12"/>
      <c r="AR1513" s="210" t="s">
        <v>77</v>
      </c>
      <c r="AT1513" s="211" t="s">
        <v>68</v>
      </c>
      <c r="AU1513" s="211" t="s">
        <v>75</v>
      </c>
      <c r="AY1513" s="210" t="s">
        <v>155</v>
      </c>
      <c r="BK1513" s="212">
        <f>SUM(BK1514:BK1673)</f>
        <v>0</v>
      </c>
    </row>
    <row r="1514" s="2" customFormat="1" ht="16.5" customHeight="1">
      <c r="A1514" s="41"/>
      <c r="B1514" s="42"/>
      <c r="C1514" s="215" t="s">
        <v>1177</v>
      </c>
      <c r="D1514" s="215" t="s">
        <v>157</v>
      </c>
      <c r="E1514" s="216" t="s">
        <v>1178</v>
      </c>
      <c r="F1514" s="217" t="s">
        <v>1179</v>
      </c>
      <c r="G1514" s="218" t="s">
        <v>168</v>
      </c>
      <c r="H1514" s="219">
        <v>687.5</v>
      </c>
      <c r="I1514" s="220"/>
      <c r="J1514" s="221">
        <f>ROUND(I1514*H1514,2)</f>
        <v>0</v>
      </c>
      <c r="K1514" s="217" t="s">
        <v>19</v>
      </c>
      <c r="L1514" s="47"/>
      <c r="M1514" s="222" t="s">
        <v>19</v>
      </c>
      <c r="N1514" s="223" t="s">
        <v>40</v>
      </c>
      <c r="O1514" s="87"/>
      <c r="P1514" s="224">
        <f>O1514*H1514</f>
        <v>0</v>
      </c>
      <c r="Q1514" s="224">
        <v>0</v>
      </c>
      <c r="R1514" s="224">
        <f>Q1514*H1514</f>
        <v>0</v>
      </c>
      <c r="S1514" s="224">
        <v>0</v>
      </c>
      <c r="T1514" s="225">
        <f>S1514*H1514</f>
        <v>0</v>
      </c>
      <c r="U1514" s="41"/>
      <c r="V1514" s="41"/>
      <c r="W1514" s="41"/>
      <c r="X1514" s="41"/>
      <c r="Y1514" s="41"/>
      <c r="Z1514" s="41"/>
      <c r="AA1514" s="41"/>
      <c r="AB1514" s="41"/>
      <c r="AC1514" s="41"/>
      <c r="AD1514" s="41"/>
      <c r="AE1514" s="41"/>
      <c r="AR1514" s="226" t="s">
        <v>220</v>
      </c>
      <c r="AT1514" s="226" t="s">
        <v>157</v>
      </c>
      <c r="AU1514" s="226" t="s">
        <v>77</v>
      </c>
      <c r="AY1514" s="20" t="s">
        <v>155</v>
      </c>
      <c r="BE1514" s="227">
        <f>IF(N1514="základní",J1514,0)</f>
        <v>0</v>
      </c>
      <c r="BF1514" s="227">
        <f>IF(N1514="snížená",J1514,0)</f>
        <v>0</v>
      </c>
      <c r="BG1514" s="227">
        <f>IF(N1514="zákl. přenesená",J1514,0)</f>
        <v>0</v>
      </c>
      <c r="BH1514" s="227">
        <f>IF(N1514="sníž. přenesená",J1514,0)</f>
        <v>0</v>
      </c>
      <c r="BI1514" s="227">
        <f>IF(N1514="nulová",J1514,0)</f>
        <v>0</v>
      </c>
      <c r="BJ1514" s="20" t="s">
        <v>75</v>
      </c>
      <c r="BK1514" s="227">
        <f>ROUND(I1514*H1514,2)</f>
        <v>0</v>
      </c>
      <c r="BL1514" s="20" t="s">
        <v>220</v>
      </c>
      <c r="BM1514" s="226" t="s">
        <v>1180</v>
      </c>
    </row>
    <row r="1515" s="2" customFormat="1">
      <c r="A1515" s="41"/>
      <c r="B1515" s="42"/>
      <c r="C1515" s="43"/>
      <c r="D1515" s="228" t="s">
        <v>162</v>
      </c>
      <c r="E1515" s="43"/>
      <c r="F1515" s="229" t="s">
        <v>1179</v>
      </c>
      <c r="G1515" s="43"/>
      <c r="H1515" s="43"/>
      <c r="I1515" s="230"/>
      <c r="J1515" s="43"/>
      <c r="K1515" s="43"/>
      <c r="L1515" s="47"/>
      <c r="M1515" s="231"/>
      <c r="N1515" s="232"/>
      <c r="O1515" s="87"/>
      <c r="P1515" s="87"/>
      <c r="Q1515" s="87"/>
      <c r="R1515" s="87"/>
      <c r="S1515" s="87"/>
      <c r="T1515" s="88"/>
      <c r="U1515" s="41"/>
      <c r="V1515" s="41"/>
      <c r="W1515" s="41"/>
      <c r="X1515" s="41"/>
      <c r="Y1515" s="41"/>
      <c r="Z1515" s="41"/>
      <c r="AA1515" s="41"/>
      <c r="AB1515" s="41"/>
      <c r="AC1515" s="41"/>
      <c r="AD1515" s="41"/>
      <c r="AE1515" s="41"/>
      <c r="AT1515" s="20" t="s">
        <v>162</v>
      </c>
      <c r="AU1515" s="20" t="s">
        <v>77</v>
      </c>
    </row>
    <row r="1516" s="13" customFormat="1">
      <c r="A1516" s="13"/>
      <c r="B1516" s="233"/>
      <c r="C1516" s="234"/>
      <c r="D1516" s="228" t="s">
        <v>170</v>
      </c>
      <c r="E1516" s="235" t="s">
        <v>19</v>
      </c>
      <c r="F1516" s="236" t="s">
        <v>1181</v>
      </c>
      <c r="G1516" s="234"/>
      <c r="H1516" s="235" t="s">
        <v>19</v>
      </c>
      <c r="I1516" s="237"/>
      <c r="J1516" s="234"/>
      <c r="K1516" s="234"/>
      <c r="L1516" s="238"/>
      <c r="M1516" s="239"/>
      <c r="N1516" s="240"/>
      <c r="O1516" s="240"/>
      <c r="P1516" s="240"/>
      <c r="Q1516" s="240"/>
      <c r="R1516" s="240"/>
      <c r="S1516" s="240"/>
      <c r="T1516" s="241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42" t="s">
        <v>170</v>
      </c>
      <c r="AU1516" s="242" t="s">
        <v>77</v>
      </c>
      <c r="AV1516" s="13" t="s">
        <v>75</v>
      </c>
      <c r="AW1516" s="13" t="s">
        <v>31</v>
      </c>
      <c r="AX1516" s="13" t="s">
        <v>69</v>
      </c>
      <c r="AY1516" s="242" t="s">
        <v>155</v>
      </c>
    </row>
    <row r="1517" s="13" customFormat="1">
      <c r="A1517" s="13"/>
      <c r="B1517" s="233"/>
      <c r="C1517" s="234"/>
      <c r="D1517" s="228" t="s">
        <v>170</v>
      </c>
      <c r="E1517" s="235" t="s">
        <v>19</v>
      </c>
      <c r="F1517" s="236" t="s">
        <v>187</v>
      </c>
      <c r="G1517" s="234"/>
      <c r="H1517" s="235" t="s">
        <v>19</v>
      </c>
      <c r="I1517" s="237"/>
      <c r="J1517" s="234"/>
      <c r="K1517" s="234"/>
      <c r="L1517" s="238"/>
      <c r="M1517" s="239"/>
      <c r="N1517" s="240"/>
      <c r="O1517" s="240"/>
      <c r="P1517" s="240"/>
      <c r="Q1517" s="240"/>
      <c r="R1517" s="240"/>
      <c r="S1517" s="240"/>
      <c r="T1517" s="241"/>
      <c r="U1517" s="13"/>
      <c r="V1517" s="13"/>
      <c r="W1517" s="13"/>
      <c r="X1517" s="13"/>
      <c r="Y1517" s="13"/>
      <c r="Z1517" s="13"/>
      <c r="AA1517" s="13"/>
      <c r="AB1517" s="13"/>
      <c r="AC1517" s="13"/>
      <c r="AD1517" s="13"/>
      <c r="AE1517" s="13"/>
      <c r="AT1517" s="242" t="s">
        <v>170</v>
      </c>
      <c r="AU1517" s="242" t="s">
        <v>77</v>
      </c>
      <c r="AV1517" s="13" t="s">
        <v>75</v>
      </c>
      <c r="AW1517" s="13" t="s">
        <v>31</v>
      </c>
      <c r="AX1517" s="13" t="s">
        <v>69</v>
      </c>
      <c r="AY1517" s="242" t="s">
        <v>155</v>
      </c>
    </row>
    <row r="1518" s="14" customFormat="1">
      <c r="A1518" s="14"/>
      <c r="B1518" s="243"/>
      <c r="C1518" s="244"/>
      <c r="D1518" s="228" t="s">
        <v>170</v>
      </c>
      <c r="E1518" s="245" t="s">
        <v>19</v>
      </c>
      <c r="F1518" s="246" t="s">
        <v>1182</v>
      </c>
      <c r="G1518" s="244"/>
      <c r="H1518" s="247">
        <v>687.5</v>
      </c>
      <c r="I1518" s="248"/>
      <c r="J1518" s="244"/>
      <c r="K1518" s="244"/>
      <c r="L1518" s="249"/>
      <c r="M1518" s="250"/>
      <c r="N1518" s="251"/>
      <c r="O1518" s="251"/>
      <c r="P1518" s="251"/>
      <c r="Q1518" s="251"/>
      <c r="R1518" s="251"/>
      <c r="S1518" s="251"/>
      <c r="T1518" s="252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T1518" s="253" t="s">
        <v>170</v>
      </c>
      <c r="AU1518" s="253" t="s">
        <v>77</v>
      </c>
      <c r="AV1518" s="14" t="s">
        <v>77</v>
      </c>
      <c r="AW1518" s="14" t="s">
        <v>31</v>
      </c>
      <c r="AX1518" s="14" t="s">
        <v>69</v>
      </c>
      <c r="AY1518" s="253" t="s">
        <v>155</v>
      </c>
    </row>
    <row r="1519" s="15" customFormat="1">
      <c r="A1519" s="15"/>
      <c r="B1519" s="254"/>
      <c r="C1519" s="255"/>
      <c r="D1519" s="228" t="s">
        <v>170</v>
      </c>
      <c r="E1519" s="256" t="s">
        <v>19</v>
      </c>
      <c r="F1519" s="257" t="s">
        <v>192</v>
      </c>
      <c r="G1519" s="255"/>
      <c r="H1519" s="258">
        <v>687.5</v>
      </c>
      <c r="I1519" s="259"/>
      <c r="J1519" s="255"/>
      <c r="K1519" s="255"/>
      <c r="L1519" s="260"/>
      <c r="M1519" s="261"/>
      <c r="N1519" s="262"/>
      <c r="O1519" s="262"/>
      <c r="P1519" s="262"/>
      <c r="Q1519" s="262"/>
      <c r="R1519" s="262"/>
      <c r="S1519" s="262"/>
      <c r="T1519" s="263"/>
      <c r="U1519" s="15"/>
      <c r="V1519" s="15"/>
      <c r="W1519" s="15"/>
      <c r="X1519" s="15"/>
      <c r="Y1519" s="15"/>
      <c r="Z1519" s="15"/>
      <c r="AA1519" s="15"/>
      <c r="AB1519" s="15"/>
      <c r="AC1519" s="15"/>
      <c r="AD1519" s="15"/>
      <c r="AE1519" s="15"/>
      <c r="AT1519" s="264" t="s">
        <v>170</v>
      </c>
      <c r="AU1519" s="264" t="s">
        <v>77</v>
      </c>
      <c r="AV1519" s="15" t="s">
        <v>161</v>
      </c>
      <c r="AW1519" s="15" t="s">
        <v>31</v>
      </c>
      <c r="AX1519" s="15" t="s">
        <v>75</v>
      </c>
      <c r="AY1519" s="264" t="s">
        <v>155</v>
      </c>
    </row>
    <row r="1520" s="2" customFormat="1" ht="16.5" customHeight="1">
      <c r="A1520" s="41"/>
      <c r="B1520" s="42"/>
      <c r="C1520" s="215" t="s">
        <v>740</v>
      </c>
      <c r="D1520" s="215" t="s">
        <v>157</v>
      </c>
      <c r="E1520" s="216" t="s">
        <v>1183</v>
      </c>
      <c r="F1520" s="217" t="s">
        <v>1184</v>
      </c>
      <c r="G1520" s="218" t="s">
        <v>160</v>
      </c>
      <c r="H1520" s="219">
        <v>157</v>
      </c>
      <c r="I1520" s="220"/>
      <c r="J1520" s="221">
        <f>ROUND(I1520*H1520,2)</f>
        <v>0</v>
      </c>
      <c r="K1520" s="217" t="s">
        <v>19</v>
      </c>
      <c r="L1520" s="47"/>
      <c r="M1520" s="222" t="s">
        <v>19</v>
      </c>
      <c r="N1520" s="223" t="s">
        <v>40</v>
      </c>
      <c r="O1520" s="87"/>
      <c r="P1520" s="224">
        <f>O1520*H1520</f>
        <v>0</v>
      </c>
      <c r="Q1520" s="224">
        <v>0</v>
      </c>
      <c r="R1520" s="224">
        <f>Q1520*H1520</f>
        <v>0</v>
      </c>
      <c r="S1520" s="224">
        <v>0</v>
      </c>
      <c r="T1520" s="225">
        <f>S1520*H1520</f>
        <v>0</v>
      </c>
      <c r="U1520" s="41"/>
      <c r="V1520" s="41"/>
      <c r="W1520" s="41"/>
      <c r="X1520" s="41"/>
      <c r="Y1520" s="41"/>
      <c r="Z1520" s="41"/>
      <c r="AA1520" s="41"/>
      <c r="AB1520" s="41"/>
      <c r="AC1520" s="41"/>
      <c r="AD1520" s="41"/>
      <c r="AE1520" s="41"/>
      <c r="AR1520" s="226" t="s">
        <v>220</v>
      </c>
      <c r="AT1520" s="226" t="s">
        <v>157</v>
      </c>
      <c r="AU1520" s="226" t="s">
        <v>77</v>
      </c>
      <c r="AY1520" s="20" t="s">
        <v>155</v>
      </c>
      <c r="BE1520" s="227">
        <f>IF(N1520="základní",J1520,0)</f>
        <v>0</v>
      </c>
      <c r="BF1520" s="227">
        <f>IF(N1520="snížená",J1520,0)</f>
        <v>0</v>
      </c>
      <c r="BG1520" s="227">
        <f>IF(N1520="zákl. přenesená",J1520,0)</f>
        <v>0</v>
      </c>
      <c r="BH1520" s="227">
        <f>IF(N1520="sníž. přenesená",J1520,0)</f>
        <v>0</v>
      </c>
      <c r="BI1520" s="227">
        <f>IF(N1520="nulová",J1520,0)</f>
        <v>0</v>
      </c>
      <c r="BJ1520" s="20" t="s">
        <v>75</v>
      </c>
      <c r="BK1520" s="227">
        <f>ROUND(I1520*H1520,2)</f>
        <v>0</v>
      </c>
      <c r="BL1520" s="20" t="s">
        <v>220</v>
      </c>
      <c r="BM1520" s="226" t="s">
        <v>1185</v>
      </c>
    </row>
    <row r="1521" s="2" customFormat="1">
      <c r="A1521" s="41"/>
      <c r="B1521" s="42"/>
      <c r="C1521" s="43"/>
      <c r="D1521" s="228" t="s">
        <v>162</v>
      </c>
      <c r="E1521" s="43"/>
      <c r="F1521" s="229" t="s">
        <v>1184</v>
      </c>
      <c r="G1521" s="43"/>
      <c r="H1521" s="43"/>
      <c r="I1521" s="230"/>
      <c r="J1521" s="43"/>
      <c r="K1521" s="43"/>
      <c r="L1521" s="47"/>
      <c r="M1521" s="231"/>
      <c r="N1521" s="232"/>
      <c r="O1521" s="87"/>
      <c r="P1521" s="87"/>
      <c r="Q1521" s="87"/>
      <c r="R1521" s="87"/>
      <c r="S1521" s="87"/>
      <c r="T1521" s="88"/>
      <c r="U1521" s="41"/>
      <c r="V1521" s="41"/>
      <c r="W1521" s="41"/>
      <c r="X1521" s="41"/>
      <c r="Y1521" s="41"/>
      <c r="Z1521" s="41"/>
      <c r="AA1521" s="41"/>
      <c r="AB1521" s="41"/>
      <c r="AC1521" s="41"/>
      <c r="AD1521" s="41"/>
      <c r="AE1521" s="41"/>
      <c r="AT1521" s="20" t="s">
        <v>162</v>
      </c>
      <c r="AU1521" s="20" t="s">
        <v>77</v>
      </c>
    </row>
    <row r="1522" s="13" customFormat="1">
      <c r="A1522" s="13"/>
      <c r="B1522" s="233"/>
      <c r="C1522" s="234"/>
      <c r="D1522" s="228" t="s">
        <v>170</v>
      </c>
      <c r="E1522" s="235" t="s">
        <v>19</v>
      </c>
      <c r="F1522" s="236" t="s">
        <v>171</v>
      </c>
      <c r="G1522" s="234"/>
      <c r="H1522" s="235" t="s">
        <v>19</v>
      </c>
      <c r="I1522" s="237"/>
      <c r="J1522" s="234"/>
      <c r="K1522" s="234"/>
      <c r="L1522" s="238"/>
      <c r="M1522" s="239"/>
      <c r="N1522" s="240"/>
      <c r="O1522" s="240"/>
      <c r="P1522" s="240"/>
      <c r="Q1522" s="240"/>
      <c r="R1522" s="240"/>
      <c r="S1522" s="240"/>
      <c r="T1522" s="241"/>
      <c r="U1522" s="13"/>
      <c r="V1522" s="13"/>
      <c r="W1522" s="13"/>
      <c r="X1522" s="13"/>
      <c r="Y1522" s="13"/>
      <c r="Z1522" s="13"/>
      <c r="AA1522" s="13"/>
      <c r="AB1522" s="13"/>
      <c r="AC1522" s="13"/>
      <c r="AD1522" s="13"/>
      <c r="AE1522" s="13"/>
      <c r="AT1522" s="242" t="s">
        <v>170</v>
      </c>
      <c r="AU1522" s="242" t="s">
        <v>77</v>
      </c>
      <c r="AV1522" s="13" t="s">
        <v>75</v>
      </c>
      <c r="AW1522" s="13" t="s">
        <v>31</v>
      </c>
      <c r="AX1522" s="13" t="s">
        <v>69</v>
      </c>
      <c r="AY1522" s="242" t="s">
        <v>155</v>
      </c>
    </row>
    <row r="1523" s="14" customFormat="1">
      <c r="A1523" s="14"/>
      <c r="B1523" s="243"/>
      <c r="C1523" s="244"/>
      <c r="D1523" s="228" t="s">
        <v>170</v>
      </c>
      <c r="E1523" s="245" t="s">
        <v>19</v>
      </c>
      <c r="F1523" s="246" t="s">
        <v>449</v>
      </c>
      <c r="G1523" s="244"/>
      <c r="H1523" s="247">
        <v>31</v>
      </c>
      <c r="I1523" s="248"/>
      <c r="J1523" s="244"/>
      <c r="K1523" s="244"/>
      <c r="L1523" s="249"/>
      <c r="M1523" s="250"/>
      <c r="N1523" s="251"/>
      <c r="O1523" s="251"/>
      <c r="P1523" s="251"/>
      <c r="Q1523" s="251"/>
      <c r="R1523" s="251"/>
      <c r="S1523" s="251"/>
      <c r="T1523" s="252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T1523" s="253" t="s">
        <v>170</v>
      </c>
      <c r="AU1523" s="253" t="s">
        <v>77</v>
      </c>
      <c r="AV1523" s="14" t="s">
        <v>77</v>
      </c>
      <c r="AW1523" s="14" t="s">
        <v>31</v>
      </c>
      <c r="AX1523" s="14" t="s">
        <v>69</v>
      </c>
      <c r="AY1523" s="253" t="s">
        <v>155</v>
      </c>
    </row>
    <row r="1524" s="13" customFormat="1">
      <c r="A1524" s="13"/>
      <c r="B1524" s="233"/>
      <c r="C1524" s="234"/>
      <c r="D1524" s="228" t="s">
        <v>170</v>
      </c>
      <c r="E1524" s="235" t="s">
        <v>19</v>
      </c>
      <c r="F1524" s="236" t="s">
        <v>478</v>
      </c>
      <c r="G1524" s="234"/>
      <c r="H1524" s="235" t="s">
        <v>19</v>
      </c>
      <c r="I1524" s="237"/>
      <c r="J1524" s="234"/>
      <c r="K1524" s="234"/>
      <c r="L1524" s="238"/>
      <c r="M1524" s="239"/>
      <c r="N1524" s="240"/>
      <c r="O1524" s="240"/>
      <c r="P1524" s="240"/>
      <c r="Q1524" s="240"/>
      <c r="R1524" s="240"/>
      <c r="S1524" s="240"/>
      <c r="T1524" s="241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42" t="s">
        <v>170</v>
      </c>
      <c r="AU1524" s="242" t="s">
        <v>77</v>
      </c>
      <c r="AV1524" s="13" t="s">
        <v>75</v>
      </c>
      <c r="AW1524" s="13" t="s">
        <v>31</v>
      </c>
      <c r="AX1524" s="13" t="s">
        <v>69</v>
      </c>
      <c r="AY1524" s="242" t="s">
        <v>155</v>
      </c>
    </row>
    <row r="1525" s="14" customFormat="1">
      <c r="A1525" s="14"/>
      <c r="B1525" s="243"/>
      <c r="C1525" s="244"/>
      <c r="D1525" s="228" t="s">
        <v>170</v>
      </c>
      <c r="E1525" s="245" t="s">
        <v>19</v>
      </c>
      <c r="F1525" s="246" t="s">
        <v>233</v>
      </c>
      <c r="G1525" s="244"/>
      <c r="H1525" s="247">
        <v>22</v>
      </c>
      <c r="I1525" s="248"/>
      <c r="J1525" s="244"/>
      <c r="K1525" s="244"/>
      <c r="L1525" s="249"/>
      <c r="M1525" s="250"/>
      <c r="N1525" s="251"/>
      <c r="O1525" s="251"/>
      <c r="P1525" s="251"/>
      <c r="Q1525" s="251"/>
      <c r="R1525" s="251"/>
      <c r="S1525" s="251"/>
      <c r="T1525" s="252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T1525" s="253" t="s">
        <v>170</v>
      </c>
      <c r="AU1525" s="253" t="s">
        <v>77</v>
      </c>
      <c r="AV1525" s="14" t="s">
        <v>77</v>
      </c>
      <c r="AW1525" s="14" t="s">
        <v>31</v>
      </c>
      <c r="AX1525" s="14" t="s">
        <v>69</v>
      </c>
      <c r="AY1525" s="253" t="s">
        <v>155</v>
      </c>
    </row>
    <row r="1526" s="13" customFormat="1">
      <c r="A1526" s="13"/>
      <c r="B1526" s="233"/>
      <c r="C1526" s="234"/>
      <c r="D1526" s="228" t="s">
        <v>170</v>
      </c>
      <c r="E1526" s="235" t="s">
        <v>19</v>
      </c>
      <c r="F1526" s="236" t="s">
        <v>180</v>
      </c>
      <c r="G1526" s="234"/>
      <c r="H1526" s="235" t="s">
        <v>19</v>
      </c>
      <c r="I1526" s="237"/>
      <c r="J1526" s="234"/>
      <c r="K1526" s="234"/>
      <c r="L1526" s="238"/>
      <c r="M1526" s="239"/>
      <c r="N1526" s="240"/>
      <c r="O1526" s="240"/>
      <c r="P1526" s="240"/>
      <c r="Q1526" s="240"/>
      <c r="R1526" s="240"/>
      <c r="S1526" s="240"/>
      <c r="T1526" s="241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42" t="s">
        <v>170</v>
      </c>
      <c r="AU1526" s="242" t="s">
        <v>77</v>
      </c>
      <c r="AV1526" s="13" t="s">
        <v>75</v>
      </c>
      <c r="AW1526" s="13" t="s">
        <v>31</v>
      </c>
      <c r="AX1526" s="13" t="s">
        <v>69</v>
      </c>
      <c r="AY1526" s="242" t="s">
        <v>155</v>
      </c>
    </row>
    <row r="1527" s="14" customFormat="1">
      <c r="A1527" s="14"/>
      <c r="B1527" s="243"/>
      <c r="C1527" s="244"/>
      <c r="D1527" s="228" t="s">
        <v>170</v>
      </c>
      <c r="E1527" s="245" t="s">
        <v>19</v>
      </c>
      <c r="F1527" s="246" t="s">
        <v>1186</v>
      </c>
      <c r="G1527" s="244"/>
      <c r="H1527" s="247">
        <v>64</v>
      </c>
      <c r="I1527" s="248"/>
      <c r="J1527" s="244"/>
      <c r="K1527" s="244"/>
      <c r="L1527" s="249"/>
      <c r="M1527" s="250"/>
      <c r="N1527" s="251"/>
      <c r="O1527" s="251"/>
      <c r="P1527" s="251"/>
      <c r="Q1527" s="251"/>
      <c r="R1527" s="251"/>
      <c r="S1527" s="251"/>
      <c r="T1527" s="252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T1527" s="253" t="s">
        <v>170</v>
      </c>
      <c r="AU1527" s="253" t="s">
        <v>77</v>
      </c>
      <c r="AV1527" s="14" t="s">
        <v>77</v>
      </c>
      <c r="AW1527" s="14" t="s">
        <v>31</v>
      </c>
      <c r="AX1527" s="14" t="s">
        <v>69</v>
      </c>
      <c r="AY1527" s="253" t="s">
        <v>155</v>
      </c>
    </row>
    <row r="1528" s="13" customFormat="1">
      <c r="A1528" s="13"/>
      <c r="B1528" s="233"/>
      <c r="C1528" s="234"/>
      <c r="D1528" s="228" t="s">
        <v>170</v>
      </c>
      <c r="E1528" s="235" t="s">
        <v>19</v>
      </c>
      <c r="F1528" s="236" t="s">
        <v>183</v>
      </c>
      <c r="G1528" s="234"/>
      <c r="H1528" s="235" t="s">
        <v>19</v>
      </c>
      <c r="I1528" s="237"/>
      <c r="J1528" s="234"/>
      <c r="K1528" s="234"/>
      <c r="L1528" s="238"/>
      <c r="M1528" s="239"/>
      <c r="N1528" s="240"/>
      <c r="O1528" s="240"/>
      <c r="P1528" s="240"/>
      <c r="Q1528" s="240"/>
      <c r="R1528" s="240"/>
      <c r="S1528" s="240"/>
      <c r="T1528" s="241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42" t="s">
        <v>170</v>
      </c>
      <c r="AU1528" s="242" t="s">
        <v>77</v>
      </c>
      <c r="AV1528" s="13" t="s">
        <v>75</v>
      </c>
      <c r="AW1528" s="13" t="s">
        <v>31</v>
      </c>
      <c r="AX1528" s="13" t="s">
        <v>69</v>
      </c>
      <c r="AY1528" s="242" t="s">
        <v>155</v>
      </c>
    </row>
    <row r="1529" s="14" customFormat="1">
      <c r="A1529" s="14"/>
      <c r="B1529" s="243"/>
      <c r="C1529" s="244"/>
      <c r="D1529" s="228" t="s">
        <v>170</v>
      </c>
      <c r="E1529" s="245" t="s">
        <v>19</v>
      </c>
      <c r="F1529" s="246" t="s">
        <v>301</v>
      </c>
      <c r="G1529" s="244"/>
      <c r="H1529" s="247">
        <v>36</v>
      </c>
      <c r="I1529" s="248"/>
      <c r="J1529" s="244"/>
      <c r="K1529" s="244"/>
      <c r="L1529" s="249"/>
      <c r="M1529" s="250"/>
      <c r="N1529" s="251"/>
      <c r="O1529" s="251"/>
      <c r="P1529" s="251"/>
      <c r="Q1529" s="251"/>
      <c r="R1529" s="251"/>
      <c r="S1529" s="251"/>
      <c r="T1529" s="252"/>
      <c r="U1529" s="14"/>
      <c r="V1529" s="14"/>
      <c r="W1529" s="14"/>
      <c r="X1529" s="14"/>
      <c r="Y1529" s="14"/>
      <c r="Z1529" s="14"/>
      <c r="AA1529" s="14"/>
      <c r="AB1529" s="14"/>
      <c r="AC1529" s="14"/>
      <c r="AD1529" s="14"/>
      <c r="AE1529" s="14"/>
      <c r="AT1529" s="253" t="s">
        <v>170</v>
      </c>
      <c r="AU1529" s="253" t="s">
        <v>77</v>
      </c>
      <c r="AV1529" s="14" t="s">
        <v>77</v>
      </c>
      <c r="AW1529" s="14" t="s">
        <v>31</v>
      </c>
      <c r="AX1529" s="14" t="s">
        <v>69</v>
      </c>
      <c r="AY1529" s="253" t="s">
        <v>155</v>
      </c>
    </row>
    <row r="1530" s="13" customFormat="1">
      <c r="A1530" s="13"/>
      <c r="B1530" s="233"/>
      <c r="C1530" s="234"/>
      <c r="D1530" s="228" t="s">
        <v>170</v>
      </c>
      <c r="E1530" s="235" t="s">
        <v>19</v>
      </c>
      <c r="F1530" s="236" t="s">
        <v>187</v>
      </c>
      <c r="G1530" s="234"/>
      <c r="H1530" s="235" t="s">
        <v>19</v>
      </c>
      <c r="I1530" s="237"/>
      <c r="J1530" s="234"/>
      <c r="K1530" s="234"/>
      <c r="L1530" s="238"/>
      <c r="M1530" s="239"/>
      <c r="N1530" s="240"/>
      <c r="O1530" s="240"/>
      <c r="P1530" s="240"/>
      <c r="Q1530" s="240"/>
      <c r="R1530" s="240"/>
      <c r="S1530" s="240"/>
      <c r="T1530" s="241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42" t="s">
        <v>170</v>
      </c>
      <c r="AU1530" s="242" t="s">
        <v>77</v>
      </c>
      <c r="AV1530" s="13" t="s">
        <v>75</v>
      </c>
      <c r="AW1530" s="13" t="s">
        <v>31</v>
      </c>
      <c r="AX1530" s="13" t="s">
        <v>69</v>
      </c>
      <c r="AY1530" s="242" t="s">
        <v>155</v>
      </c>
    </row>
    <row r="1531" s="14" customFormat="1">
      <c r="A1531" s="14"/>
      <c r="B1531" s="243"/>
      <c r="C1531" s="244"/>
      <c r="D1531" s="228" t="s">
        <v>170</v>
      </c>
      <c r="E1531" s="245" t="s">
        <v>19</v>
      </c>
      <c r="F1531" s="246" t="s">
        <v>165</v>
      </c>
      <c r="G1531" s="244"/>
      <c r="H1531" s="247">
        <v>3</v>
      </c>
      <c r="I1531" s="248"/>
      <c r="J1531" s="244"/>
      <c r="K1531" s="244"/>
      <c r="L1531" s="249"/>
      <c r="M1531" s="250"/>
      <c r="N1531" s="251"/>
      <c r="O1531" s="251"/>
      <c r="P1531" s="251"/>
      <c r="Q1531" s="251"/>
      <c r="R1531" s="251"/>
      <c r="S1531" s="251"/>
      <c r="T1531" s="252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T1531" s="253" t="s">
        <v>170</v>
      </c>
      <c r="AU1531" s="253" t="s">
        <v>77</v>
      </c>
      <c r="AV1531" s="14" t="s">
        <v>77</v>
      </c>
      <c r="AW1531" s="14" t="s">
        <v>31</v>
      </c>
      <c r="AX1531" s="14" t="s">
        <v>69</v>
      </c>
      <c r="AY1531" s="253" t="s">
        <v>155</v>
      </c>
    </row>
    <row r="1532" s="13" customFormat="1">
      <c r="A1532" s="13"/>
      <c r="B1532" s="233"/>
      <c r="C1532" s="234"/>
      <c r="D1532" s="228" t="s">
        <v>170</v>
      </c>
      <c r="E1532" s="235" t="s">
        <v>19</v>
      </c>
      <c r="F1532" s="236" t="s">
        <v>1187</v>
      </c>
      <c r="G1532" s="234"/>
      <c r="H1532" s="235" t="s">
        <v>19</v>
      </c>
      <c r="I1532" s="237"/>
      <c r="J1532" s="234"/>
      <c r="K1532" s="234"/>
      <c r="L1532" s="238"/>
      <c r="M1532" s="239"/>
      <c r="N1532" s="240"/>
      <c r="O1532" s="240"/>
      <c r="P1532" s="240"/>
      <c r="Q1532" s="240"/>
      <c r="R1532" s="240"/>
      <c r="S1532" s="240"/>
      <c r="T1532" s="241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42" t="s">
        <v>170</v>
      </c>
      <c r="AU1532" s="242" t="s">
        <v>77</v>
      </c>
      <c r="AV1532" s="13" t="s">
        <v>75</v>
      </c>
      <c r="AW1532" s="13" t="s">
        <v>31</v>
      </c>
      <c r="AX1532" s="13" t="s">
        <v>69</v>
      </c>
      <c r="AY1532" s="242" t="s">
        <v>155</v>
      </c>
    </row>
    <row r="1533" s="14" customFormat="1">
      <c r="A1533" s="14"/>
      <c r="B1533" s="243"/>
      <c r="C1533" s="244"/>
      <c r="D1533" s="228" t="s">
        <v>170</v>
      </c>
      <c r="E1533" s="245" t="s">
        <v>19</v>
      </c>
      <c r="F1533" s="246" t="s">
        <v>75</v>
      </c>
      <c r="G1533" s="244"/>
      <c r="H1533" s="247">
        <v>1</v>
      </c>
      <c r="I1533" s="248"/>
      <c r="J1533" s="244"/>
      <c r="K1533" s="244"/>
      <c r="L1533" s="249"/>
      <c r="M1533" s="250"/>
      <c r="N1533" s="251"/>
      <c r="O1533" s="251"/>
      <c r="P1533" s="251"/>
      <c r="Q1533" s="251"/>
      <c r="R1533" s="251"/>
      <c r="S1533" s="251"/>
      <c r="T1533" s="252"/>
      <c r="U1533" s="14"/>
      <c r="V1533" s="14"/>
      <c r="W1533" s="14"/>
      <c r="X1533" s="14"/>
      <c r="Y1533" s="14"/>
      <c r="Z1533" s="14"/>
      <c r="AA1533" s="14"/>
      <c r="AB1533" s="14"/>
      <c r="AC1533" s="14"/>
      <c r="AD1533" s="14"/>
      <c r="AE1533" s="14"/>
      <c r="AT1533" s="253" t="s">
        <v>170</v>
      </c>
      <c r="AU1533" s="253" t="s">
        <v>77</v>
      </c>
      <c r="AV1533" s="14" t="s">
        <v>77</v>
      </c>
      <c r="AW1533" s="14" t="s">
        <v>31</v>
      </c>
      <c r="AX1533" s="14" t="s">
        <v>69</v>
      </c>
      <c r="AY1533" s="253" t="s">
        <v>155</v>
      </c>
    </row>
    <row r="1534" s="15" customFormat="1">
      <c r="A1534" s="15"/>
      <c r="B1534" s="254"/>
      <c r="C1534" s="255"/>
      <c r="D1534" s="228" t="s">
        <v>170</v>
      </c>
      <c r="E1534" s="256" t="s">
        <v>19</v>
      </c>
      <c r="F1534" s="257" t="s">
        <v>192</v>
      </c>
      <c r="G1534" s="255"/>
      <c r="H1534" s="258">
        <v>157</v>
      </c>
      <c r="I1534" s="259"/>
      <c r="J1534" s="255"/>
      <c r="K1534" s="255"/>
      <c r="L1534" s="260"/>
      <c r="M1534" s="261"/>
      <c r="N1534" s="262"/>
      <c r="O1534" s="262"/>
      <c r="P1534" s="262"/>
      <c r="Q1534" s="262"/>
      <c r="R1534" s="262"/>
      <c r="S1534" s="262"/>
      <c r="T1534" s="263"/>
      <c r="U1534" s="15"/>
      <c r="V1534" s="15"/>
      <c r="W1534" s="15"/>
      <c r="X1534" s="15"/>
      <c r="Y1534" s="15"/>
      <c r="Z1534" s="15"/>
      <c r="AA1534" s="15"/>
      <c r="AB1534" s="15"/>
      <c r="AC1534" s="15"/>
      <c r="AD1534" s="15"/>
      <c r="AE1534" s="15"/>
      <c r="AT1534" s="264" t="s">
        <v>170</v>
      </c>
      <c r="AU1534" s="264" t="s">
        <v>77</v>
      </c>
      <c r="AV1534" s="15" t="s">
        <v>161</v>
      </c>
      <c r="AW1534" s="15" t="s">
        <v>31</v>
      </c>
      <c r="AX1534" s="15" t="s">
        <v>75</v>
      </c>
      <c r="AY1534" s="264" t="s">
        <v>155</v>
      </c>
    </row>
    <row r="1535" s="2" customFormat="1" ht="16.5" customHeight="1">
      <c r="A1535" s="41"/>
      <c r="B1535" s="42"/>
      <c r="C1535" s="215" t="s">
        <v>1188</v>
      </c>
      <c r="D1535" s="215" t="s">
        <v>157</v>
      </c>
      <c r="E1535" s="216" t="s">
        <v>1189</v>
      </c>
      <c r="F1535" s="217" t="s">
        <v>1190</v>
      </c>
      <c r="G1535" s="218" t="s">
        <v>168</v>
      </c>
      <c r="H1535" s="219">
        <v>4469.57</v>
      </c>
      <c r="I1535" s="220"/>
      <c r="J1535" s="221">
        <f>ROUND(I1535*H1535,2)</f>
        <v>0</v>
      </c>
      <c r="K1535" s="217" t="s">
        <v>19</v>
      </c>
      <c r="L1535" s="47"/>
      <c r="M1535" s="222" t="s">
        <v>19</v>
      </c>
      <c r="N1535" s="223" t="s">
        <v>40</v>
      </c>
      <c r="O1535" s="87"/>
      <c r="P1535" s="224">
        <f>O1535*H1535</f>
        <v>0</v>
      </c>
      <c r="Q1535" s="224">
        <v>0</v>
      </c>
      <c r="R1535" s="224">
        <f>Q1535*H1535</f>
        <v>0</v>
      </c>
      <c r="S1535" s="224">
        <v>0</v>
      </c>
      <c r="T1535" s="225">
        <f>S1535*H1535</f>
        <v>0</v>
      </c>
      <c r="U1535" s="41"/>
      <c r="V1535" s="41"/>
      <c r="W1535" s="41"/>
      <c r="X1535" s="41"/>
      <c r="Y1535" s="41"/>
      <c r="Z1535" s="41"/>
      <c r="AA1535" s="41"/>
      <c r="AB1535" s="41"/>
      <c r="AC1535" s="41"/>
      <c r="AD1535" s="41"/>
      <c r="AE1535" s="41"/>
      <c r="AR1535" s="226" t="s">
        <v>220</v>
      </c>
      <c r="AT1535" s="226" t="s">
        <v>157</v>
      </c>
      <c r="AU1535" s="226" t="s">
        <v>77</v>
      </c>
      <c r="AY1535" s="20" t="s">
        <v>155</v>
      </c>
      <c r="BE1535" s="227">
        <f>IF(N1535="základní",J1535,0)</f>
        <v>0</v>
      </c>
      <c r="BF1535" s="227">
        <f>IF(N1535="snížená",J1535,0)</f>
        <v>0</v>
      </c>
      <c r="BG1535" s="227">
        <f>IF(N1535="zákl. přenesená",J1535,0)</f>
        <v>0</v>
      </c>
      <c r="BH1535" s="227">
        <f>IF(N1535="sníž. přenesená",J1535,0)</f>
        <v>0</v>
      </c>
      <c r="BI1535" s="227">
        <f>IF(N1535="nulová",J1535,0)</f>
        <v>0</v>
      </c>
      <c r="BJ1535" s="20" t="s">
        <v>75</v>
      </c>
      <c r="BK1535" s="227">
        <f>ROUND(I1535*H1535,2)</f>
        <v>0</v>
      </c>
      <c r="BL1535" s="20" t="s">
        <v>220</v>
      </c>
      <c r="BM1535" s="226" t="s">
        <v>1191</v>
      </c>
    </row>
    <row r="1536" s="2" customFormat="1">
      <c r="A1536" s="41"/>
      <c r="B1536" s="42"/>
      <c r="C1536" s="43"/>
      <c r="D1536" s="228" t="s">
        <v>162</v>
      </c>
      <c r="E1536" s="43"/>
      <c r="F1536" s="229" t="s">
        <v>1190</v>
      </c>
      <c r="G1536" s="43"/>
      <c r="H1536" s="43"/>
      <c r="I1536" s="230"/>
      <c r="J1536" s="43"/>
      <c r="K1536" s="43"/>
      <c r="L1536" s="47"/>
      <c r="M1536" s="231"/>
      <c r="N1536" s="232"/>
      <c r="O1536" s="87"/>
      <c r="P1536" s="87"/>
      <c r="Q1536" s="87"/>
      <c r="R1536" s="87"/>
      <c r="S1536" s="87"/>
      <c r="T1536" s="88"/>
      <c r="U1536" s="41"/>
      <c r="V1536" s="41"/>
      <c r="W1536" s="41"/>
      <c r="X1536" s="41"/>
      <c r="Y1536" s="41"/>
      <c r="Z1536" s="41"/>
      <c r="AA1536" s="41"/>
      <c r="AB1536" s="41"/>
      <c r="AC1536" s="41"/>
      <c r="AD1536" s="41"/>
      <c r="AE1536" s="41"/>
      <c r="AT1536" s="20" t="s">
        <v>162</v>
      </c>
      <c r="AU1536" s="20" t="s">
        <v>77</v>
      </c>
    </row>
    <row r="1537" s="13" customFormat="1">
      <c r="A1537" s="13"/>
      <c r="B1537" s="233"/>
      <c r="C1537" s="234"/>
      <c r="D1537" s="228" t="s">
        <v>170</v>
      </c>
      <c r="E1537" s="235" t="s">
        <v>19</v>
      </c>
      <c r="F1537" s="236" t="s">
        <v>810</v>
      </c>
      <c r="G1537" s="234"/>
      <c r="H1537" s="235" t="s">
        <v>19</v>
      </c>
      <c r="I1537" s="237"/>
      <c r="J1537" s="234"/>
      <c r="K1537" s="234"/>
      <c r="L1537" s="238"/>
      <c r="M1537" s="239"/>
      <c r="N1537" s="240"/>
      <c r="O1537" s="240"/>
      <c r="P1537" s="240"/>
      <c r="Q1537" s="240"/>
      <c r="R1537" s="240"/>
      <c r="S1537" s="240"/>
      <c r="T1537" s="241"/>
      <c r="U1537" s="13"/>
      <c r="V1537" s="13"/>
      <c r="W1537" s="13"/>
      <c r="X1537" s="13"/>
      <c r="Y1537" s="13"/>
      <c r="Z1537" s="13"/>
      <c r="AA1537" s="13"/>
      <c r="AB1537" s="13"/>
      <c r="AC1537" s="13"/>
      <c r="AD1537" s="13"/>
      <c r="AE1537" s="13"/>
      <c r="AT1537" s="242" t="s">
        <v>170</v>
      </c>
      <c r="AU1537" s="242" t="s">
        <v>77</v>
      </c>
      <c r="AV1537" s="13" t="s">
        <v>75</v>
      </c>
      <c r="AW1537" s="13" t="s">
        <v>31</v>
      </c>
      <c r="AX1537" s="13" t="s">
        <v>69</v>
      </c>
      <c r="AY1537" s="242" t="s">
        <v>155</v>
      </c>
    </row>
    <row r="1538" s="13" customFormat="1">
      <c r="A1538" s="13"/>
      <c r="B1538" s="233"/>
      <c r="C1538" s="234"/>
      <c r="D1538" s="228" t="s">
        <v>170</v>
      </c>
      <c r="E1538" s="235" t="s">
        <v>19</v>
      </c>
      <c r="F1538" s="236" t="s">
        <v>171</v>
      </c>
      <c r="G1538" s="234"/>
      <c r="H1538" s="235" t="s">
        <v>19</v>
      </c>
      <c r="I1538" s="237"/>
      <c r="J1538" s="234"/>
      <c r="K1538" s="234"/>
      <c r="L1538" s="238"/>
      <c r="M1538" s="239"/>
      <c r="N1538" s="240"/>
      <c r="O1538" s="240"/>
      <c r="P1538" s="240"/>
      <c r="Q1538" s="240"/>
      <c r="R1538" s="240"/>
      <c r="S1538" s="240"/>
      <c r="T1538" s="241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42" t="s">
        <v>170</v>
      </c>
      <c r="AU1538" s="242" t="s">
        <v>77</v>
      </c>
      <c r="AV1538" s="13" t="s">
        <v>75</v>
      </c>
      <c r="AW1538" s="13" t="s">
        <v>31</v>
      </c>
      <c r="AX1538" s="13" t="s">
        <v>69</v>
      </c>
      <c r="AY1538" s="242" t="s">
        <v>155</v>
      </c>
    </row>
    <row r="1539" s="13" customFormat="1">
      <c r="A1539" s="13"/>
      <c r="B1539" s="233"/>
      <c r="C1539" s="234"/>
      <c r="D1539" s="228" t="s">
        <v>170</v>
      </c>
      <c r="E1539" s="235" t="s">
        <v>19</v>
      </c>
      <c r="F1539" s="236" t="s">
        <v>819</v>
      </c>
      <c r="G1539" s="234"/>
      <c r="H1539" s="235" t="s">
        <v>19</v>
      </c>
      <c r="I1539" s="237"/>
      <c r="J1539" s="234"/>
      <c r="K1539" s="234"/>
      <c r="L1539" s="238"/>
      <c r="M1539" s="239"/>
      <c r="N1539" s="240"/>
      <c r="O1539" s="240"/>
      <c r="P1539" s="240"/>
      <c r="Q1539" s="240"/>
      <c r="R1539" s="240"/>
      <c r="S1539" s="240"/>
      <c r="T1539" s="241"/>
      <c r="U1539" s="13"/>
      <c r="V1539" s="13"/>
      <c r="W1539" s="13"/>
      <c r="X1539" s="13"/>
      <c r="Y1539" s="13"/>
      <c r="Z1539" s="13"/>
      <c r="AA1539" s="13"/>
      <c r="AB1539" s="13"/>
      <c r="AC1539" s="13"/>
      <c r="AD1539" s="13"/>
      <c r="AE1539" s="13"/>
      <c r="AT1539" s="242" t="s">
        <v>170</v>
      </c>
      <c r="AU1539" s="242" t="s">
        <v>77</v>
      </c>
      <c r="AV1539" s="13" t="s">
        <v>75</v>
      </c>
      <c r="AW1539" s="13" t="s">
        <v>31</v>
      </c>
      <c r="AX1539" s="13" t="s">
        <v>69</v>
      </c>
      <c r="AY1539" s="242" t="s">
        <v>155</v>
      </c>
    </row>
    <row r="1540" s="14" customFormat="1">
      <c r="A1540" s="14"/>
      <c r="B1540" s="243"/>
      <c r="C1540" s="244"/>
      <c r="D1540" s="228" t="s">
        <v>170</v>
      </c>
      <c r="E1540" s="245" t="s">
        <v>19</v>
      </c>
      <c r="F1540" s="246" t="s">
        <v>1192</v>
      </c>
      <c r="G1540" s="244"/>
      <c r="H1540" s="247">
        <v>300</v>
      </c>
      <c r="I1540" s="248"/>
      <c r="J1540" s="244"/>
      <c r="K1540" s="244"/>
      <c r="L1540" s="249"/>
      <c r="M1540" s="250"/>
      <c r="N1540" s="251"/>
      <c r="O1540" s="251"/>
      <c r="P1540" s="251"/>
      <c r="Q1540" s="251"/>
      <c r="R1540" s="251"/>
      <c r="S1540" s="251"/>
      <c r="T1540" s="252"/>
      <c r="U1540" s="14"/>
      <c r="V1540" s="14"/>
      <c r="W1540" s="14"/>
      <c r="X1540" s="14"/>
      <c r="Y1540" s="14"/>
      <c r="Z1540" s="14"/>
      <c r="AA1540" s="14"/>
      <c r="AB1540" s="14"/>
      <c r="AC1540" s="14"/>
      <c r="AD1540" s="14"/>
      <c r="AE1540" s="14"/>
      <c r="AT1540" s="253" t="s">
        <v>170</v>
      </c>
      <c r="AU1540" s="253" t="s">
        <v>77</v>
      </c>
      <c r="AV1540" s="14" t="s">
        <v>77</v>
      </c>
      <c r="AW1540" s="14" t="s">
        <v>31</v>
      </c>
      <c r="AX1540" s="14" t="s">
        <v>69</v>
      </c>
      <c r="AY1540" s="253" t="s">
        <v>155</v>
      </c>
    </row>
    <row r="1541" s="14" customFormat="1">
      <c r="A1541" s="14"/>
      <c r="B1541" s="243"/>
      <c r="C1541" s="244"/>
      <c r="D1541" s="228" t="s">
        <v>170</v>
      </c>
      <c r="E1541" s="245" t="s">
        <v>19</v>
      </c>
      <c r="F1541" s="246" t="s">
        <v>1193</v>
      </c>
      <c r="G1541" s="244"/>
      <c r="H1541" s="247">
        <v>420</v>
      </c>
      <c r="I1541" s="248"/>
      <c r="J1541" s="244"/>
      <c r="K1541" s="244"/>
      <c r="L1541" s="249"/>
      <c r="M1541" s="250"/>
      <c r="N1541" s="251"/>
      <c r="O1541" s="251"/>
      <c r="P1541" s="251"/>
      <c r="Q1541" s="251"/>
      <c r="R1541" s="251"/>
      <c r="S1541" s="251"/>
      <c r="T1541" s="252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T1541" s="253" t="s">
        <v>170</v>
      </c>
      <c r="AU1541" s="253" t="s">
        <v>77</v>
      </c>
      <c r="AV1541" s="14" t="s">
        <v>77</v>
      </c>
      <c r="AW1541" s="14" t="s">
        <v>31</v>
      </c>
      <c r="AX1541" s="14" t="s">
        <v>69</v>
      </c>
      <c r="AY1541" s="253" t="s">
        <v>155</v>
      </c>
    </row>
    <row r="1542" s="13" customFormat="1">
      <c r="A1542" s="13"/>
      <c r="B1542" s="233"/>
      <c r="C1542" s="234"/>
      <c r="D1542" s="228" t="s">
        <v>170</v>
      </c>
      <c r="E1542" s="235" t="s">
        <v>19</v>
      </c>
      <c r="F1542" s="236" t="s">
        <v>1194</v>
      </c>
      <c r="G1542" s="234"/>
      <c r="H1542" s="235" t="s">
        <v>19</v>
      </c>
      <c r="I1542" s="237"/>
      <c r="J1542" s="234"/>
      <c r="K1542" s="234"/>
      <c r="L1542" s="238"/>
      <c r="M1542" s="239"/>
      <c r="N1542" s="240"/>
      <c r="O1542" s="240"/>
      <c r="P1542" s="240"/>
      <c r="Q1542" s="240"/>
      <c r="R1542" s="240"/>
      <c r="S1542" s="240"/>
      <c r="T1542" s="241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42" t="s">
        <v>170</v>
      </c>
      <c r="AU1542" s="242" t="s">
        <v>77</v>
      </c>
      <c r="AV1542" s="13" t="s">
        <v>75</v>
      </c>
      <c r="AW1542" s="13" t="s">
        <v>31</v>
      </c>
      <c r="AX1542" s="13" t="s">
        <v>69</v>
      </c>
      <c r="AY1542" s="242" t="s">
        <v>155</v>
      </c>
    </row>
    <row r="1543" s="14" customFormat="1">
      <c r="A1543" s="14"/>
      <c r="B1543" s="243"/>
      <c r="C1543" s="244"/>
      <c r="D1543" s="228" t="s">
        <v>170</v>
      </c>
      <c r="E1543" s="245" t="s">
        <v>19</v>
      </c>
      <c r="F1543" s="246" t="s">
        <v>1195</v>
      </c>
      <c r="G1543" s="244"/>
      <c r="H1543" s="247">
        <v>92.575</v>
      </c>
      <c r="I1543" s="248"/>
      <c r="J1543" s="244"/>
      <c r="K1543" s="244"/>
      <c r="L1543" s="249"/>
      <c r="M1543" s="250"/>
      <c r="N1543" s="251"/>
      <c r="O1543" s="251"/>
      <c r="P1543" s="251"/>
      <c r="Q1543" s="251"/>
      <c r="R1543" s="251"/>
      <c r="S1543" s="251"/>
      <c r="T1543" s="252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T1543" s="253" t="s">
        <v>170</v>
      </c>
      <c r="AU1543" s="253" t="s">
        <v>77</v>
      </c>
      <c r="AV1543" s="14" t="s">
        <v>77</v>
      </c>
      <c r="AW1543" s="14" t="s">
        <v>31</v>
      </c>
      <c r="AX1543" s="14" t="s">
        <v>69</v>
      </c>
      <c r="AY1543" s="253" t="s">
        <v>155</v>
      </c>
    </row>
    <row r="1544" s="14" customFormat="1">
      <c r="A1544" s="14"/>
      <c r="B1544" s="243"/>
      <c r="C1544" s="244"/>
      <c r="D1544" s="228" t="s">
        <v>170</v>
      </c>
      <c r="E1544" s="245" t="s">
        <v>19</v>
      </c>
      <c r="F1544" s="246" t="s">
        <v>1196</v>
      </c>
      <c r="G1544" s="244"/>
      <c r="H1544" s="247">
        <v>120.175</v>
      </c>
      <c r="I1544" s="248"/>
      <c r="J1544" s="244"/>
      <c r="K1544" s="244"/>
      <c r="L1544" s="249"/>
      <c r="M1544" s="250"/>
      <c r="N1544" s="251"/>
      <c r="O1544" s="251"/>
      <c r="P1544" s="251"/>
      <c r="Q1544" s="251"/>
      <c r="R1544" s="251"/>
      <c r="S1544" s="251"/>
      <c r="T1544" s="252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T1544" s="253" t="s">
        <v>170</v>
      </c>
      <c r="AU1544" s="253" t="s">
        <v>77</v>
      </c>
      <c r="AV1544" s="14" t="s">
        <v>77</v>
      </c>
      <c r="AW1544" s="14" t="s">
        <v>31</v>
      </c>
      <c r="AX1544" s="14" t="s">
        <v>69</v>
      </c>
      <c r="AY1544" s="253" t="s">
        <v>155</v>
      </c>
    </row>
    <row r="1545" s="13" customFormat="1">
      <c r="A1545" s="13"/>
      <c r="B1545" s="233"/>
      <c r="C1545" s="234"/>
      <c r="D1545" s="228" t="s">
        <v>170</v>
      </c>
      <c r="E1545" s="235" t="s">
        <v>19</v>
      </c>
      <c r="F1545" s="236" t="s">
        <v>177</v>
      </c>
      <c r="G1545" s="234"/>
      <c r="H1545" s="235" t="s">
        <v>19</v>
      </c>
      <c r="I1545" s="237"/>
      <c r="J1545" s="234"/>
      <c r="K1545" s="234"/>
      <c r="L1545" s="238"/>
      <c r="M1545" s="239"/>
      <c r="N1545" s="240"/>
      <c r="O1545" s="240"/>
      <c r="P1545" s="240"/>
      <c r="Q1545" s="240"/>
      <c r="R1545" s="240"/>
      <c r="S1545" s="240"/>
      <c r="T1545" s="241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42" t="s">
        <v>170</v>
      </c>
      <c r="AU1545" s="242" t="s">
        <v>77</v>
      </c>
      <c r="AV1545" s="13" t="s">
        <v>75</v>
      </c>
      <c r="AW1545" s="13" t="s">
        <v>31</v>
      </c>
      <c r="AX1545" s="13" t="s">
        <v>69</v>
      </c>
      <c r="AY1545" s="242" t="s">
        <v>155</v>
      </c>
    </row>
    <row r="1546" s="13" customFormat="1">
      <c r="A1546" s="13"/>
      <c r="B1546" s="233"/>
      <c r="C1546" s="234"/>
      <c r="D1546" s="228" t="s">
        <v>170</v>
      </c>
      <c r="E1546" s="235" t="s">
        <v>19</v>
      </c>
      <c r="F1546" s="236" t="s">
        <v>819</v>
      </c>
      <c r="G1546" s="234"/>
      <c r="H1546" s="235" t="s">
        <v>19</v>
      </c>
      <c r="I1546" s="237"/>
      <c r="J1546" s="234"/>
      <c r="K1546" s="234"/>
      <c r="L1546" s="238"/>
      <c r="M1546" s="239"/>
      <c r="N1546" s="240"/>
      <c r="O1546" s="240"/>
      <c r="P1546" s="240"/>
      <c r="Q1546" s="240"/>
      <c r="R1546" s="240"/>
      <c r="S1546" s="240"/>
      <c r="T1546" s="241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2" t="s">
        <v>170</v>
      </c>
      <c r="AU1546" s="242" t="s">
        <v>77</v>
      </c>
      <c r="AV1546" s="13" t="s">
        <v>75</v>
      </c>
      <c r="AW1546" s="13" t="s">
        <v>31</v>
      </c>
      <c r="AX1546" s="13" t="s">
        <v>69</v>
      </c>
      <c r="AY1546" s="242" t="s">
        <v>155</v>
      </c>
    </row>
    <row r="1547" s="14" customFormat="1">
      <c r="A1547" s="14"/>
      <c r="B1547" s="243"/>
      <c r="C1547" s="244"/>
      <c r="D1547" s="228" t="s">
        <v>170</v>
      </c>
      <c r="E1547" s="245" t="s">
        <v>19</v>
      </c>
      <c r="F1547" s="246" t="s">
        <v>1197</v>
      </c>
      <c r="G1547" s="244"/>
      <c r="H1547" s="247">
        <v>366.5</v>
      </c>
      <c r="I1547" s="248"/>
      <c r="J1547" s="244"/>
      <c r="K1547" s="244"/>
      <c r="L1547" s="249"/>
      <c r="M1547" s="250"/>
      <c r="N1547" s="251"/>
      <c r="O1547" s="251"/>
      <c r="P1547" s="251"/>
      <c r="Q1547" s="251"/>
      <c r="R1547" s="251"/>
      <c r="S1547" s="251"/>
      <c r="T1547" s="252"/>
      <c r="U1547" s="14"/>
      <c r="V1547" s="14"/>
      <c r="W1547" s="14"/>
      <c r="X1547" s="14"/>
      <c r="Y1547" s="14"/>
      <c r="Z1547" s="14"/>
      <c r="AA1547" s="14"/>
      <c r="AB1547" s="14"/>
      <c r="AC1547" s="14"/>
      <c r="AD1547" s="14"/>
      <c r="AE1547" s="14"/>
      <c r="AT1547" s="253" t="s">
        <v>170</v>
      </c>
      <c r="AU1547" s="253" t="s">
        <v>77</v>
      </c>
      <c r="AV1547" s="14" t="s">
        <v>77</v>
      </c>
      <c r="AW1547" s="14" t="s">
        <v>31</v>
      </c>
      <c r="AX1547" s="14" t="s">
        <v>69</v>
      </c>
      <c r="AY1547" s="253" t="s">
        <v>155</v>
      </c>
    </row>
    <row r="1548" s="13" customFormat="1">
      <c r="A1548" s="13"/>
      <c r="B1548" s="233"/>
      <c r="C1548" s="234"/>
      <c r="D1548" s="228" t="s">
        <v>170</v>
      </c>
      <c r="E1548" s="235" t="s">
        <v>19</v>
      </c>
      <c r="F1548" s="236" t="s">
        <v>1194</v>
      </c>
      <c r="G1548" s="234"/>
      <c r="H1548" s="235" t="s">
        <v>19</v>
      </c>
      <c r="I1548" s="237"/>
      <c r="J1548" s="234"/>
      <c r="K1548" s="234"/>
      <c r="L1548" s="238"/>
      <c r="M1548" s="239"/>
      <c r="N1548" s="240"/>
      <c r="O1548" s="240"/>
      <c r="P1548" s="240"/>
      <c r="Q1548" s="240"/>
      <c r="R1548" s="240"/>
      <c r="S1548" s="240"/>
      <c r="T1548" s="241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42" t="s">
        <v>170</v>
      </c>
      <c r="AU1548" s="242" t="s">
        <v>77</v>
      </c>
      <c r="AV1548" s="13" t="s">
        <v>75</v>
      </c>
      <c r="AW1548" s="13" t="s">
        <v>31</v>
      </c>
      <c r="AX1548" s="13" t="s">
        <v>69</v>
      </c>
      <c r="AY1548" s="242" t="s">
        <v>155</v>
      </c>
    </row>
    <row r="1549" s="14" customFormat="1">
      <c r="A1549" s="14"/>
      <c r="B1549" s="243"/>
      <c r="C1549" s="244"/>
      <c r="D1549" s="228" t="s">
        <v>170</v>
      </c>
      <c r="E1549" s="245" t="s">
        <v>19</v>
      </c>
      <c r="F1549" s="246" t="s">
        <v>1198</v>
      </c>
      <c r="G1549" s="244"/>
      <c r="H1549" s="247">
        <v>102.3</v>
      </c>
      <c r="I1549" s="248"/>
      <c r="J1549" s="244"/>
      <c r="K1549" s="244"/>
      <c r="L1549" s="249"/>
      <c r="M1549" s="250"/>
      <c r="N1549" s="251"/>
      <c r="O1549" s="251"/>
      <c r="P1549" s="251"/>
      <c r="Q1549" s="251"/>
      <c r="R1549" s="251"/>
      <c r="S1549" s="251"/>
      <c r="T1549" s="252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T1549" s="253" t="s">
        <v>170</v>
      </c>
      <c r="AU1549" s="253" t="s">
        <v>77</v>
      </c>
      <c r="AV1549" s="14" t="s">
        <v>77</v>
      </c>
      <c r="AW1549" s="14" t="s">
        <v>31</v>
      </c>
      <c r="AX1549" s="14" t="s">
        <v>69</v>
      </c>
      <c r="AY1549" s="253" t="s">
        <v>155</v>
      </c>
    </row>
    <row r="1550" s="13" customFormat="1">
      <c r="A1550" s="13"/>
      <c r="B1550" s="233"/>
      <c r="C1550" s="234"/>
      <c r="D1550" s="228" t="s">
        <v>170</v>
      </c>
      <c r="E1550" s="235" t="s">
        <v>19</v>
      </c>
      <c r="F1550" s="236" t="s">
        <v>180</v>
      </c>
      <c r="G1550" s="234"/>
      <c r="H1550" s="235" t="s">
        <v>19</v>
      </c>
      <c r="I1550" s="237"/>
      <c r="J1550" s="234"/>
      <c r="K1550" s="234"/>
      <c r="L1550" s="238"/>
      <c r="M1550" s="239"/>
      <c r="N1550" s="240"/>
      <c r="O1550" s="240"/>
      <c r="P1550" s="240"/>
      <c r="Q1550" s="240"/>
      <c r="R1550" s="240"/>
      <c r="S1550" s="240"/>
      <c r="T1550" s="241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42" t="s">
        <v>170</v>
      </c>
      <c r="AU1550" s="242" t="s">
        <v>77</v>
      </c>
      <c r="AV1550" s="13" t="s">
        <v>75</v>
      </c>
      <c r="AW1550" s="13" t="s">
        <v>31</v>
      </c>
      <c r="AX1550" s="13" t="s">
        <v>69</v>
      </c>
      <c r="AY1550" s="242" t="s">
        <v>155</v>
      </c>
    </row>
    <row r="1551" s="13" customFormat="1">
      <c r="A1551" s="13"/>
      <c r="B1551" s="233"/>
      <c r="C1551" s="234"/>
      <c r="D1551" s="228" t="s">
        <v>170</v>
      </c>
      <c r="E1551" s="235" t="s">
        <v>19</v>
      </c>
      <c r="F1551" s="236" t="s">
        <v>819</v>
      </c>
      <c r="G1551" s="234"/>
      <c r="H1551" s="235" t="s">
        <v>19</v>
      </c>
      <c r="I1551" s="237"/>
      <c r="J1551" s="234"/>
      <c r="K1551" s="234"/>
      <c r="L1551" s="238"/>
      <c r="M1551" s="239"/>
      <c r="N1551" s="240"/>
      <c r="O1551" s="240"/>
      <c r="P1551" s="240"/>
      <c r="Q1551" s="240"/>
      <c r="R1551" s="240"/>
      <c r="S1551" s="240"/>
      <c r="T1551" s="241"/>
      <c r="U1551" s="13"/>
      <c r="V1551" s="13"/>
      <c r="W1551" s="13"/>
      <c r="X1551" s="13"/>
      <c r="Y1551" s="13"/>
      <c r="Z1551" s="13"/>
      <c r="AA1551" s="13"/>
      <c r="AB1551" s="13"/>
      <c r="AC1551" s="13"/>
      <c r="AD1551" s="13"/>
      <c r="AE1551" s="13"/>
      <c r="AT1551" s="242" t="s">
        <v>170</v>
      </c>
      <c r="AU1551" s="242" t="s">
        <v>77</v>
      </c>
      <c r="AV1551" s="13" t="s">
        <v>75</v>
      </c>
      <c r="AW1551" s="13" t="s">
        <v>31</v>
      </c>
      <c r="AX1551" s="13" t="s">
        <v>69</v>
      </c>
      <c r="AY1551" s="242" t="s">
        <v>155</v>
      </c>
    </row>
    <row r="1552" s="14" customFormat="1">
      <c r="A1552" s="14"/>
      <c r="B1552" s="243"/>
      <c r="C1552" s="244"/>
      <c r="D1552" s="228" t="s">
        <v>170</v>
      </c>
      <c r="E1552" s="245" t="s">
        <v>19</v>
      </c>
      <c r="F1552" s="246" t="s">
        <v>1199</v>
      </c>
      <c r="G1552" s="244"/>
      <c r="H1552" s="247">
        <v>399</v>
      </c>
      <c r="I1552" s="248"/>
      <c r="J1552" s="244"/>
      <c r="K1552" s="244"/>
      <c r="L1552" s="249"/>
      <c r="M1552" s="250"/>
      <c r="N1552" s="251"/>
      <c r="O1552" s="251"/>
      <c r="P1552" s="251"/>
      <c r="Q1552" s="251"/>
      <c r="R1552" s="251"/>
      <c r="S1552" s="251"/>
      <c r="T1552" s="252"/>
      <c r="U1552" s="14"/>
      <c r="V1552" s="14"/>
      <c r="W1552" s="14"/>
      <c r="X1552" s="14"/>
      <c r="Y1552" s="14"/>
      <c r="Z1552" s="14"/>
      <c r="AA1552" s="14"/>
      <c r="AB1552" s="14"/>
      <c r="AC1552" s="14"/>
      <c r="AD1552" s="14"/>
      <c r="AE1552" s="14"/>
      <c r="AT1552" s="253" t="s">
        <v>170</v>
      </c>
      <c r="AU1552" s="253" t="s">
        <v>77</v>
      </c>
      <c r="AV1552" s="14" t="s">
        <v>77</v>
      </c>
      <c r="AW1552" s="14" t="s">
        <v>31</v>
      </c>
      <c r="AX1552" s="14" t="s">
        <v>69</v>
      </c>
      <c r="AY1552" s="253" t="s">
        <v>155</v>
      </c>
    </row>
    <row r="1553" s="14" customFormat="1">
      <c r="A1553" s="14"/>
      <c r="B1553" s="243"/>
      <c r="C1553" s="244"/>
      <c r="D1553" s="228" t="s">
        <v>170</v>
      </c>
      <c r="E1553" s="245" t="s">
        <v>19</v>
      </c>
      <c r="F1553" s="246" t="s">
        <v>1200</v>
      </c>
      <c r="G1553" s="244"/>
      <c r="H1553" s="247">
        <v>540</v>
      </c>
      <c r="I1553" s="248"/>
      <c r="J1553" s="244"/>
      <c r="K1553" s="244"/>
      <c r="L1553" s="249"/>
      <c r="M1553" s="250"/>
      <c r="N1553" s="251"/>
      <c r="O1553" s="251"/>
      <c r="P1553" s="251"/>
      <c r="Q1553" s="251"/>
      <c r="R1553" s="251"/>
      <c r="S1553" s="251"/>
      <c r="T1553" s="252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T1553" s="253" t="s">
        <v>170</v>
      </c>
      <c r="AU1553" s="253" t="s">
        <v>77</v>
      </c>
      <c r="AV1553" s="14" t="s">
        <v>77</v>
      </c>
      <c r="AW1553" s="14" t="s">
        <v>31</v>
      </c>
      <c r="AX1553" s="14" t="s">
        <v>69</v>
      </c>
      <c r="AY1553" s="253" t="s">
        <v>155</v>
      </c>
    </row>
    <row r="1554" s="13" customFormat="1">
      <c r="A1554" s="13"/>
      <c r="B1554" s="233"/>
      <c r="C1554" s="234"/>
      <c r="D1554" s="228" t="s">
        <v>170</v>
      </c>
      <c r="E1554" s="235" t="s">
        <v>19</v>
      </c>
      <c r="F1554" s="236" t="s">
        <v>817</v>
      </c>
      <c r="G1554" s="234"/>
      <c r="H1554" s="235" t="s">
        <v>19</v>
      </c>
      <c r="I1554" s="237"/>
      <c r="J1554" s="234"/>
      <c r="K1554" s="234"/>
      <c r="L1554" s="238"/>
      <c r="M1554" s="239"/>
      <c r="N1554" s="240"/>
      <c r="O1554" s="240"/>
      <c r="P1554" s="240"/>
      <c r="Q1554" s="240"/>
      <c r="R1554" s="240"/>
      <c r="S1554" s="240"/>
      <c r="T1554" s="241"/>
      <c r="U1554" s="13"/>
      <c r="V1554" s="13"/>
      <c r="W1554" s="13"/>
      <c r="X1554" s="13"/>
      <c r="Y1554" s="13"/>
      <c r="Z1554" s="13"/>
      <c r="AA1554" s="13"/>
      <c r="AB1554" s="13"/>
      <c r="AC1554" s="13"/>
      <c r="AD1554" s="13"/>
      <c r="AE1554" s="13"/>
      <c r="AT1554" s="242" t="s">
        <v>170</v>
      </c>
      <c r="AU1554" s="242" t="s">
        <v>77</v>
      </c>
      <c r="AV1554" s="13" t="s">
        <v>75</v>
      </c>
      <c r="AW1554" s="13" t="s">
        <v>31</v>
      </c>
      <c r="AX1554" s="13" t="s">
        <v>69</v>
      </c>
      <c r="AY1554" s="242" t="s">
        <v>155</v>
      </c>
    </row>
    <row r="1555" s="14" customFormat="1">
      <c r="A1555" s="14"/>
      <c r="B1555" s="243"/>
      <c r="C1555" s="244"/>
      <c r="D1555" s="228" t="s">
        <v>170</v>
      </c>
      <c r="E1555" s="245" t="s">
        <v>19</v>
      </c>
      <c r="F1555" s="246" t="s">
        <v>1061</v>
      </c>
      <c r="G1555" s="244"/>
      <c r="H1555" s="247">
        <v>-48.51</v>
      </c>
      <c r="I1555" s="248"/>
      <c r="J1555" s="244"/>
      <c r="K1555" s="244"/>
      <c r="L1555" s="249"/>
      <c r="M1555" s="250"/>
      <c r="N1555" s="251"/>
      <c r="O1555" s="251"/>
      <c r="P1555" s="251"/>
      <c r="Q1555" s="251"/>
      <c r="R1555" s="251"/>
      <c r="S1555" s="251"/>
      <c r="T1555" s="252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T1555" s="253" t="s">
        <v>170</v>
      </c>
      <c r="AU1555" s="253" t="s">
        <v>77</v>
      </c>
      <c r="AV1555" s="14" t="s">
        <v>77</v>
      </c>
      <c r="AW1555" s="14" t="s">
        <v>31</v>
      </c>
      <c r="AX1555" s="14" t="s">
        <v>69</v>
      </c>
      <c r="AY1555" s="253" t="s">
        <v>155</v>
      </c>
    </row>
    <row r="1556" s="13" customFormat="1">
      <c r="A1556" s="13"/>
      <c r="B1556" s="233"/>
      <c r="C1556" s="234"/>
      <c r="D1556" s="228" t="s">
        <v>170</v>
      </c>
      <c r="E1556" s="235" t="s">
        <v>19</v>
      </c>
      <c r="F1556" s="236" t="s">
        <v>1194</v>
      </c>
      <c r="G1556" s="234"/>
      <c r="H1556" s="235" t="s">
        <v>19</v>
      </c>
      <c r="I1556" s="237"/>
      <c r="J1556" s="234"/>
      <c r="K1556" s="234"/>
      <c r="L1556" s="238"/>
      <c r="M1556" s="239"/>
      <c r="N1556" s="240"/>
      <c r="O1556" s="240"/>
      <c r="P1556" s="240"/>
      <c r="Q1556" s="240"/>
      <c r="R1556" s="240"/>
      <c r="S1556" s="240"/>
      <c r="T1556" s="241"/>
      <c r="U1556" s="13"/>
      <c r="V1556" s="13"/>
      <c r="W1556" s="13"/>
      <c r="X1556" s="13"/>
      <c r="Y1556" s="13"/>
      <c r="Z1556" s="13"/>
      <c r="AA1556" s="13"/>
      <c r="AB1556" s="13"/>
      <c r="AC1556" s="13"/>
      <c r="AD1556" s="13"/>
      <c r="AE1556" s="13"/>
      <c r="AT1556" s="242" t="s">
        <v>170</v>
      </c>
      <c r="AU1556" s="242" t="s">
        <v>77</v>
      </c>
      <c r="AV1556" s="13" t="s">
        <v>75</v>
      </c>
      <c r="AW1556" s="13" t="s">
        <v>31</v>
      </c>
      <c r="AX1556" s="13" t="s">
        <v>69</v>
      </c>
      <c r="AY1556" s="242" t="s">
        <v>155</v>
      </c>
    </row>
    <row r="1557" s="14" customFormat="1">
      <c r="A1557" s="14"/>
      <c r="B1557" s="243"/>
      <c r="C1557" s="244"/>
      <c r="D1557" s="228" t="s">
        <v>170</v>
      </c>
      <c r="E1557" s="245" t="s">
        <v>19</v>
      </c>
      <c r="F1557" s="246" t="s">
        <v>1201</v>
      </c>
      <c r="G1557" s="244"/>
      <c r="H1557" s="247">
        <v>104.4</v>
      </c>
      <c r="I1557" s="248"/>
      <c r="J1557" s="244"/>
      <c r="K1557" s="244"/>
      <c r="L1557" s="249"/>
      <c r="M1557" s="250"/>
      <c r="N1557" s="251"/>
      <c r="O1557" s="251"/>
      <c r="P1557" s="251"/>
      <c r="Q1557" s="251"/>
      <c r="R1557" s="251"/>
      <c r="S1557" s="251"/>
      <c r="T1557" s="252"/>
      <c r="U1557" s="14"/>
      <c r="V1557" s="14"/>
      <c r="W1557" s="14"/>
      <c r="X1557" s="14"/>
      <c r="Y1557" s="14"/>
      <c r="Z1557" s="14"/>
      <c r="AA1557" s="14"/>
      <c r="AB1557" s="14"/>
      <c r="AC1557" s="14"/>
      <c r="AD1557" s="14"/>
      <c r="AE1557" s="14"/>
      <c r="AT1557" s="253" t="s">
        <v>170</v>
      </c>
      <c r="AU1557" s="253" t="s">
        <v>77</v>
      </c>
      <c r="AV1557" s="14" t="s">
        <v>77</v>
      </c>
      <c r="AW1557" s="14" t="s">
        <v>31</v>
      </c>
      <c r="AX1557" s="14" t="s">
        <v>69</v>
      </c>
      <c r="AY1557" s="253" t="s">
        <v>155</v>
      </c>
    </row>
    <row r="1558" s="14" customFormat="1">
      <c r="A1558" s="14"/>
      <c r="B1558" s="243"/>
      <c r="C1558" s="244"/>
      <c r="D1558" s="228" t="s">
        <v>170</v>
      </c>
      <c r="E1558" s="245" t="s">
        <v>19</v>
      </c>
      <c r="F1558" s="246" t="s">
        <v>1202</v>
      </c>
      <c r="G1558" s="244"/>
      <c r="H1558" s="247">
        <v>77.2</v>
      </c>
      <c r="I1558" s="248"/>
      <c r="J1558" s="244"/>
      <c r="K1558" s="244"/>
      <c r="L1558" s="249"/>
      <c r="M1558" s="250"/>
      <c r="N1558" s="251"/>
      <c r="O1558" s="251"/>
      <c r="P1558" s="251"/>
      <c r="Q1558" s="251"/>
      <c r="R1558" s="251"/>
      <c r="S1558" s="251"/>
      <c r="T1558" s="252"/>
      <c r="U1558" s="14"/>
      <c r="V1558" s="14"/>
      <c r="W1558" s="14"/>
      <c r="X1558" s="14"/>
      <c r="Y1558" s="14"/>
      <c r="Z1558" s="14"/>
      <c r="AA1558" s="14"/>
      <c r="AB1558" s="14"/>
      <c r="AC1558" s="14"/>
      <c r="AD1558" s="14"/>
      <c r="AE1558" s="14"/>
      <c r="AT1558" s="253" t="s">
        <v>170</v>
      </c>
      <c r="AU1558" s="253" t="s">
        <v>77</v>
      </c>
      <c r="AV1558" s="14" t="s">
        <v>77</v>
      </c>
      <c r="AW1558" s="14" t="s">
        <v>31</v>
      </c>
      <c r="AX1558" s="14" t="s">
        <v>69</v>
      </c>
      <c r="AY1558" s="253" t="s">
        <v>155</v>
      </c>
    </row>
    <row r="1559" s="13" customFormat="1">
      <c r="A1559" s="13"/>
      <c r="B1559" s="233"/>
      <c r="C1559" s="234"/>
      <c r="D1559" s="228" t="s">
        <v>170</v>
      </c>
      <c r="E1559" s="235" t="s">
        <v>19</v>
      </c>
      <c r="F1559" s="236" t="s">
        <v>1203</v>
      </c>
      <c r="G1559" s="234"/>
      <c r="H1559" s="235" t="s">
        <v>19</v>
      </c>
      <c r="I1559" s="237"/>
      <c r="J1559" s="234"/>
      <c r="K1559" s="234"/>
      <c r="L1559" s="238"/>
      <c r="M1559" s="239"/>
      <c r="N1559" s="240"/>
      <c r="O1559" s="240"/>
      <c r="P1559" s="240"/>
      <c r="Q1559" s="240"/>
      <c r="R1559" s="240"/>
      <c r="S1559" s="240"/>
      <c r="T1559" s="241"/>
      <c r="U1559" s="13"/>
      <c r="V1559" s="13"/>
      <c r="W1559" s="13"/>
      <c r="X1559" s="13"/>
      <c r="Y1559" s="13"/>
      <c r="Z1559" s="13"/>
      <c r="AA1559" s="13"/>
      <c r="AB1559" s="13"/>
      <c r="AC1559" s="13"/>
      <c r="AD1559" s="13"/>
      <c r="AE1559" s="13"/>
      <c r="AT1559" s="242" t="s">
        <v>170</v>
      </c>
      <c r="AU1559" s="242" t="s">
        <v>77</v>
      </c>
      <c r="AV1559" s="13" t="s">
        <v>75</v>
      </c>
      <c r="AW1559" s="13" t="s">
        <v>31</v>
      </c>
      <c r="AX1559" s="13" t="s">
        <v>69</v>
      </c>
      <c r="AY1559" s="242" t="s">
        <v>155</v>
      </c>
    </row>
    <row r="1560" s="14" customFormat="1">
      <c r="A1560" s="14"/>
      <c r="B1560" s="243"/>
      <c r="C1560" s="244"/>
      <c r="D1560" s="228" t="s">
        <v>170</v>
      </c>
      <c r="E1560" s="245" t="s">
        <v>19</v>
      </c>
      <c r="F1560" s="246" t="s">
        <v>1204</v>
      </c>
      <c r="G1560" s="244"/>
      <c r="H1560" s="247">
        <v>128.1</v>
      </c>
      <c r="I1560" s="248"/>
      <c r="J1560" s="244"/>
      <c r="K1560" s="244"/>
      <c r="L1560" s="249"/>
      <c r="M1560" s="250"/>
      <c r="N1560" s="251"/>
      <c r="O1560" s="251"/>
      <c r="P1560" s="251"/>
      <c r="Q1560" s="251"/>
      <c r="R1560" s="251"/>
      <c r="S1560" s="251"/>
      <c r="T1560" s="252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T1560" s="253" t="s">
        <v>170</v>
      </c>
      <c r="AU1560" s="253" t="s">
        <v>77</v>
      </c>
      <c r="AV1560" s="14" t="s">
        <v>77</v>
      </c>
      <c r="AW1560" s="14" t="s">
        <v>31</v>
      </c>
      <c r="AX1560" s="14" t="s">
        <v>69</v>
      </c>
      <c r="AY1560" s="253" t="s">
        <v>155</v>
      </c>
    </row>
    <row r="1561" s="13" customFormat="1">
      <c r="A1561" s="13"/>
      <c r="B1561" s="233"/>
      <c r="C1561" s="234"/>
      <c r="D1561" s="228" t="s">
        <v>170</v>
      </c>
      <c r="E1561" s="235" t="s">
        <v>19</v>
      </c>
      <c r="F1561" s="236" t="s">
        <v>183</v>
      </c>
      <c r="G1561" s="234"/>
      <c r="H1561" s="235" t="s">
        <v>19</v>
      </c>
      <c r="I1561" s="237"/>
      <c r="J1561" s="234"/>
      <c r="K1561" s="234"/>
      <c r="L1561" s="238"/>
      <c r="M1561" s="239"/>
      <c r="N1561" s="240"/>
      <c r="O1561" s="240"/>
      <c r="P1561" s="240"/>
      <c r="Q1561" s="240"/>
      <c r="R1561" s="240"/>
      <c r="S1561" s="240"/>
      <c r="T1561" s="241"/>
      <c r="U1561" s="13"/>
      <c r="V1561" s="13"/>
      <c r="W1561" s="13"/>
      <c r="X1561" s="13"/>
      <c r="Y1561" s="13"/>
      <c r="Z1561" s="13"/>
      <c r="AA1561" s="13"/>
      <c r="AB1561" s="13"/>
      <c r="AC1561" s="13"/>
      <c r="AD1561" s="13"/>
      <c r="AE1561" s="13"/>
      <c r="AT1561" s="242" t="s">
        <v>170</v>
      </c>
      <c r="AU1561" s="242" t="s">
        <v>77</v>
      </c>
      <c r="AV1561" s="13" t="s">
        <v>75</v>
      </c>
      <c r="AW1561" s="13" t="s">
        <v>31</v>
      </c>
      <c r="AX1561" s="13" t="s">
        <v>69</v>
      </c>
      <c r="AY1561" s="242" t="s">
        <v>155</v>
      </c>
    </row>
    <row r="1562" s="13" customFormat="1">
      <c r="A1562" s="13"/>
      <c r="B1562" s="233"/>
      <c r="C1562" s="234"/>
      <c r="D1562" s="228" t="s">
        <v>170</v>
      </c>
      <c r="E1562" s="235" t="s">
        <v>19</v>
      </c>
      <c r="F1562" s="236" t="s">
        <v>819</v>
      </c>
      <c r="G1562" s="234"/>
      <c r="H1562" s="235" t="s">
        <v>19</v>
      </c>
      <c r="I1562" s="237"/>
      <c r="J1562" s="234"/>
      <c r="K1562" s="234"/>
      <c r="L1562" s="238"/>
      <c r="M1562" s="239"/>
      <c r="N1562" s="240"/>
      <c r="O1562" s="240"/>
      <c r="P1562" s="240"/>
      <c r="Q1562" s="240"/>
      <c r="R1562" s="240"/>
      <c r="S1562" s="240"/>
      <c r="T1562" s="241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42" t="s">
        <v>170</v>
      </c>
      <c r="AU1562" s="242" t="s">
        <v>77</v>
      </c>
      <c r="AV1562" s="13" t="s">
        <v>75</v>
      </c>
      <c r="AW1562" s="13" t="s">
        <v>31</v>
      </c>
      <c r="AX1562" s="13" t="s">
        <v>69</v>
      </c>
      <c r="AY1562" s="242" t="s">
        <v>155</v>
      </c>
    </row>
    <row r="1563" s="14" customFormat="1">
      <c r="A1563" s="14"/>
      <c r="B1563" s="243"/>
      <c r="C1563" s="244"/>
      <c r="D1563" s="228" t="s">
        <v>170</v>
      </c>
      <c r="E1563" s="245" t="s">
        <v>19</v>
      </c>
      <c r="F1563" s="246" t="s">
        <v>1205</v>
      </c>
      <c r="G1563" s="244"/>
      <c r="H1563" s="247">
        <v>780</v>
      </c>
      <c r="I1563" s="248"/>
      <c r="J1563" s="244"/>
      <c r="K1563" s="244"/>
      <c r="L1563" s="249"/>
      <c r="M1563" s="250"/>
      <c r="N1563" s="251"/>
      <c r="O1563" s="251"/>
      <c r="P1563" s="251"/>
      <c r="Q1563" s="251"/>
      <c r="R1563" s="251"/>
      <c r="S1563" s="251"/>
      <c r="T1563" s="252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T1563" s="253" t="s">
        <v>170</v>
      </c>
      <c r="AU1563" s="253" t="s">
        <v>77</v>
      </c>
      <c r="AV1563" s="14" t="s">
        <v>77</v>
      </c>
      <c r="AW1563" s="14" t="s">
        <v>31</v>
      </c>
      <c r="AX1563" s="14" t="s">
        <v>69</v>
      </c>
      <c r="AY1563" s="253" t="s">
        <v>155</v>
      </c>
    </row>
    <row r="1564" s="13" customFormat="1">
      <c r="A1564" s="13"/>
      <c r="B1564" s="233"/>
      <c r="C1564" s="234"/>
      <c r="D1564" s="228" t="s">
        <v>170</v>
      </c>
      <c r="E1564" s="235" t="s">
        <v>19</v>
      </c>
      <c r="F1564" s="236" t="s">
        <v>817</v>
      </c>
      <c r="G1564" s="234"/>
      <c r="H1564" s="235" t="s">
        <v>19</v>
      </c>
      <c r="I1564" s="237"/>
      <c r="J1564" s="234"/>
      <c r="K1564" s="234"/>
      <c r="L1564" s="238"/>
      <c r="M1564" s="239"/>
      <c r="N1564" s="240"/>
      <c r="O1564" s="240"/>
      <c r="P1564" s="240"/>
      <c r="Q1564" s="240"/>
      <c r="R1564" s="240"/>
      <c r="S1564" s="240"/>
      <c r="T1564" s="241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242" t="s">
        <v>170</v>
      </c>
      <c r="AU1564" s="242" t="s">
        <v>77</v>
      </c>
      <c r="AV1564" s="13" t="s">
        <v>75</v>
      </c>
      <c r="AW1564" s="13" t="s">
        <v>31</v>
      </c>
      <c r="AX1564" s="13" t="s">
        <v>69</v>
      </c>
      <c r="AY1564" s="242" t="s">
        <v>155</v>
      </c>
    </row>
    <row r="1565" s="14" customFormat="1">
      <c r="A1565" s="14"/>
      <c r="B1565" s="243"/>
      <c r="C1565" s="244"/>
      <c r="D1565" s="228" t="s">
        <v>170</v>
      </c>
      <c r="E1565" s="245" t="s">
        <v>19</v>
      </c>
      <c r="F1565" s="246" t="s">
        <v>1206</v>
      </c>
      <c r="G1565" s="244"/>
      <c r="H1565" s="247">
        <v>-16.170000000000002</v>
      </c>
      <c r="I1565" s="248"/>
      <c r="J1565" s="244"/>
      <c r="K1565" s="244"/>
      <c r="L1565" s="249"/>
      <c r="M1565" s="250"/>
      <c r="N1565" s="251"/>
      <c r="O1565" s="251"/>
      <c r="P1565" s="251"/>
      <c r="Q1565" s="251"/>
      <c r="R1565" s="251"/>
      <c r="S1565" s="251"/>
      <c r="T1565" s="252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53" t="s">
        <v>170</v>
      </c>
      <c r="AU1565" s="253" t="s">
        <v>77</v>
      </c>
      <c r="AV1565" s="14" t="s">
        <v>77</v>
      </c>
      <c r="AW1565" s="14" t="s">
        <v>31</v>
      </c>
      <c r="AX1565" s="14" t="s">
        <v>69</v>
      </c>
      <c r="AY1565" s="253" t="s">
        <v>155</v>
      </c>
    </row>
    <row r="1566" s="13" customFormat="1">
      <c r="A1566" s="13"/>
      <c r="B1566" s="233"/>
      <c r="C1566" s="234"/>
      <c r="D1566" s="228" t="s">
        <v>170</v>
      </c>
      <c r="E1566" s="235" t="s">
        <v>19</v>
      </c>
      <c r="F1566" s="236" t="s">
        <v>1194</v>
      </c>
      <c r="G1566" s="234"/>
      <c r="H1566" s="235" t="s">
        <v>19</v>
      </c>
      <c r="I1566" s="237"/>
      <c r="J1566" s="234"/>
      <c r="K1566" s="234"/>
      <c r="L1566" s="238"/>
      <c r="M1566" s="239"/>
      <c r="N1566" s="240"/>
      <c r="O1566" s="240"/>
      <c r="P1566" s="240"/>
      <c r="Q1566" s="240"/>
      <c r="R1566" s="240"/>
      <c r="S1566" s="240"/>
      <c r="T1566" s="241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242" t="s">
        <v>170</v>
      </c>
      <c r="AU1566" s="242" t="s">
        <v>77</v>
      </c>
      <c r="AV1566" s="13" t="s">
        <v>75</v>
      </c>
      <c r="AW1566" s="13" t="s">
        <v>31</v>
      </c>
      <c r="AX1566" s="13" t="s">
        <v>69</v>
      </c>
      <c r="AY1566" s="242" t="s">
        <v>155</v>
      </c>
    </row>
    <row r="1567" s="14" customFormat="1">
      <c r="A1567" s="14"/>
      <c r="B1567" s="243"/>
      <c r="C1567" s="244"/>
      <c r="D1567" s="228" t="s">
        <v>170</v>
      </c>
      <c r="E1567" s="245" t="s">
        <v>19</v>
      </c>
      <c r="F1567" s="246" t="s">
        <v>1207</v>
      </c>
      <c r="G1567" s="244"/>
      <c r="H1567" s="247">
        <v>146.4</v>
      </c>
      <c r="I1567" s="248"/>
      <c r="J1567" s="244"/>
      <c r="K1567" s="244"/>
      <c r="L1567" s="249"/>
      <c r="M1567" s="250"/>
      <c r="N1567" s="251"/>
      <c r="O1567" s="251"/>
      <c r="P1567" s="251"/>
      <c r="Q1567" s="251"/>
      <c r="R1567" s="251"/>
      <c r="S1567" s="251"/>
      <c r="T1567" s="252"/>
      <c r="U1567" s="14"/>
      <c r="V1567" s="14"/>
      <c r="W1567" s="14"/>
      <c r="X1567" s="14"/>
      <c r="Y1567" s="14"/>
      <c r="Z1567" s="14"/>
      <c r="AA1567" s="14"/>
      <c r="AB1567" s="14"/>
      <c r="AC1567" s="14"/>
      <c r="AD1567" s="14"/>
      <c r="AE1567" s="14"/>
      <c r="AT1567" s="253" t="s">
        <v>170</v>
      </c>
      <c r="AU1567" s="253" t="s">
        <v>77</v>
      </c>
      <c r="AV1567" s="14" t="s">
        <v>77</v>
      </c>
      <c r="AW1567" s="14" t="s">
        <v>31</v>
      </c>
      <c r="AX1567" s="14" t="s">
        <v>69</v>
      </c>
      <c r="AY1567" s="253" t="s">
        <v>155</v>
      </c>
    </row>
    <row r="1568" s="13" customFormat="1">
      <c r="A1568" s="13"/>
      <c r="B1568" s="233"/>
      <c r="C1568" s="234"/>
      <c r="D1568" s="228" t="s">
        <v>170</v>
      </c>
      <c r="E1568" s="235" t="s">
        <v>19</v>
      </c>
      <c r="F1568" s="236" t="s">
        <v>1203</v>
      </c>
      <c r="G1568" s="234"/>
      <c r="H1568" s="235" t="s">
        <v>19</v>
      </c>
      <c r="I1568" s="237"/>
      <c r="J1568" s="234"/>
      <c r="K1568" s="234"/>
      <c r="L1568" s="238"/>
      <c r="M1568" s="239"/>
      <c r="N1568" s="240"/>
      <c r="O1568" s="240"/>
      <c r="P1568" s="240"/>
      <c r="Q1568" s="240"/>
      <c r="R1568" s="240"/>
      <c r="S1568" s="240"/>
      <c r="T1568" s="241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242" t="s">
        <v>170</v>
      </c>
      <c r="AU1568" s="242" t="s">
        <v>77</v>
      </c>
      <c r="AV1568" s="13" t="s">
        <v>75</v>
      </c>
      <c r="AW1568" s="13" t="s">
        <v>31</v>
      </c>
      <c r="AX1568" s="13" t="s">
        <v>69</v>
      </c>
      <c r="AY1568" s="242" t="s">
        <v>155</v>
      </c>
    </row>
    <row r="1569" s="14" customFormat="1">
      <c r="A1569" s="14"/>
      <c r="B1569" s="243"/>
      <c r="C1569" s="244"/>
      <c r="D1569" s="228" t="s">
        <v>170</v>
      </c>
      <c r="E1569" s="245" t="s">
        <v>19</v>
      </c>
      <c r="F1569" s="246" t="s">
        <v>1208</v>
      </c>
      <c r="G1569" s="244"/>
      <c r="H1569" s="247">
        <v>42.7</v>
      </c>
      <c r="I1569" s="248"/>
      <c r="J1569" s="244"/>
      <c r="K1569" s="244"/>
      <c r="L1569" s="249"/>
      <c r="M1569" s="250"/>
      <c r="N1569" s="251"/>
      <c r="O1569" s="251"/>
      <c r="P1569" s="251"/>
      <c r="Q1569" s="251"/>
      <c r="R1569" s="251"/>
      <c r="S1569" s="251"/>
      <c r="T1569" s="252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T1569" s="253" t="s">
        <v>170</v>
      </c>
      <c r="AU1569" s="253" t="s">
        <v>77</v>
      </c>
      <c r="AV1569" s="14" t="s">
        <v>77</v>
      </c>
      <c r="AW1569" s="14" t="s">
        <v>31</v>
      </c>
      <c r="AX1569" s="14" t="s">
        <v>69</v>
      </c>
      <c r="AY1569" s="253" t="s">
        <v>155</v>
      </c>
    </row>
    <row r="1570" s="16" customFormat="1">
      <c r="A1570" s="16"/>
      <c r="B1570" s="276"/>
      <c r="C1570" s="277"/>
      <c r="D1570" s="228" t="s">
        <v>170</v>
      </c>
      <c r="E1570" s="278" t="s">
        <v>19</v>
      </c>
      <c r="F1570" s="279" t="s">
        <v>426</v>
      </c>
      <c r="G1570" s="277"/>
      <c r="H1570" s="280">
        <v>3554.6699999999996</v>
      </c>
      <c r="I1570" s="281"/>
      <c r="J1570" s="277"/>
      <c r="K1570" s="277"/>
      <c r="L1570" s="282"/>
      <c r="M1570" s="283"/>
      <c r="N1570" s="284"/>
      <c r="O1570" s="284"/>
      <c r="P1570" s="284"/>
      <c r="Q1570" s="284"/>
      <c r="R1570" s="284"/>
      <c r="S1570" s="284"/>
      <c r="T1570" s="285"/>
      <c r="U1570" s="16"/>
      <c r="V1570" s="16"/>
      <c r="W1570" s="16"/>
      <c r="X1570" s="16"/>
      <c r="Y1570" s="16"/>
      <c r="Z1570" s="16"/>
      <c r="AA1570" s="16"/>
      <c r="AB1570" s="16"/>
      <c r="AC1570" s="16"/>
      <c r="AD1570" s="16"/>
      <c r="AE1570" s="16"/>
      <c r="AT1570" s="286" t="s">
        <v>170</v>
      </c>
      <c r="AU1570" s="286" t="s">
        <v>77</v>
      </c>
      <c r="AV1570" s="16" t="s">
        <v>165</v>
      </c>
      <c r="AW1570" s="16" t="s">
        <v>31</v>
      </c>
      <c r="AX1570" s="16" t="s">
        <v>69</v>
      </c>
      <c r="AY1570" s="286" t="s">
        <v>155</v>
      </c>
    </row>
    <row r="1571" s="13" customFormat="1">
      <c r="A1571" s="13"/>
      <c r="B1571" s="233"/>
      <c r="C1571" s="234"/>
      <c r="D1571" s="228" t="s">
        <v>170</v>
      </c>
      <c r="E1571" s="235" t="s">
        <v>19</v>
      </c>
      <c r="F1571" s="236" t="s">
        <v>1209</v>
      </c>
      <c r="G1571" s="234"/>
      <c r="H1571" s="235" t="s">
        <v>19</v>
      </c>
      <c r="I1571" s="237"/>
      <c r="J1571" s="234"/>
      <c r="K1571" s="234"/>
      <c r="L1571" s="238"/>
      <c r="M1571" s="239"/>
      <c r="N1571" s="240"/>
      <c r="O1571" s="240"/>
      <c r="P1571" s="240"/>
      <c r="Q1571" s="240"/>
      <c r="R1571" s="240"/>
      <c r="S1571" s="240"/>
      <c r="T1571" s="241"/>
      <c r="U1571" s="13"/>
      <c r="V1571" s="13"/>
      <c r="W1571" s="13"/>
      <c r="X1571" s="13"/>
      <c r="Y1571" s="13"/>
      <c r="Z1571" s="13"/>
      <c r="AA1571" s="13"/>
      <c r="AB1571" s="13"/>
      <c r="AC1571" s="13"/>
      <c r="AD1571" s="13"/>
      <c r="AE1571" s="13"/>
      <c r="AT1571" s="242" t="s">
        <v>170</v>
      </c>
      <c r="AU1571" s="242" t="s">
        <v>77</v>
      </c>
      <c r="AV1571" s="13" t="s">
        <v>75</v>
      </c>
      <c r="AW1571" s="13" t="s">
        <v>31</v>
      </c>
      <c r="AX1571" s="13" t="s">
        <v>69</v>
      </c>
      <c r="AY1571" s="242" t="s">
        <v>155</v>
      </c>
    </row>
    <row r="1572" s="13" customFormat="1">
      <c r="A1572" s="13"/>
      <c r="B1572" s="233"/>
      <c r="C1572" s="234"/>
      <c r="D1572" s="228" t="s">
        <v>170</v>
      </c>
      <c r="E1572" s="235" t="s">
        <v>19</v>
      </c>
      <c r="F1572" s="236" t="s">
        <v>187</v>
      </c>
      <c r="G1572" s="234"/>
      <c r="H1572" s="235" t="s">
        <v>19</v>
      </c>
      <c r="I1572" s="237"/>
      <c r="J1572" s="234"/>
      <c r="K1572" s="234"/>
      <c r="L1572" s="238"/>
      <c r="M1572" s="239"/>
      <c r="N1572" s="240"/>
      <c r="O1572" s="240"/>
      <c r="P1572" s="240"/>
      <c r="Q1572" s="240"/>
      <c r="R1572" s="240"/>
      <c r="S1572" s="240"/>
      <c r="T1572" s="241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242" t="s">
        <v>170</v>
      </c>
      <c r="AU1572" s="242" t="s">
        <v>77</v>
      </c>
      <c r="AV1572" s="13" t="s">
        <v>75</v>
      </c>
      <c r="AW1572" s="13" t="s">
        <v>31</v>
      </c>
      <c r="AX1572" s="13" t="s">
        <v>69</v>
      </c>
      <c r="AY1572" s="242" t="s">
        <v>155</v>
      </c>
    </row>
    <row r="1573" s="14" customFormat="1">
      <c r="A1573" s="14"/>
      <c r="B1573" s="243"/>
      <c r="C1573" s="244"/>
      <c r="D1573" s="228" t="s">
        <v>170</v>
      </c>
      <c r="E1573" s="245" t="s">
        <v>19</v>
      </c>
      <c r="F1573" s="246" t="s">
        <v>1210</v>
      </c>
      <c r="G1573" s="244"/>
      <c r="H1573" s="247">
        <v>697.6</v>
      </c>
      <c r="I1573" s="248"/>
      <c r="J1573" s="244"/>
      <c r="K1573" s="244"/>
      <c r="L1573" s="249"/>
      <c r="M1573" s="250"/>
      <c r="N1573" s="251"/>
      <c r="O1573" s="251"/>
      <c r="P1573" s="251"/>
      <c r="Q1573" s="251"/>
      <c r="R1573" s="251"/>
      <c r="S1573" s="251"/>
      <c r="T1573" s="252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T1573" s="253" t="s">
        <v>170</v>
      </c>
      <c r="AU1573" s="253" t="s">
        <v>77</v>
      </c>
      <c r="AV1573" s="14" t="s">
        <v>77</v>
      </c>
      <c r="AW1573" s="14" t="s">
        <v>31</v>
      </c>
      <c r="AX1573" s="14" t="s">
        <v>69</v>
      </c>
      <c r="AY1573" s="253" t="s">
        <v>155</v>
      </c>
    </row>
    <row r="1574" s="13" customFormat="1">
      <c r="A1574" s="13"/>
      <c r="B1574" s="233"/>
      <c r="C1574" s="234"/>
      <c r="D1574" s="228" t="s">
        <v>170</v>
      </c>
      <c r="E1574" s="235" t="s">
        <v>19</v>
      </c>
      <c r="F1574" s="236" t="s">
        <v>1194</v>
      </c>
      <c r="G1574" s="234"/>
      <c r="H1574" s="235" t="s">
        <v>19</v>
      </c>
      <c r="I1574" s="237"/>
      <c r="J1574" s="234"/>
      <c r="K1574" s="234"/>
      <c r="L1574" s="238"/>
      <c r="M1574" s="239"/>
      <c r="N1574" s="240"/>
      <c r="O1574" s="240"/>
      <c r="P1574" s="240"/>
      <c r="Q1574" s="240"/>
      <c r="R1574" s="240"/>
      <c r="S1574" s="240"/>
      <c r="T1574" s="241"/>
      <c r="U1574" s="13"/>
      <c r="V1574" s="13"/>
      <c r="W1574" s="13"/>
      <c r="X1574" s="13"/>
      <c r="Y1574" s="13"/>
      <c r="Z1574" s="13"/>
      <c r="AA1574" s="13"/>
      <c r="AB1574" s="13"/>
      <c r="AC1574" s="13"/>
      <c r="AD1574" s="13"/>
      <c r="AE1574" s="13"/>
      <c r="AT1574" s="242" t="s">
        <v>170</v>
      </c>
      <c r="AU1574" s="242" t="s">
        <v>77</v>
      </c>
      <c r="AV1574" s="13" t="s">
        <v>75</v>
      </c>
      <c r="AW1574" s="13" t="s">
        <v>31</v>
      </c>
      <c r="AX1574" s="13" t="s">
        <v>69</v>
      </c>
      <c r="AY1574" s="242" t="s">
        <v>155</v>
      </c>
    </row>
    <row r="1575" s="14" customFormat="1">
      <c r="A1575" s="14"/>
      <c r="B1575" s="243"/>
      <c r="C1575" s="244"/>
      <c r="D1575" s="228" t="s">
        <v>170</v>
      </c>
      <c r="E1575" s="245" t="s">
        <v>19</v>
      </c>
      <c r="F1575" s="246" t="s">
        <v>1211</v>
      </c>
      <c r="G1575" s="244"/>
      <c r="H1575" s="247">
        <v>161.4</v>
      </c>
      <c r="I1575" s="248"/>
      <c r="J1575" s="244"/>
      <c r="K1575" s="244"/>
      <c r="L1575" s="249"/>
      <c r="M1575" s="250"/>
      <c r="N1575" s="251"/>
      <c r="O1575" s="251"/>
      <c r="P1575" s="251"/>
      <c r="Q1575" s="251"/>
      <c r="R1575" s="251"/>
      <c r="S1575" s="251"/>
      <c r="T1575" s="252"/>
      <c r="U1575" s="14"/>
      <c r="V1575" s="14"/>
      <c r="W1575" s="14"/>
      <c r="X1575" s="14"/>
      <c r="Y1575" s="14"/>
      <c r="Z1575" s="14"/>
      <c r="AA1575" s="14"/>
      <c r="AB1575" s="14"/>
      <c r="AC1575" s="14"/>
      <c r="AD1575" s="14"/>
      <c r="AE1575" s="14"/>
      <c r="AT1575" s="253" t="s">
        <v>170</v>
      </c>
      <c r="AU1575" s="253" t="s">
        <v>77</v>
      </c>
      <c r="AV1575" s="14" t="s">
        <v>77</v>
      </c>
      <c r="AW1575" s="14" t="s">
        <v>31</v>
      </c>
      <c r="AX1575" s="14" t="s">
        <v>69</v>
      </c>
      <c r="AY1575" s="253" t="s">
        <v>155</v>
      </c>
    </row>
    <row r="1576" s="16" customFormat="1">
      <c r="A1576" s="16"/>
      <c r="B1576" s="276"/>
      <c r="C1576" s="277"/>
      <c r="D1576" s="228" t="s">
        <v>170</v>
      </c>
      <c r="E1576" s="278" t="s">
        <v>19</v>
      </c>
      <c r="F1576" s="279" t="s">
        <v>426</v>
      </c>
      <c r="G1576" s="277"/>
      <c r="H1576" s="280">
        <v>859</v>
      </c>
      <c r="I1576" s="281"/>
      <c r="J1576" s="277"/>
      <c r="K1576" s="277"/>
      <c r="L1576" s="282"/>
      <c r="M1576" s="283"/>
      <c r="N1576" s="284"/>
      <c r="O1576" s="284"/>
      <c r="P1576" s="284"/>
      <c r="Q1576" s="284"/>
      <c r="R1576" s="284"/>
      <c r="S1576" s="284"/>
      <c r="T1576" s="285"/>
      <c r="U1576" s="16"/>
      <c r="V1576" s="16"/>
      <c r="W1576" s="16"/>
      <c r="X1576" s="16"/>
      <c r="Y1576" s="16"/>
      <c r="Z1576" s="16"/>
      <c r="AA1576" s="16"/>
      <c r="AB1576" s="16"/>
      <c r="AC1576" s="16"/>
      <c r="AD1576" s="16"/>
      <c r="AE1576" s="16"/>
      <c r="AT1576" s="286" t="s">
        <v>170</v>
      </c>
      <c r="AU1576" s="286" t="s">
        <v>77</v>
      </c>
      <c r="AV1576" s="16" t="s">
        <v>165</v>
      </c>
      <c r="AW1576" s="16" t="s">
        <v>31</v>
      </c>
      <c r="AX1576" s="16" t="s">
        <v>69</v>
      </c>
      <c r="AY1576" s="286" t="s">
        <v>155</v>
      </c>
    </row>
    <row r="1577" s="13" customFormat="1">
      <c r="A1577" s="13"/>
      <c r="B1577" s="233"/>
      <c r="C1577" s="234"/>
      <c r="D1577" s="228" t="s">
        <v>170</v>
      </c>
      <c r="E1577" s="235" t="s">
        <v>19</v>
      </c>
      <c r="F1577" s="236" t="s">
        <v>822</v>
      </c>
      <c r="G1577" s="234"/>
      <c r="H1577" s="235" t="s">
        <v>19</v>
      </c>
      <c r="I1577" s="237"/>
      <c r="J1577" s="234"/>
      <c r="K1577" s="234"/>
      <c r="L1577" s="238"/>
      <c r="M1577" s="239"/>
      <c r="N1577" s="240"/>
      <c r="O1577" s="240"/>
      <c r="P1577" s="240"/>
      <c r="Q1577" s="240"/>
      <c r="R1577" s="240"/>
      <c r="S1577" s="240"/>
      <c r="T1577" s="241"/>
      <c r="U1577" s="13"/>
      <c r="V1577" s="13"/>
      <c r="W1577" s="13"/>
      <c r="X1577" s="13"/>
      <c r="Y1577" s="13"/>
      <c r="Z1577" s="13"/>
      <c r="AA1577" s="13"/>
      <c r="AB1577" s="13"/>
      <c r="AC1577" s="13"/>
      <c r="AD1577" s="13"/>
      <c r="AE1577" s="13"/>
      <c r="AT1577" s="242" t="s">
        <v>170</v>
      </c>
      <c r="AU1577" s="242" t="s">
        <v>77</v>
      </c>
      <c r="AV1577" s="13" t="s">
        <v>75</v>
      </c>
      <c r="AW1577" s="13" t="s">
        <v>31</v>
      </c>
      <c r="AX1577" s="13" t="s">
        <v>69</v>
      </c>
      <c r="AY1577" s="242" t="s">
        <v>155</v>
      </c>
    </row>
    <row r="1578" s="13" customFormat="1">
      <c r="A1578" s="13"/>
      <c r="B1578" s="233"/>
      <c r="C1578" s="234"/>
      <c r="D1578" s="228" t="s">
        <v>170</v>
      </c>
      <c r="E1578" s="235" t="s">
        <v>19</v>
      </c>
      <c r="F1578" s="236" t="s">
        <v>824</v>
      </c>
      <c r="G1578" s="234"/>
      <c r="H1578" s="235" t="s">
        <v>19</v>
      </c>
      <c r="I1578" s="237"/>
      <c r="J1578" s="234"/>
      <c r="K1578" s="234"/>
      <c r="L1578" s="238"/>
      <c r="M1578" s="239"/>
      <c r="N1578" s="240"/>
      <c r="O1578" s="240"/>
      <c r="P1578" s="240"/>
      <c r="Q1578" s="240"/>
      <c r="R1578" s="240"/>
      <c r="S1578" s="240"/>
      <c r="T1578" s="241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T1578" s="242" t="s">
        <v>170</v>
      </c>
      <c r="AU1578" s="242" t="s">
        <v>77</v>
      </c>
      <c r="AV1578" s="13" t="s">
        <v>75</v>
      </c>
      <c r="AW1578" s="13" t="s">
        <v>31</v>
      </c>
      <c r="AX1578" s="13" t="s">
        <v>69</v>
      </c>
      <c r="AY1578" s="242" t="s">
        <v>155</v>
      </c>
    </row>
    <row r="1579" s="13" customFormat="1">
      <c r="A1579" s="13"/>
      <c r="B1579" s="233"/>
      <c r="C1579" s="234"/>
      <c r="D1579" s="228" t="s">
        <v>170</v>
      </c>
      <c r="E1579" s="235" t="s">
        <v>19</v>
      </c>
      <c r="F1579" s="236" t="s">
        <v>819</v>
      </c>
      <c r="G1579" s="234"/>
      <c r="H1579" s="235" t="s">
        <v>19</v>
      </c>
      <c r="I1579" s="237"/>
      <c r="J1579" s="234"/>
      <c r="K1579" s="234"/>
      <c r="L1579" s="238"/>
      <c r="M1579" s="239"/>
      <c r="N1579" s="240"/>
      <c r="O1579" s="240"/>
      <c r="P1579" s="240"/>
      <c r="Q1579" s="240"/>
      <c r="R1579" s="240"/>
      <c r="S1579" s="240"/>
      <c r="T1579" s="241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T1579" s="242" t="s">
        <v>170</v>
      </c>
      <c r="AU1579" s="242" t="s">
        <v>77</v>
      </c>
      <c r="AV1579" s="13" t="s">
        <v>75</v>
      </c>
      <c r="AW1579" s="13" t="s">
        <v>31</v>
      </c>
      <c r="AX1579" s="13" t="s">
        <v>69</v>
      </c>
      <c r="AY1579" s="242" t="s">
        <v>155</v>
      </c>
    </row>
    <row r="1580" s="14" customFormat="1">
      <c r="A1580" s="14"/>
      <c r="B1580" s="243"/>
      <c r="C1580" s="244"/>
      <c r="D1580" s="228" t="s">
        <v>170</v>
      </c>
      <c r="E1580" s="245" t="s">
        <v>19</v>
      </c>
      <c r="F1580" s="246" t="s">
        <v>1212</v>
      </c>
      <c r="G1580" s="244"/>
      <c r="H1580" s="247">
        <v>37</v>
      </c>
      <c r="I1580" s="248"/>
      <c r="J1580" s="244"/>
      <c r="K1580" s="244"/>
      <c r="L1580" s="249"/>
      <c r="M1580" s="250"/>
      <c r="N1580" s="251"/>
      <c r="O1580" s="251"/>
      <c r="P1580" s="251"/>
      <c r="Q1580" s="251"/>
      <c r="R1580" s="251"/>
      <c r="S1580" s="251"/>
      <c r="T1580" s="252"/>
      <c r="U1580" s="14"/>
      <c r="V1580" s="14"/>
      <c r="W1580" s="14"/>
      <c r="X1580" s="14"/>
      <c r="Y1580" s="14"/>
      <c r="Z1580" s="14"/>
      <c r="AA1580" s="14"/>
      <c r="AB1580" s="14"/>
      <c r="AC1580" s="14"/>
      <c r="AD1580" s="14"/>
      <c r="AE1580" s="14"/>
      <c r="AT1580" s="253" t="s">
        <v>170</v>
      </c>
      <c r="AU1580" s="253" t="s">
        <v>77</v>
      </c>
      <c r="AV1580" s="14" t="s">
        <v>77</v>
      </c>
      <c r="AW1580" s="14" t="s">
        <v>31</v>
      </c>
      <c r="AX1580" s="14" t="s">
        <v>69</v>
      </c>
      <c r="AY1580" s="253" t="s">
        <v>155</v>
      </c>
    </row>
    <row r="1581" s="13" customFormat="1">
      <c r="A1581" s="13"/>
      <c r="B1581" s="233"/>
      <c r="C1581" s="234"/>
      <c r="D1581" s="228" t="s">
        <v>170</v>
      </c>
      <c r="E1581" s="235" t="s">
        <v>19</v>
      </c>
      <c r="F1581" s="236" t="s">
        <v>1213</v>
      </c>
      <c r="G1581" s="234"/>
      <c r="H1581" s="235" t="s">
        <v>19</v>
      </c>
      <c r="I1581" s="237"/>
      <c r="J1581" s="234"/>
      <c r="K1581" s="234"/>
      <c r="L1581" s="238"/>
      <c r="M1581" s="239"/>
      <c r="N1581" s="240"/>
      <c r="O1581" s="240"/>
      <c r="P1581" s="240"/>
      <c r="Q1581" s="240"/>
      <c r="R1581" s="240"/>
      <c r="S1581" s="240"/>
      <c r="T1581" s="241"/>
      <c r="U1581" s="13"/>
      <c r="V1581" s="13"/>
      <c r="W1581" s="13"/>
      <c r="X1581" s="13"/>
      <c r="Y1581" s="13"/>
      <c r="Z1581" s="13"/>
      <c r="AA1581" s="13"/>
      <c r="AB1581" s="13"/>
      <c r="AC1581" s="13"/>
      <c r="AD1581" s="13"/>
      <c r="AE1581" s="13"/>
      <c r="AT1581" s="242" t="s">
        <v>170</v>
      </c>
      <c r="AU1581" s="242" t="s">
        <v>77</v>
      </c>
      <c r="AV1581" s="13" t="s">
        <v>75</v>
      </c>
      <c r="AW1581" s="13" t="s">
        <v>31</v>
      </c>
      <c r="AX1581" s="13" t="s">
        <v>69</v>
      </c>
      <c r="AY1581" s="242" t="s">
        <v>155</v>
      </c>
    </row>
    <row r="1582" s="14" customFormat="1">
      <c r="A1582" s="14"/>
      <c r="B1582" s="243"/>
      <c r="C1582" s="244"/>
      <c r="D1582" s="228" t="s">
        <v>170</v>
      </c>
      <c r="E1582" s="245" t="s">
        <v>19</v>
      </c>
      <c r="F1582" s="246" t="s">
        <v>1214</v>
      </c>
      <c r="G1582" s="244"/>
      <c r="H1582" s="247">
        <v>18.9</v>
      </c>
      <c r="I1582" s="248"/>
      <c r="J1582" s="244"/>
      <c r="K1582" s="244"/>
      <c r="L1582" s="249"/>
      <c r="M1582" s="250"/>
      <c r="N1582" s="251"/>
      <c r="O1582" s="251"/>
      <c r="P1582" s="251"/>
      <c r="Q1582" s="251"/>
      <c r="R1582" s="251"/>
      <c r="S1582" s="251"/>
      <c r="T1582" s="252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T1582" s="253" t="s">
        <v>170</v>
      </c>
      <c r="AU1582" s="253" t="s">
        <v>77</v>
      </c>
      <c r="AV1582" s="14" t="s">
        <v>77</v>
      </c>
      <c r="AW1582" s="14" t="s">
        <v>31</v>
      </c>
      <c r="AX1582" s="14" t="s">
        <v>69</v>
      </c>
      <c r="AY1582" s="253" t="s">
        <v>155</v>
      </c>
    </row>
    <row r="1583" s="16" customFormat="1">
      <c r="A1583" s="16"/>
      <c r="B1583" s="276"/>
      <c r="C1583" s="277"/>
      <c r="D1583" s="228" t="s">
        <v>170</v>
      </c>
      <c r="E1583" s="278" t="s">
        <v>19</v>
      </c>
      <c r="F1583" s="279" t="s">
        <v>426</v>
      </c>
      <c r="G1583" s="277"/>
      <c r="H1583" s="280">
        <v>55.9</v>
      </c>
      <c r="I1583" s="281"/>
      <c r="J1583" s="277"/>
      <c r="K1583" s="277"/>
      <c r="L1583" s="282"/>
      <c r="M1583" s="283"/>
      <c r="N1583" s="284"/>
      <c r="O1583" s="284"/>
      <c r="P1583" s="284"/>
      <c r="Q1583" s="284"/>
      <c r="R1583" s="284"/>
      <c r="S1583" s="284"/>
      <c r="T1583" s="285"/>
      <c r="U1583" s="16"/>
      <c r="V1583" s="16"/>
      <c r="W1583" s="16"/>
      <c r="X1583" s="16"/>
      <c r="Y1583" s="16"/>
      <c r="Z1583" s="16"/>
      <c r="AA1583" s="16"/>
      <c r="AB1583" s="16"/>
      <c r="AC1583" s="16"/>
      <c r="AD1583" s="16"/>
      <c r="AE1583" s="16"/>
      <c r="AT1583" s="286" t="s">
        <v>170</v>
      </c>
      <c r="AU1583" s="286" t="s">
        <v>77</v>
      </c>
      <c r="AV1583" s="16" t="s">
        <v>165</v>
      </c>
      <c r="AW1583" s="16" t="s">
        <v>31</v>
      </c>
      <c r="AX1583" s="16" t="s">
        <v>69</v>
      </c>
      <c r="AY1583" s="286" t="s">
        <v>155</v>
      </c>
    </row>
    <row r="1584" s="15" customFormat="1">
      <c r="A1584" s="15"/>
      <c r="B1584" s="254"/>
      <c r="C1584" s="255"/>
      <c r="D1584" s="228" t="s">
        <v>170</v>
      </c>
      <c r="E1584" s="256" t="s">
        <v>19</v>
      </c>
      <c r="F1584" s="257" t="s">
        <v>192</v>
      </c>
      <c r="G1584" s="255"/>
      <c r="H1584" s="258">
        <v>4469.5699999999984</v>
      </c>
      <c r="I1584" s="259"/>
      <c r="J1584" s="255"/>
      <c r="K1584" s="255"/>
      <c r="L1584" s="260"/>
      <c r="M1584" s="261"/>
      <c r="N1584" s="262"/>
      <c r="O1584" s="262"/>
      <c r="P1584" s="262"/>
      <c r="Q1584" s="262"/>
      <c r="R1584" s="262"/>
      <c r="S1584" s="262"/>
      <c r="T1584" s="263"/>
      <c r="U1584" s="15"/>
      <c r="V1584" s="15"/>
      <c r="W1584" s="15"/>
      <c r="X1584" s="15"/>
      <c r="Y1584" s="15"/>
      <c r="Z1584" s="15"/>
      <c r="AA1584" s="15"/>
      <c r="AB1584" s="15"/>
      <c r="AC1584" s="15"/>
      <c r="AD1584" s="15"/>
      <c r="AE1584" s="15"/>
      <c r="AT1584" s="264" t="s">
        <v>170</v>
      </c>
      <c r="AU1584" s="264" t="s">
        <v>77</v>
      </c>
      <c r="AV1584" s="15" t="s">
        <v>161</v>
      </c>
      <c r="AW1584" s="15" t="s">
        <v>31</v>
      </c>
      <c r="AX1584" s="15" t="s">
        <v>75</v>
      </c>
      <c r="AY1584" s="264" t="s">
        <v>155</v>
      </c>
    </row>
    <row r="1585" s="2" customFormat="1" ht="16.5" customHeight="1">
      <c r="A1585" s="41"/>
      <c r="B1585" s="42"/>
      <c r="C1585" s="265" t="s">
        <v>743</v>
      </c>
      <c r="D1585" s="265" t="s">
        <v>322</v>
      </c>
      <c r="E1585" s="266" t="s">
        <v>1135</v>
      </c>
      <c r="F1585" s="267" t="s">
        <v>1136</v>
      </c>
      <c r="G1585" s="268" t="s">
        <v>232</v>
      </c>
      <c r="H1585" s="269">
        <v>1.341</v>
      </c>
      <c r="I1585" s="270"/>
      <c r="J1585" s="271">
        <f>ROUND(I1585*H1585,2)</f>
        <v>0</v>
      </c>
      <c r="K1585" s="267" t="s">
        <v>19</v>
      </c>
      <c r="L1585" s="272"/>
      <c r="M1585" s="273" t="s">
        <v>19</v>
      </c>
      <c r="N1585" s="274" t="s">
        <v>40</v>
      </c>
      <c r="O1585" s="87"/>
      <c r="P1585" s="224">
        <f>O1585*H1585</f>
        <v>0</v>
      </c>
      <c r="Q1585" s="224">
        <v>0</v>
      </c>
      <c r="R1585" s="224">
        <f>Q1585*H1585</f>
        <v>0</v>
      </c>
      <c r="S1585" s="224">
        <v>0</v>
      </c>
      <c r="T1585" s="225">
        <f>S1585*H1585</f>
        <v>0</v>
      </c>
      <c r="U1585" s="41"/>
      <c r="V1585" s="41"/>
      <c r="W1585" s="41"/>
      <c r="X1585" s="41"/>
      <c r="Y1585" s="41"/>
      <c r="Z1585" s="41"/>
      <c r="AA1585" s="41"/>
      <c r="AB1585" s="41"/>
      <c r="AC1585" s="41"/>
      <c r="AD1585" s="41"/>
      <c r="AE1585" s="41"/>
      <c r="AR1585" s="226" t="s">
        <v>282</v>
      </c>
      <c r="AT1585" s="226" t="s">
        <v>322</v>
      </c>
      <c r="AU1585" s="226" t="s">
        <v>77</v>
      </c>
      <c r="AY1585" s="20" t="s">
        <v>155</v>
      </c>
      <c r="BE1585" s="227">
        <f>IF(N1585="základní",J1585,0)</f>
        <v>0</v>
      </c>
      <c r="BF1585" s="227">
        <f>IF(N1585="snížená",J1585,0)</f>
        <v>0</v>
      </c>
      <c r="BG1585" s="227">
        <f>IF(N1585="zákl. přenesená",J1585,0)</f>
        <v>0</v>
      </c>
      <c r="BH1585" s="227">
        <f>IF(N1585="sníž. přenesená",J1585,0)</f>
        <v>0</v>
      </c>
      <c r="BI1585" s="227">
        <f>IF(N1585="nulová",J1585,0)</f>
        <v>0</v>
      </c>
      <c r="BJ1585" s="20" t="s">
        <v>75</v>
      </c>
      <c r="BK1585" s="227">
        <f>ROUND(I1585*H1585,2)</f>
        <v>0</v>
      </c>
      <c r="BL1585" s="20" t="s">
        <v>220</v>
      </c>
      <c r="BM1585" s="226" t="s">
        <v>1215</v>
      </c>
    </row>
    <row r="1586" s="2" customFormat="1">
      <c r="A1586" s="41"/>
      <c r="B1586" s="42"/>
      <c r="C1586" s="43"/>
      <c r="D1586" s="228" t="s">
        <v>162</v>
      </c>
      <c r="E1586" s="43"/>
      <c r="F1586" s="229" t="s">
        <v>1136</v>
      </c>
      <c r="G1586" s="43"/>
      <c r="H1586" s="43"/>
      <c r="I1586" s="230"/>
      <c r="J1586" s="43"/>
      <c r="K1586" s="43"/>
      <c r="L1586" s="47"/>
      <c r="M1586" s="231"/>
      <c r="N1586" s="232"/>
      <c r="O1586" s="87"/>
      <c r="P1586" s="87"/>
      <c r="Q1586" s="87"/>
      <c r="R1586" s="87"/>
      <c r="S1586" s="87"/>
      <c r="T1586" s="88"/>
      <c r="U1586" s="41"/>
      <c r="V1586" s="41"/>
      <c r="W1586" s="41"/>
      <c r="X1586" s="41"/>
      <c r="Y1586" s="41"/>
      <c r="Z1586" s="41"/>
      <c r="AA1586" s="41"/>
      <c r="AB1586" s="41"/>
      <c r="AC1586" s="41"/>
      <c r="AD1586" s="41"/>
      <c r="AE1586" s="41"/>
      <c r="AT1586" s="20" t="s">
        <v>162</v>
      </c>
      <c r="AU1586" s="20" t="s">
        <v>77</v>
      </c>
    </row>
    <row r="1587" s="2" customFormat="1">
      <c r="A1587" s="41"/>
      <c r="B1587" s="42"/>
      <c r="C1587" s="43"/>
      <c r="D1587" s="228" t="s">
        <v>326</v>
      </c>
      <c r="E1587" s="43"/>
      <c r="F1587" s="275" t="s">
        <v>1138</v>
      </c>
      <c r="G1587" s="43"/>
      <c r="H1587" s="43"/>
      <c r="I1587" s="230"/>
      <c r="J1587" s="43"/>
      <c r="K1587" s="43"/>
      <c r="L1587" s="47"/>
      <c r="M1587" s="231"/>
      <c r="N1587" s="232"/>
      <c r="O1587" s="87"/>
      <c r="P1587" s="87"/>
      <c r="Q1587" s="87"/>
      <c r="R1587" s="87"/>
      <c r="S1587" s="87"/>
      <c r="T1587" s="88"/>
      <c r="U1587" s="41"/>
      <c r="V1587" s="41"/>
      <c r="W1587" s="41"/>
      <c r="X1587" s="41"/>
      <c r="Y1587" s="41"/>
      <c r="Z1587" s="41"/>
      <c r="AA1587" s="41"/>
      <c r="AB1587" s="41"/>
      <c r="AC1587" s="41"/>
      <c r="AD1587" s="41"/>
      <c r="AE1587" s="41"/>
      <c r="AT1587" s="20" t="s">
        <v>326</v>
      </c>
      <c r="AU1587" s="20" t="s">
        <v>77</v>
      </c>
    </row>
    <row r="1588" s="14" customFormat="1">
      <c r="A1588" s="14"/>
      <c r="B1588" s="243"/>
      <c r="C1588" s="244"/>
      <c r="D1588" s="228" t="s">
        <v>170</v>
      </c>
      <c r="E1588" s="245" t="s">
        <v>19</v>
      </c>
      <c r="F1588" s="246" t="s">
        <v>1216</v>
      </c>
      <c r="G1588" s="244"/>
      <c r="H1588" s="247">
        <v>1.341</v>
      </c>
      <c r="I1588" s="248"/>
      <c r="J1588" s="244"/>
      <c r="K1588" s="244"/>
      <c r="L1588" s="249"/>
      <c r="M1588" s="250"/>
      <c r="N1588" s="251"/>
      <c r="O1588" s="251"/>
      <c r="P1588" s="251"/>
      <c r="Q1588" s="251"/>
      <c r="R1588" s="251"/>
      <c r="S1588" s="251"/>
      <c r="T1588" s="252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T1588" s="253" t="s">
        <v>170</v>
      </c>
      <c r="AU1588" s="253" t="s">
        <v>77</v>
      </c>
      <c r="AV1588" s="14" t="s">
        <v>77</v>
      </c>
      <c r="AW1588" s="14" t="s">
        <v>31</v>
      </c>
      <c r="AX1588" s="14" t="s">
        <v>69</v>
      </c>
      <c r="AY1588" s="253" t="s">
        <v>155</v>
      </c>
    </row>
    <row r="1589" s="15" customFormat="1">
      <c r="A1589" s="15"/>
      <c r="B1589" s="254"/>
      <c r="C1589" s="255"/>
      <c r="D1589" s="228" t="s">
        <v>170</v>
      </c>
      <c r="E1589" s="256" t="s">
        <v>19</v>
      </c>
      <c r="F1589" s="257" t="s">
        <v>192</v>
      </c>
      <c r="G1589" s="255"/>
      <c r="H1589" s="258">
        <v>1.341</v>
      </c>
      <c r="I1589" s="259"/>
      <c r="J1589" s="255"/>
      <c r="K1589" s="255"/>
      <c r="L1589" s="260"/>
      <c r="M1589" s="261"/>
      <c r="N1589" s="262"/>
      <c r="O1589" s="262"/>
      <c r="P1589" s="262"/>
      <c r="Q1589" s="262"/>
      <c r="R1589" s="262"/>
      <c r="S1589" s="262"/>
      <c r="T1589" s="263"/>
      <c r="U1589" s="15"/>
      <c r="V1589" s="15"/>
      <c r="W1589" s="15"/>
      <c r="X1589" s="15"/>
      <c r="Y1589" s="15"/>
      <c r="Z1589" s="15"/>
      <c r="AA1589" s="15"/>
      <c r="AB1589" s="15"/>
      <c r="AC1589" s="15"/>
      <c r="AD1589" s="15"/>
      <c r="AE1589" s="15"/>
      <c r="AT1589" s="264" t="s">
        <v>170</v>
      </c>
      <c r="AU1589" s="264" t="s">
        <v>77</v>
      </c>
      <c r="AV1589" s="15" t="s">
        <v>161</v>
      </c>
      <c r="AW1589" s="15" t="s">
        <v>31</v>
      </c>
      <c r="AX1589" s="15" t="s">
        <v>75</v>
      </c>
      <c r="AY1589" s="264" t="s">
        <v>155</v>
      </c>
    </row>
    <row r="1590" s="2" customFormat="1" ht="16.5" customHeight="1">
      <c r="A1590" s="41"/>
      <c r="B1590" s="42"/>
      <c r="C1590" s="215" t="s">
        <v>1217</v>
      </c>
      <c r="D1590" s="215" t="s">
        <v>157</v>
      </c>
      <c r="E1590" s="216" t="s">
        <v>1218</v>
      </c>
      <c r="F1590" s="217" t="s">
        <v>1219</v>
      </c>
      <c r="G1590" s="218" t="s">
        <v>168</v>
      </c>
      <c r="H1590" s="219">
        <v>4469.57</v>
      </c>
      <c r="I1590" s="220"/>
      <c r="J1590" s="221">
        <f>ROUND(I1590*H1590,2)</f>
        <v>0</v>
      </c>
      <c r="K1590" s="217" t="s">
        <v>19</v>
      </c>
      <c r="L1590" s="47"/>
      <c r="M1590" s="222" t="s">
        <v>19</v>
      </c>
      <c r="N1590" s="223" t="s">
        <v>40</v>
      </c>
      <c r="O1590" s="87"/>
      <c r="P1590" s="224">
        <f>O1590*H1590</f>
        <v>0</v>
      </c>
      <c r="Q1590" s="224">
        <v>0</v>
      </c>
      <c r="R1590" s="224">
        <f>Q1590*H1590</f>
        <v>0</v>
      </c>
      <c r="S1590" s="224">
        <v>0</v>
      </c>
      <c r="T1590" s="225">
        <f>S1590*H1590</f>
        <v>0</v>
      </c>
      <c r="U1590" s="41"/>
      <c r="V1590" s="41"/>
      <c r="W1590" s="41"/>
      <c r="X1590" s="41"/>
      <c r="Y1590" s="41"/>
      <c r="Z1590" s="41"/>
      <c r="AA1590" s="41"/>
      <c r="AB1590" s="41"/>
      <c r="AC1590" s="41"/>
      <c r="AD1590" s="41"/>
      <c r="AE1590" s="41"/>
      <c r="AR1590" s="226" t="s">
        <v>220</v>
      </c>
      <c r="AT1590" s="226" t="s">
        <v>157</v>
      </c>
      <c r="AU1590" s="226" t="s">
        <v>77</v>
      </c>
      <c r="AY1590" s="20" t="s">
        <v>155</v>
      </c>
      <c r="BE1590" s="227">
        <f>IF(N1590="základní",J1590,0)</f>
        <v>0</v>
      </c>
      <c r="BF1590" s="227">
        <f>IF(N1590="snížená",J1590,0)</f>
        <v>0</v>
      </c>
      <c r="BG1590" s="227">
        <f>IF(N1590="zákl. přenesená",J1590,0)</f>
        <v>0</v>
      </c>
      <c r="BH1590" s="227">
        <f>IF(N1590="sníž. přenesená",J1590,0)</f>
        <v>0</v>
      </c>
      <c r="BI1590" s="227">
        <f>IF(N1590="nulová",J1590,0)</f>
        <v>0</v>
      </c>
      <c r="BJ1590" s="20" t="s">
        <v>75</v>
      </c>
      <c r="BK1590" s="227">
        <f>ROUND(I1590*H1590,2)</f>
        <v>0</v>
      </c>
      <c r="BL1590" s="20" t="s">
        <v>220</v>
      </c>
      <c r="BM1590" s="226" t="s">
        <v>1220</v>
      </c>
    </row>
    <row r="1591" s="2" customFormat="1">
      <c r="A1591" s="41"/>
      <c r="B1591" s="42"/>
      <c r="C1591" s="43"/>
      <c r="D1591" s="228" t="s">
        <v>162</v>
      </c>
      <c r="E1591" s="43"/>
      <c r="F1591" s="229" t="s">
        <v>1219</v>
      </c>
      <c r="G1591" s="43"/>
      <c r="H1591" s="43"/>
      <c r="I1591" s="230"/>
      <c r="J1591" s="43"/>
      <c r="K1591" s="43"/>
      <c r="L1591" s="47"/>
      <c r="M1591" s="231"/>
      <c r="N1591" s="232"/>
      <c r="O1591" s="87"/>
      <c r="P1591" s="87"/>
      <c r="Q1591" s="87"/>
      <c r="R1591" s="87"/>
      <c r="S1591" s="87"/>
      <c r="T1591" s="88"/>
      <c r="U1591" s="41"/>
      <c r="V1591" s="41"/>
      <c r="W1591" s="41"/>
      <c r="X1591" s="41"/>
      <c r="Y1591" s="41"/>
      <c r="Z1591" s="41"/>
      <c r="AA1591" s="41"/>
      <c r="AB1591" s="41"/>
      <c r="AC1591" s="41"/>
      <c r="AD1591" s="41"/>
      <c r="AE1591" s="41"/>
      <c r="AT1591" s="20" t="s">
        <v>162</v>
      </c>
      <c r="AU1591" s="20" t="s">
        <v>77</v>
      </c>
    </row>
    <row r="1592" s="13" customFormat="1">
      <c r="A1592" s="13"/>
      <c r="B1592" s="233"/>
      <c r="C1592" s="234"/>
      <c r="D1592" s="228" t="s">
        <v>170</v>
      </c>
      <c r="E1592" s="235" t="s">
        <v>19</v>
      </c>
      <c r="F1592" s="236" t="s">
        <v>1221</v>
      </c>
      <c r="G1592" s="234"/>
      <c r="H1592" s="235" t="s">
        <v>19</v>
      </c>
      <c r="I1592" s="237"/>
      <c r="J1592" s="234"/>
      <c r="K1592" s="234"/>
      <c r="L1592" s="238"/>
      <c r="M1592" s="239"/>
      <c r="N1592" s="240"/>
      <c r="O1592" s="240"/>
      <c r="P1592" s="240"/>
      <c r="Q1592" s="240"/>
      <c r="R1592" s="240"/>
      <c r="S1592" s="240"/>
      <c r="T1592" s="241"/>
      <c r="U1592" s="13"/>
      <c r="V1592" s="13"/>
      <c r="W1592" s="13"/>
      <c r="X1592" s="13"/>
      <c r="Y1592" s="13"/>
      <c r="Z1592" s="13"/>
      <c r="AA1592" s="13"/>
      <c r="AB1592" s="13"/>
      <c r="AC1592" s="13"/>
      <c r="AD1592" s="13"/>
      <c r="AE1592" s="13"/>
      <c r="AT1592" s="242" t="s">
        <v>170</v>
      </c>
      <c r="AU1592" s="242" t="s">
        <v>77</v>
      </c>
      <c r="AV1592" s="13" t="s">
        <v>75</v>
      </c>
      <c r="AW1592" s="13" t="s">
        <v>31</v>
      </c>
      <c r="AX1592" s="13" t="s">
        <v>69</v>
      </c>
      <c r="AY1592" s="242" t="s">
        <v>155</v>
      </c>
    </row>
    <row r="1593" s="14" customFormat="1">
      <c r="A1593" s="14"/>
      <c r="B1593" s="243"/>
      <c r="C1593" s="244"/>
      <c r="D1593" s="228" t="s">
        <v>170</v>
      </c>
      <c r="E1593" s="245" t="s">
        <v>19</v>
      </c>
      <c r="F1593" s="246" t="s">
        <v>1222</v>
      </c>
      <c r="G1593" s="244"/>
      <c r="H1593" s="247">
        <v>4469.57</v>
      </c>
      <c r="I1593" s="248"/>
      <c r="J1593" s="244"/>
      <c r="K1593" s="244"/>
      <c r="L1593" s="249"/>
      <c r="M1593" s="250"/>
      <c r="N1593" s="251"/>
      <c r="O1593" s="251"/>
      <c r="P1593" s="251"/>
      <c r="Q1593" s="251"/>
      <c r="R1593" s="251"/>
      <c r="S1593" s="251"/>
      <c r="T1593" s="252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T1593" s="253" t="s">
        <v>170</v>
      </c>
      <c r="AU1593" s="253" t="s">
        <v>77</v>
      </c>
      <c r="AV1593" s="14" t="s">
        <v>77</v>
      </c>
      <c r="AW1593" s="14" t="s">
        <v>31</v>
      </c>
      <c r="AX1593" s="14" t="s">
        <v>69</v>
      </c>
      <c r="AY1593" s="253" t="s">
        <v>155</v>
      </c>
    </row>
    <row r="1594" s="15" customFormat="1">
      <c r="A1594" s="15"/>
      <c r="B1594" s="254"/>
      <c r="C1594" s="255"/>
      <c r="D1594" s="228" t="s">
        <v>170</v>
      </c>
      <c r="E1594" s="256" t="s">
        <v>19</v>
      </c>
      <c r="F1594" s="257" t="s">
        <v>192</v>
      </c>
      <c r="G1594" s="255"/>
      <c r="H1594" s="258">
        <v>4469.57</v>
      </c>
      <c r="I1594" s="259"/>
      <c r="J1594" s="255"/>
      <c r="K1594" s="255"/>
      <c r="L1594" s="260"/>
      <c r="M1594" s="261"/>
      <c r="N1594" s="262"/>
      <c r="O1594" s="262"/>
      <c r="P1594" s="262"/>
      <c r="Q1594" s="262"/>
      <c r="R1594" s="262"/>
      <c r="S1594" s="262"/>
      <c r="T1594" s="263"/>
      <c r="U1594" s="15"/>
      <c r="V1594" s="15"/>
      <c r="W1594" s="15"/>
      <c r="X1594" s="15"/>
      <c r="Y1594" s="15"/>
      <c r="Z1594" s="15"/>
      <c r="AA1594" s="15"/>
      <c r="AB1594" s="15"/>
      <c r="AC1594" s="15"/>
      <c r="AD1594" s="15"/>
      <c r="AE1594" s="15"/>
      <c r="AT1594" s="264" t="s">
        <v>170</v>
      </c>
      <c r="AU1594" s="264" t="s">
        <v>77</v>
      </c>
      <c r="AV1594" s="15" t="s">
        <v>161</v>
      </c>
      <c r="AW1594" s="15" t="s">
        <v>31</v>
      </c>
      <c r="AX1594" s="15" t="s">
        <v>75</v>
      </c>
      <c r="AY1594" s="264" t="s">
        <v>155</v>
      </c>
    </row>
    <row r="1595" s="2" customFormat="1" ht="24.15" customHeight="1">
      <c r="A1595" s="41"/>
      <c r="B1595" s="42"/>
      <c r="C1595" s="265" t="s">
        <v>753</v>
      </c>
      <c r="D1595" s="265" t="s">
        <v>322</v>
      </c>
      <c r="E1595" s="266" t="s">
        <v>1144</v>
      </c>
      <c r="F1595" s="267" t="s">
        <v>1145</v>
      </c>
      <c r="G1595" s="268" t="s">
        <v>168</v>
      </c>
      <c r="H1595" s="269">
        <v>5140.006</v>
      </c>
      <c r="I1595" s="270"/>
      <c r="J1595" s="271">
        <f>ROUND(I1595*H1595,2)</f>
        <v>0</v>
      </c>
      <c r="K1595" s="267" t="s">
        <v>19</v>
      </c>
      <c r="L1595" s="272"/>
      <c r="M1595" s="273" t="s">
        <v>19</v>
      </c>
      <c r="N1595" s="274" t="s">
        <v>40</v>
      </c>
      <c r="O1595" s="87"/>
      <c r="P1595" s="224">
        <f>O1595*H1595</f>
        <v>0</v>
      </c>
      <c r="Q1595" s="224">
        <v>0</v>
      </c>
      <c r="R1595" s="224">
        <f>Q1595*H1595</f>
        <v>0</v>
      </c>
      <c r="S1595" s="224">
        <v>0</v>
      </c>
      <c r="T1595" s="225">
        <f>S1595*H1595</f>
        <v>0</v>
      </c>
      <c r="U1595" s="41"/>
      <c r="V1595" s="41"/>
      <c r="W1595" s="41"/>
      <c r="X1595" s="41"/>
      <c r="Y1595" s="41"/>
      <c r="Z1595" s="41"/>
      <c r="AA1595" s="41"/>
      <c r="AB1595" s="41"/>
      <c r="AC1595" s="41"/>
      <c r="AD1595" s="41"/>
      <c r="AE1595" s="41"/>
      <c r="AR1595" s="226" t="s">
        <v>282</v>
      </c>
      <c r="AT1595" s="226" t="s">
        <v>322</v>
      </c>
      <c r="AU1595" s="226" t="s">
        <v>77</v>
      </c>
      <c r="AY1595" s="20" t="s">
        <v>155</v>
      </c>
      <c r="BE1595" s="227">
        <f>IF(N1595="základní",J1595,0)</f>
        <v>0</v>
      </c>
      <c r="BF1595" s="227">
        <f>IF(N1595="snížená",J1595,0)</f>
        <v>0</v>
      </c>
      <c r="BG1595" s="227">
        <f>IF(N1595="zákl. přenesená",J1595,0)</f>
        <v>0</v>
      </c>
      <c r="BH1595" s="227">
        <f>IF(N1595="sníž. přenesená",J1595,0)</f>
        <v>0</v>
      </c>
      <c r="BI1595" s="227">
        <f>IF(N1595="nulová",J1595,0)</f>
        <v>0</v>
      </c>
      <c r="BJ1595" s="20" t="s">
        <v>75</v>
      </c>
      <c r="BK1595" s="227">
        <f>ROUND(I1595*H1595,2)</f>
        <v>0</v>
      </c>
      <c r="BL1595" s="20" t="s">
        <v>220</v>
      </c>
      <c r="BM1595" s="226" t="s">
        <v>1223</v>
      </c>
    </row>
    <row r="1596" s="2" customFormat="1">
      <c r="A1596" s="41"/>
      <c r="B1596" s="42"/>
      <c r="C1596" s="43"/>
      <c r="D1596" s="228" t="s">
        <v>162</v>
      </c>
      <c r="E1596" s="43"/>
      <c r="F1596" s="229" t="s">
        <v>1145</v>
      </c>
      <c r="G1596" s="43"/>
      <c r="H1596" s="43"/>
      <c r="I1596" s="230"/>
      <c r="J1596" s="43"/>
      <c r="K1596" s="43"/>
      <c r="L1596" s="47"/>
      <c r="M1596" s="231"/>
      <c r="N1596" s="232"/>
      <c r="O1596" s="87"/>
      <c r="P1596" s="87"/>
      <c r="Q1596" s="87"/>
      <c r="R1596" s="87"/>
      <c r="S1596" s="87"/>
      <c r="T1596" s="88"/>
      <c r="U1596" s="41"/>
      <c r="V1596" s="41"/>
      <c r="W1596" s="41"/>
      <c r="X1596" s="41"/>
      <c r="Y1596" s="41"/>
      <c r="Z1596" s="41"/>
      <c r="AA1596" s="41"/>
      <c r="AB1596" s="41"/>
      <c r="AC1596" s="41"/>
      <c r="AD1596" s="41"/>
      <c r="AE1596" s="41"/>
      <c r="AT1596" s="20" t="s">
        <v>162</v>
      </c>
      <c r="AU1596" s="20" t="s">
        <v>77</v>
      </c>
    </row>
    <row r="1597" s="14" customFormat="1">
      <c r="A1597" s="14"/>
      <c r="B1597" s="243"/>
      <c r="C1597" s="244"/>
      <c r="D1597" s="228" t="s">
        <v>170</v>
      </c>
      <c r="E1597" s="245" t="s">
        <v>19</v>
      </c>
      <c r="F1597" s="246" t="s">
        <v>1224</v>
      </c>
      <c r="G1597" s="244"/>
      <c r="H1597" s="247">
        <v>5140.006</v>
      </c>
      <c r="I1597" s="248"/>
      <c r="J1597" s="244"/>
      <c r="K1597" s="244"/>
      <c r="L1597" s="249"/>
      <c r="M1597" s="250"/>
      <c r="N1597" s="251"/>
      <c r="O1597" s="251"/>
      <c r="P1597" s="251"/>
      <c r="Q1597" s="251"/>
      <c r="R1597" s="251"/>
      <c r="S1597" s="251"/>
      <c r="T1597" s="252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T1597" s="253" t="s">
        <v>170</v>
      </c>
      <c r="AU1597" s="253" t="s">
        <v>77</v>
      </c>
      <c r="AV1597" s="14" t="s">
        <v>77</v>
      </c>
      <c r="AW1597" s="14" t="s">
        <v>31</v>
      </c>
      <c r="AX1597" s="14" t="s">
        <v>69</v>
      </c>
      <c r="AY1597" s="253" t="s">
        <v>155</v>
      </c>
    </row>
    <row r="1598" s="15" customFormat="1">
      <c r="A1598" s="15"/>
      <c r="B1598" s="254"/>
      <c r="C1598" s="255"/>
      <c r="D1598" s="228" t="s">
        <v>170</v>
      </c>
      <c r="E1598" s="256" t="s">
        <v>19</v>
      </c>
      <c r="F1598" s="257" t="s">
        <v>192</v>
      </c>
      <c r="G1598" s="255"/>
      <c r="H1598" s="258">
        <v>5140.006</v>
      </c>
      <c r="I1598" s="259"/>
      <c r="J1598" s="255"/>
      <c r="K1598" s="255"/>
      <c r="L1598" s="260"/>
      <c r="M1598" s="261"/>
      <c r="N1598" s="262"/>
      <c r="O1598" s="262"/>
      <c r="P1598" s="262"/>
      <c r="Q1598" s="262"/>
      <c r="R1598" s="262"/>
      <c r="S1598" s="262"/>
      <c r="T1598" s="263"/>
      <c r="U1598" s="15"/>
      <c r="V1598" s="15"/>
      <c r="W1598" s="15"/>
      <c r="X1598" s="15"/>
      <c r="Y1598" s="15"/>
      <c r="Z1598" s="15"/>
      <c r="AA1598" s="15"/>
      <c r="AB1598" s="15"/>
      <c r="AC1598" s="15"/>
      <c r="AD1598" s="15"/>
      <c r="AE1598" s="15"/>
      <c r="AT1598" s="264" t="s">
        <v>170</v>
      </c>
      <c r="AU1598" s="264" t="s">
        <v>77</v>
      </c>
      <c r="AV1598" s="15" t="s">
        <v>161</v>
      </c>
      <c r="AW1598" s="15" t="s">
        <v>31</v>
      </c>
      <c r="AX1598" s="15" t="s">
        <v>75</v>
      </c>
      <c r="AY1598" s="264" t="s">
        <v>155</v>
      </c>
    </row>
    <row r="1599" s="2" customFormat="1" ht="16.5" customHeight="1">
      <c r="A1599" s="41"/>
      <c r="B1599" s="42"/>
      <c r="C1599" s="215" t="s">
        <v>1225</v>
      </c>
      <c r="D1599" s="215" t="s">
        <v>157</v>
      </c>
      <c r="E1599" s="216" t="s">
        <v>1226</v>
      </c>
      <c r="F1599" s="217" t="s">
        <v>1227</v>
      </c>
      <c r="G1599" s="218" t="s">
        <v>168</v>
      </c>
      <c r="H1599" s="219">
        <v>4294.845</v>
      </c>
      <c r="I1599" s="220"/>
      <c r="J1599" s="221">
        <f>ROUND(I1599*H1599,2)</f>
        <v>0</v>
      </c>
      <c r="K1599" s="217" t="s">
        <v>19</v>
      </c>
      <c r="L1599" s="47"/>
      <c r="M1599" s="222" t="s">
        <v>19</v>
      </c>
      <c r="N1599" s="223" t="s">
        <v>40</v>
      </c>
      <c r="O1599" s="87"/>
      <c r="P1599" s="224">
        <f>O1599*H1599</f>
        <v>0</v>
      </c>
      <c r="Q1599" s="224">
        <v>0</v>
      </c>
      <c r="R1599" s="224">
        <f>Q1599*H1599</f>
        <v>0</v>
      </c>
      <c r="S1599" s="224">
        <v>0</v>
      </c>
      <c r="T1599" s="225">
        <f>S1599*H1599</f>
        <v>0</v>
      </c>
      <c r="U1599" s="41"/>
      <c r="V1599" s="41"/>
      <c r="W1599" s="41"/>
      <c r="X1599" s="41"/>
      <c r="Y1599" s="41"/>
      <c r="Z1599" s="41"/>
      <c r="AA1599" s="41"/>
      <c r="AB1599" s="41"/>
      <c r="AC1599" s="41"/>
      <c r="AD1599" s="41"/>
      <c r="AE1599" s="41"/>
      <c r="AR1599" s="226" t="s">
        <v>220</v>
      </c>
      <c r="AT1599" s="226" t="s">
        <v>157</v>
      </c>
      <c r="AU1599" s="226" t="s">
        <v>77</v>
      </c>
      <c r="AY1599" s="20" t="s">
        <v>155</v>
      </c>
      <c r="BE1599" s="227">
        <f>IF(N1599="základní",J1599,0)</f>
        <v>0</v>
      </c>
      <c r="BF1599" s="227">
        <f>IF(N1599="snížená",J1599,0)</f>
        <v>0</v>
      </c>
      <c r="BG1599" s="227">
        <f>IF(N1599="zákl. přenesená",J1599,0)</f>
        <v>0</v>
      </c>
      <c r="BH1599" s="227">
        <f>IF(N1599="sníž. přenesená",J1599,0)</f>
        <v>0</v>
      </c>
      <c r="BI1599" s="227">
        <f>IF(N1599="nulová",J1599,0)</f>
        <v>0</v>
      </c>
      <c r="BJ1599" s="20" t="s">
        <v>75</v>
      </c>
      <c r="BK1599" s="227">
        <f>ROUND(I1599*H1599,2)</f>
        <v>0</v>
      </c>
      <c r="BL1599" s="20" t="s">
        <v>220</v>
      </c>
      <c r="BM1599" s="226" t="s">
        <v>1228</v>
      </c>
    </row>
    <row r="1600" s="2" customFormat="1">
      <c r="A1600" s="41"/>
      <c r="B1600" s="42"/>
      <c r="C1600" s="43"/>
      <c r="D1600" s="228" t="s">
        <v>162</v>
      </c>
      <c r="E1600" s="43"/>
      <c r="F1600" s="229" t="s">
        <v>1227</v>
      </c>
      <c r="G1600" s="43"/>
      <c r="H1600" s="43"/>
      <c r="I1600" s="230"/>
      <c r="J1600" s="43"/>
      <c r="K1600" s="43"/>
      <c r="L1600" s="47"/>
      <c r="M1600" s="231"/>
      <c r="N1600" s="232"/>
      <c r="O1600" s="87"/>
      <c r="P1600" s="87"/>
      <c r="Q1600" s="87"/>
      <c r="R1600" s="87"/>
      <c r="S1600" s="87"/>
      <c r="T1600" s="88"/>
      <c r="U1600" s="41"/>
      <c r="V1600" s="41"/>
      <c r="W1600" s="41"/>
      <c r="X1600" s="41"/>
      <c r="Y1600" s="41"/>
      <c r="Z1600" s="41"/>
      <c r="AA1600" s="41"/>
      <c r="AB1600" s="41"/>
      <c r="AC1600" s="41"/>
      <c r="AD1600" s="41"/>
      <c r="AE1600" s="41"/>
      <c r="AT1600" s="20" t="s">
        <v>162</v>
      </c>
      <c r="AU1600" s="20" t="s">
        <v>77</v>
      </c>
    </row>
    <row r="1601" s="13" customFormat="1">
      <c r="A1601" s="13"/>
      <c r="B1601" s="233"/>
      <c r="C1601" s="234"/>
      <c r="D1601" s="228" t="s">
        <v>170</v>
      </c>
      <c r="E1601" s="235" t="s">
        <v>19</v>
      </c>
      <c r="F1601" s="236" t="s">
        <v>1229</v>
      </c>
      <c r="G1601" s="234"/>
      <c r="H1601" s="235" t="s">
        <v>19</v>
      </c>
      <c r="I1601" s="237"/>
      <c r="J1601" s="234"/>
      <c r="K1601" s="234"/>
      <c r="L1601" s="238"/>
      <c r="M1601" s="239"/>
      <c r="N1601" s="240"/>
      <c r="O1601" s="240"/>
      <c r="P1601" s="240"/>
      <c r="Q1601" s="240"/>
      <c r="R1601" s="240"/>
      <c r="S1601" s="240"/>
      <c r="T1601" s="241"/>
      <c r="U1601" s="13"/>
      <c r="V1601" s="13"/>
      <c r="W1601" s="13"/>
      <c r="X1601" s="13"/>
      <c r="Y1601" s="13"/>
      <c r="Z1601" s="13"/>
      <c r="AA1601" s="13"/>
      <c r="AB1601" s="13"/>
      <c r="AC1601" s="13"/>
      <c r="AD1601" s="13"/>
      <c r="AE1601" s="13"/>
      <c r="AT1601" s="242" t="s">
        <v>170</v>
      </c>
      <c r="AU1601" s="242" t="s">
        <v>77</v>
      </c>
      <c r="AV1601" s="13" t="s">
        <v>75</v>
      </c>
      <c r="AW1601" s="13" t="s">
        <v>31</v>
      </c>
      <c r="AX1601" s="13" t="s">
        <v>69</v>
      </c>
      <c r="AY1601" s="242" t="s">
        <v>155</v>
      </c>
    </row>
    <row r="1602" s="13" customFormat="1">
      <c r="A1602" s="13"/>
      <c r="B1602" s="233"/>
      <c r="C1602" s="234"/>
      <c r="D1602" s="228" t="s">
        <v>170</v>
      </c>
      <c r="E1602" s="235" t="s">
        <v>19</v>
      </c>
      <c r="F1602" s="236" t="s">
        <v>171</v>
      </c>
      <c r="G1602" s="234"/>
      <c r="H1602" s="235" t="s">
        <v>19</v>
      </c>
      <c r="I1602" s="237"/>
      <c r="J1602" s="234"/>
      <c r="K1602" s="234"/>
      <c r="L1602" s="238"/>
      <c r="M1602" s="239"/>
      <c r="N1602" s="240"/>
      <c r="O1602" s="240"/>
      <c r="P1602" s="240"/>
      <c r="Q1602" s="240"/>
      <c r="R1602" s="240"/>
      <c r="S1602" s="240"/>
      <c r="T1602" s="241"/>
      <c r="U1602" s="13"/>
      <c r="V1602" s="13"/>
      <c r="W1602" s="13"/>
      <c r="X1602" s="13"/>
      <c r="Y1602" s="13"/>
      <c r="Z1602" s="13"/>
      <c r="AA1602" s="13"/>
      <c r="AB1602" s="13"/>
      <c r="AC1602" s="13"/>
      <c r="AD1602" s="13"/>
      <c r="AE1602" s="13"/>
      <c r="AT1602" s="242" t="s">
        <v>170</v>
      </c>
      <c r="AU1602" s="242" t="s">
        <v>77</v>
      </c>
      <c r="AV1602" s="13" t="s">
        <v>75</v>
      </c>
      <c r="AW1602" s="13" t="s">
        <v>31</v>
      </c>
      <c r="AX1602" s="13" t="s">
        <v>69</v>
      </c>
      <c r="AY1602" s="242" t="s">
        <v>155</v>
      </c>
    </row>
    <row r="1603" s="13" customFormat="1">
      <c r="A1603" s="13"/>
      <c r="B1603" s="233"/>
      <c r="C1603" s="234"/>
      <c r="D1603" s="228" t="s">
        <v>170</v>
      </c>
      <c r="E1603" s="235" t="s">
        <v>19</v>
      </c>
      <c r="F1603" s="236" t="s">
        <v>819</v>
      </c>
      <c r="G1603" s="234"/>
      <c r="H1603" s="235" t="s">
        <v>19</v>
      </c>
      <c r="I1603" s="237"/>
      <c r="J1603" s="234"/>
      <c r="K1603" s="234"/>
      <c r="L1603" s="238"/>
      <c r="M1603" s="239"/>
      <c r="N1603" s="240"/>
      <c r="O1603" s="240"/>
      <c r="P1603" s="240"/>
      <c r="Q1603" s="240"/>
      <c r="R1603" s="240"/>
      <c r="S1603" s="240"/>
      <c r="T1603" s="241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T1603" s="242" t="s">
        <v>170</v>
      </c>
      <c r="AU1603" s="242" t="s">
        <v>77</v>
      </c>
      <c r="AV1603" s="13" t="s">
        <v>75</v>
      </c>
      <c r="AW1603" s="13" t="s">
        <v>31</v>
      </c>
      <c r="AX1603" s="13" t="s">
        <v>69</v>
      </c>
      <c r="AY1603" s="242" t="s">
        <v>155</v>
      </c>
    </row>
    <row r="1604" s="14" customFormat="1">
      <c r="A1604" s="14"/>
      <c r="B1604" s="243"/>
      <c r="C1604" s="244"/>
      <c r="D1604" s="228" t="s">
        <v>170</v>
      </c>
      <c r="E1604" s="245" t="s">
        <v>19</v>
      </c>
      <c r="F1604" s="246" t="s">
        <v>1230</v>
      </c>
      <c r="G1604" s="244"/>
      <c r="H1604" s="247">
        <v>294</v>
      </c>
      <c r="I1604" s="248"/>
      <c r="J1604" s="244"/>
      <c r="K1604" s="244"/>
      <c r="L1604" s="249"/>
      <c r="M1604" s="250"/>
      <c r="N1604" s="251"/>
      <c r="O1604" s="251"/>
      <c r="P1604" s="251"/>
      <c r="Q1604" s="251"/>
      <c r="R1604" s="251"/>
      <c r="S1604" s="251"/>
      <c r="T1604" s="252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T1604" s="253" t="s">
        <v>170</v>
      </c>
      <c r="AU1604" s="253" t="s">
        <v>77</v>
      </c>
      <c r="AV1604" s="14" t="s">
        <v>77</v>
      </c>
      <c r="AW1604" s="14" t="s">
        <v>31</v>
      </c>
      <c r="AX1604" s="14" t="s">
        <v>69</v>
      </c>
      <c r="AY1604" s="253" t="s">
        <v>155</v>
      </c>
    </row>
    <row r="1605" s="14" customFormat="1">
      <c r="A1605" s="14"/>
      <c r="B1605" s="243"/>
      <c r="C1605" s="244"/>
      <c r="D1605" s="228" t="s">
        <v>170</v>
      </c>
      <c r="E1605" s="245" t="s">
        <v>19</v>
      </c>
      <c r="F1605" s="246" t="s">
        <v>1231</v>
      </c>
      <c r="G1605" s="244"/>
      <c r="H1605" s="247">
        <v>412</v>
      </c>
      <c r="I1605" s="248"/>
      <c r="J1605" s="244"/>
      <c r="K1605" s="244"/>
      <c r="L1605" s="249"/>
      <c r="M1605" s="250"/>
      <c r="N1605" s="251"/>
      <c r="O1605" s="251"/>
      <c r="P1605" s="251"/>
      <c r="Q1605" s="251"/>
      <c r="R1605" s="251"/>
      <c r="S1605" s="251"/>
      <c r="T1605" s="252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T1605" s="253" t="s">
        <v>170</v>
      </c>
      <c r="AU1605" s="253" t="s">
        <v>77</v>
      </c>
      <c r="AV1605" s="14" t="s">
        <v>77</v>
      </c>
      <c r="AW1605" s="14" t="s">
        <v>31</v>
      </c>
      <c r="AX1605" s="14" t="s">
        <v>69</v>
      </c>
      <c r="AY1605" s="253" t="s">
        <v>155</v>
      </c>
    </row>
    <row r="1606" s="13" customFormat="1">
      <c r="A1606" s="13"/>
      <c r="B1606" s="233"/>
      <c r="C1606" s="234"/>
      <c r="D1606" s="228" t="s">
        <v>170</v>
      </c>
      <c r="E1606" s="235" t="s">
        <v>19</v>
      </c>
      <c r="F1606" s="236" t="s">
        <v>1194</v>
      </c>
      <c r="G1606" s="234"/>
      <c r="H1606" s="235" t="s">
        <v>19</v>
      </c>
      <c r="I1606" s="237"/>
      <c r="J1606" s="234"/>
      <c r="K1606" s="234"/>
      <c r="L1606" s="238"/>
      <c r="M1606" s="239"/>
      <c r="N1606" s="240"/>
      <c r="O1606" s="240"/>
      <c r="P1606" s="240"/>
      <c r="Q1606" s="240"/>
      <c r="R1606" s="240"/>
      <c r="S1606" s="240"/>
      <c r="T1606" s="241"/>
      <c r="U1606" s="13"/>
      <c r="V1606" s="13"/>
      <c r="W1606" s="13"/>
      <c r="X1606" s="13"/>
      <c r="Y1606" s="13"/>
      <c r="Z1606" s="13"/>
      <c r="AA1606" s="13"/>
      <c r="AB1606" s="13"/>
      <c r="AC1606" s="13"/>
      <c r="AD1606" s="13"/>
      <c r="AE1606" s="13"/>
      <c r="AT1606" s="242" t="s">
        <v>170</v>
      </c>
      <c r="AU1606" s="242" t="s">
        <v>77</v>
      </c>
      <c r="AV1606" s="13" t="s">
        <v>75</v>
      </c>
      <c r="AW1606" s="13" t="s">
        <v>31</v>
      </c>
      <c r="AX1606" s="13" t="s">
        <v>69</v>
      </c>
      <c r="AY1606" s="242" t="s">
        <v>155</v>
      </c>
    </row>
    <row r="1607" s="14" customFormat="1">
      <c r="A1607" s="14"/>
      <c r="B1607" s="243"/>
      <c r="C1607" s="244"/>
      <c r="D1607" s="228" t="s">
        <v>170</v>
      </c>
      <c r="E1607" s="245" t="s">
        <v>19</v>
      </c>
      <c r="F1607" s="246" t="s">
        <v>1232</v>
      </c>
      <c r="G1607" s="244"/>
      <c r="H1607" s="247">
        <v>118.75</v>
      </c>
      <c r="I1607" s="248"/>
      <c r="J1607" s="244"/>
      <c r="K1607" s="244"/>
      <c r="L1607" s="249"/>
      <c r="M1607" s="250"/>
      <c r="N1607" s="251"/>
      <c r="O1607" s="251"/>
      <c r="P1607" s="251"/>
      <c r="Q1607" s="251"/>
      <c r="R1607" s="251"/>
      <c r="S1607" s="251"/>
      <c r="T1607" s="252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T1607" s="253" t="s">
        <v>170</v>
      </c>
      <c r="AU1607" s="253" t="s">
        <v>77</v>
      </c>
      <c r="AV1607" s="14" t="s">
        <v>77</v>
      </c>
      <c r="AW1607" s="14" t="s">
        <v>31</v>
      </c>
      <c r="AX1607" s="14" t="s">
        <v>69</v>
      </c>
      <c r="AY1607" s="253" t="s">
        <v>155</v>
      </c>
    </row>
    <row r="1608" s="14" customFormat="1">
      <c r="A1608" s="14"/>
      <c r="B1608" s="243"/>
      <c r="C1608" s="244"/>
      <c r="D1608" s="228" t="s">
        <v>170</v>
      </c>
      <c r="E1608" s="245" t="s">
        <v>19</v>
      </c>
      <c r="F1608" s="246" t="s">
        <v>1233</v>
      </c>
      <c r="G1608" s="244"/>
      <c r="H1608" s="247">
        <v>8.5</v>
      </c>
      <c r="I1608" s="248"/>
      <c r="J1608" s="244"/>
      <c r="K1608" s="244"/>
      <c r="L1608" s="249"/>
      <c r="M1608" s="250"/>
      <c r="N1608" s="251"/>
      <c r="O1608" s="251"/>
      <c r="P1608" s="251"/>
      <c r="Q1608" s="251"/>
      <c r="R1608" s="251"/>
      <c r="S1608" s="251"/>
      <c r="T1608" s="252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53" t="s">
        <v>170</v>
      </c>
      <c r="AU1608" s="253" t="s">
        <v>77</v>
      </c>
      <c r="AV1608" s="14" t="s">
        <v>77</v>
      </c>
      <c r="AW1608" s="14" t="s">
        <v>31</v>
      </c>
      <c r="AX1608" s="14" t="s">
        <v>69</v>
      </c>
      <c r="AY1608" s="253" t="s">
        <v>155</v>
      </c>
    </row>
    <row r="1609" s="14" customFormat="1">
      <c r="A1609" s="14"/>
      <c r="B1609" s="243"/>
      <c r="C1609" s="244"/>
      <c r="D1609" s="228" t="s">
        <v>170</v>
      </c>
      <c r="E1609" s="245" t="s">
        <v>19</v>
      </c>
      <c r="F1609" s="246" t="s">
        <v>1234</v>
      </c>
      <c r="G1609" s="244"/>
      <c r="H1609" s="247">
        <v>88.75</v>
      </c>
      <c r="I1609" s="248"/>
      <c r="J1609" s="244"/>
      <c r="K1609" s="244"/>
      <c r="L1609" s="249"/>
      <c r="M1609" s="250"/>
      <c r="N1609" s="251"/>
      <c r="O1609" s="251"/>
      <c r="P1609" s="251"/>
      <c r="Q1609" s="251"/>
      <c r="R1609" s="251"/>
      <c r="S1609" s="251"/>
      <c r="T1609" s="252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53" t="s">
        <v>170</v>
      </c>
      <c r="AU1609" s="253" t="s">
        <v>77</v>
      </c>
      <c r="AV1609" s="14" t="s">
        <v>77</v>
      </c>
      <c r="AW1609" s="14" t="s">
        <v>31</v>
      </c>
      <c r="AX1609" s="14" t="s">
        <v>69</v>
      </c>
      <c r="AY1609" s="253" t="s">
        <v>155</v>
      </c>
    </row>
    <row r="1610" s="14" customFormat="1">
      <c r="A1610" s="14"/>
      <c r="B1610" s="243"/>
      <c r="C1610" s="244"/>
      <c r="D1610" s="228" t="s">
        <v>170</v>
      </c>
      <c r="E1610" s="245" t="s">
        <v>19</v>
      </c>
      <c r="F1610" s="246" t="s">
        <v>1233</v>
      </c>
      <c r="G1610" s="244"/>
      <c r="H1610" s="247">
        <v>8.5</v>
      </c>
      <c r="I1610" s="248"/>
      <c r="J1610" s="244"/>
      <c r="K1610" s="244"/>
      <c r="L1610" s="249"/>
      <c r="M1610" s="250"/>
      <c r="N1610" s="251"/>
      <c r="O1610" s="251"/>
      <c r="P1610" s="251"/>
      <c r="Q1610" s="251"/>
      <c r="R1610" s="251"/>
      <c r="S1610" s="251"/>
      <c r="T1610" s="252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T1610" s="253" t="s">
        <v>170</v>
      </c>
      <c r="AU1610" s="253" t="s">
        <v>77</v>
      </c>
      <c r="AV1610" s="14" t="s">
        <v>77</v>
      </c>
      <c r="AW1610" s="14" t="s">
        <v>31</v>
      </c>
      <c r="AX1610" s="14" t="s">
        <v>69</v>
      </c>
      <c r="AY1610" s="253" t="s">
        <v>155</v>
      </c>
    </row>
    <row r="1611" s="13" customFormat="1">
      <c r="A1611" s="13"/>
      <c r="B1611" s="233"/>
      <c r="C1611" s="234"/>
      <c r="D1611" s="228" t="s">
        <v>170</v>
      </c>
      <c r="E1611" s="235" t="s">
        <v>19</v>
      </c>
      <c r="F1611" s="236" t="s">
        <v>177</v>
      </c>
      <c r="G1611" s="234"/>
      <c r="H1611" s="235" t="s">
        <v>19</v>
      </c>
      <c r="I1611" s="237"/>
      <c r="J1611" s="234"/>
      <c r="K1611" s="234"/>
      <c r="L1611" s="238"/>
      <c r="M1611" s="239"/>
      <c r="N1611" s="240"/>
      <c r="O1611" s="240"/>
      <c r="P1611" s="240"/>
      <c r="Q1611" s="240"/>
      <c r="R1611" s="240"/>
      <c r="S1611" s="240"/>
      <c r="T1611" s="241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42" t="s">
        <v>170</v>
      </c>
      <c r="AU1611" s="242" t="s">
        <v>77</v>
      </c>
      <c r="AV1611" s="13" t="s">
        <v>75</v>
      </c>
      <c r="AW1611" s="13" t="s">
        <v>31</v>
      </c>
      <c r="AX1611" s="13" t="s">
        <v>69</v>
      </c>
      <c r="AY1611" s="242" t="s">
        <v>155</v>
      </c>
    </row>
    <row r="1612" s="14" customFormat="1">
      <c r="A1612" s="14"/>
      <c r="B1612" s="243"/>
      <c r="C1612" s="244"/>
      <c r="D1612" s="228" t="s">
        <v>170</v>
      </c>
      <c r="E1612" s="245" t="s">
        <v>19</v>
      </c>
      <c r="F1612" s="246" t="s">
        <v>1235</v>
      </c>
      <c r="G1612" s="244"/>
      <c r="H1612" s="247">
        <v>356</v>
      </c>
      <c r="I1612" s="248"/>
      <c r="J1612" s="244"/>
      <c r="K1612" s="244"/>
      <c r="L1612" s="249"/>
      <c r="M1612" s="250"/>
      <c r="N1612" s="251"/>
      <c r="O1612" s="251"/>
      <c r="P1612" s="251"/>
      <c r="Q1612" s="251"/>
      <c r="R1612" s="251"/>
      <c r="S1612" s="251"/>
      <c r="T1612" s="252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T1612" s="253" t="s">
        <v>170</v>
      </c>
      <c r="AU1612" s="253" t="s">
        <v>77</v>
      </c>
      <c r="AV1612" s="14" t="s">
        <v>77</v>
      </c>
      <c r="AW1612" s="14" t="s">
        <v>31</v>
      </c>
      <c r="AX1612" s="14" t="s">
        <v>69</v>
      </c>
      <c r="AY1612" s="253" t="s">
        <v>155</v>
      </c>
    </row>
    <row r="1613" s="13" customFormat="1">
      <c r="A1613" s="13"/>
      <c r="B1613" s="233"/>
      <c r="C1613" s="234"/>
      <c r="D1613" s="228" t="s">
        <v>170</v>
      </c>
      <c r="E1613" s="235" t="s">
        <v>19</v>
      </c>
      <c r="F1613" s="236" t="s">
        <v>1194</v>
      </c>
      <c r="G1613" s="234"/>
      <c r="H1613" s="235" t="s">
        <v>19</v>
      </c>
      <c r="I1613" s="237"/>
      <c r="J1613" s="234"/>
      <c r="K1613" s="234"/>
      <c r="L1613" s="238"/>
      <c r="M1613" s="239"/>
      <c r="N1613" s="240"/>
      <c r="O1613" s="240"/>
      <c r="P1613" s="240"/>
      <c r="Q1613" s="240"/>
      <c r="R1613" s="240"/>
      <c r="S1613" s="240"/>
      <c r="T1613" s="241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42" t="s">
        <v>170</v>
      </c>
      <c r="AU1613" s="242" t="s">
        <v>77</v>
      </c>
      <c r="AV1613" s="13" t="s">
        <v>75</v>
      </c>
      <c r="AW1613" s="13" t="s">
        <v>31</v>
      </c>
      <c r="AX1613" s="13" t="s">
        <v>69</v>
      </c>
      <c r="AY1613" s="242" t="s">
        <v>155</v>
      </c>
    </row>
    <row r="1614" s="14" customFormat="1">
      <c r="A1614" s="14"/>
      <c r="B1614" s="243"/>
      <c r="C1614" s="244"/>
      <c r="D1614" s="228" t="s">
        <v>170</v>
      </c>
      <c r="E1614" s="245" t="s">
        <v>19</v>
      </c>
      <c r="F1614" s="246" t="s">
        <v>1236</v>
      </c>
      <c r="G1614" s="244"/>
      <c r="H1614" s="247">
        <v>90.5</v>
      </c>
      <c r="I1614" s="248"/>
      <c r="J1614" s="244"/>
      <c r="K1614" s="244"/>
      <c r="L1614" s="249"/>
      <c r="M1614" s="250"/>
      <c r="N1614" s="251"/>
      <c r="O1614" s="251"/>
      <c r="P1614" s="251"/>
      <c r="Q1614" s="251"/>
      <c r="R1614" s="251"/>
      <c r="S1614" s="251"/>
      <c r="T1614" s="252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T1614" s="253" t="s">
        <v>170</v>
      </c>
      <c r="AU1614" s="253" t="s">
        <v>77</v>
      </c>
      <c r="AV1614" s="14" t="s">
        <v>77</v>
      </c>
      <c r="AW1614" s="14" t="s">
        <v>31</v>
      </c>
      <c r="AX1614" s="14" t="s">
        <v>69</v>
      </c>
      <c r="AY1614" s="253" t="s">
        <v>155</v>
      </c>
    </row>
    <row r="1615" s="14" customFormat="1">
      <c r="A1615" s="14"/>
      <c r="B1615" s="243"/>
      <c r="C1615" s="244"/>
      <c r="D1615" s="228" t="s">
        <v>170</v>
      </c>
      <c r="E1615" s="245" t="s">
        <v>19</v>
      </c>
      <c r="F1615" s="246" t="s">
        <v>1237</v>
      </c>
      <c r="G1615" s="244"/>
      <c r="H1615" s="247">
        <v>9</v>
      </c>
      <c r="I1615" s="248"/>
      <c r="J1615" s="244"/>
      <c r="K1615" s="244"/>
      <c r="L1615" s="249"/>
      <c r="M1615" s="250"/>
      <c r="N1615" s="251"/>
      <c r="O1615" s="251"/>
      <c r="P1615" s="251"/>
      <c r="Q1615" s="251"/>
      <c r="R1615" s="251"/>
      <c r="S1615" s="251"/>
      <c r="T1615" s="252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T1615" s="253" t="s">
        <v>170</v>
      </c>
      <c r="AU1615" s="253" t="s">
        <v>77</v>
      </c>
      <c r="AV1615" s="14" t="s">
        <v>77</v>
      </c>
      <c r="AW1615" s="14" t="s">
        <v>31</v>
      </c>
      <c r="AX1615" s="14" t="s">
        <v>69</v>
      </c>
      <c r="AY1615" s="253" t="s">
        <v>155</v>
      </c>
    </row>
    <row r="1616" s="14" customFormat="1">
      <c r="A1616" s="14"/>
      <c r="B1616" s="243"/>
      <c r="C1616" s="244"/>
      <c r="D1616" s="228" t="s">
        <v>170</v>
      </c>
      <c r="E1616" s="245" t="s">
        <v>19</v>
      </c>
      <c r="F1616" s="246" t="s">
        <v>1237</v>
      </c>
      <c r="G1616" s="244"/>
      <c r="H1616" s="247">
        <v>9</v>
      </c>
      <c r="I1616" s="248"/>
      <c r="J1616" s="244"/>
      <c r="K1616" s="244"/>
      <c r="L1616" s="249"/>
      <c r="M1616" s="250"/>
      <c r="N1616" s="251"/>
      <c r="O1616" s="251"/>
      <c r="P1616" s="251"/>
      <c r="Q1616" s="251"/>
      <c r="R1616" s="251"/>
      <c r="S1616" s="251"/>
      <c r="T1616" s="252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T1616" s="253" t="s">
        <v>170</v>
      </c>
      <c r="AU1616" s="253" t="s">
        <v>77</v>
      </c>
      <c r="AV1616" s="14" t="s">
        <v>77</v>
      </c>
      <c r="AW1616" s="14" t="s">
        <v>31</v>
      </c>
      <c r="AX1616" s="14" t="s">
        <v>69</v>
      </c>
      <c r="AY1616" s="253" t="s">
        <v>155</v>
      </c>
    </row>
    <row r="1617" s="13" customFormat="1">
      <c r="A1617" s="13"/>
      <c r="B1617" s="233"/>
      <c r="C1617" s="234"/>
      <c r="D1617" s="228" t="s">
        <v>170</v>
      </c>
      <c r="E1617" s="235" t="s">
        <v>19</v>
      </c>
      <c r="F1617" s="236" t="s">
        <v>180</v>
      </c>
      <c r="G1617" s="234"/>
      <c r="H1617" s="235" t="s">
        <v>19</v>
      </c>
      <c r="I1617" s="237"/>
      <c r="J1617" s="234"/>
      <c r="K1617" s="234"/>
      <c r="L1617" s="238"/>
      <c r="M1617" s="239"/>
      <c r="N1617" s="240"/>
      <c r="O1617" s="240"/>
      <c r="P1617" s="240"/>
      <c r="Q1617" s="240"/>
      <c r="R1617" s="240"/>
      <c r="S1617" s="240"/>
      <c r="T1617" s="241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42" t="s">
        <v>170</v>
      </c>
      <c r="AU1617" s="242" t="s">
        <v>77</v>
      </c>
      <c r="AV1617" s="13" t="s">
        <v>75</v>
      </c>
      <c r="AW1617" s="13" t="s">
        <v>31</v>
      </c>
      <c r="AX1617" s="13" t="s">
        <v>69</v>
      </c>
      <c r="AY1617" s="242" t="s">
        <v>155</v>
      </c>
    </row>
    <row r="1618" s="14" customFormat="1">
      <c r="A1618" s="14"/>
      <c r="B1618" s="243"/>
      <c r="C1618" s="244"/>
      <c r="D1618" s="228" t="s">
        <v>170</v>
      </c>
      <c r="E1618" s="245" t="s">
        <v>19</v>
      </c>
      <c r="F1618" s="246" t="s">
        <v>1238</v>
      </c>
      <c r="G1618" s="244"/>
      <c r="H1618" s="247">
        <v>392</v>
      </c>
      <c r="I1618" s="248"/>
      <c r="J1618" s="244"/>
      <c r="K1618" s="244"/>
      <c r="L1618" s="249"/>
      <c r="M1618" s="250"/>
      <c r="N1618" s="251"/>
      <c r="O1618" s="251"/>
      <c r="P1618" s="251"/>
      <c r="Q1618" s="251"/>
      <c r="R1618" s="251"/>
      <c r="S1618" s="251"/>
      <c r="T1618" s="252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T1618" s="253" t="s">
        <v>170</v>
      </c>
      <c r="AU1618" s="253" t="s">
        <v>77</v>
      </c>
      <c r="AV1618" s="14" t="s">
        <v>77</v>
      </c>
      <c r="AW1618" s="14" t="s">
        <v>31</v>
      </c>
      <c r="AX1618" s="14" t="s">
        <v>69</v>
      </c>
      <c r="AY1618" s="253" t="s">
        <v>155</v>
      </c>
    </row>
    <row r="1619" s="14" customFormat="1">
      <c r="A1619" s="14"/>
      <c r="B1619" s="243"/>
      <c r="C1619" s="244"/>
      <c r="D1619" s="228" t="s">
        <v>170</v>
      </c>
      <c r="E1619" s="245" t="s">
        <v>19</v>
      </c>
      <c r="F1619" s="246" t="s">
        <v>1239</v>
      </c>
      <c r="G1619" s="244"/>
      <c r="H1619" s="247">
        <v>536</v>
      </c>
      <c r="I1619" s="248"/>
      <c r="J1619" s="244"/>
      <c r="K1619" s="244"/>
      <c r="L1619" s="249"/>
      <c r="M1619" s="250"/>
      <c r="N1619" s="251"/>
      <c r="O1619" s="251"/>
      <c r="P1619" s="251"/>
      <c r="Q1619" s="251"/>
      <c r="R1619" s="251"/>
      <c r="S1619" s="251"/>
      <c r="T1619" s="252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T1619" s="253" t="s">
        <v>170</v>
      </c>
      <c r="AU1619" s="253" t="s">
        <v>77</v>
      </c>
      <c r="AV1619" s="14" t="s">
        <v>77</v>
      </c>
      <c r="AW1619" s="14" t="s">
        <v>31</v>
      </c>
      <c r="AX1619" s="14" t="s">
        <v>69</v>
      </c>
      <c r="AY1619" s="253" t="s">
        <v>155</v>
      </c>
    </row>
    <row r="1620" s="13" customFormat="1">
      <c r="A1620" s="13"/>
      <c r="B1620" s="233"/>
      <c r="C1620" s="234"/>
      <c r="D1620" s="228" t="s">
        <v>170</v>
      </c>
      <c r="E1620" s="235" t="s">
        <v>19</v>
      </c>
      <c r="F1620" s="236" t="s">
        <v>817</v>
      </c>
      <c r="G1620" s="234"/>
      <c r="H1620" s="235" t="s">
        <v>19</v>
      </c>
      <c r="I1620" s="237"/>
      <c r="J1620" s="234"/>
      <c r="K1620" s="234"/>
      <c r="L1620" s="238"/>
      <c r="M1620" s="239"/>
      <c r="N1620" s="240"/>
      <c r="O1620" s="240"/>
      <c r="P1620" s="240"/>
      <c r="Q1620" s="240"/>
      <c r="R1620" s="240"/>
      <c r="S1620" s="240"/>
      <c r="T1620" s="241"/>
      <c r="U1620" s="13"/>
      <c r="V1620" s="13"/>
      <c r="W1620" s="13"/>
      <c r="X1620" s="13"/>
      <c r="Y1620" s="13"/>
      <c r="Z1620" s="13"/>
      <c r="AA1620" s="13"/>
      <c r="AB1620" s="13"/>
      <c r="AC1620" s="13"/>
      <c r="AD1620" s="13"/>
      <c r="AE1620" s="13"/>
      <c r="AT1620" s="242" t="s">
        <v>170</v>
      </c>
      <c r="AU1620" s="242" t="s">
        <v>77</v>
      </c>
      <c r="AV1620" s="13" t="s">
        <v>75</v>
      </c>
      <c r="AW1620" s="13" t="s">
        <v>31</v>
      </c>
      <c r="AX1620" s="13" t="s">
        <v>69</v>
      </c>
      <c r="AY1620" s="242" t="s">
        <v>155</v>
      </c>
    </row>
    <row r="1621" s="14" customFormat="1">
      <c r="A1621" s="14"/>
      <c r="B1621" s="243"/>
      <c r="C1621" s="244"/>
      <c r="D1621" s="228" t="s">
        <v>170</v>
      </c>
      <c r="E1621" s="245" t="s">
        <v>19</v>
      </c>
      <c r="F1621" s="246" t="s">
        <v>1061</v>
      </c>
      <c r="G1621" s="244"/>
      <c r="H1621" s="247">
        <v>-48.51</v>
      </c>
      <c r="I1621" s="248"/>
      <c r="J1621" s="244"/>
      <c r="K1621" s="244"/>
      <c r="L1621" s="249"/>
      <c r="M1621" s="250"/>
      <c r="N1621" s="251"/>
      <c r="O1621" s="251"/>
      <c r="P1621" s="251"/>
      <c r="Q1621" s="251"/>
      <c r="R1621" s="251"/>
      <c r="S1621" s="251"/>
      <c r="T1621" s="252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T1621" s="253" t="s">
        <v>170</v>
      </c>
      <c r="AU1621" s="253" t="s">
        <v>77</v>
      </c>
      <c r="AV1621" s="14" t="s">
        <v>77</v>
      </c>
      <c r="AW1621" s="14" t="s">
        <v>31</v>
      </c>
      <c r="AX1621" s="14" t="s">
        <v>69</v>
      </c>
      <c r="AY1621" s="253" t="s">
        <v>155</v>
      </c>
    </row>
    <row r="1622" s="13" customFormat="1">
      <c r="A1622" s="13"/>
      <c r="B1622" s="233"/>
      <c r="C1622" s="234"/>
      <c r="D1622" s="228" t="s">
        <v>170</v>
      </c>
      <c r="E1622" s="235" t="s">
        <v>19</v>
      </c>
      <c r="F1622" s="236" t="s">
        <v>1194</v>
      </c>
      <c r="G1622" s="234"/>
      <c r="H1622" s="235" t="s">
        <v>19</v>
      </c>
      <c r="I1622" s="237"/>
      <c r="J1622" s="234"/>
      <c r="K1622" s="234"/>
      <c r="L1622" s="238"/>
      <c r="M1622" s="239"/>
      <c r="N1622" s="240"/>
      <c r="O1622" s="240"/>
      <c r="P1622" s="240"/>
      <c r="Q1622" s="240"/>
      <c r="R1622" s="240"/>
      <c r="S1622" s="240"/>
      <c r="T1622" s="241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242" t="s">
        <v>170</v>
      </c>
      <c r="AU1622" s="242" t="s">
        <v>77</v>
      </c>
      <c r="AV1622" s="13" t="s">
        <v>75</v>
      </c>
      <c r="AW1622" s="13" t="s">
        <v>31</v>
      </c>
      <c r="AX1622" s="13" t="s">
        <v>69</v>
      </c>
      <c r="AY1622" s="242" t="s">
        <v>155</v>
      </c>
    </row>
    <row r="1623" s="14" customFormat="1">
      <c r="A1623" s="14"/>
      <c r="B1623" s="243"/>
      <c r="C1623" s="244"/>
      <c r="D1623" s="228" t="s">
        <v>170</v>
      </c>
      <c r="E1623" s="245" t="s">
        <v>19</v>
      </c>
      <c r="F1623" s="246" t="s">
        <v>1240</v>
      </c>
      <c r="G1623" s="244"/>
      <c r="H1623" s="247">
        <v>77.7</v>
      </c>
      <c r="I1623" s="248"/>
      <c r="J1623" s="244"/>
      <c r="K1623" s="244"/>
      <c r="L1623" s="249"/>
      <c r="M1623" s="250"/>
      <c r="N1623" s="251"/>
      <c r="O1623" s="251"/>
      <c r="P1623" s="251"/>
      <c r="Q1623" s="251"/>
      <c r="R1623" s="251"/>
      <c r="S1623" s="251"/>
      <c r="T1623" s="252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T1623" s="253" t="s">
        <v>170</v>
      </c>
      <c r="AU1623" s="253" t="s">
        <v>77</v>
      </c>
      <c r="AV1623" s="14" t="s">
        <v>77</v>
      </c>
      <c r="AW1623" s="14" t="s">
        <v>31</v>
      </c>
      <c r="AX1623" s="14" t="s">
        <v>69</v>
      </c>
      <c r="AY1623" s="253" t="s">
        <v>155</v>
      </c>
    </row>
    <row r="1624" s="14" customFormat="1">
      <c r="A1624" s="14"/>
      <c r="B1624" s="243"/>
      <c r="C1624" s="244"/>
      <c r="D1624" s="228" t="s">
        <v>170</v>
      </c>
      <c r="E1624" s="245" t="s">
        <v>19</v>
      </c>
      <c r="F1624" s="246" t="s">
        <v>1241</v>
      </c>
      <c r="G1624" s="244"/>
      <c r="H1624" s="247">
        <v>9</v>
      </c>
      <c r="I1624" s="248"/>
      <c r="J1624" s="244"/>
      <c r="K1624" s="244"/>
      <c r="L1624" s="249"/>
      <c r="M1624" s="250"/>
      <c r="N1624" s="251"/>
      <c r="O1624" s="251"/>
      <c r="P1624" s="251"/>
      <c r="Q1624" s="251"/>
      <c r="R1624" s="251"/>
      <c r="S1624" s="251"/>
      <c r="T1624" s="252"/>
      <c r="U1624" s="14"/>
      <c r="V1624" s="14"/>
      <c r="W1624" s="14"/>
      <c r="X1624" s="14"/>
      <c r="Y1624" s="14"/>
      <c r="Z1624" s="14"/>
      <c r="AA1624" s="14"/>
      <c r="AB1624" s="14"/>
      <c r="AC1624" s="14"/>
      <c r="AD1624" s="14"/>
      <c r="AE1624" s="14"/>
      <c r="AT1624" s="253" t="s">
        <v>170</v>
      </c>
      <c r="AU1624" s="253" t="s">
        <v>77</v>
      </c>
      <c r="AV1624" s="14" t="s">
        <v>77</v>
      </c>
      <c r="AW1624" s="14" t="s">
        <v>31</v>
      </c>
      <c r="AX1624" s="14" t="s">
        <v>69</v>
      </c>
      <c r="AY1624" s="253" t="s">
        <v>155</v>
      </c>
    </row>
    <row r="1625" s="14" customFormat="1">
      <c r="A1625" s="14"/>
      <c r="B1625" s="243"/>
      <c r="C1625" s="244"/>
      <c r="D1625" s="228" t="s">
        <v>170</v>
      </c>
      <c r="E1625" s="245" t="s">
        <v>19</v>
      </c>
      <c r="F1625" s="246" t="s">
        <v>1242</v>
      </c>
      <c r="G1625" s="244"/>
      <c r="H1625" s="247">
        <v>59.76</v>
      </c>
      <c r="I1625" s="248"/>
      <c r="J1625" s="244"/>
      <c r="K1625" s="244"/>
      <c r="L1625" s="249"/>
      <c r="M1625" s="250"/>
      <c r="N1625" s="251"/>
      <c r="O1625" s="251"/>
      <c r="P1625" s="251"/>
      <c r="Q1625" s="251"/>
      <c r="R1625" s="251"/>
      <c r="S1625" s="251"/>
      <c r="T1625" s="252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T1625" s="253" t="s">
        <v>170</v>
      </c>
      <c r="AU1625" s="253" t="s">
        <v>77</v>
      </c>
      <c r="AV1625" s="14" t="s">
        <v>77</v>
      </c>
      <c r="AW1625" s="14" t="s">
        <v>31</v>
      </c>
      <c r="AX1625" s="14" t="s">
        <v>69</v>
      </c>
      <c r="AY1625" s="253" t="s">
        <v>155</v>
      </c>
    </row>
    <row r="1626" s="14" customFormat="1">
      <c r="A1626" s="14"/>
      <c r="B1626" s="243"/>
      <c r="C1626" s="244"/>
      <c r="D1626" s="228" t="s">
        <v>170</v>
      </c>
      <c r="E1626" s="245" t="s">
        <v>19</v>
      </c>
      <c r="F1626" s="246" t="s">
        <v>1243</v>
      </c>
      <c r="G1626" s="244"/>
      <c r="H1626" s="247">
        <v>6.2</v>
      </c>
      <c r="I1626" s="248"/>
      <c r="J1626" s="244"/>
      <c r="K1626" s="244"/>
      <c r="L1626" s="249"/>
      <c r="M1626" s="250"/>
      <c r="N1626" s="251"/>
      <c r="O1626" s="251"/>
      <c r="P1626" s="251"/>
      <c r="Q1626" s="251"/>
      <c r="R1626" s="251"/>
      <c r="S1626" s="251"/>
      <c r="T1626" s="252"/>
      <c r="U1626" s="14"/>
      <c r="V1626" s="14"/>
      <c r="W1626" s="14"/>
      <c r="X1626" s="14"/>
      <c r="Y1626" s="14"/>
      <c r="Z1626" s="14"/>
      <c r="AA1626" s="14"/>
      <c r="AB1626" s="14"/>
      <c r="AC1626" s="14"/>
      <c r="AD1626" s="14"/>
      <c r="AE1626" s="14"/>
      <c r="AT1626" s="253" t="s">
        <v>170</v>
      </c>
      <c r="AU1626" s="253" t="s">
        <v>77</v>
      </c>
      <c r="AV1626" s="14" t="s">
        <v>77</v>
      </c>
      <c r="AW1626" s="14" t="s">
        <v>31</v>
      </c>
      <c r="AX1626" s="14" t="s">
        <v>69</v>
      </c>
      <c r="AY1626" s="253" t="s">
        <v>155</v>
      </c>
    </row>
    <row r="1627" s="13" customFormat="1">
      <c r="A1627" s="13"/>
      <c r="B1627" s="233"/>
      <c r="C1627" s="234"/>
      <c r="D1627" s="228" t="s">
        <v>170</v>
      </c>
      <c r="E1627" s="235" t="s">
        <v>19</v>
      </c>
      <c r="F1627" s="236" t="s">
        <v>1244</v>
      </c>
      <c r="G1627" s="234"/>
      <c r="H1627" s="235" t="s">
        <v>19</v>
      </c>
      <c r="I1627" s="237"/>
      <c r="J1627" s="234"/>
      <c r="K1627" s="234"/>
      <c r="L1627" s="238"/>
      <c r="M1627" s="239"/>
      <c r="N1627" s="240"/>
      <c r="O1627" s="240"/>
      <c r="P1627" s="240"/>
      <c r="Q1627" s="240"/>
      <c r="R1627" s="240"/>
      <c r="S1627" s="240"/>
      <c r="T1627" s="241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42" t="s">
        <v>170</v>
      </c>
      <c r="AU1627" s="242" t="s">
        <v>77</v>
      </c>
      <c r="AV1627" s="13" t="s">
        <v>75</v>
      </c>
      <c r="AW1627" s="13" t="s">
        <v>31</v>
      </c>
      <c r="AX1627" s="13" t="s">
        <v>69</v>
      </c>
      <c r="AY1627" s="242" t="s">
        <v>155</v>
      </c>
    </row>
    <row r="1628" s="14" customFormat="1">
      <c r="A1628" s="14"/>
      <c r="B1628" s="243"/>
      <c r="C1628" s="244"/>
      <c r="D1628" s="228" t="s">
        <v>170</v>
      </c>
      <c r="E1628" s="245" t="s">
        <v>19</v>
      </c>
      <c r="F1628" s="246" t="s">
        <v>1245</v>
      </c>
      <c r="G1628" s="244"/>
      <c r="H1628" s="247">
        <v>38.43</v>
      </c>
      <c r="I1628" s="248"/>
      <c r="J1628" s="244"/>
      <c r="K1628" s="244"/>
      <c r="L1628" s="249"/>
      <c r="M1628" s="250"/>
      <c r="N1628" s="251"/>
      <c r="O1628" s="251"/>
      <c r="P1628" s="251"/>
      <c r="Q1628" s="251"/>
      <c r="R1628" s="251"/>
      <c r="S1628" s="251"/>
      <c r="T1628" s="252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T1628" s="253" t="s">
        <v>170</v>
      </c>
      <c r="AU1628" s="253" t="s">
        <v>77</v>
      </c>
      <c r="AV1628" s="14" t="s">
        <v>77</v>
      </c>
      <c r="AW1628" s="14" t="s">
        <v>31</v>
      </c>
      <c r="AX1628" s="14" t="s">
        <v>69</v>
      </c>
      <c r="AY1628" s="253" t="s">
        <v>155</v>
      </c>
    </row>
    <row r="1629" s="13" customFormat="1">
      <c r="A1629" s="13"/>
      <c r="B1629" s="233"/>
      <c r="C1629" s="234"/>
      <c r="D1629" s="228" t="s">
        <v>170</v>
      </c>
      <c r="E1629" s="235" t="s">
        <v>19</v>
      </c>
      <c r="F1629" s="236" t="s">
        <v>183</v>
      </c>
      <c r="G1629" s="234"/>
      <c r="H1629" s="235" t="s">
        <v>19</v>
      </c>
      <c r="I1629" s="237"/>
      <c r="J1629" s="234"/>
      <c r="K1629" s="234"/>
      <c r="L1629" s="238"/>
      <c r="M1629" s="239"/>
      <c r="N1629" s="240"/>
      <c r="O1629" s="240"/>
      <c r="P1629" s="240"/>
      <c r="Q1629" s="240"/>
      <c r="R1629" s="240"/>
      <c r="S1629" s="240"/>
      <c r="T1629" s="241"/>
      <c r="U1629" s="13"/>
      <c r="V1629" s="13"/>
      <c r="W1629" s="13"/>
      <c r="X1629" s="13"/>
      <c r="Y1629" s="13"/>
      <c r="Z1629" s="13"/>
      <c r="AA1629" s="13"/>
      <c r="AB1629" s="13"/>
      <c r="AC1629" s="13"/>
      <c r="AD1629" s="13"/>
      <c r="AE1629" s="13"/>
      <c r="AT1629" s="242" t="s">
        <v>170</v>
      </c>
      <c r="AU1629" s="242" t="s">
        <v>77</v>
      </c>
      <c r="AV1629" s="13" t="s">
        <v>75</v>
      </c>
      <c r="AW1629" s="13" t="s">
        <v>31</v>
      </c>
      <c r="AX1629" s="13" t="s">
        <v>69</v>
      </c>
      <c r="AY1629" s="242" t="s">
        <v>155</v>
      </c>
    </row>
    <row r="1630" s="14" customFormat="1">
      <c r="A1630" s="14"/>
      <c r="B1630" s="243"/>
      <c r="C1630" s="244"/>
      <c r="D1630" s="228" t="s">
        <v>170</v>
      </c>
      <c r="E1630" s="245" t="s">
        <v>19</v>
      </c>
      <c r="F1630" s="246" t="s">
        <v>1246</v>
      </c>
      <c r="G1630" s="244"/>
      <c r="H1630" s="247">
        <v>764</v>
      </c>
      <c r="I1630" s="248"/>
      <c r="J1630" s="244"/>
      <c r="K1630" s="244"/>
      <c r="L1630" s="249"/>
      <c r="M1630" s="250"/>
      <c r="N1630" s="251"/>
      <c r="O1630" s="251"/>
      <c r="P1630" s="251"/>
      <c r="Q1630" s="251"/>
      <c r="R1630" s="251"/>
      <c r="S1630" s="251"/>
      <c r="T1630" s="252"/>
      <c r="U1630" s="14"/>
      <c r="V1630" s="14"/>
      <c r="W1630" s="14"/>
      <c r="X1630" s="14"/>
      <c r="Y1630" s="14"/>
      <c r="Z1630" s="14"/>
      <c r="AA1630" s="14"/>
      <c r="AB1630" s="14"/>
      <c r="AC1630" s="14"/>
      <c r="AD1630" s="14"/>
      <c r="AE1630" s="14"/>
      <c r="AT1630" s="253" t="s">
        <v>170</v>
      </c>
      <c r="AU1630" s="253" t="s">
        <v>77</v>
      </c>
      <c r="AV1630" s="14" t="s">
        <v>77</v>
      </c>
      <c r="AW1630" s="14" t="s">
        <v>31</v>
      </c>
      <c r="AX1630" s="14" t="s">
        <v>69</v>
      </c>
      <c r="AY1630" s="253" t="s">
        <v>155</v>
      </c>
    </row>
    <row r="1631" s="13" customFormat="1">
      <c r="A1631" s="13"/>
      <c r="B1631" s="233"/>
      <c r="C1631" s="234"/>
      <c r="D1631" s="228" t="s">
        <v>170</v>
      </c>
      <c r="E1631" s="235" t="s">
        <v>19</v>
      </c>
      <c r="F1631" s="236" t="s">
        <v>817</v>
      </c>
      <c r="G1631" s="234"/>
      <c r="H1631" s="235" t="s">
        <v>19</v>
      </c>
      <c r="I1631" s="237"/>
      <c r="J1631" s="234"/>
      <c r="K1631" s="234"/>
      <c r="L1631" s="238"/>
      <c r="M1631" s="239"/>
      <c r="N1631" s="240"/>
      <c r="O1631" s="240"/>
      <c r="P1631" s="240"/>
      <c r="Q1631" s="240"/>
      <c r="R1631" s="240"/>
      <c r="S1631" s="240"/>
      <c r="T1631" s="241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42" t="s">
        <v>170</v>
      </c>
      <c r="AU1631" s="242" t="s">
        <v>77</v>
      </c>
      <c r="AV1631" s="13" t="s">
        <v>75</v>
      </c>
      <c r="AW1631" s="13" t="s">
        <v>31</v>
      </c>
      <c r="AX1631" s="13" t="s">
        <v>69</v>
      </c>
      <c r="AY1631" s="242" t="s">
        <v>155</v>
      </c>
    </row>
    <row r="1632" s="14" customFormat="1">
      <c r="A1632" s="14"/>
      <c r="B1632" s="243"/>
      <c r="C1632" s="244"/>
      <c r="D1632" s="228" t="s">
        <v>170</v>
      </c>
      <c r="E1632" s="245" t="s">
        <v>19</v>
      </c>
      <c r="F1632" s="246" t="s">
        <v>1206</v>
      </c>
      <c r="G1632" s="244"/>
      <c r="H1632" s="247">
        <v>-16.170000000000002</v>
      </c>
      <c r="I1632" s="248"/>
      <c r="J1632" s="244"/>
      <c r="K1632" s="244"/>
      <c r="L1632" s="249"/>
      <c r="M1632" s="250"/>
      <c r="N1632" s="251"/>
      <c r="O1632" s="251"/>
      <c r="P1632" s="251"/>
      <c r="Q1632" s="251"/>
      <c r="R1632" s="251"/>
      <c r="S1632" s="251"/>
      <c r="T1632" s="252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T1632" s="253" t="s">
        <v>170</v>
      </c>
      <c r="AU1632" s="253" t="s">
        <v>77</v>
      </c>
      <c r="AV1632" s="14" t="s">
        <v>77</v>
      </c>
      <c r="AW1632" s="14" t="s">
        <v>31</v>
      </c>
      <c r="AX1632" s="14" t="s">
        <v>69</v>
      </c>
      <c r="AY1632" s="253" t="s">
        <v>155</v>
      </c>
    </row>
    <row r="1633" s="13" customFormat="1">
      <c r="A1633" s="13"/>
      <c r="B1633" s="233"/>
      <c r="C1633" s="234"/>
      <c r="D1633" s="228" t="s">
        <v>170</v>
      </c>
      <c r="E1633" s="235" t="s">
        <v>19</v>
      </c>
      <c r="F1633" s="236" t="s">
        <v>1194</v>
      </c>
      <c r="G1633" s="234"/>
      <c r="H1633" s="235" t="s">
        <v>19</v>
      </c>
      <c r="I1633" s="237"/>
      <c r="J1633" s="234"/>
      <c r="K1633" s="234"/>
      <c r="L1633" s="238"/>
      <c r="M1633" s="239"/>
      <c r="N1633" s="240"/>
      <c r="O1633" s="240"/>
      <c r="P1633" s="240"/>
      <c r="Q1633" s="240"/>
      <c r="R1633" s="240"/>
      <c r="S1633" s="240"/>
      <c r="T1633" s="241"/>
      <c r="U1633" s="13"/>
      <c r="V1633" s="13"/>
      <c r="W1633" s="13"/>
      <c r="X1633" s="13"/>
      <c r="Y1633" s="13"/>
      <c r="Z1633" s="13"/>
      <c r="AA1633" s="13"/>
      <c r="AB1633" s="13"/>
      <c r="AC1633" s="13"/>
      <c r="AD1633" s="13"/>
      <c r="AE1633" s="13"/>
      <c r="AT1633" s="242" t="s">
        <v>170</v>
      </c>
      <c r="AU1633" s="242" t="s">
        <v>77</v>
      </c>
      <c r="AV1633" s="13" t="s">
        <v>75</v>
      </c>
      <c r="AW1633" s="13" t="s">
        <v>31</v>
      </c>
      <c r="AX1633" s="13" t="s">
        <v>69</v>
      </c>
      <c r="AY1633" s="242" t="s">
        <v>155</v>
      </c>
    </row>
    <row r="1634" s="14" customFormat="1">
      <c r="A1634" s="14"/>
      <c r="B1634" s="243"/>
      <c r="C1634" s="244"/>
      <c r="D1634" s="228" t="s">
        <v>170</v>
      </c>
      <c r="E1634" s="245" t="s">
        <v>19</v>
      </c>
      <c r="F1634" s="246" t="s">
        <v>1247</v>
      </c>
      <c r="G1634" s="244"/>
      <c r="H1634" s="247">
        <v>151.875</v>
      </c>
      <c r="I1634" s="248"/>
      <c r="J1634" s="244"/>
      <c r="K1634" s="244"/>
      <c r="L1634" s="249"/>
      <c r="M1634" s="250"/>
      <c r="N1634" s="251"/>
      <c r="O1634" s="251"/>
      <c r="P1634" s="251"/>
      <c r="Q1634" s="251"/>
      <c r="R1634" s="251"/>
      <c r="S1634" s="251"/>
      <c r="T1634" s="252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T1634" s="253" t="s">
        <v>170</v>
      </c>
      <c r="AU1634" s="253" t="s">
        <v>77</v>
      </c>
      <c r="AV1634" s="14" t="s">
        <v>77</v>
      </c>
      <c r="AW1634" s="14" t="s">
        <v>31</v>
      </c>
      <c r="AX1634" s="14" t="s">
        <v>69</v>
      </c>
      <c r="AY1634" s="253" t="s">
        <v>155</v>
      </c>
    </row>
    <row r="1635" s="13" customFormat="1">
      <c r="A1635" s="13"/>
      <c r="B1635" s="233"/>
      <c r="C1635" s="234"/>
      <c r="D1635" s="228" t="s">
        <v>170</v>
      </c>
      <c r="E1635" s="235" t="s">
        <v>19</v>
      </c>
      <c r="F1635" s="236" t="s">
        <v>1244</v>
      </c>
      <c r="G1635" s="234"/>
      <c r="H1635" s="235" t="s">
        <v>19</v>
      </c>
      <c r="I1635" s="237"/>
      <c r="J1635" s="234"/>
      <c r="K1635" s="234"/>
      <c r="L1635" s="238"/>
      <c r="M1635" s="239"/>
      <c r="N1635" s="240"/>
      <c r="O1635" s="240"/>
      <c r="P1635" s="240"/>
      <c r="Q1635" s="240"/>
      <c r="R1635" s="240"/>
      <c r="S1635" s="240"/>
      <c r="T1635" s="241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42" t="s">
        <v>170</v>
      </c>
      <c r="AU1635" s="242" t="s">
        <v>77</v>
      </c>
      <c r="AV1635" s="13" t="s">
        <v>75</v>
      </c>
      <c r="AW1635" s="13" t="s">
        <v>31</v>
      </c>
      <c r="AX1635" s="13" t="s">
        <v>69</v>
      </c>
      <c r="AY1635" s="242" t="s">
        <v>155</v>
      </c>
    </row>
    <row r="1636" s="14" customFormat="1">
      <c r="A1636" s="14"/>
      <c r="B1636" s="243"/>
      <c r="C1636" s="244"/>
      <c r="D1636" s="228" t="s">
        <v>170</v>
      </c>
      <c r="E1636" s="245" t="s">
        <v>19</v>
      </c>
      <c r="F1636" s="246" t="s">
        <v>1248</v>
      </c>
      <c r="G1636" s="244"/>
      <c r="H1636" s="247">
        <v>12.81</v>
      </c>
      <c r="I1636" s="248"/>
      <c r="J1636" s="244"/>
      <c r="K1636" s="244"/>
      <c r="L1636" s="249"/>
      <c r="M1636" s="250"/>
      <c r="N1636" s="251"/>
      <c r="O1636" s="251"/>
      <c r="P1636" s="251"/>
      <c r="Q1636" s="251"/>
      <c r="R1636" s="251"/>
      <c r="S1636" s="251"/>
      <c r="T1636" s="252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T1636" s="253" t="s">
        <v>170</v>
      </c>
      <c r="AU1636" s="253" t="s">
        <v>77</v>
      </c>
      <c r="AV1636" s="14" t="s">
        <v>77</v>
      </c>
      <c r="AW1636" s="14" t="s">
        <v>31</v>
      </c>
      <c r="AX1636" s="14" t="s">
        <v>69</v>
      </c>
      <c r="AY1636" s="253" t="s">
        <v>155</v>
      </c>
    </row>
    <row r="1637" s="16" customFormat="1">
      <c r="A1637" s="16"/>
      <c r="B1637" s="276"/>
      <c r="C1637" s="277"/>
      <c r="D1637" s="228" t="s">
        <v>170</v>
      </c>
      <c r="E1637" s="278" t="s">
        <v>19</v>
      </c>
      <c r="F1637" s="279" t="s">
        <v>426</v>
      </c>
      <c r="G1637" s="277"/>
      <c r="H1637" s="280">
        <v>3378.0949999999992</v>
      </c>
      <c r="I1637" s="281"/>
      <c r="J1637" s="277"/>
      <c r="K1637" s="277"/>
      <c r="L1637" s="282"/>
      <c r="M1637" s="283"/>
      <c r="N1637" s="284"/>
      <c r="O1637" s="284"/>
      <c r="P1637" s="284"/>
      <c r="Q1637" s="284"/>
      <c r="R1637" s="284"/>
      <c r="S1637" s="284"/>
      <c r="T1637" s="285"/>
      <c r="U1637" s="16"/>
      <c r="V1637" s="16"/>
      <c r="W1637" s="16"/>
      <c r="X1637" s="16"/>
      <c r="Y1637" s="16"/>
      <c r="Z1637" s="16"/>
      <c r="AA1637" s="16"/>
      <c r="AB1637" s="16"/>
      <c r="AC1637" s="16"/>
      <c r="AD1637" s="16"/>
      <c r="AE1637" s="16"/>
      <c r="AT1637" s="286" t="s">
        <v>170</v>
      </c>
      <c r="AU1637" s="286" t="s">
        <v>77</v>
      </c>
      <c r="AV1637" s="16" t="s">
        <v>165</v>
      </c>
      <c r="AW1637" s="16" t="s">
        <v>31</v>
      </c>
      <c r="AX1637" s="16" t="s">
        <v>69</v>
      </c>
      <c r="AY1637" s="286" t="s">
        <v>155</v>
      </c>
    </row>
    <row r="1638" s="13" customFormat="1">
      <c r="A1638" s="13"/>
      <c r="B1638" s="233"/>
      <c r="C1638" s="234"/>
      <c r="D1638" s="228" t="s">
        <v>170</v>
      </c>
      <c r="E1638" s="235" t="s">
        <v>19</v>
      </c>
      <c r="F1638" s="236" t="s">
        <v>822</v>
      </c>
      <c r="G1638" s="234"/>
      <c r="H1638" s="235" t="s">
        <v>19</v>
      </c>
      <c r="I1638" s="237"/>
      <c r="J1638" s="234"/>
      <c r="K1638" s="234"/>
      <c r="L1638" s="238"/>
      <c r="M1638" s="239"/>
      <c r="N1638" s="240"/>
      <c r="O1638" s="240"/>
      <c r="P1638" s="240"/>
      <c r="Q1638" s="240"/>
      <c r="R1638" s="240"/>
      <c r="S1638" s="240"/>
      <c r="T1638" s="241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242" t="s">
        <v>170</v>
      </c>
      <c r="AU1638" s="242" t="s">
        <v>77</v>
      </c>
      <c r="AV1638" s="13" t="s">
        <v>75</v>
      </c>
      <c r="AW1638" s="13" t="s">
        <v>31</v>
      </c>
      <c r="AX1638" s="13" t="s">
        <v>69</v>
      </c>
      <c r="AY1638" s="242" t="s">
        <v>155</v>
      </c>
    </row>
    <row r="1639" s="13" customFormat="1">
      <c r="A1639" s="13"/>
      <c r="B1639" s="233"/>
      <c r="C1639" s="234"/>
      <c r="D1639" s="228" t="s">
        <v>170</v>
      </c>
      <c r="E1639" s="235" t="s">
        <v>19</v>
      </c>
      <c r="F1639" s="236" t="s">
        <v>824</v>
      </c>
      <c r="G1639" s="234"/>
      <c r="H1639" s="235" t="s">
        <v>19</v>
      </c>
      <c r="I1639" s="237"/>
      <c r="J1639" s="234"/>
      <c r="K1639" s="234"/>
      <c r="L1639" s="238"/>
      <c r="M1639" s="239"/>
      <c r="N1639" s="240"/>
      <c r="O1639" s="240"/>
      <c r="P1639" s="240"/>
      <c r="Q1639" s="240"/>
      <c r="R1639" s="240"/>
      <c r="S1639" s="240"/>
      <c r="T1639" s="241"/>
      <c r="U1639" s="13"/>
      <c r="V1639" s="13"/>
      <c r="W1639" s="13"/>
      <c r="X1639" s="13"/>
      <c r="Y1639" s="13"/>
      <c r="Z1639" s="13"/>
      <c r="AA1639" s="13"/>
      <c r="AB1639" s="13"/>
      <c r="AC1639" s="13"/>
      <c r="AD1639" s="13"/>
      <c r="AE1639" s="13"/>
      <c r="AT1639" s="242" t="s">
        <v>170</v>
      </c>
      <c r="AU1639" s="242" t="s">
        <v>77</v>
      </c>
      <c r="AV1639" s="13" t="s">
        <v>75</v>
      </c>
      <c r="AW1639" s="13" t="s">
        <v>31</v>
      </c>
      <c r="AX1639" s="13" t="s">
        <v>69</v>
      </c>
      <c r="AY1639" s="242" t="s">
        <v>155</v>
      </c>
    </row>
    <row r="1640" s="14" customFormat="1">
      <c r="A1640" s="14"/>
      <c r="B1640" s="243"/>
      <c r="C1640" s="244"/>
      <c r="D1640" s="228" t="s">
        <v>170</v>
      </c>
      <c r="E1640" s="245" t="s">
        <v>19</v>
      </c>
      <c r="F1640" s="246" t="s">
        <v>1212</v>
      </c>
      <c r="G1640" s="244"/>
      <c r="H1640" s="247">
        <v>37</v>
      </c>
      <c r="I1640" s="248"/>
      <c r="J1640" s="244"/>
      <c r="K1640" s="244"/>
      <c r="L1640" s="249"/>
      <c r="M1640" s="250"/>
      <c r="N1640" s="251"/>
      <c r="O1640" s="251"/>
      <c r="P1640" s="251"/>
      <c r="Q1640" s="251"/>
      <c r="R1640" s="251"/>
      <c r="S1640" s="251"/>
      <c r="T1640" s="252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T1640" s="253" t="s">
        <v>170</v>
      </c>
      <c r="AU1640" s="253" t="s">
        <v>77</v>
      </c>
      <c r="AV1640" s="14" t="s">
        <v>77</v>
      </c>
      <c r="AW1640" s="14" t="s">
        <v>31</v>
      </c>
      <c r="AX1640" s="14" t="s">
        <v>69</v>
      </c>
      <c r="AY1640" s="253" t="s">
        <v>155</v>
      </c>
    </row>
    <row r="1641" s="13" customFormat="1">
      <c r="A1641" s="13"/>
      <c r="B1641" s="233"/>
      <c r="C1641" s="234"/>
      <c r="D1641" s="228" t="s">
        <v>170</v>
      </c>
      <c r="E1641" s="235" t="s">
        <v>19</v>
      </c>
      <c r="F1641" s="236" t="s">
        <v>1249</v>
      </c>
      <c r="G1641" s="234"/>
      <c r="H1641" s="235" t="s">
        <v>19</v>
      </c>
      <c r="I1641" s="237"/>
      <c r="J1641" s="234"/>
      <c r="K1641" s="234"/>
      <c r="L1641" s="238"/>
      <c r="M1641" s="239"/>
      <c r="N1641" s="240"/>
      <c r="O1641" s="240"/>
      <c r="P1641" s="240"/>
      <c r="Q1641" s="240"/>
      <c r="R1641" s="240"/>
      <c r="S1641" s="240"/>
      <c r="T1641" s="241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42" t="s">
        <v>170</v>
      </c>
      <c r="AU1641" s="242" t="s">
        <v>77</v>
      </c>
      <c r="AV1641" s="13" t="s">
        <v>75</v>
      </c>
      <c r="AW1641" s="13" t="s">
        <v>31</v>
      </c>
      <c r="AX1641" s="13" t="s">
        <v>69</v>
      </c>
      <c r="AY1641" s="242" t="s">
        <v>155</v>
      </c>
    </row>
    <row r="1642" s="14" customFormat="1">
      <c r="A1642" s="14"/>
      <c r="B1642" s="243"/>
      <c r="C1642" s="244"/>
      <c r="D1642" s="228" t="s">
        <v>170</v>
      </c>
      <c r="E1642" s="245" t="s">
        <v>19</v>
      </c>
      <c r="F1642" s="246" t="s">
        <v>1250</v>
      </c>
      <c r="G1642" s="244"/>
      <c r="H1642" s="247">
        <v>10.8</v>
      </c>
      <c r="I1642" s="248"/>
      <c r="J1642" s="244"/>
      <c r="K1642" s="244"/>
      <c r="L1642" s="249"/>
      <c r="M1642" s="250"/>
      <c r="N1642" s="251"/>
      <c r="O1642" s="251"/>
      <c r="P1642" s="251"/>
      <c r="Q1642" s="251"/>
      <c r="R1642" s="251"/>
      <c r="S1642" s="251"/>
      <c r="T1642" s="252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T1642" s="253" t="s">
        <v>170</v>
      </c>
      <c r="AU1642" s="253" t="s">
        <v>77</v>
      </c>
      <c r="AV1642" s="14" t="s">
        <v>77</v>
      </c>
      <c r="AW1642" s="14" t="s">
        <v>31</v>
      </c>
      <c r="AX1642" s="14" t="s">
        <v>69</v>
      </c>
      <c r="AY1642" s="253" t="s">
        <v>155</v>
      </c>
    </row>
    <row r="1643" s="16" customFormat="1">
      <c r="A1643" s="16"/>
      <c r="B1643" s="276"/>
      <c r="C1643" s="277"/>
      <c r="D1643" s="228" t="s">
        <v>170</v>
      </c>
      <c r="E1643" s="278" t="s">
        <v>19</v>
      </c>
      <c r="F1643" s="279" t="s">
        <v>426</v>
      </c>
      <c r="G1643" s="277"/>
      <c r="H1643" s="280">
        <v>47.8</v>
      </c>
      <c r="I1643" s="281"/>
      <c r="J1643" s="277"/>
      <c r="K1643" s="277"/>
      <c r="L1643" s="282"/>
      <c r="M1643" s="283"/>
      <c r="N1643" s="284"/>
      <c r="O1643" s="284"/>
      <c r="P1643" s="284"/>
      <c r="Q1643" s="284"/>
      <c r="R1643" s="284"/>
      <c r="S1643" s="284"/>
      <c r="T1643" s="285"/>
      <c r="U1643" s="16"/>
      <c r="V1643" s="16"/>
      <c r="W1643" s="16"/>
      <c r="X1643" s="16"/>
      <c r="Y1643" s="16"/>
      <c r="Z1643" s="16"/>
      <c r="AA1643" s="16"/>
      <c r="AB1643" s="16"/>
      <c r="AC1643" s="16"/>
      <c r="AD1643" s="16"/>
      <c r="AE1643" s="16"/>
      <c r="AT1643" s="286" t="s">
        <v>170</v>
      </c>
      <c r="AU1643" s="286" t="s">
        <v>77</v>
      </c>
      <c r="AV1643" s="16" t="s">
        <v>165</v>
      </c>
      <c r="AW1643" s="16" t="s">
        <v>31</v>
      </c>
      <c r="AX1643" s="16" t="s">
        <v>69</v>
      </c>
      <c r="AY1643" s="286" t="s">
        <v>155</v>
      </c>
    </row>
    <row r="1644" s="13" customFormat="1">
      <c r="A1644" s="13"/>
      <c r="B1644" s="233"/>
      <c r="C1644" s="234"/>
      <c r="D1644" s="228" t="s">
        <v>170</v>
      </c>
      <c r="E1644" s="235" t="s">
        <v>19</v>
      </c>
      <c r="F1644" s="236" t="s">
        <v>1209</v>
      </c>
      <c r="G1644" s="234"/>
      <c r="H1644" s="235" t="s">
        <v>19</v>
      </c>
      <c r="I1644" s="237"/>
      <c r="J1644" s="234"/>
      <c r="K1644" s="234"/>
      <c r="L1644" s="238"/>
      <c r="M1644" s="239"/>
      <c r="N1644" s="240"/>
      <c r="O1644" s="240"/>
      <c r="P1644" s="240"/>
      <c r="Q1644" s="240"/>
      <c r="R1644" s="240"/>
      <c r="S1644" s="240"/>
      <c r="T1644" s="241"/>
      <c r="U1644" s="13"/>
      <c r="V1644" s="13"/>
      <c r="W1644" s="13"/>
      <c r="X1644" s="13"/>
      <c r="Y1644" s="13"/>
      <c r="Z1644" s="13"/>
      <c r="AA1644" s="13"/>
      <c r="AB1644" s="13"/>
      <c r="AC1644" s="13"/>
      <c r="AD1644" s="13"/>
      <c r="AE1644" s="13"/>
      <c r="AT1644" s="242" t="s">
        <v>170</v>
      </c>
      <c r="AU1644" s="242" t="s">
        <v>77</v>
      </c>
      <c r="AV1644" s="13" t="s">
        <v>75</v>
      </c>
      <c r="AW1644" s="13" t="s">
        <v>31</v>
      </c>
      <c r="AX1644" s="13" t="s">
        <v>69</v>
      </c>
      <c r="AY1644" s="242" t="s">
        <v>155</v>
      </c>
    </row>
    <row r="1645" s="13" customFormat="1">
      <c r="A1645" s="13"/>
      <c r="B1645" s="233"/>
      <c r="C1645" s="234"/>
      <c r="D1645" s="228" t="s">
        <v>170</v>
      </c>
      <c r="E1645" s="235" t="s">
        <v>19</v>
      </c>
      <c r="F1645" s="236" t="s">
        <v>187</v>
      </c>
      <c r="G1645" s="234"/>
      <c r="H1645" s="235" t="s">
        <v>19</v>
      </c>
      <c r="I1645" s="237"/>
      <c r="J1645" s="234"/>
      <c r="K1645" s="234"/>
      <c r="L1645" s="238"/>
      <c r="M1645" s="239"/>
      <c r="N1645" s="240"/>
      <c r="O1645" s="240"/>
      <c r="P1645" s="240"/>
      <c r="Q1645" s="240"/>
      <c r="R1645" s="240"/>
      <c r="S1645" s="240"/>
      <c r="T1645" s="241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T1645" s="242" t="s">
        <v>170</v>
      </c>
      <c r="AU1645" s="242" t="s">
        <v>77</v>
      </c>
      <c r="AV1645" s="13" t="s">
        <v>75</v>
      </c>
      <c r="AW1645" s="13" t="s">
        <v>31</v>
      </c>
      <c r="AX1645" s="13" t="s">
        <v>69</v>
      </c>
      <c r="AY1645" s="242" t="s">
        <v>155</v>
      </c>
    </row>
    <row r="1646" s="14" customFormat="1">
      <c r="A1646" s="14"/>
      <c r="B1646" s="243"/>
      <c r="C1646" s="244"/>
      <c r="D1646" s="228" t="s">
        <v>170</v>
      </c>
      <c r="E1646" s="245" t="s">
        <v>19</v>
      </c>
      <c r="F1646" s="246" t="s">
        <v>1251</v>
      </c>
      <c r="G1646" s="244"/>
      <c r="H1646" s="247">
        <v>686.70000000000008</v>
      </c>
      <c r="I1646" s="248"/>
      <c r="J1646" s="244"/>
      <c r="K1646" s="244"/>
      <c r="L1646" s="249"/>
      <c r="M1646" s="250"/>
      <c r="N1646" s="251"/>
      <c r="O1646" s="251"/>
      <c r="P1646" s="251"/>
      <c r="Q1646" s="251"/>
      <c r="R1646" s="251"/>
      <c r="S1646" s="251"/>
      <c r="T1646" s="252"/>
      <c r="U1646" s="14"/>
      <c r="V1646" s="14"/>
      <c r="W1646" s="14"/>
      <c r="X1646" s="14"/>
      <c r="Y1646" s="14"/>
      <c r="Z1646" s="14"/>
      <c r="AA1646" s="14"/>
      <c r="AB1646" s="14"/>
      <c r="AC1646" s="14"/>
      <c r="AD1646" s="14"/>
      <c r="AE1646" s="14"/>
      <c r="AT1646" s="253" t="s">
        <v>170</v>
      </c>
      <c r="AU1646" s="253" t="s">
        <v>77</v>
      </c>
      <c r="AV1646" s="14" t="s">
        <v>77</v>
      </c>
      <c r="AW1646" s="14" t="s">
        <v>31</v>
      </c>
      <c r="AX1646" s="14" t="s">
        <v>69</v>
      </c>
      <c r="AY1646" s="253" t="s">
        <v>155</v>
      </c>
    </row>
    <row r="1647" s="13" customFormat="1">
      <c r="A1647" s="13"/>
      <c r="B1647" s="233"/>
      <c r="C1647" s="234"/>
      <c r="D1647" s="228" t="s">
        <v>170</v>
      </c>
      <c r="E1647" s="235" t="s">
        <v>19</v>
      </c>
      <c r="F1647" s="236" t="s">
        <v>1249</v>
      </c>
      <c r="G1647" s="234"/>
      <c r="H1647" s="235" t="s">
        <v>19</v>
      </c>
      <c r="I1647" s="237"/>
      <c r="J1647" s="234"/>
      <c r="K1647" s="234"/>
      <c r="L1647" s="238"/>
      <c r="M1647" s="239"/>
      <c r="N1647" s="240"/>
      <c r="O1647" s="240"/>
      <c r="P1647" s="240"/>
      <c r="Q1647" s="240"/>
      <c r="R1647" s="240"/>
      <c r="S1647" s="240"/>
      <c r="T1647" s="241"/>
      <c r="U1647" s="13"/>
      <c r="V1647" s="13"/>
      <c r="W1647" s="13"/>
      <c r="X1647" s="13"/>
      <c r="Y1647" s="13"/>
      <c r="Z1647" s="13"/>
      <c r="AA1647" s="13"/>
      <c r="AB1647" s="13"/>
      <c r="AC1647" s="13"/>
      <c r="AD1647" s="13"/>
      <c r="AE1647" s="13"/>
      <c r="AT1647" s="242" t="s">
        <v>170</v>
      </c>
      <c r="AU1647" s="242" t="s">
        <v>77</v>
      </c>
      <c r="AV1647" s="13" t="s">
        <v>75</v>
      </c>
      <c r="AW1647" s="13" t="s">
        <v>31</v>
      </c>
      <c r="AX1647" s="13" t="s">
        <v>69</v>
      </c>
      <c r="AY1647" s="242" t="s">
        <v>155</v>
      </c>
    </row>
    <row r="1648" s="14" customFormat="1">
      <c r="A1648" s="14"/>
      <c r="B1648" s="243"/>
      <c r="C1648" s="244"/>
      <c r="D1648" s="228" t="s">
        <v>170</v>
      </c>
      <c r="E1648" s="245" t="s">
        <v>19</v>
      </c>
      <c r="F1648" s="246" t="s">
        <v>1252</v>
      </c>
      <c r="G1648" s="244"/>
      <c r="H1648" s="247">
        <v>182.25</v>
      </c>
      <c r="I1648" s="248"/>
      <c r="J1648" s="244"/>
      <c r="K1648" s="244"/>
      <c r="L1648" s="249"/>
      <c r="M1648" s="250"/>
      <c r="N1648" s="251"/>
      <c r="O1648" s="251"/>
      <c r="P1648" s="251"/>
      <c r="Q1648" s="251"/>
      <c r="R1648" s="251"/>
      <c r="S1648" s="251"/>
      <c r="T1648" s="252"/>
      <c r="U1648" s="14"/>
      <c r="V1648" s="14"/>
      <c r="W1648" s="14"/>
      <c r="X1648" s="14"/>
      <c r="Y1648" s="14"/>
      <c r="Z1648" s="14"/>
      <c r="AA1648" s="14"/>
      <c r="AB1648" s="14"/>
      <c r="AC1648" s="14"/>
      <c r="AD1648" s="14"/>
      <c r="AE1648" s="14"/>
      <c r="AT1648" s="253" t="s">
        <v>170</v>
      </c>
      <c r="AU1648" s="253" t="s">
        <v>77</v>
      </c>
      <c r="AV1648" s="14" t="s">
        <v>77</v>
      </c>
      <c r="AW1648" s="14" t="s">
        <v>31</v>
      </c>
      <c r="AX1648" s="14" t="s">
        <v>69</v>
      </c>
      <c r="AY1648" s="253" t="s">
        <v>155</v>
      </c>
    </row>
    <row r="1649" s="16" customFormat="1">
      <c r="A1649" s="16"/>
      <c r="B1649" s="276"/>
      <c r="C1649" s="277"/>
      <c r="D1649" s="228" t="s">
        <v>170</v>
      </c>
      <c r="E1649" s="278" t="s">
        <v>19</v>
      </c>
      <c r="F1649" s="279" t="s">
        <v>426</v>
      </c>
      <c r="G1649" s="277"/>
      <c r="H1649" s="280">
        <v>868.95</v>
      </c>
      <c r="I1649" s="281"/>
      <c r="J1649" s="277"/>
      <c r="K1649" s="277"/>
      <c r="L1649" s="282"/>
      <c r="M1649" s="283"/>
      <c r="N1649" s="284"/>
      <c r="O1649" s="284"/>
      <c r="P1649" s="284"/>
      <c r="Q1649" s="284"/>
      <c r="R1649" s="284"/>
      <c r="S1649" s="284"/>
      <c r="T1649" s="285"/>
      <c r="U1649" s="16"/>
      <c r="V1649" s="16"/>
      <c r="W1649" s="16"/>
      <c r="X1649" s="16"/>
      <c r="Y1649" s="16"/>
      <c r="Z1649" s="16"/>
      <c r="AA1649" s="16"/>
      <c r="AB1649" s="16"/>
      <c r="AC1649" s="16"/>
      <c r="AD1649" s="16"/>
      <c r="AE1649" s="16"/>
      <c r="AT1649" s="286" t="s">
        <v>170</v>
      </c>
      <c r="AU1649" s="286" t="s">
        <v>77</v>
      </c>
      <c r="AV1649" s="16" t="s">
        <v>165</v>
      </c>
      <c r="AW1649" s="16" t="s">
        <v>31</v>
      </c>
      <c r="AX1649" s="16" t="s">
        <v>69</v>
      </c>
      <c r="AY1649" s="286" t="s">
        <v>155</v>
      </c>
    </row>
    <row r="1650" s="15" customFormat="1">
      <c r="A1650" s="15"/>
      <c r="B1650" s="254"/>
      <c r="C1650" s="255"/>
      <c r="D1650" s="228" t="s">
        <v>170</v>
      </c>
      <c r="E1650" s="256" t="s">
        <v>19</v>
      </c>
      <c r="F1650" s="257" t="s">
        <v>192</v>
      </c>
      <c r="G1650" s="255"/>
      <c r="H1650" s="258">
        <v>4294.8449999999992</v>
      </c>
      <c r="I1650" s="259"/>
      <c r="J1650" s="255"/>
      <c r="K1650" s="255"/>
      <c r="L1650" s="260"/>
      <c r="M1650" s="261"/>
      <c r="N1650" s="262"/>
      <c r="O1650" s="262"/>
      <c r="P1650" s="262"/>
      <c r="Q1650" s="262"/>
      <c r="R1650" s="262"/>
      <c r="S1650" s="262"/>
      <c r="T1650" s="263"/>
      <c r="U1650" s="15"/>
      <c r="V1650" s="15"/>
      <c r="W1650" s="15"/>
      <c r="X1650" s="15"/>
      <c r="Y1650" s="15"/>
      <c r="Z1650" s="15"/>
      <c r="AA1650" s="15"/>
      <c r="AB1650" s="15"/>
      <c r="AC1650" s="15"/>
      <c r="AD1650" s="15"/>
      <c r="AE1650" s="15"/>
      <c r="AT1650" s="264" t="s">
        <v>170</v>
      </c>
      <c r="AU1650" s="264" t="s">
        <v>77</v>
      </c>
      <c r="AV1650" s="15" t="s">
        <v>161</v>
      </c>
      <c r="AW1650" s="15" t="s">
        <v>31</v>
      </c>
      <c r="AX1650" s="15" t="s">
        <v>75</v>
      </c>
      <c r="AY1650" s="264" t="s">
        <v>155</v>
      </c>
    </row>
    <row r="1651" s="2" customFormat="1" ht="24.15" customHeight="1">
      <c r="A1651" s="41"/>
      <c r="B1651" s="42"/>
      <c r="C1651" s="265" t="s">
        <v>783</v>
      </c>
      <c r="D1651" s="265" t="s">
        <v>322</v>
      </c>
      <c r="E1651" s="266" t="s">
        <v>1253</v>
      </c>
      <c r="F1651" s="267" t="s">
        <v>1254</v>
      </c>
      <c r="G1651" s="268" t="s">
        <v>168</v>
      </c>
      <c r="H1651" s="269">
        <v>4939.072</v>
      </c>
      <c r="I1651" s="270"/>
      <c r="J1651" s="271">
        <f>ROUND(I1651*H1651,2)</f>
        <v>0</v>
      </c>
      <c r="K1651" s="267" t="s">
        <v>19</v>
      </c>
      <c r="L1651" s="272"/>
      <c r="M1651" s="273" t="s">
        <v>19</v>
      </c>
      <c r="N1651" s="274" t="s">
        <v>40</v>
      </c>
      <c r="O1651" s="87"/>
      <c r="P1651" s="224">
        <f>O1651*H1651</f>
        <v>0</v>
      </c>
      <c r="Q1651" s="224">
        <v>0</v>
      </c>
      <c r="R1651" s="224">
        <f>Q1651*H1651</f>
        <v>0</v>
      </c>
      <c r="S1651" s="224">
        <v>0</v>
      </c>
      <c r="T1651" s="225">
        <f>S1651*H1651</f>
        <v>0</v>
      </c>
      <c r="U1651" s="41"/>
      <c r="V1651" s="41"/>
      <c r="W1651" s="41"/>
      <c r="X1651" s="41"/>
      <c r="Y1651" s="41"/>
      <c r="Z1651" s="41"/>
      <c r="AA1651" s="41"/>
      <c r="AB1651" s="41"/>
      <c r="AC1651" s="41"/>
      <c r="AD1651" s="41"/>
      <c r="AE1651" s="41"/>
      <c r="AR1651" s="226" t="s">
        <v>282</v>
      </c>
      <c r="AT1651" s="226" t="s">
        <v>322</v>
      </c>
      <c r="AU1651" s="226" t="s">
        <v>77</v>
      </c>
      <c r="AY1651" s="20" t="s">
        <v>155</v>
      </c>
      <c r="BE1651" s="227">
        <f>IF(N1651="základní",J1651,0)</f>
        <v>0</v>
      </c>
      <c r="BF1651" s="227">
        <f>IF(N1651="snížená",J1651,0)</f>
        <v>0</v>
      </c>
      <c r="BG1651" s="227">
        <f>IF(N1651="zákl. přenesená",J1651,0)</f>
        <v>0</v>
      </c>
      <c r="BH1651" s="227">
        <f>IF(N1651="sníž. přenesená",J1651,0)</f>
        <v>0</v>
      </c>
      <c r="BI1651" s="227">
        <f>IF(N1651="nulová",J1651,0)</f>
        <v>0</v>
      </c>
      <c r="BJ1651" s="20" t="s">
        <v>75</v>
      </c>
      <c r="BK1651" s="227">
        <f>ROUND(I1651*H1651,2)</f>
        <v>0</v>
      </c>
      <c r="BL1651" s="20" t="s">
        <v>220</v>
      </c>
      <c r="BM1651" s="226" t="s">
        <v>1255</v>
      </c>
    </row>
    <row r="1652" s="2" customFormat="1">
      <c r="A1652" s="41"/>
      <c r="B1652" s="42"/>
      <c r="C1652" s="43"/>
      <c r="D1652" s="228" t="s">
        <v>162</v>
      </c>
      <c r="E1652" s="43"/>
      <c r="F1652" s="229" t="s">
        <v>1254</v>
      </c>
      <c r="G1652" s="43"/>
      <c r="H1652" s="43"/>
      <c r="I1652" s="230"/>
      <c r="J1652" s="43"/>
      <c r="K1652" s="43"/>
      <c r="L1652" s="47"/>
      <c r="M1652" s="231"/>
      <c r="N1652" s="232"/>
      <c r="O1652" s="87"/>
      <c r="P1652" s="87"/>
      <c r="Q1652" s="87"/>
      <c r="R1652" s="87"/>
      <c r="S1652" s="87"/>
      <c r="T1652" s="88"/>
      <c r="U1652" s="41"/>
      <c r="V1652" s="41"/>
      <c r="W1652" s="41"/>
      <c r="X1652" s="41"/>
      <c r="Y1652" s="41"/>
      <c r="Z1652" s="41"/>
      <c r="AA1652" s="41"/>
      <c r="AB1652" s="41"/>
      <c r="AC1652" s="41"/>
      <c r="AD1652" s="41"/>
      <c r="AE1652" s="41"/>
      <c r="AT1652" s="20" t="s">
        <v>162</v>
      </c>
      <c r="AU1652" s="20" t="s">
        <v>77</v>
      </c>
    </row>
    <row r="1653" s="14" customFormat="1">
      <c r="A1653" s="14"/>
      <c r="B1653" s="243"/>
      <c r="C1653" s="244"/>
      <c r="D1653" s="228" t="s">
        <v>170</v>
      </c>
      <c r="E1653" s="245" t="s">
        <v>19</v>
      </c>
      <c r="F1653" s="246" t="s">
        <v>1256</v>
      </c>
      <c r="G1653" s="244"/>
      <c r="H1653" s="247">
        <v>4939.072</v>
      </c>
      <c r="I1653" s="248"/>
      <c r="J1653" s="244"/>
      <c r="K1653" s="244"/>
      <c r="L1653" s="249"/>
      <c r="M1653" s="250"/>
      <c r="N1653" s="251"/>
      <c r="O1653" s="251"/>
      <c r="P1653" s="251"/>
      <c r="Q1653" s="251"/>
      <c r="R1653" s="251"/>
      <c r="S1653" s="251"/>
      <c r="T1653" s="252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T1653" s="253" t="s">
        <v>170</v>
      </c>
      <c r="AU1653" s="253" t="s">
        <v>77</v>
      </c>
      <c r="AV1653" s="14" t="s">
        <v>77</v>
      </c>
      <c r="AW1653" s="14" t="s">
        <v>31</v>
      </c>
      <c r="AX1653" s="14" t="s">
        <v>69</v>
      </c>
      <c r="AY1653" s="253" t="s">
        <v>155</v>
      </c>
    </row>
    <row r="1654" s="15" customFormat="1">
      <c r="A1654" s="15"/>
      <c r="B1654" s="254"/>
      <c r="C1654" s="255"/>
      <c r="D1654" s="228" t="s">
        <v>170</v>
      </c>
      <c r="E1654" s="256" t="s">
        <v>19</v>
      </c>
      <c r="F1654" s="257" t="s">
        <v>192</v>
      </c>
      <c r="G1654" s="255"/>
      <c r="H1654" s="258">
        <v>4939.072</v>
      </c>
      <c r="I1654" s="259"/>
      <c r="J1654" s="255"/>
      <c r="K1654" s="255"/>
      <c r="L1654" s="260"/>
      <c r="M1654" s="261"/>
      <c r="N1654" s="262"/>
      <c r="O1654" s="262"/>
      <c r="P1654" s="262"/>
      <c r="Q1654" s="262"/>
      <c r="R1654" s="262"/>
      <c r="S1654" s="262"/>
      <c r="T1654" s="263"/>
      <c r="U1654" s="15"/>
      <c r="V1654" s="15"/>
      <c r="W1654" s="15"/>
      <c r="X1654" s="15"/>
      <c r="Y1654" s="15"/>
      <c r="Z1654" s="15"/>
      <c r="AA1654" s="15"/>
      <c r="AB1654" s="15"/>
      <c r="AC1654" s="15"/>
      <c r="AD1654" s="15"/>
      <c r="AE1654" s="15"/>
      <c r="AT1654" s="264" t="s">
        <v>170</v>
      </c>
      <c r="AU1654" s="264" t="s">
        <v>77</v>
      </c>
      <c r="AV1654" s="15" t="s">
        <v>161</v>
      </c>
      <c r="AW1654" s="15" t="s">
        <v>31</v>
      </c>
      <c r="AX1654" s="15" t="s">
        <v>75</v>
      </c>
      <c r="AY1654" s="264" t="s">
        <v>155</v>
      </c>
    </row>
    <row r="1655" s="2" customFormat="1" ht="16.5" customHeight="1">
      <c r="A1655" s="41"/>
      <c r="B1655" s="42"/>
      <c r="C1655" s="215" t="s">
        <v>1257</v>
      </c>
      <c r="D1655" s="215" t="s">
        <v>157</v>
      </c>
      <c r="E1655" s="216" t="s">
        <v>1218</v>
      </c>
      <c r="F1655" s="217" t="s">
        <v>1219</v>
      </c>
      <c r="G1655" s="218" t="s">
        <v>168</v>
      </c>
      <c r="H1655" s="219">
        <v>4294.845</v>
      </c>
      <c r="I1655" s="220"/>
      <c r="J1655" s="221">
        <f>ROUND(I1655*H1655,2)</f>
        <v>0</v>
      </c>
      <c r="K1655" s="217" t="s">
        <v>19</v>
      </c>
      <c r="L1655" s="47"/>
      <c r="M1655" s="222" t="s">
        <v>19</v>
      </c>
      <c r="N1655" s="223" t="s">
        <v>40</v>
      </c>
      <c r="O1655" s="87"/>
      <c r="P1655" s="224">
        <f>O1655*H1655</f>
        <v>0</v>
      </c>
      <c r="Q1655" s="224">
        <v>0</v>
      </c>
      <c r="R1655" s="224">
        <f>Q1655*H1655</f>
        <v>0</v>
      </c>
      <c r="S1655" s="224">
        <v>0</v>
      </c>
      <c r="T1655" s="225">
        <f>S1655*H1655</f>
        <v>0</v>
      </c>
      <c r="U1655" s="41"/>
      <c r="V1655" s="41"/>
      <c r="W1655" s="41"/>
      <c r="X1655" s="41"/>
      <c r="Y1655" s="41"/>
      <c r="Z1655" s="41"/>
      <c r="AA1655" s="41"/>
      <c r="AB1655" s="41"/>
      <c r="AC1655" s="41"/>
      <c r="AD1655" s="41"/>
      <c r="AE1655" s="41"/>
      <c r="AR1655" s="226" t="s">
        <v>220</v>
      </c>
      <c r="AT1655" s="226" t="s">
        <v>157</v>
      </c>
      <c r="AU1655" s="226" t="s">
        <v>77</v>
      </c>
      <c r="AY1655" s="20" t="s">
        <v>155</v>
      </c>
      <c r="BE1655" s="227">
        <f>IF(N1655="základní",J1655,0)</f>
        <v>0</v>
      </c>
      <c r="BF1655" s="227">
        <f>IF(N1655="snížená",J1655,0)</f>
        <v>0</v>
      </c>
      <c r="BG1655" s="227">
        <f>IF(N1655="zákl. přenesená",J1655,0)</f>
        <v>0</v>
      </c>
      <c r="BH1655" s="227">
        <f>IF(N1655="sníž. přenesená",J1655,0)</f>
        <v>0</v>
      </c>
      <c r="BI1655" s="227">
        <f>IF(N1655="nulová",J1655,0)</f>
        <v>0</v>
      </c>
      <c r="BJ1655" s="20" t="s">
        <v>75</v>
      </c>
      <c r="BK1655" s="227">
        <f>ROUND(I1655*H1655,2)</f>
        <v>0</v>
      </c>
      <c r="BL1655" s="20" t="s">
        <v>220</v>
      </c>
      <c r="BM1655" s="226" t="s">
        <v>1258</v>
      </c>
    </row>
    <row r="1656" s="2" customFormat="1">
      <c r="A1656" s="41"/>
      <c r="B1656" s="42"/>
      <c r="C1656" s="43"/>
      <c r="D1656" s="228" t="s">
        <v>162</v>
      </c>
      <c r="E1656" s="43"/>
      <c r="F1656" s="229" t="s">
        <v>1219</v>
      </c>
      <c r="G1656" s="43"/>
      <c r="H1656" s="43"/>
      <c r="I1656" s="230"/>
      <c r="J1656" s="43"/>
      <c r="K1656" s="43"/>
      <c r="L1656" s="47"/>
      <c r="M1656" s="231"/>
      <c r="N1656" s="232"/>
      <c r="O1656" s="87"/>
      <c r="P1656" s="87"/>
      <c r="Q1656" s="87"/>
      <c r="R1656" s="87"/>
      <c r="S1656" s="87"/>
      <c r="T1656" s="88"/>
      <c r="U1656" s="41"/>
      <c r="V1656" s="41"/>
      <c r="W1656" s="41"/>
      <c r="X1656" s="41"/>
      <c r="Y1656" s="41"/>
      <c r="Z1656" s="41"/>
      <c r="AA1656" s="41"/>
      <c r="AB1656" s="41"/>
      <c r="AC1656" s="41"/>
      <c r="AD1656" s="41"/>
      <c r="AE1656" s="41"/>
      <c r="AT1656" s="20" t="s">
        <v>162</v>
      </c>
      <c r="AU1656" s="20" t="s">
        <v>77</v>
      </c>
    </row>
    <row r="1657" s="13" customFormat="1">
      <c r="A1657" s="13"/>
      <c r="B1657" s="233"/>
      <c r="C1657" s="234"/>
      <c r="D1657" s="228" t="s">
        <v>170</v>
      </c>
      <c r="E1657" s="235" t="s">
        <v>19</v>
      </c>
      <c r="F1657" s="236" t="s">
        <v>1259</v>
      </c>
      <c r="G1657" s="234"/>
      <c r="H1657" s="235" t="s">
        <v>19</v>
      </c>
      <c r="I1657" s="237"/>
      <c r="J1657" s="234"/>
      <c r="K1657" s="234"/>
      <c r="L1657" s="238"/>
      <c r="M1657" s="239"/>
      <c r="N1657" s="240"/>
      <c r="O1657" s="240"/>
      <c r="P1657" s="240"/>
      <c r="Q1657" s="240"/>
      <c r="R1657" s="240"/>
      <c r="S1657" s="240"/>
      <c r="T1657" s="241"/>
      <c r="U1657" s="13"/>
      <c r="V1657" s="13"/>
      <c r="W1657" s="13"/>
      <c r="X1657" s="13"/>
      <c r="Y1657" s="13"/>
      <c r="Z1657" s="13"/>
      <c r="AA1657" s="13"/>
      <c r="AB1657" s="13"/>
      <c r="AC1657" s="13"/>
      <c r="AD1657" s="13"/>
      <c r="AE1657" s="13"/>
      <c r="AT1657" s="242" t="s">
        <v>170</v>
      </c>
      <c r="AU1657" s="242" t="s">
        <v>77</v>
      </c>
      <c r="AV1657" s="13" t="s">
        <v>75</v>
      </c>
      <c r="AW1657" s="13" t="s">
        <v>31</v>
      </c>
      <c r="AX1657" s="13" t="s">
        <v>69</v>
      </c>
      <c r="AY1657" s="242" t="s">
        <v>155</v>
      </c>
    </row>
    <row r="1658" s="14" customFormat="1">
      <c r="A1658" s="14"/>
      <c r="B1658" s="243"/>
      <c r="C1658" s="244"/>
      <c r="D1658" s="228" t="s">
        <v>170</v>
      </c>
      <c r="E1658" s="245" t="s">
        <v>19</v>
      </c>
      <c r="F1658" s="246" t="s">
        <v>1260</v>
      </c>
      <c r="G1658" s="244"/>
      <c r="H1658" s="247">
        <v>4294.845</v>
      </c>
      <c r="I1658" s="248"/>
      <c r="J1658" s="244"/>
      <c r="K1658" s="244"/>
      <c r="L1658" s="249"/>
      <c r="M1658" s="250"/>
      <c r="N1658" s="251"/>
      <c r="O1658" s="251"/>
      <c r="P1658" s="251"/>
      <c r="Q1658" s="251"/>
      <c r="R1658" s="251"/>
      <c r="S1658" s="251"/>
      <c r="T1658" s="252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T1658" s="253" t="s">
        <v>170</v>
      </c>
      <c r="AU1658" s="253" t="s">
        <v>77</v>
      </c>
      <c r="AV1658" s="14" t="s">
        <v>77</v>
      </c>
      <c r="AW1658" s="14" t="s">
        <v>31</v>
      </c>
      <c r="AX1658" s="14" t="s">
        <v>69</v>
      </c>
      <c r="AY1658" s="253" t="s">
        <v>155</v>
      </c>
    </row>
    <row r="1659" s="15" customFormat="1">
      <c r="A1659" s="15"/>
      <c r="B1659" s="254"/>
      <c r="C1659" s="255"/>
      <c r="D1659" s="228" t="s">
        <v>170</v>
      </c>
      <c r="E1659" s="256" t="s">
        <v>19</v>
      </c>
      <c r="F1659" s="257" t="s">
        <v>192</v>
      </c>
      <c r="G1659" s="255"/>
      <c r="H1659" s="258">
        <v>4294.845</v>
      </c>
      <c r="I1659" s="259"/>
      <c r="J1659" s="255"/>
      <c r="K1659" s="255"/>
      <c r="L1659" s="260"/>
      <c r="M1659" s="261"/>
      <c r="N1659" s="262"/>
      <c r="O1659" s="262"/>
      <c r="P1659" s="262"/>
      <c r="Q1659" s="262"/>
      <c r="R1659" s="262"/>
      <c r="S1659" s="262"/>
      <c r="T1659" s="263"/>
      <c r="U1659" s="15"/>
      <c r="V1659" s="15"/>
      <c r="W1659" s="15"/>
      <c r="X1659" s="15"/>
      <c r="Y1659" s="15"/>
      <c r="Z1659" s="15"/>
      <c r="AA1659" s="15"/>
      <c r="AB1659" s="15"/>
      <c r="AC1659" s="15"/>
      <c r="AD1659" s="15"/>
      <c r="AE1659" s="15"/>
      <c r="AT1659" s="264" t="s">
        <v>170</v>
      </c>
      <c r="AU1659" s="264" t="s">
        <v>77</v>
      </c>
      <c r="AV1659" s="15" t="s">
        <v>161</v>
      </c>
      <c r="AW1659" s="15" t="s">
        <v>31</v>
      </c>
      <c r="AX1659" s="15" t="s">
        <v>75</v>
      </c>
      <c r="AY1659" s="264" t="s">
        <v>155</v>
      </c>
    </row>
    <row r="1660" s="2" customFormat="1" ht="24.15" customHeight="1">
      <c r="A1660" s="41"/>
      <c r="B1660" s="42"/>
      <c r="C1660" s="265" t="s">
        <v>798</v>
      </c>
      <c r="D1660" s="265" t="s">
        <v>322</v>
      </c>
      <c r="E1660" s="266" t="s">
        <v>1261</v>
      </c>
      <c r="F1660" s="267" t="s">
        <v>1262</v>
      </c>
      <c r="G1660" s="268" t="s">
        <v>168</v>
      </c>
      <c r="H1660" s="269">
        <v>4939.072</v>
      </c>
      <c r="I1660" s="270"/>
      <c r="J1660" s="271">
        <f>ROUND(I1660*H1660,2)</f>
        <v>0</v>
      </c>
      <c r="K1660" s="267" t="s">
        <v>19</v>
      </c>
      <c r="L1660" s="272"/>
      <c r="M1660" s="273" t="s">
        <v>19</v>
      </c>
      <c r="N1660" s="274" t="s">
        <v>40</v>
      </c>
      <c r="O1660" s="87"/>
      <c r="P1660" s="224">
        <f>O1660*H1660</f>
        <v>0</v>
      </c>
      <c r="Q1660" s="224">
        <v>0</v>
      </c>
      <c r="R1660" s="224">
        <f>Q1660*H1660</f>
        <v>0</v>
      </c>
      <c r="S1660" s="224">
        <v>0</v>
      </c>
      <c r="T1660" s="225">
        <f>S1660*H1660</f>
        <v>0</v>
      </c>
      <c r="U1660" s="41"/>
      <c r="V1660" s="41"/>
      <c r="W1660" s="41"/>
      <c r="X1660" s="41"/>
      <c r="Y1660" s="41"/>
      <c r="Z1660" s="41"/>
      <c r="AA1660" s="41"/>
      <c r="AB1660" s="41"/>
      <c r="AC1660" s="41"/>
      <c r="AD1660" s="41"/>
      <c r="AE1660" s="41"/>
      <c r="AR1660" s="226" t="s">
        <v>282</v>
      </c>
      <c r="AT1660" s="226" t="s">
        <v>322</v>
      </c>
      <c r="AU1660" s="226" t="s">
        <v>77</v>
      </c>
      <c r="AY1660" s="20" t="s">
        <v>155</v>
      </c>
      <c r="BE1660" s="227">
        <f>IF(N1660="základní",J1660,0)</f>
        <v>0</v>
      </c>
      <c r="BF1660" s="227">
        <f>IF(N1660="snížená",J1660,0)</f>
        <v>0</v>
      </c>
      <c r="BG1660" s="227">
        <f>IF(N1660="zákl. přenesená",J1660,0)</f>
        <v>0</v>
      </c>
      <c r="BH1660" s="227">
        <f>IF(N1660="sníž. přenesená",J1660,0)</f>
        <v>0</v>
      </c>
      <c r="BI1660" s="227">
        <f>IF(N1660="nulová",J1660,0)</f>
        <v>0</v>
      </c>
      <c r="BJ1660" s="20" t="s">
        <v>75</v>
      </c>
      <c r="BK1660" s="227">
        <f>ROUND(I1660*H1660,2)</f>
        <v>0</v>
      </c>
      <c r="BL1660" s="20" t="s">
        <v>220</v>
      </c>
      <c r="BM1660" s="226" t="s">
        <v>1263</v>
      </c>
    </row>
    <row r="1661" s="2" customFormat="1">
      <c r="A1661" s="41"/>
      <c r="B1661" s="42"/>
      <c r="C1661" s="43"/>
      <c r="D1661" s="228" t="s">
        <v>162</v>
      </c>
      <c r="E1661" s="43"/>
      <c r="F1661" s="229" t="s">
        <v>1262</v>
      </c>
      <c r="G1661" s="43"/>
      <c r="H1661" s="43"/>
      <c r="I1661" s="230"/>
      <c r="J1661" s="43"/>
      <c r="K1661" s="43"/>
      <c r="L1661" s="47"/>
      <c r="M1661" s="231"/>
      <c r="N1661" s="232"/>
      <c r="O1661" s="87"/>
      <c r="P1661" s="87"/>
      <c r="Q1661" s="87"/>
      <c r="R1661" s="87"/>
      <c r="S1661" s="87"/>
      <c r="T1661" s="88"/>
      <c r="U1661" s="41"/>
      <c r="V1661" s="41"/>
      <c r="W1661" s="41"/>
      <c r="X1661" s="41"/>
      <c r="Y1661" s="41"/>
      <c r="Z1661" s="41"/>
      <c r="AA1661" s="41"/>
      <c r="AB1661" s="41"/>
      <c r="AC1661" s="41"/>
      <c r="AD1661" s="41"/>
      <c r="AE1661" s="41"/>
      <c r="AT1661" s="20" t="s">
        <v>162</v>
      </c>
      <c r="AU1661" s="20" t="s">
        <v>77</v>
      </c>
    </row>
    <row r="1662" s="14" customFormat="1">
      <c r="A1662" s="14"/>
      <c r="B1662" s="243"/>
      <c r="C1662" s="244"/>
      <c r="D1662" s="228" t="s">
        <v>170</v>
      </c>
      <c r="E1662" s="245" t="s">
        <v>19</v>
      </c>
      <c r="F1662" s="246" t="s">
        <v>1256</v>
      </c>
      <c r="G1662" s="244"/>
      <c r="H1662" s="247">
        <v>4939.072</v>
      </c>
      <c r="I1662" s="248"/>
      <c r="J1662" s="244"/>
      <c r="K1662" s="244"/>
      <c r="L1662" s="249"/>
      <c r="M1662" s="250"/>
      <c r="N1662" s="251"/>
      <c r="O1662" s="251"/>
      <c r="P1662" s="251"/>
      <c r="Q1662" s="251"/>
      <c r="R1662" s="251"/>
      <c r="S1662" s="251"/>
      <c r="T1662" s="252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T1662" s="253" t="s">
        <v>170</v>
      </c>
      <c r="AU1662" s="253" t="s">
        <v>77</v>
      </c>
      <c r="AV1662" s="14" t="s">
        <v>77</v>
      </c>
      <c r="AW1662" s="14" t="s">
        <v>31</v>
      </c>
      <c r="AX1662" s="14" t="s">
        <v>69</v>
      </c>
      <c r="AY1662" s="253" t="s">
        <v>155</v>
      </c>
    </row>
    <row r="1663" s="15" customFormat="1">
      <c r="A1663" s="15"/>
      <c r="B1663" s="254"/>
      <c r="C1663" s="255"/>
      <c r="D1663" s="228" t="s">
        <v>170</v>
      </c>
      <c r="E1663" s="256" t="s">
        <v>19</v>
      </c>
      <c r="F1663" s="257" t="s">
        <v>192</v>
      </c>
      <c r="G1663" s="255"/>
      <c r="H1663" s="258">
        <v>4939.072</v>
      </c>
      <c r="I1663" s="259"/>
      <c r="J1663" s="255"/>
      <c r="K1663" s="255"/>
      <c r="L1663" s="260"/>
      <c r="M1663" s="261"/>
      <c r="N1663" s="262"/>
      <c r="O1663" s="262"/>
      <c r="P1663" s="262"/>
      <c r="Q1663" s="262"/>
      <c r="R1663" s="262"/>
      <c r="S1663" s="262"/>
      <c r="T1663" s="263"/>
      <c r="U1663" s="15"/>
      <c r="V1663" s="15"/>
      <c r="W1663" s="15"/>
      <c r="X1663" s="15"/>
      <c r="Y1663" s="15"/>
      <c r="Z1663" s="15"/>
      <c r="AA1663" s="15"/>
      <c r="AB1663" s="15"/>
      <c r="AC1663" s="15"/>
      <c r="AD1663" s="15"/>
      <c r="AE1663" s="15"/>
      <c r="AT1663" s="264" t="s">
        <v>170</v>
      </c>
      <c r="AU1663" s="264" t="s">
        <v>77</v>
      </c>
      <c r="AV1663" s="15" t="s">
        <v>161</v>
      </c>
      <c r="AW1663" s="15" t="s">
        <v>31</v>
      </c>
      <c r="AX1663" s="15" t="s">
        <v>75</v>
      </c>
      <c r="AY1663" s="264" t="s">
        <v>155</v>
      </c>
    </row>
    <row r="1664" s="2" customFormat="1" ht="16.5" customHeight="1">
      <c r="A1664" s="41"/>
      <c r="B1664" s="42"/>
      <c r="C1664" s="215" t="s">
        <v>1264</v>
      </c>
      <c r="D1664" s="215" t="s">
        <v>157</v>
      </c>
      <c r="E1664" s="216" t="s">
        <v>1265</v>
      </c>
      <c r="F1664" s="217" t="s">
        <v>1266</v>
      </c>
      <c r="G1664" s="218" t="s">
        <v>168</v>
      </c>
      <c r="H1664" s="219">
        <v>687.5</v>
      </c>
      <c r="I1664" s="220"/>
      <c r="J1664" s="221">
        <f>ROUND(I1664*H1664,2)</f>
        <v>0</v>
      </c>
      <c r="K1664" s="217" t="s">
        <v>19</v>
      </c>
      <c r="L1664" s="47"/>
      <c r="M1664" s="222" t="s">
        <v>19</v>
      </c>
      <c r="N1664" s="223" t="s">
        <v>40</v>
      </c>
      <c r="O1664" s="87"/>
      <c r="P1664" s="224">
        <f>O1664*H1664</f>
        <v>0</v>
      </c>
      <c r="Q1664" s="224">
        <v>0</v>
      </c>
      <c r="R1664" s="224">
        <f>Q1664*H1664</f>
        <v>0</v>
      </c>
      <c r="S1664" s="224">
        <v>0</v>
      </c>
      <c r="T1664" s="225">
        <f>S1664*H1664</f>
        <v>0</v>
      </c>
      <c r="U1664" s="41"/>
      <c r="V1664" s="41"/>
      <c r="W1664" s="41"/>
      <c r="X1664" s="41"/>
      <c r="Y1664" s="41"/>
      <c r="Z1664" s="41"/>
      <c r="AA1664" s="41"/>
      <c r="AB1664" s="41"/>
      <c r="AC1664" s="41"/>
      <c r="AD1664" s="41"/>
      <c r="AE1664" s="41"/>
      <c r="AR1664" s="226" t="s">
        <v>220</v>
      </c>
      <c r="AT1664" s="226" t="s">
        <v>157</v>
      </c>
      <c r="AU1664" s="226" t="s">
        <v>77</v>
      </c>
      <c r="AY1664" s="20" t="s">
        <v>155</v>
      </c>
      <c r="BE1664" s="227">
        <f>IF(N1664="základní",J1664,0)</f>
        <v>0</v>
      </c>
      <c r="BF1664" s="227">
        <f>IF(N1664="snížená",J1664,0)</f>
        <v>0</v>
      </c>
      <c r="BG1664" s="227">
        <f>IF(N1664="zákl. přenesená",J1664,0)</f>
        <v>0</v>
      </c>
      <c r="BH1664" s="227">
        <f>IF(N1664="sníž. přenesená",J1664,0)</f>
        <v>0</v>
      </c>
      <c r="BI1664" s="227">
        <f>IF(N1664="nulová",J1664,0)</f>
        <v>0</v>
      </c>
      <c r="BJ1664" s="20" t="s">
        <v>75</v>
      </c>
      <c r="BK1664" s="227">
        <f>ROUND(I1664*H1664,2)</f>
        <v>0</v>
      </c>
      <c r="BL1664" s="20" t="s">
        <v>220</v>
      </c>
      <c r="BM1664" s="226" t="s">
        <v>1267</v>
      </c>
    </row>
    <row r="1665" s="2" customFormat="1">
      <c r="A1665" s="41"/>
      <c r="B1665" s="42"/>
      <c r="C1665" s="43"/>
      <c r="D1665" s="228" t="s">
        <v>162</v>
      </c>
      <c r="E1665" s="43"/>
      <c r="F1665" s="229" t="s">
        <v>1266</v>
      </c>
      <c r="G1665" s="43"/>
      <c r="H1665" s="43"/>
      <c r="I1665" s="230"/>
      <c r="J1665" s="43"/>
      <c r="K1665" s="43"/>
      <c r="L1665" s="47"/>
      <c r="M1665" s="231"/>
      <c r="N1665" s="232"/>
      <c r="O1665" s="87"/>
      <c r="P1665" s="87"/>
      <c r="Q1665" s="87"/>
      <c r="R1665" s="87"/>
      <c r="S1665" s="87"/>
      <c r="T1665" s="88"/>
      <c r="U1665" s="41"/>
      <c r="V1665" s="41"/>
      <c r="W1665" s="41"/>
      <c r="X1665" s="41"/>
      <c r="Y1665" s="41"/>
      <c r="Z1665" s="41"/>
      <c r="AA1665" s="41"/>
      <c r="AB1665" s="41"/>
      <c r="AC1665" s="41"/>
      <c r="AD1665" s="41"/>
      <c r="AE1665" s="41"/>
      <c r="AT1665" s="20" t="s">
        <v>162</v>
      </c>
      <c r="AU1665" s="20" t="s">
        <v>77</v>
      </c>
    </row>
    <row r="1666" s="13" customFormat="1">
      <c r="A1666" s="13"/>
      <c r="B1666" s="233"/>
      <c r="C1666" s="234"/>
      <c r="D1666" s="228" t="s">
        <v>170</v>
      </c>
      <c r="E1666" s="235" t="s">
        <v>19</v>
      </c>
      <c r="F1666" s="236" t="s">
        <v>1268</v>
      </c>
      <c r="G1666" s="234"/>
      <c r="H1666" s="235" t="s">
        <v>19</v>
      </c>
      <c r="I1666" s="237"/>
      <c r="J1666" s="234"/>
      <c r="K1666" s="234"/>
      <c r="L1666" s="238"/>
      <c r="M1666" s="239"/>
      <c r="N1666" s="240"/>
      <c r="O1666" s="240"/>
      <c r="P1666" s="240"/>
      <c r="Q1666" s="240"/>
      <c r="R1666" s="240"/>
      <c r="S1666" s="240"/>
      <c r="T1666" s="241"/>
      <c r="U1666" s="13"/>
      <c r="V1666" s="13"/>
      <c r="W1666" s="13"/>
      <c r="X1666" s="13"/>
      <c r="Y1666" s="13"/>
      <c r="Z1666" s="13"/>
      <c r="AA1666" s="13"/>
      <c r="AB1666" s="13"/>
      <c r="AC1666" s="13"/>
      <c r="AD1666" s="13"/>
      <c r="AE1666" s="13"/>
      <c r="AT1666" s="242" t="s">
        <v>170</v>
      </c>
      <c r="AU1666" s="242" t="s">
        <v>77</v>
      </c>
      <c r="AV1666" s="13" t="s">
        <v>75</v>
      </c>
      <c r="AW1666" s="13" t="s">
        <v>31</v>
      </c>
      <c r="AX1666" s="13" t="s">
        <v>69</v>
      </c>
      <c r="AY1666" s="242" t="s">
        <v>155</v>
      </c>
    </row>
    <row r="1667" s="13" customFormat="1">
      <c r="A1667" s="13"/>
      <c r="B1667" s="233"/>
      <c r="C1667" s="234"/>
      <c r="D1667" s="228" t="s">
        <v>170</v>
      </c>
      <c r="E1667" s="235" t="s">
        <v>19</v>
      </c>
      <c r="F1667" s="236" t="s">
        <v>187</v>
      </c>
      <c r="G1667" s="234"/>
      <c r="H1667" s="235" t="s">
        <v>19</v>
      </c>
      <c r="I1667" s="237"/>
      <c r="J1667" s="234"/>
      <c r="K1667" s="234"/>
      <c r="L1667" s="238"/>
      <c r="M1667" s="239"/>
      <c r="N1667" s="240"/>
      <c r="O1667" s="240"/>
      <c r="P1667" s="240"/>
      <c r="Q1667" s="240"/>
      <c r="R1667" s="240"/>
      <c r="S1667" s="240"/>
      <c r="T1667" s="241"/>
      <c r="U1667" s="13"/>
      <c r="V1667" s="13"/>
      <c r="W1667" s="13"/>
      <c r="X1667" s="13"/>
      <c r="Y1667" s="13"/>
      <c r="Z1667" s="13"/>
      <c r="AA1667" s="13"/>
      <c r="AB1667" s="13"/>
      <c r="AC1667" s="13"/>
      <c r="AD1667" s="13"/>
      <c r="AE1667" s="13"/>
      <c r="AT1667" s="242" t="s">
        <v>170</v>
      </c>
      <c r="AU1667" s="242" t="s">
        <v>77</v>
      </c>
      <c r="AV1667" s="13" t="s">
        <v>75</v>
      </c>
      <c r="AW1667" s="13" t="s">
        <v>31</v>
      </c>
      <c r="AX1667" s="13" t="s">
        <v>69</v>
      </c>
      <c r="AY1667" s="242" t="s">
        <v>155</v>
      </c>
    </row>
    <row r="1668" s="14" customFormat="1">
      <c r="A1668" s="14"/>
      <c r="B1668" s="243"/>
      <c r="C1668" s="244"/>
      <c r="D1668" s="228" t="s">
        <v>170</v>
      </c>
      <c r="E1668" s="245" t="s">
        <v>19</v>
      </c>
      <c r="F1668" s="246" t="s">
        <v>1182</v>
      </c>
      <c r="G1668" s="244"/>
      <c r="H1668" s="247">
        <v>687.5</v>
      </c>
      <c r="I1668" s="248"/>
      <c r="J1668" s="244"/>
      <c r="K1668" s="244"/>
      <c r="L1668" s="249"/>
      <c r="M1668" s="250"/>
      <c r="N1668" s="251"/>
      <c r="O1668" s="251"/>
      <c r="P1668" s="251"/>
      <c r="Q1668" s="251"/>
      <c r="R1668" s="251"/>
      <c r="S1668" s="251"/>
      <c r="T1668" s="252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T1668" s="253" t="s">
        <v>170</v>
      </c>
      <c r="AU1668" s="253" t="s">
        <v>77</v>
      </c>
      <c r="AV1668" s="14" t="s">
        <v>77</v>
      </c>
      <c r="AW1668" s="14" t="s">
        <v>31</v>
      </c>
      <c r="AX1668" s="14" t="s">
        <v>69</v>
      </c>
      <c r="AY1668" s="253" t="s">
        <v>155</v>
      </c>
    </row>
    <row r="1669" s="15" customFormat="1">
      <c r="A1669" s="15"/>
      <c r="B1669" s="254"/>
      <c r="C1669" s="255"/>
      <c r="D1669" s="228" t="s">
        <v>170</v>
      </c>
      <c r="E1669" s="256" t="s">
        <v>19</v>
      </c>
      <c r="F1669" s="257" t="s">
        <v>192</v>
      </c>
      <c r="G1669" s="255"/>
      <c r="H1669" s="258">
        <v>687.5</v>
      </c>
      <c r="I1669" s="259"/>
      <c r="J1669" s="255"/>
      <c r="K1669" s="255"/>
      <c r="L1669" s="260"/>
      <c r="M1669" s="261"/>
      <c r="N1669" s="262"/>
      <c r="O1669" s="262"/>
      <c r="P1669" s="262"/>
      <c r="Q1669" s="262"/>
      <c r="R1669" s="262"/>
      <c r="S1669" s="262"/>
      <c r="T1669" s="263"/>
      <c r="U1669" s="15"/>
      <c r="V1669" s="15"/>
      <c r="W1669" s="15"/>
      <c r="X1669" s="15"/>
      <c r="Y1669" s="15"/>
      <c r="Z1669" s="15"/>
      <c r="AA1669" s="15"/>
      <c r="AB1669" s="15"/>
      <c r="AC1669" s="15"/>
      <c r="AD1669" s="15"/>
      <c r="AE1669" s="15"/>
      <c r="AT1669" s="264" t="s">
        <v>170</v>
      </c>
      <c r="AU1669" s="264" t="s">
        <v>77</v>
      </c>
      <c r="AV1669" s="15" t="s">
        <v>161</v>
      </c>
      <c r="AW1669" s="15" t="s">
        <v>31</v>
      </c>
      <c r="AX1669" s="15" t="s">
        <v>75</v>
      </c>
      <c r="AY1669" s="264" t="s">
        <v>155</v>
      </c>
    </row>
    <row r="1670" s="2" customFormat="1" ht="16.5" customHeight="1">
      <c r="A1670" s="41"/>
      <c r="B1670" s="42"/>
      <c r="C1670" s="215" t="s">
        <v>801</v>
      </c>
      <c r="D1670" s="215" t="s">
        <v>157</v>
      </c>
      <c r="E1670" s="216" t="s">
        <v>1269</v>
      </c>
      <c r="F1670" s="217" t="s">
        <v>1270</v>
      </c>
      <c r="G1670" s="218" t="s">
        <v>160</v>
      </c>
      <c r="H1670" s="219">
        <v>157</v>
      </c>
      <c r="I1670" s="220"/>
      <c r="J1670" s="221">
        <f>ROUND(I1670*H1670,2)</f>
        <v>0</v>
      </c>
      <c r="K1670" s="217" t="s">
        <v>19</v>
      </c>
      <c r="L1670" s="47"/>
      <c r="M1670" s="222" t="s">
        <v>19</v>
      </c>
      <c r="N1670" s="223" t="s">
        <v>40</v>
      </c>
      <c r="O1670" s="87"/>
      <c r="P1670" s="224">
        <f>O1670*H1670</f>
        <v>0</v>
      </c>
      <c r="Q1670" s="224">
        <v>0</v>
      </c>
      <c r="R1670" s="224">
        <f>Q1670*H1670</f>
        <v>0</v>
      </c>
      <c r="S1670" s="224">
        <v>0</v>
      </c>
      <c r="T1670" s="225">
        <f>S1670*H1670</f>
        <v>0</v>
      </c>
      <c r="U1670" s="41"/>
      <c r="V1670" s="41"/>
      <c r="W1670" s="41"/>
      <c r="X1670" s="41"/>
      <c r="Y1670" s="41"/>
      <c r="Z1670" s="41"/>
      <c r="AA1670" s="41"/>
      <c r="AB1670" s="41"/>
      <c r="AC1670" s="41"/>
      <c r="AD1670" s="41"/>
      <c r="AE1670" s="41"/>
      <c r="AR1670" s="226" t="s">
        <v>220</v>
      </c>
      <c r="AT1670" s="226" t="s">
        <v>157</v>
      </c>
      <c r="AU1670" s="226" t="s">
        <v>77</v>
      </c>
      <c r="AY1670" s="20" t="s">
        <v>155</v>
      </c>
      <c r="BE1670" s="227">
        <f>IF(N1670="základní",J1670,0)</f>
        <v>0</v>
      </c>
      <c r="BF1670" s="227">
        <f>IF(N1670="snížená",J1670,0)</f>
        <v>0</v>
      </c>
      <c r="BG1670" s="227">
        <f>IF(N1670="zákl. přenesená",J1670,0)</f>
        <v>0</v>
      </c>
      <c r="BH1670" s="227">
        <f>IF(N1670="sníž. přenesená",J1670,0)</f>
        <v>0</v>
      </c>
      <c r="BI1670" s="227">
        <f>IF(N1670="nulová",J1670,0)</f>
        <v>0</v>
      </c>
      <c r="BJ1670" s="20" t="s">
        <v>75</v>
      </c>
      <c r="BK1670" s="227">
        <f>ROUND(I1670*H1670,2)</f>
        <v>0</v>
      </c>
      <c r="BL1670" s="20" t="s">
        <v>220</v>
      </c>
      <c r="BM1670" s="226" t="s">
        <v>1271</v>
      </c>
    </row>
    <row r="1671" s="2" customFormat="1">
      <c r="A1671" s="41"/>
      <c r="B1671" s="42"/>
      <c r="C1671" s="43"/>
      <c r="D1671" s="228" t="s">
        <v>162</v>
      </c>
      <c r="E1671" s="43"/>
      <c r="F1671" s="229" t="s">
        <v>1270</v>
      </c>
      <c r="G1671" s="43"/>
      <c r="H1671" s="43"/>
      <c r="I1671" s="230"/>
      <c r="J1671" s="43"/>
      <c r="K1671" s="43"/>
      <c r="L1671" s="47"/>
      <c r="M1671" s="231"/>
      <c r="N1671" s="232"/>
      <c r="O1671" s="87"/>
      <c r="P1671" s="87"/>
      <c r="Q1671" s="87"/>
      <c r="R1671" s="87"/>
      <c r="S1671" s="87"/>
      <c r="T1671" s="88"/>
      <c r="U1671" s="41"/>
      <c r="V1671" s="41"/>
      <c r="W1671" s="41"/>
      <c r="X1671" s="41"/>
      <c r="Y1671" s="41"/>
      <c r="Z1671" s="41"/>
      <c r="AA1671" s="41"/>
      <c r="AB1671" s="41"/>
      <c r="AC1671" s="41"/>
      <c r="AD1671" s="41"/>
      <c r="AE1671" s="41"/>
      <c r="AT1671" s="20" t="s">
        <v>162</v>
      </c>
      <c r="AU1671" s="20" t="s">
        <v>77</v>
      </c>
    </row>
    <row r="1672" s="2" customFormat="1" ht="21.75" customHeight="1">
      <c r="A1672" s="41"/>
      <c r="B1672" s="42"/>
      <c r="C1672" s="215" t="s">
        <v>1272</v>
      </c>
      <c r="D1672" s="215" t="s">
        <v>157</v>
      </c>
      <c r="E1672" s="216" t="s">
        <v>1273</v>
      </c>
      <c r="F1672" s="217" t="s">
        <v>1274</v>
      </c>
      <c r="G1672" s="218" t="s">
        <v>232</v>
      </c>
      <c r="H1672" s="219">
        <v>81.261</v>
      </c>
      <c r="I1672" s="220"/>
      <c r="J1672" s="221">
        <f>ROUND(I1672*H1672,2)</f>
        <v>0</v>
      </c>
      <c r="K1672" s="217" t="s">
        <v>19</v>
      </c>
      <c r="L1672" s="47"/>
      <c r="M1672" s="222" t="s">
        <v>19</v>
      </c>
      <c r="N1672" s="223" t="s">
        <v>40</v>
      </c>
      <c r="O1672" s="87"/>
      <c r="P1672" s="224">
        <f>O1672*H1672</f>
        <v>0</v>
      </c>
      <c r="Q1672" s="224">
        <v>0</v>
      </c>
      <c r="R1672" s="224">
        <f>Q1672*H1672</f>
        <v>0</v>
      </c>
      <c r="S1672" s="224">
        <v>0</v>
      </c>
      <c r="T1672" s="225">
        <f>S1672*H1672</f>
        <v>0</v>
      </c>
      <c r="U1672" s="41"/>
      <c r="V1672" s="41"/>
      <c r="W1672" s="41"/>
      <c r="X1672" s="41"/>
      <c r="Y1672" s="41"/>
      <c r="Z1672" s="41"/>
      <c r="AA1672" s="41"/>
      <c r="AB1672" s="41"/>
      <c r="AC1672" s="41"/>
      <c r="AD1672" s="41"/>
      <c r="AE1672" s="41"/>
      <c r="AR1672" s="226" t="s">
        <v>220</v>
      </c>
      <c r="AT1672" s="226" t="s">
        <v>157</v>
      </c>
      <c r="AU1672" s="226" t="s">
        <v>77</v>
      </c>
      <c r="AY1672" s="20" t="s">
        <v>155</v>
      </c>
      <c r="BE1672" s="227">
        <f>IF(N1672="základní",J1672,0)</f>
        <v>0</v>
      </c>
      <c r="BF1672" s="227">
        <f>IF(N1672="snížená",J1672,0)</f>
        <v>0</v>
      </c>
      <c r="BG1672" s="227">
        <f>IF(N1672="zákl. přenesená",J1672,0)</f>
        <v>0</v>
      </c>
      <c r="BH1672" s="227">
        <f>IF(N1672="sníž. přenesená",J1672,0)</f>
        <v>0</v>
      </c>
      <c r="BI1672" s="227">
        <f>IF(N1672="nulová",J1672,0)</f>
        <v>0</v>
      </c>
      <c r="BJ1672" s="20" t="s">
        <v>75</v>
      </c>
      <c r="BK1672" s="227">
        <f>ROUND(I1672*H1672,2)</f>
        <v>0</v>
      </c>
      <c r="BL1672" s="20" t="s">
        <v>220</v>
      </c>
      <c r="BM1672" s="226" t="s">
        <v>1275</v>
      </c>
    </row>
    <row r="1673" s="2" customFormat="1">
      <c r="A1673" s="41"/>
      <c r="B1673" s="42"/>
      <c r="C1673" s="43"/>
      <c r="D1673" s="228" t="s">
        <v>162</v>
      </c>
      <c r="E1673" s="43"/>
      <c r="F1673" s="229" t="s">
        <v>1274</v>
      </c>
      <c r="G1673" s="43"/>
      <c r="H1673" s="43"/>
      <c r="I1673" s="230"/>
      <c r="J1673" s="43"/>
      <c r="K1673" s="43"/>
      <c r="L1673" s="47"/>
      <c r="M1673" s="231"/>
      <c r="N1673" s="232"/>
      <c r="O1673" s="87"/>
      <c r="P1673" s="87"/>
      <c r="Q1673" s="87"/>
      <c r="R1673" s="87"/>
      <c r="S1673" s="87"/>
      <c r="T1673" s="88"/>
      <c r="U1673" s="41"/>
      <c r="V1673" s="41"/>
      <c r="W1673" s="41"/>
      <c r="X1673" s="41"/>
      <c r="Y1673" s="41"/>
      <c r="Z1673" s="41"/>
      <c r="AA1673" s="41"/>
      <c r="AB1673" s="41"/>
      <c r="AC1673" s="41"/>
      <c r="AD1673" s="41"/>
      <c r="AE1673" s="41"/>
      <c r="AT1673" s="20" t="s">
        <v>162</v>
      </c>
      <c r="AU1673" s="20" t="s">
        <v>77</v>
      </c>
    </row>
    <row r="1674" s="12" customFormat="1" ht="22.8" customHeight="1">
      <c r="A1674" s="12"/>
      <c r="B1674" s="199"/>
      <c r="C1674" s="200"/>
      <c r="D1674" s="201" t="s">
        <v>68</v>
      </c>
      <c r="E1674" s="213" t="s">
        <v>1276</v>
      </c>
      <c r="F1674" s="213" t="s">
        <v>1277</v>
      </c>
      <c r="G1674" s="200"/>
      <c r="H1674" s="200"/>
      <c r="I1674" s="203"/>
      <c r="J1674" s="214">
        <f>BK1674</f>
        <v>0</v>
      </c>
      <c r="K1674" s="200"/>
      <c r="L1674" s="205"/>
      <c r="M1674" s="206"/>
      <c r="N1674" s="207"/>
      <c r="O1674" s="207"/>
      <c r="P1674" s="208">
        <f>SUM(P1675:P2036)</f>
        <v>0</v>
      </c>
      <c r="Q1674" s="207"/>
      <c r="R1674" s="208">
        <f>SUM(R1675:R2036)</f>
        <v>0</v>
      </c>
      <c r="S1674" s="207"/>
      <c r="T1674" s="209">
        <f>SUM(T1675:T2036)</f>
        <v>0</v>
      </c>
      <c r="U1674" s="12"/>
      <c r="V1674" s="12"/>
      <c r="W1674" s="12"/>
      <c r="X1674" s="12"/>
      <c r="Y1674" s="12"/>
      <c r="Z1674" s="12"/>
      <c r="AA1674" s="12"/>
      <c r="AB1674" s="12"/>
      <c r="AC1674" s="12"/>
      <c r="AD1674" s="12"/>
      <c r="AE1674" s="12"/>
      <c r="AR1674" s="210" t="s">
        <v>77</v>
      </c>
      <c r="AT1674" s="211" t="s">
        <v>68</v>
      </c>
      <c r="AU1674" s="211" t="s">
        <v>75</v>
      </c>
      <c r="AY1674" s="210" t="s">
        <v>155</v>
      </c>
      <c r="BK1674" s="212">
        <f>SUM(BK1675:BK2036)</f>
        <v>0</v>
      </c>
    </row>
    <row r="1675" s="2" customFormat="1" ht="16.5" customHeight="1">
      <c r="A1675" s="41"/>
      <c r="B1675" s="42"/>
      <c r="C1675" s="215" t="s">
        <v>805</v>
      </c>
      <c r="D1675" s="215" t="s">
        <v>157</v>
      </c>
      <c r="E1675" s="216" t="s">
        <v>1278</v>
      </c>
      <c r="F1675" s="217" t="s">
        <v>1279</v>
      </c>
      <c r="G1675" s="218" t="s">
        <v>168</v>
      </c>
      <c r="H1675" s="219">
        <v>10</v>
      </c>
      <c r="I1675" s="220"/>
      <c r="J1675" s="221">
        <f>ROUND(I1675*H1675,2)</f>
        <v>0</v>
      </c>
      <c r="K1675" s="217" t="s">
        <v>19</v>
      </c>
      <c r="L1675" s="47"/>
      <c r="M1675" s="222" t="s">
        <v>19</v>
      </c>
      <c r="N1675" s="223" t="s">
        <v>40</v>
      </c>
      <c r="O1675" s="87"/>
      <c r="P1675" s="224">
        <f>O1675*H1675</f>
        <v>0</v>
      </c>
      <c r="Q1675" s="224">
        <v>0</v>
      </c>
      <c r="R1675" s="224">
        <f>Q1675*H1675</f>
        <v>0</v>
      </c>
      <c r="S1675" s="224">
        <v>0</v>
      </c>
      <c r="T1675" s="225">
        <f>S1675*H1675</f>
        <v>0</v>
      </c>
      <c r="U1675" s="41"/>
      <c r="V1675" s="41"/>
      <c r="W1675" s="41"/>
      <c r="X1675" s="41"/>
      <c r="Y1675" s="41"/>
      <c r="Z1675" s="41"/>
      <c r="AA1675" s="41"/>
      <c r="AB1675" s="41"/>
      <c r="AC1675" s="41"/>
      <c r="AD1675" s="41"/>
      <c r="AE1675" s="41"/>
      <c r="AR1675" s="226" t="s">
        <v>220</v>
      </c>
      <c r="AT1675" s="226" t="s">
        <v>157</v>
      </c>
      <c r="AU1675" s="226" t="s">
        <v>77</v>
      </c>
      <c r="AY1675" s="20" t="s">
        <v>155</v>
      </c>
      <c r="BE1675" s="227">
        <f>IF(N1675="základní",J1675,0)</f>
        <v>0</v>
      </c>
      <c r="BF1675" s="227">
        <f>IF(N1675="snížená",J1675,0)</f>
        <v>0</v>
      </c>
      <c r="BG1675" s="227">
        <f>IF(N1675="zákl. přenesená",J1675,0)</f>
        <v>0</v>
      </c>
      <c r="BH1675" s="227">
        <f>IF(N1675="sníž. přenesená",J1675,0)</f>
        <v>0</v>
      </c>
      <c r="BI1675" s="227">
        <f>IF(N1675="nulová",J1675,0)</f>
        <v>0</v>
      </c>
      <c r="BJ1675" s="20" t="s">
        <v>75</v>
      </c>
      <c r="BK1675" s="227">
        <f>ROUND(I1675*H1675,2)</f>
        <v>0</v>
      </c>
      <c r="BL1675" s="20" t="s">
        <v>220</v>
      </c>
      <c r="BM1675" s="226" t="s">
        <v>1280</v>
      </c>
    </row>
    <row r="1676" s="2" customFormat="1">
      <c r="A1676" s="41"/>
      <c r="B1676" s="42"/>
      <c r="C1676" s="43"/>
      <c r="D1676" s="228" t="s">
        <v>162</v>
      </c>
      <c r="E1676" s="43"/>
      <c r="F1676" s="229" t="s">
        <v>1279</v>
      </c>
      <c r="G1676" s="43"/>
      <c r="H1676" s="43"/>
      <c r="I1676" s="230"/>
      <c r="J1676" s="43"/>
      <c r="K1676" s="43"/>
      <c r="L1676" s="47"/>
      <c r="M1676" s="231"/>
      <c r="N1676" s="232"/>
      <c r="O1676" s="87"/>
      <c r="P1676" s="87"/>
      <c r="Q1676" s="87"/>
      <c r="R1676" s="87"/>
      <c r="S1676" s="87"/>
      <c r="T1676" s="88"/>
      <c r="U1676" s="41"/>
      <c r="V1676" s="41"/>
      <c r="W1676" s="41"/>
      <c r="X1676" s="41"/>
      <c r="Y1676" s="41"/>
      <c r="Z1676" s="41"/>
      <c r="AA1676" s="41"/>
      <c r="AB1676" s="41"/>
      <c r="AC1676" s="41"/>
      <c r="AD1676" s="41"/>
      <c r="AE1676" s="41"/>
      <c r="AT1676" s="20" t="s">
        <v>162</v>
      </c>
      <c r="AU1676" s="20" t="s">
        <v>77</v>
      </c>
    </row>
    <row r="1677" s="13" customFormat="1">
      <c r="A1677" s="13"/>
      <c r="B1677" s="233"/>
      <c r="C1677" s="234"/>
      <c r="D1677" s="228" t="s">
        <v>170</v>
      </c>
      <c r="E1677" s="235" t="s">
        <v>19</v>
      </c>
      <c r="F1677" s="236" t="s">
        <v>436</v>
      </c>
      <c r="G1677" s="234"/>
      <c r="H1677" s="235" t="s">
        <v>19</v>
      </c>
      <c r="I1677" s="237"/>
      <c r="J1677" s="234"/>
      <c r="K1677" s="234"/>
      <c r="L1677" s="238"/>
      <c r="M1677" s="239"/>
      <c r="N1677" s="240"/>
      <c r="O1677" s="240"/>
      <c r="P1677" s="240"/>
      <c r="Q1677" s="240"/>
      <c r="R1677" s="240"/>
      <c r="S1677" s="240"/>
      <c r="T1677" s="241"/>
      <c r="U1677" s="13"/>
      <c r="V1677" s="13"/>
      <c r="W1677" s="13"/>
      <c r="X1677" s="13"/>
      <c r="Y1677" s="13"/>
      <c r="Z1677" s="13"/>
      <c r="AA1677" s="13"/>
      <c r="AB1677" s="13"/>
      <c r="AC1677" s="13"/>
      <c r="AD1677" s="13"/>
      <c r="AE1677" s="13"/>
      <c r="AT1677" s="242" t="s">
        <v>170</v>
      </c>
      <c r="AU1677" s="242" t="s">
        <v>77</v>
      </c>
      <c r="AV1677" s="13" t="s">
        <v>75</v>
      </c>
      <c r="AW1677" s="13" t="s">
        <v>31</v>
      </c>
      <c r="AX1677" s="13" t="s">
        <v>69</v>
      </c>
      <c r="AY1677" s="242" t="s">
        <v>155</v>
      </c>
    </row>
    <row r="1678" s="14" customFormat="1">
      <c r="A1678" s="14"/>
      <c r="B1678" s="243"/>
      <c r="C1678" s="244"/>
      <c r="D1678" s="228" t="s">
        <v>170</v>
      </c>
      <c r="E1678" s="245" t="s">
        <v>19</v>
      </c>
      <c r="F1678" s="246" t="s">
        <v>437</v>
      </c>
      <c r="G1678" s="244"/>
      <c r="H1678" s="247">
        <v>10</v>
      </c>
      <c r="I1678" s="248"/>
      <c r="J1678" s="244"/>
      <c r="K1678" s="244"/>
      <c r="L1678" s="249"/>
      <c r="M1678" s="250"/>
      <c r="N1678" s="251"/>
      <c r="O1678" s="251"/>
      <c r="P1678" s="251"/>
      <c r="Q1678" s="251"/>
      <c r="R1678" s="251"/>
      <c r="S1678" s="251"/>
      <c r="T1678" s="252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T1678" s="253" t="s">
        <v>170</v>
      </c>
      <c r="AU1678" s="253" t="s">
        <v>77</v>
      </c>
      <c r="AV1678" s="14" t="s">
        <v>77</v>
      </c>
      <c r="AW1678" s="14" t="s">
        <v>31</v>
      </c>
      <c r="AX1678" s="14" t="s">
        <v>69</v>
      </c>
      <c r="AY1678" s="253" t="s">
        <v>155</v>
      </c>
    </row>
    <row r="1679" s="15" customFormat="1">
      <c r="A1679" s="15"/>
      <c r="B1679" s="254"/>
      <c r="C1679" s="255"/>
      <c r="D1679" s="228" t="s">
        <v>170</v>
      </c>
      <c r="E1679" s="256" t="s">
        <v>19</v>
      </c>
      <c r="F1679" s="257" t="s">
        <v>192</v>
      </c>
      <c r="G1679" s="255"/>
      <c r="H1679" s="258">
        <v>10</v>
      </c>
      <c r="I1679" s="259"/>
      <c r="J1679" s="255"/>
      <c r="K1679" s="255"/>
      <c r="L1679" s="260"/>
      <c r="M1679" s="261"/>
      <c r="N1679" s="262"/>
      <c r="O1679" s="262"/>
      <c r="P1679" s="262"/>
      <c r="Q1679" s="262"/>
      <c r="R1679" s="262"/>
      <c r="S1679" s="262"/>
      <c r="T1679" s="263"/>
      <c r="U1679" s="15"/>
      <c r="V1679" s="15"/>
      <c r="W1679" s="15"/>
      <c r="X1679" s="15"/>
      <c r="Y1679" s="15"/>
      <c r="Z1679" s="15"/>
      <c r="AA1679" s="15"/>
      <c r="AB1679" s="15"/>
      <c r="AC1679" s="15"/>
      <c r="AD1679" s="15"/>
      <c r="AE1679" s="15"/>
      <c r="AT1679" s="264" t="s">
        <v>170</v>
      </c>
      <c r="AU1679" s="264" t="s">
        <v>77</v>
      </c>
      <c r="AV1679" s="15" t="s">
        <v>161</v>
      </c>
      <c r="AW1679" s="15" t="s">
        <v>31</v>
      </c>
      <c r="AX1679" s="15" t="s">
        <v>75</v>
      </c>
      <c r="AY1679" s="264" t="s">
        <v>155</v>
      </c>
    </row>
    <row r="1680" s="2" customFormat="1" ht="16.5" customHeight="1">
      <c r="A1680" s="41"/>
      <c r="B1680" s="42"/>
      <c r="C1680" s="265" t="s">
        <v>1281</v>
      </c>
      <c r="D1680" s="265" t="s">
        <v>322</v>
      </c>
      <c r="E1680" s="266" t="s">
        <v>1282</v>
      </c>
      <c r="F1680" s="267" t="s">
        <v>1283</v>
      </c>
      <c r="G1680" s="268" t="s">
        <v>168</v>
      </c>
      <c r="H1680" s="269">
        <v>10.2</v>
      </c>
      <c r="I1680" s="270"/>
      <c r="J1680" s="271">
        <f>ROUND(I1680*H1680,2)</f>
        <v>0</v>
      </c>
      <c r="K1680" s="267" t="s">
        <v>19</v>
      </c>
      <c r="L1680" s="272"/>
      <c r="M1680" s="273" t="s">
        <v>19</v>
      </c>
      <c r="N1680" s="274" t="s">
        <v>40</v>
      </c>
      <c r="O1680" s="87"/>
      <c r="P1680" s="224">
        <f>O1680*H1680</f>
        <v>0</v>
      </c>
      <c r="Q1680" s="224">
        <v>0</v>
      </c>
      <c r="R1680" s="224">
        <f>Q1680*H1680</f>
        <v>0</v>
      </c>
      <c r="S1680" s="224">
        <v>0</v>
      </c>
      <c r="T1680" s="225">
        <f>S1680*H1680</f>
        <v>0</v>
      </c>
      <c r="U1680" s="41"/>
      <c r="V1680" s="41"/>
      <c r="W1680" s="41"/>
      <c r="X1680" s="41"/>
      <c r="Y1680" s="41"/>
      <c r="Z1680" s="41"/>
      <c r="AA1680" s="41"/>
      <c r="AB1680" s="41"/>
      <c r="AC1680" s="41"/>
      <c r="AD1680" s="41"/>
      <c r="AE1680" s="41"/>
      <c r="AR1680" s="226" t="s">
        <v>282</v>
      </c>
      <c r="AT1680" s="226" t="s">
        <v>322</v>
      </c>
      <c r="AU1680" s="226" t="s">
        <v>77</v>
      </c>
      <c r="AY1680" s="20" t="s">
        <v>155</v>
      </c>
      <c r="BE1680" s="227">
        <f>IF(N1680="základní",J1680,0)</f>
        <v>0</v>
      </c>
      <c r="BF1680" s="227">
        <f>IF(N1680="snížená",J1680,0)</f>
        <v>0</v>
      </c>
      <c r="BG1680" s="227">
        <f>IF(N1680="zákl. přenesená",J1680,0)</f>
        <v>0</v>
      </c>
      <c r="BH1680" s="227">
        <f>IF(N1680="sníž. přenesená",J1680,0)</f>
        <v>0</v>
      </c>
      <c r="BI1680" s="227">
        <f>IF(N1680="nulová",J1680,0)</f>
        <v>0</v>
      </c>
      <c r="BJ1680" s="20" t="s">
        <v>75</v>
      </c>
      <c r="BK1680" s="227">
        <f>ROUND(I1680*H1680,2)</f>
        <v>0</v>
      </c>
      <c r="BL1680" s="20" t="s">
        <v>220</v>
      </c>
      <c r="BM1680" s="226" t="s">
        <v>1284</v>
      </c>
    </row>
    <row r="1681" s="2" customFormat="1">
      <c r="A1681" s="41"/>
      <c r="B1681" s="42"/>
      <c r="C1681" s="43"/>
      <c r="D1681" s="228" t="s">
        <v>162</v>
      </c>
      <c r="E1681" s="43"/>
      <c r="F1681" s="229" t="s">
        <v>1283</v>
      </c>
      <c r="G1681" s="43"/>
      <c r="H1681" s="43"/>
      <c r="I1681" s="230"/>
      <c r="J1681" s="43"/>
      <c r="K1681" s="43"/>
      <c r="L1681" s="47"/>
      <c r="M1681" s="231"/>
      <c r="N1681" s="232"/>
      <c r="O1681" s="87"/>
      <c r="P1681" s="87"/>
      <c r="Q1681" s="87"/>
      <c r="R1681" s="87"/>
      <c r="S1681" s="87"/>
      <c r="T1681" s="88"/>
      <c r="U1681" s="41"/>
      <c r="V1681" s="41"/>
      <c r="W1681" s="41"/>
      <c r="X1681" s="41"/>
      <c r="Y1681" s="41"/>
      <c r="Z1681" s="41"/>
      <c r="AA1681" s="41"/>
      <c r="AB1681" s="41"/>
      <c r="AC1681" s="41"/>
      <c r="AD1681" s="41"/>
      <c r="AE1681" s="41"/>
      <c r="AT1681" s="20" t="s">
        <v>162</v>
      </c>
      <c r="AU1681" s="20" t="s">
        <v>77</v>
      </c>
    </row>
    <row r="1682" s="14" customFormat="1">
      <c r="A1682" s="14"/>
      <c r="B1682" s="243"/>
      <c r="C1682" s="244"/>
      <c r="D1682" s="228" t="s">
        <v>170</v>
      </c>
      <c r="E1682" s="245" t="s">
        <v>19</v>
      </c>
      <c r="F1682" s="246" t="s">
        <v>1285</v>
      </c>
      <c r="G1682" s="244"/>
      <c r="H1682" s="247">
        <v>10.2</v>
      </c>
      <c r="I1682" s="248"/>
      <c r="J1682" s="244"/>
      <c r="K1682" s="244"/>
      <c r="L1682" s="249"/>
      <c r="M1682" s="250"/>
      <c r="N1682" s="251"/>
      <c r="O1682" s="251"/>
      <c r="P1682" s="251"/>
      <c r="Q1682" s="251"/>
      <c r="R1682" s="251"/>
      <c r="S1682" s="251"/>
      <c r="T1682" s="252"/>
      <c r="U1682" s="14"/>
      <c r="V1682" s="14"/>
      <c r="W1682" s="14"/>
      <c r="X1682" s="14"/>
      <c r="Y1682" s="14"/>
      <c r="Z1682" s="14"/>
      <c r="AA1682" s="14"/>
      <c r="AB1682" s="14"/>
      <c r="AC1682" s="14"/>
      <c r="AD1682" s="14"/>
      <c r="AE1682" s="14"/>
      <c r="AT1682" s="253" t="s">
        <v>170</v>
      </c>
      <c r="AU1682" s="253" t="s">
        <v>77</v>
      </c>
      <c r="AV1682" s="14" t="s">
        <v>77</v>
      </c>
      <c r="AW1682" s="14" t="s">
        <v>31</v>
      </c>
      <c r="AX1682" s="14" t="s">
        <v>69</v>
      </c>
      <c r="AY1682" s="253" t="s">
        <v>155</v>
      </c>
    </row>
    <row r="1683" s="15" customFormat="1">
      <c r="A1683" s="15"/>
      <c r="B1683" s="254"/>
      <c r="C1683" s="255"/>
      <c r="D1683" s="228" t="s">
        <v>170</v>
      </c>
      <c r="E1683" s="256" t="s">
        <v>19</v>
      </c>
      <c r="F1683" s="257" t="s">
        <v>192</v>
      </c>
      <c r="G1683" s="255"/>
      <c r="H1683" s="258">
        <v>10.2</v>
      </c>
      <c r="I1683" s="259"/>
      <c r="J1683" s="255"/>
      <c r="K1683" s="255"/>
      <c r="L1683" s="260"/>
      <c r="M1683" s="261"/>
      <c r="N1683" s="262"/>
      <c r="O1683" s="262"/>
      <c r="P1683" s="262"/>
      <c r="Q1683" s="262"/>
      <c r="R1683" s="262"/>
      <c r="S1683" s="262"/>
      <c r="T1683" s="263"/>
      <c r="U1683" s="15"/>
      <c r="V1683" s="15"/>
      <c r="W1683" s="15"/>
      <c r="X1683" s="15"/>
      <c r="Y1683" s="15"/>
      <c r="Z1683" s="15"/>
      <c r="AA1683" s="15"/>
      <c r="AB1683" s="15"/>
      <c r="AC1683" s="15"/>
      <c r="AD1683" s="15"/>
      <c r="AE1683" s="15"/>
      <c r="AT1683" s="264" t="s">
        <v>170</v>
      </c>
      <c r="AU1683" s="264" t="s">
        <v>77</v>
      </c>
      <c r="AV1683" s="15" t="s">
        <v>161</v>
      </c>
      <c r="AW1683" s="15" t="s">
        <v>31</v>
      </c>
      <c r="AX1683" s="15" t="s">
        <v>75</v>
      </c>
      <c r="AY1683" s="264" t="s">
        <v>155</v>
      </c>
    </row>
    <row r="1684" s="2" customFormat="1" ht="16.5" customHeight="1">
      <c r="A1684" s="41"/>
      <c r="B1684" s="42"/>
      <c r="C1684" s="215" t="s">
        <v>809</v>
      </c>
      <c r="D1684" s="215" t="s">
        <v>157</v>
      </c>
      <c r="E1684" s="216" t="s">
        <v>1286</v>
      </c>
      <c r="F1684" s="217" t="s">
        <v>1287</v>
      </c>
      <c r="G1684" s="218" t="s">
        <v>168</v>
      </c>
      <c r="H1684" s="219">
        <v>3278.811</v>
      </c>
      <c r="I1684" s="220"/>
      <c r="J1684" s="221">
        <f>ROUND(I1684*H1684,2)</f>
        <v>0</v>
      </c>
      <c r="K1684" s="217" t="s">
        <v>19</v>
      </c>
      <c r="L1684" s="47"/>
      <c r="M1684" s="222" t="s">
        <v>19</v>
      </c>
      <c r="N1684" s="223" t="s">
        <v>40</v>
      </c>
      <c r="O1684" s="87"/>
      <c r="P1684" s="224">
        <f>O1684*H1684</f>
        <v>0</v>
      </c>
      <c r="Q1684" s="224">
        <v>0</v>
      </c>
      <c r="R1684" s="224">
        <f>Q1684*H1684</f>
        <v>0</v>
      </c>
      <c r="S1684" s="224">
        <v>0</v>
      </c>
      <c r="T1684" s="225">
        <f>S1684*H1684</f>
        <v>0</v>
      </c>
      <c r="U1684" s="41"/>
      <c r="V1684" s="41"/>
      <c r="W1684" s="41"/>
      <c r="X1684" s="41"/>
      <c r="Y1684" s="41"/>
      <c r="Z1684" s="41"/>
      <c r="AA1684" s="41"/>
      <c r="AB1684" s="41"/>
      <c r="AC1684" s="41"/>
      <c r="AD1684" s="41"/>
      <c r="AE1684" s="41"/>
      <c r="AR1684" s="226" t="s">
        <v>220</v>
      </c>
      <c r="AT1684" s="226" t="s">
        <v>157</v>
      </c>
      <c r="AU1684" s="226" t="s">
        <v>77</v>
      </c>
      <c r="AY1684" s="20" t="s">
        <v>155</v>
      </c>
      <c r="BE1684" s="227">
        <f>IF(N1684="základní",J1684,0)</f>
        <v>0</v>
      </c>
      <c r="BF1684" s="227">
        <f>IF(N1684="snížená",J1684,0)</f>
        <v>0</v>
      </c>
      <c r="BG1684" s="227">
        <f>IF(N1684="zákl. přenesená",J1684,0)</f>
        <v>0</v>
      </c>
      <c r="BH1684" s="227">
        <f>IF(N1684="sníž. přenesená",J1684,0)</f>
        <v>0</v>
      </c>
      <c r="BI1684" s="227">
        <f>IF(N1684="nulová",J1684,0)</f>
        <v>0</v>
      </c>
      <c r="BJ1684" s="20" t="s">
        <v>75</v>
      </c>
      <c r="BK1684" s="227">
        <f>ROUND(I1684*H1684,2)</f>
        <v>0</v>
      </c>
      <c r="BL1684" s="20" t="s">
        <v>220</v>
      </c>
      <c r="BM1684" s="226" t="s">
        <v>1288</v>
      </c>
    </row>
    <row r="1685" s="2" customFormat="1">
      <c r="A1685" s="41"/>
      <c r="B1685" s="42"/>
      <c r="C1685" s="43"/>
      <c r="D1685" s="228" t="s">
        <v>162</v>
      </c>
      <c r="E1685" s="43"/>
      <c r="F1685" s="229" t="s">
        <v>1287</v>
      </c>
      <c r="G1685" s="43"/>
      <c r="H1685" s="43"/>
      <c r="I1685" s="230"/>
      <c r="J1685" s="43"/>
      <c r="K1685" s="43"/>
      <c r="L1685" s="47"/>
      <c r="M1685" s="231"/>
      <c r="N1685" s="232"/>
      <c r="O1685" s="87"/>
      <c r="P1685" s="87"/>
      <c r="Q1685" s="87"/>
      <c r="R1685" s="87"/>
      <c r="S1685" s="87"/>
      <c r="T1685" s="88"/>
      <c r="U1685" s="41"/>
      <c r="V1685" s="41"/>
      <c r="W1685" s="41"/>
      <c r="X1685" s="41"/>
      <c r="Y1685" s="41"/>
      <c r="Z1685" s="41"/>
      <c r="AA1685" s="41"/>
      <c r="AB1685" s="41"/>
      <c r="AC1685" s="41"/>
      <c r="AD1685" s="41"/>
      <c r="AE1685" s="41"/>
      <c r="AT1685" s="20" t="s">
        <v>162</v>
      </c>
      <c r="AU1685" s="20" t="s">
        <v>77</v>
      </c>
    </row>
    <row r="1686" s="13" customFormat="1">
      <c r="A1686" s="13"/>
      <c r="B1686" s="233"/>
      <c r="C1686" s="234"/>
      <c r="D1686" s="228" t="s">
        <v>170</v>
      </c>
      <c r="E1686" s="235" t="s">
        <v>19</v>
      </c>
      <c r="F1686" s="236" t="s">
        <v>1289</v>
      </c>
      <c r="G1686" s="234"/>
      <c r="H1686" s="235" t="s">
        <v>19</v>
      </c>
      <c r="I1686" s="237"/>
      <c r="J1686" s="234"/>
      <c r="K1686" s="234"/>
      <c r="L1686" s="238"/>
      <c r="M1686" s="239"/>
      <c r="N1686" s="240"/>
      <c r="O1686" s="240"/>
      <c r="P1686" s="240"/>
      <c r="Q1686" s="240"/>
      <c r="R1686" s="240"/>
      <c r="S1686" s="240"/>
      <c r="T1686" s="241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242" t="s">
        <v>170</v>
      </c>
      <c r="AU1686" s="242" t="s">
        <v>77</v>
      </c>
      <c r="AV1686" s="13" t="s">
        <v>75</v>
      </c>
      <c r="AW1686" s="13" t="s">
        <v>31</v>
      </c>
      <c r="AX1686" s="13" t="s">
        <v>69</v>
      </c>
      <c r="AY1686" s="242" t="s">
        <v>155</v>
      </c>
    </row>
    <row r="1687" s="14" customFormat="1">
      <c r="A1687" s="14"/>
      <c r="B1687" s="243"/>
      <c r="C1687" s="244"/>
      <c r="D1687" s="228" t="s">
        <v>170</v>
      </c>
      <c r="E1687" s="245" t="s">
        <v>19</v>
      </c>
      <c r="F1687" s="246" t="s">
        <v>1290</v>
      </c>
      <c r="G1687" s="244"/>
      <c r="H1687" s="247">
        <v>3278.811</v>
      </c>
      <c r="I1687" s="248"/>
      <c r="J1687" s="244"/>
      <c r="K1687" s="244"/>
      <c r="L1687" s="249"/>
      <c r="M1687" s="250"/>
      <c r="N1687" s="251"/>
      <c r="O1687" s="251"/>
      <c r="P1687" s="251"/>
      <c r="Q1687" s="251"/>
      <c r="R1687" s="251"/>
      <c r="S1687" s="251"/>
      <c r="T1687" s="252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T1687" s="253" t="s">
        <v>170</v>
      </c>
      <c r="AU1687" s="253" t="s">
        <v>77</v>
      </c>
      <c r="AV1687" s="14" t="s">
        <v>77</v>
      </c>
      <c r="AW1687" s="14" t="s">
        <v>31</v>
      </c>
      <c r="AX1687" s="14" t="s">
        <v>69</v>
      </c>
      <c r="AY1687" s="253" t="s">
        <v>155</v>
      </c>
    </row>
    <row r="1688" s="15" customFormat="1">
      <c r="A1688" s="15"/>
      <c r="B1688" s="254"/>
      <c r="C1688" s="255"/>
      <c r="D1688" s="228" t="s">
        <v>170</v>
      </c>
      <c r="E1688" s="256" t="s">
        <v>19</v>
      </c>
      <c r="F1688" s="257" t="s">
        <v>192</v>
      </c>
      <c r="G1688" s="255"/>
      <c r="H1688" s="258">
        <v>3278.811</v>
      </c>
      <c r="I1688" s="259"/>
      <c r="J1688" s="255"/>
      <c r="K1688" s="255"/>
      <c r="L1688" s="260"/>
      <c r="M1688" s="261"/>
      <c r="N1688" s="262"/>
      <c r="O1688" s="262"/>
      <c r="P1688" s="262"/>
      <c r="Q1688" s="262"/>
      <c r="R1688" s="262"/>
      <c r="S1688" s="262"/>
      <c r="T1688" s="263"/>
      <c r="U1688" s="15"/>
      <c r="V1688" s="15"/>
      <c r="W1688" s="15"/>
      <c r="X1688" s="15"/>
      <c r="Y1688" s="15"/>
      <c r="Z1688" s="15"/>
      <c r="AA1688" s="15"/>
      <c r="AB1688" s="15"/>
      <c r="AC1688" s="15"/>
      <c r="AD1688" s="15"/>
      <c r="AE1688" s="15"/>
      <c r="AT1688" s="264" t="s">
        <v>170</v>
      </c>
      <c r="AU1688" s="264" t="s">
        <v>77</v>
      </c>
      <c r="AV1688" s="15" t="s">
        <v>161</v>
      </c>
      <c r="AW1688" s="15" t="s">
        <v>31</v>
      </c>
      <c r="AX1688" s="15" t="s">
        <v>75</v>
      </c>
      <c r="AY1688" s="264" t="s">
        <v>155</v>
      </c>
    </row>
    <row r="1689" s="2" customFormat="1" ht="16.5" customHeight="1">
      <c r="A1689" s="41"/>
      <c r="B1689" s="42"/>
      <c r="C1689" s="215" t="s">
        <v>1291</v>
      </c>
      <c r="D1689" s="215" t="s">
        <v>157</v>
      </c>
      <c r="E1689" s="216" t="s">
        <v>1292</v>
      </c>
      <c r="F1689" s="217" t="s">
        <v>1293</v>
      </c>
      <c r="G1689" s="218" t="s">
        <v>168</v>
      </c>
      <c r="H1689" s="219">
        <v>51.68</v>
      </c>
      <c r="I1689" s="220"/>
      <c r="J1689" s="221">
        <f>ROUND(I1689*H1689,2)</f>
        <v>0</v>
      </c>
      <c r="K1689" s="217" t="s">
        <v>19</v>
      </c>
      <c r="L1689" s="47"/>
      <c r="M1689" s="222" t="s">
        <v>19</v>
      </c>
      <c r="N1689" s="223" t="s">
        <v>40</v>
      </c>
      <c r="O1689" s="87"/>
      <c r="P1689" s="224">
        <f>O1689*H1689</f>
        <v>0</v>
      </c>
      <c r="Q1689" s="224">
        <v>0</v>
      </c>
      <c r="R1689" s="224">
        <f>Q1689*H1689</f>
        <v>0</v>
      </c>
      <c r="S1689" s="224">
        <v>0</v>
      </c>
      <c r="T1689" s="225">
        <f>S1689*H1689</f>
        <v>0</v>
      </c>
      <c r="U1689" s="41"/>
      <c r="V1689" s="41"/>
      <c r="W1689" s="41"/>
      <c r="X1689" s="41"/>
      <c r="Y1689" s="41"/>
      <c r="Z1689" s="41"/>
      <c r="AA1689" s="41"/>
      <c r="AB1689" s="41"/>
      <c r="AC1689" s="41"/>
      <c r="AD1689" s="41"/>
      <c r="AE1689" s="41"/>
      <c r="AR1689" s="226" t="s">
        <v>220</v>
      </c>
      <c r="AT1689" s="226" t="s">
        <v>157</v>
      </c>
      <c r="AU1689" s="226" t="s">
        <v>77</v>
      </c>
      <c r="AY1689" s="20" t="s">
        <v>155</v>
      </c>
      <c r="BE1689" s="227">
        <f>IF(N1689="základní",J1689,0)</f>
        <v>0</v>
      </c>
      <c r="BF1689" s="227">
        <f>IF(N1689="snížená",J1689,0)</f>
        <v>0</v>
      </c>
      <c r="BG1689" s="227">
        <f>IF(N1689="zákl. přenesená",J1689,0)</f>
        <v>0</v>
      </c>
      <c r="BH1689" s="227">
        <f>IF(N1689="sníž. přenesená",J1689,0)</f>
        <v>0</v>
      </c>
      <c r="BI1689" s="227">
        <f>IF(N1689="nulová",J1689,0)</f>
        <v>0</v>
      </c>
      <c r="BJ1689" s="20" t="s">
        <v>75</v>
      </c>
      <c r="BK1689" s="227">
        <f>ROUND(I1689*H1689,2)</f>
        <v>0</v>
      </c>
      <c r="BL1689" s="20" t="s">
        <v>220</v>
      </c>
      <c r="BM1689" s="226" t="s">
        <v>1294</v>
      </c>
    </row>
    <row r="1690" s="2" customFormat="1">
      <c r="A1690" s="41"/>
      <c r="B1690" s="42"/>
      <c r="C1690" s="43"/>
      <c r="D1690" s="228" t="s">
        <v>162</v>
      </c>
      <c r="E1690" s="43"/>
      <c r="F1690" s="229" t="s">
        <v>1293</v>
      </c>
      <c r="G1690" s="43"/>
      <c r="H1690" s="43"/>
      <c r="I1690" s="230"/>
      <c r="J1690" s="43"/>
      <c r="K1690" s="43"/>
      <c r="L1690" s="47"/>
      <c r="M1690" s="231"/>
      <c r="N1690" s="232"/>
      <c r="O1690" s="87"/>
      <c r="P1690" s="87"/>
      <c r="Q1690" s="87"/>
      <c r="R1690" s="87"/>
      <c r="S1690" s="87"/>
      <c r="T1690" s="88"/>
      <c r="U1690" s="41"/>
      <c r="V1690" s="41"/>
      <c r="W1690" s="41"/>
      <c r="X1690" s="41"/>
      <c r="Y1690" s="41"/>
      <c r="Z1690" s="41"/>
      <c r="AA1690" s="41"/>
      <c r="AB1690" s="41"/>
      <c r="AC1690" s="41"/>
      <c r="AD1690" s="41"/>
      <c r="AE1690" s="41"/>
      <c r="AT1690" s="20" t="s">
        <v>162</v>
      </c>
      <c r="AU1690" s="20" t="s">
        <v>77</v>
      </c>
    </row>
    <row r="1691" s="13" customFormat="1">
      <c r="A1691" s="13"/>
      <c r="B1691" s="233"/>
      <c r="C1691" s="234"/>
      <c r="D1691" s="228" t="s">
        <v>170</v>
      </c>
      <c r="E1691" s="235" t="s">
        <v>19</v>
      </c>
      <c r="F1691" s="236" t="s">
        <v>1295</v>
      </c>
      <c r="G1691" s="234"/>
      <c r="H1691" s="235" t="s">
        <v>19</v>
      </c>
      <c r="I1691" s="237"/>
      <c r="J1691" s="234"/>
      <c r="K1691" s="234"/>
      <c r="L1691" s="238"/>
      <c r="M1691" s="239"/>
      <c r="N1691" s="240"/>
      <c r="O1691" s="240"/>
      <c r="P1691" s="240"/>
      <c r="Q1691" s="240"/>
      <c r="R1691" s="240"/>
      <c r="S1691" s="240"/>
      <c r="T1691" s="241"/>
      <c r="U1691" s="13"/>
      <c r="V1691" s="13"/>
      <c r="W1691" s="13"/>
      <c r="X1691" s="13"/>
      <c r="Y1691" s="13"/>
      <c r="Z1691" s="13"/>
      <c r="AA1691" s="13"/>
      <c r="AB1691" s="13"/>
      <c r="AC1691" s="13"/>
      <c r="AD1691" s="13"/>
      <c r="AE1691" s="13"/>
      <c r="AT1691" s="242" t="s">
        <v>170</v>
      </c>
      <c r="AU1691" s="242" t="s">
        <v>77</v>
      </c>
      <c r="AV1691" s="13" t="s">
        <v>75</v>
      </c>
      <c r="AW1691" s="13" t="s">
        <v>31</v>
      </c>
      <c r="AX1691" s="13" t="s">
        <v>69</v>
      </c>
      <c r="AY1691" s="242" t="s">
        <v>155</v>
      </c>
    </row>
    <row r="1692" s="13" customFormat="1">
      <c r="A1692" s="13"/>
      <c r="B1692" s="233"/>
      <c r="C1692" s="234"/>
      <c r="D1692" s="228" t="s">
        <v>170</v>
      </c>
      <c r="E1692" s="235" t="s">
        <v>19</v>
      </c>
      <c r="F1692" s="236" t="s">
        <v>171</v>
      </c>
      <c r="G1692" s="234"/>
      <c r="H1692" s="235" t="s">
        <v>19</v>
      </c>
      <c r="I1692" s="237"/>
      <c r="J1692" s="234"/>
      <c r="K1692" s="234"/>
      <c r="L1692" s="238"/>
      <c r="M1692" s="239"/>
      <c r="N1692" s="240"/>
      <c r="O1692" s="240"/>
      <c r="P1692" s="240"/>
      <c r="Q1692" s="240"/>
      <c r="R1692" s="240"/>
      <c r="S1692" s="240"/>
      <c r="T1692" s="241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42" t="s">
        <v>170</v>
      </c>
      <c r="AU1692" s="242" t="s">
        <v>77</v>
      </c>
      <c r="AV1692" s="13" t="s">
        <v>75</v>
      </c>
      <c r="AW1692" s="13" t="s">
        <v>31</v>
      </c>
      <c r="AX1692" s="13" t="s">
        <v>69</v>
      </c>
      <c r="AY1692" s="242" t="s">
        <v>155</v>
      </c>
    </row>
    <row r="1693" s="14" customFormat="1">
      <c r="A1693" s="14"/>
      <c r="B1693" s="243"/>
      <c r="C1693" s="244"/>
      <c r="D1693" s="228" t="s">
        <v>170</v>
      </c>
      <c r="E1693" s="245" t="s">
        <v>19</v>
      </c>
      <c r="F1693" s="246" t="s">
        <v>1296</v>
      </c>
      <c r="G1693" s="244"/>
      <c r="H1693" s="247">
        <v>15.84</v>
      </c>
      <c r="I1693" s="248"/>
      <c r="J1693" s="244"/>
      <c r="K1693" s="244"/>
      <c r="L1693" s="249"/>
      <c r="M1693" s="250"/>
      <c r="N1693" s="251"/>
      <c r="O1693" s="251"/>
      <c r="P1693" s="251"/>
      <c r="Q1693" s="251"/>
      <c r="R1693" s="251"/>
      <c r="S1693" s="251"/>
      <c r="T1693" s="252"/>
      <c r="U1693" s="14"/>
      <c r="V1693" s="14"/>
      <c r="W1693" s="14"/>
      <c r="X1693" s="14"/>
      <c r="Y1693" s="14"/>
      <c r="Z1693" s="14"/>
      <c r="AA1693" s="14"/>
      <c r="AB1693" s="14"/>
      <c r="AC1693" s="14"/>
      <c r="AD1693" s="14"/>
      <c r="AE1693" s="14"/>
      <c r="AT1693" s="253" t="s">
        <v>170</v>
      </c>
      <c r="AU1693" s="253" t="s">
        <v>77</v>
      </c>
      <c r="AV1693" s="14" t="s">
        <v>77</v>
      </c>
      <c r="AW1693" s="14" t="s">
        <v>31</v>
      </c>
      <c r="AX1693" s="14" t="s">
        <v>69</v>
      </c>
      <c r="AY1693" s="253" t="s">
        <v>155</v>
      </c>
    </row>
    <row r="1694" s="14" customFormat="1">
      <c r="A1694" s="14"/>
      <c r="B1694" s="243"/>
      <c r="C1694" s="244"/>
      <c r="D1694" s="228" t="s">
        <v>170</v>
      </c>
      <c r="E1694" s="245" t="s">
        <v>19</v>
      </c>
      <c r="F1694" s="246" t="s">
        <v>1297</v>
      </c>
      <c r="G1694" s="244"/>
      <c r="H1694" s="247">
        <v>17.920000000000002</v>
      </c>
      <c r="I1694" s="248"/>
      <c r="J1694" s="244"/>
      <c r="K1694" s="244"/>
      <c r="L1694" s="249"/>
      <c r="M1694" s="250"/>
      <c r="N1694" s="251"/>
      <c r="O1694" s="251"/>
      <c r="P1694" s="251"/>
      <c r="Q1694" s="251"/>
      <c r="R1694" s="251"/>
      <c r="S1694" s="251"/>
      <c r="T1694" s="252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T1694" s="253" t="s">
        <v>170</v>
      </c>
      <c r="AU1694" s="253" t="s">
        <v>77</v>
      </c>
      <c r="AV1694" s="14" t="s">
        <v>77</v>
      </c>
      <c r="AW1694" s="14" t="s">
        <v>31</v>
      </c>
      <c r="AX1694" s="14" t="s">
        <v>69</v>
      </c>
      <c r="AY1694" s="253" t="s">
        <v>155</v>
      </c>
    </row>
    <row r="1695" s="14" customFormat="1">
      <c r="A1695" s="14"/>
      <c r="B1695" s="243"/>
      <c r="C1695" s="244"/>
      <c r="D1695" s="228" t="s">
        <v>170</v>
      </c>
      <c r="E1695" s="245" t="s">
        <v>19</v>
      </c>
      <c r="F1695" s="246" t="s">
        <v>1297</v>
      </c>
      <c r="G1695" s="244"/>
      <c r="H1695" s="247">
        <v>17.920000000000002</v>
      </c>
      <c r="I1695" s="248"/>
      <c r="J1695" s="244"/>
      <c r="K1695" s="244"/>
      <c r="L1695" s="249"/>
      <c r="M1695" s="250"/>
      <c r="N1695" s="251"/>
      <c r="O1695" s="251"/>
      <c r="P1695" s="251"/>
      <c r="Q1695" s="251"/>
      <c r="R1695" s="251"/>
      <c r="S1695" s="251"/>
      <c r="T1695" s="252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T1695" s="253" t="s">
        <v>170</v>
      </c>
      <c r="AU1695" s="253" t="s">
        <v>77</v>
      </c>
      <c r="AV1695" s="14" t="s">
        <v>77</v>
      </c>
      <c r="AW1695" s="14" t="s">
        <v>31</v>
      </c>
      <c r="AX1695" s="14" t="s">
        <v>69</v>
      </c>
      <c r="AY1695" s="253" t="s">
        <v>155</v>
      </c>
    </row>
    <row r="1696" s="15" customFormat="1">
      <c r="A1696" s="15"/>
      <c r="B1696" s="254"/>
      <c r="C1696" s="255"/>
      <c r="D1696" s="228" t="s">
        <v>170</v>
      </c>
      <c r="E1696" s="256" t="s">
        <v>19</v>
      </c>
      <c r="F1696" s="257" t="s">
        <v>192</v>
      </c>
      <c r="G1696" s="255"/>
      <c r="H1696" s="258">
        <v>51.680000000000008</v>
      </c>
      <c r="I1696" s="259"/>
      <c r="J1696" s="255"/>
      <c r="K1696" s="255"/>
      <c r="L1696" s="260"/>
      <c r="M1696" s="261"/>
      <c r="N1696" s="262"/>
      <c r="O1696" s="262"/>
      <c r="P1696" s="262"/>
      <c r="Q1696" s="262"/>
      <c r="R1696" s="262"/>
      <c r="S1696" s="262"/>
      <c r="T1696" s="263"/>
      <c r="U1696" s="15"/>
      <c r="V1696" s="15"/>
      <c r="W1696" s="15"/>
      <c r="X1696" s="15"/>
      <c r="Y1696" s="15"/>
      <c r="Z1696" s="15"/>
      <c r="AA1696" s="15"/>
      <c r="AB1696" s="15"/>
      <c r="AC1696" s="15"/>
      <c r="AD1696" s="15"/>
      <c r="AE1696" s="15"/>
      <c r="AT1696" s="264" t="s">
        <v>170</v>
      </c>
      <c r="AU1696" s="264" t="s">
        <v>77</v>
      </c>
      <c r="AV1696" s="15" t="s">
        <v>161</v>
      </c>
      <c r="AW1696" s="15" t="s">
        <v>31</v>
      </c>
      <c r="AX1696" s="15" t="s">
        <v>75</v>
      </c>
      <c r="AY1696" s="264" t="s">
        <v>155</v>
      </c>
    </row>
    <row r="1697" s="2" customFormat="1" ht="16.5" customHeight="1">
      <c r="A1697" s="41"/>
      <c r="B1697" s="42"/>
      <c r="C1697" s="265" t="s">
        <v>829</v>
      </c>
      <c r="D1697" s="265" t="s">
        <v>322</v>
      </c>
      <c r="E1697" s="266" t="s">
        <v>1298</v>
      </c>
      <c r="F1697" s="267" t="s">
        <v>1299</v>
      </c>
      <c r="G1697" s="268" t="s">
        <v>168</v>
      </c>
      <c r="H1697" s="269">
        <v>52.714</v>
      </c>
      <c r="I1697" s="270"/>
      <c r="J1697" s="271">
        <f>ROUND(I1697*H1697,2)</f>
        <v>0</v>
      </c>
      <c r="K1697" s="267" t="s">
        <v>19</v>
      </c>
      <c r="L1697" s="272"/>
      <c r="M1697" s="273" t="s">
        <v>19</v>
      </c>
      <c r="N1697" s="274" t="s">
        <v>40</v>
      </c>
      <c r="O1697" s="87"/>
      <c r="P1697" s="224">
        <f>O1697*H1697</f>
        <v>0</v>
      </c>
      <c r="Q1697" s="224">
        <v>0</v>
      </c>
      <c r="R1697" s="224">
        <f>Q1697*H1697</f>
        <v>0</v>
      </c>
      <c r="S1697" s="224">
        <v>0</v>
      </c>
      <c r="T1697" s="225">
        <f>S1697*H1697</f>
        <v>0</v>
      </c>
      <c r="U1697" s="41"/>
      <c r="V1697" s="41"/>
      <c r="W1697" s="41"/>
      <c r="X1697" s="41"/>
      <c r="Y1697" s="41"/>
      <c r="Z1697" s="41"/>
      <c r="AA1697" s="41"/>
      <c r="AB1697" s="41"/>
      <c r="AC1697" s="41"/>
      <c r="AD1697" s="41"/>
      <c r="AE1697" s="41"/>
      <c r="AR1697" s="226" t="s">
        <v>282</v>
      </c>
      <c r="AT1697" s="226" t="s">
        <v>322</v>
      </c>
      <c r="AU1697" s="226" t="s">
        <v>77</v>
      </c>
      <c r="AY1697" s="20" t="s">
        <v>155</v>
      </c>
      <c r="BE1697" s="227">
        <f>IF(N1697="základní",J1697,0)</f>
        <v>0</v>
      </c>
      <c r="BF1697" s="227">
        <f>IF(N1697="snížená",J1697,0)</f>
        <v>0</v>
      </c>
      <c r="BG1697" s="227">
        <f>IF(N1697="zákl. přenesená",J1697,0)</f>
        <v>0</v>
      </c>
      <c r="BH1697" s="227">
        <f>IF(N1697="sníž. přenesená",J1697,0)</f>
        <v>0</v>
      </c>
      <c r="BI1697" s="227">
        <f>IF(N1697="nulová",J1697,0)</f>
        <v>0</v>
      </c>
      <c r="BJ1697" s="20" t="s">
        <v>75</v>
      </c>
      <c r="BK1697" s="227">
        <f>ROUND(I1697*H1697,2)</f>
        <v>0</v>
      </c>
      <c r="BL1697" s="20" t="s">
        <v>220</v>
      </c>
      <c r="BM1697" s="226" t="s">
        <v>1300</v>
      </c>
    </row>
    <row r="1698" s="2" customFormat="1">
      <c r="A1698" s="41"/>
      <c r="B1698" s="42"/>
      <c r="C1698" s="43"/>
      <c r="D1698" s="228" t="s">
        <v>162</v>
      </c>
      <c r="E1698" s="43"/>
      <c r="F1698" s="229" t="s">
        <v>1299</v>
      </c>
      <c r="G1698" s="43"/>
      <c r="H1698" s="43"/>
      <c r="I1698" s="230"/>
      <c r="J1698" s="43"/>
      <c r="K1698" s="43"/>
      <c r="L1698" s="47"/>
      <c r="M1698" s="231"/>
      <c r="N1698" s="232"/>
      <c r="O1698" s="87"/>
      <c r="P1698" s="87"/>
      <c r="Q1698" s="87"/>
      <c r="R1698" s="87"/>
      <c r="S1698" s="87"/>
      <c r="T1698" s="88"/>
      <c r="U1698" s="41"/>
      <c r="V1698" s="41"/>
      <c r="W1698" s="41"/>
      <c r="X1698" s="41"/>
      <c r="Y1698" s="41"/>
      <c r="Z1698" s="41"/>
      <c r="AA1698" s="41"/>
      <c r="AB1698" s="41"/>
      <c r="AC1698" s="41"/>
      <c r="AD1698" s="41"/>
      <c r="AE1698" s="41"/>
      <c r="AT1698" s="20" t="s">
        <v>162</v>
      </c>
      <c r="AU1698" s="20" t="s">
        <v>77</v>
      </c>
    </row>
    <row r="1699" s="14" customFormat="1">
      <c r="A1699" s="14"/>
      <c r="B1699" s="243"/>
      <c r="C1699" s="244"/>
      <c r="D1699" s="228" t="s">
        <v>170</v>
      </c>
      <c r="E1699" s="245" t="s">
        <v>19</v>
      </c>
      <c r="F1699" s="246" t="s">
        <v>1301</v>
      </c>
      <c r="G1699" s="244"/>
      <c r="H1699" s="247">
        <v>52.714</v>
      </c>
      <c r="I1699" s="248"/>
      <c r="J1699" s="244"/>
      <c r="K1699" s="244"/>
      <c r="L1699" s="249"/>
      <c r="M1699" s="250"/>
      <c r="N1699" s="251"/>
      <c r="O1699" s="251"/>
      <c r="P1699" s="251"/>
      <c r="Q1699" s="251"/>
      <c r="R1699" s="251"/>
      <c r="S1699" s="251"/>
      <c r="T1699" s="252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T1699" s="253" t="s">
        <v>170</v>
      </c>
      <c r="AU1699" s="253" t="s">
        <v>77</v>
      </c>
      <c r="AV1699" s="14" t="s">
        <v>77</v>
      </c>
      <c r="AW1699" s="14" t="s">
        <v>31</v>
      </c>
      <c r="AX1699" s="14" t="s">
        <v>69</v>
      </c>
      <c r="AY1699" s="253" t="s">
        <v>155</v>
      </c>
    </row>
    <row r="1700" s="15" customFormat="1">
      <c r="A1700" s="15"/>
      <c r="B1700" s="254"/>
      <c r="C1700" s="255"/>
      <c r="D1700" s="228" t="s">
        <v>170</v>
      </c>
      <c r="E1700" s="256" t="s">
        <v>19</v>
      </c>
      <c r="F1700" s="257" t="s">
        <v>192</v>
      </c>
      <c r="G1700" s="255"/>
      <c r="H1700" s="258">
        <v>52.714</v>
      </c>
      <c r="I1700" s="259"/>
      <c r="J1700" s="255"/>
      <c r="K1700" s="255"/>
      <c r="L1700" s="260"/>
      <c r="M1700" s="261"/>
      <c r="N1700" s="262"/>
      <c r="O1700" s="262"/>
      <c r="P1700" s="262"/>
      <c r="Q1700" s="262"/>
      <c r="R1700" s="262"/>
      <c r="S1700" s="262"/>
      <c r="T1700" s="263"/>
      <c r="U1700" s="15"/>
      <c r="V1700" s="15"/>
      <c r="W1700" s="15"/>
      <c r="X1700" s="15"/>
      <c r="Y1700" s="15"/>
      <c r="Z1700" s="15"/>
      <c r="AA1700" s="15"/>
      <c r="AB1700" s="15"/>
      <c r="AC1700" s="15"/>
      <c r="AD1700" s="15"/>
      <c r="AE1700" s="15"/>
      <c r="AT1700" s="264" t="s">
        <v>170</v>
      </c>
      <c r="AU1700" s="264" t="s">
        <v>77</v>
      </c>
      <c r="AV1700" s="15" t="s">
        <v>161</v>
      </c>
      <c r="AW1700" s="15" t="s">
        <v>31</v>
      </c>
      <c r="AX1700" s="15" t="s">
        <v>75</v>
      </c>
      <c r="AY1700" s="264" t="s">
        <v>155</v>
      </c>
    </row>
    <row r="1701" s="2" customFormat="1" ht="16.5" customHeight="1">
      <c r="A1701" s="41"/>
      <c r="B1701" s="42"/>
      <c r="C1701" s="215" t="s">
        <v>1302</v>
      </c>
      <c r="D1701" s="215" t="s">
        <v>157</v>
      </c>
      <c r="E1701" s="216" t="s">
        <v>1292</v>
      </c>
      <c r="F1701" s="217" t="s">
        <v>1293</v>
      </c>
      <c r="G1701" s="218" t="s">
        <v>168</v>
      </c>
      <c r="H1701" s="219">
        <v>11.305</v>
      </c>
      <c r="I1701" s="220"/>
      <c r="J1701" s="221">
        <f>ROUND(I1701*H1701,2)</f>
        <v>0</v>
      </c>
      <c r="K1701" s="217" t="s">
        <v>19</v>
      </c>
      <c r="L1701" s="47"/>
      <c r="M1701" s="222" t="s">
        <v>19</v>
      </c>
      <c r="N1701" s="223" t="s">
        <v>40</v>
      </c>
      <c r="O1701" s="87"/>
      <c r="P1701" s="224">
        <f>O1701*H1701</f>
        <v>0</v>
      </c>
      <c r="Q1701" s="224">
        <v>0</v>
      </c>
      <c r="R1701" s="224">
        <f>Q1701*H1701</f>
        <v>0</v>
      </c>
      <c r="S1701" s="224">
        <v>0</v>
      </c>
      <c r="T1701" s="225">
        <f>S1701*H1701</f>
        <v>0</v>
      </c>
      <c r="U1701" s="41"/>
      <c r="V1701" s="41"/>
      <c r="W1701" s="41"/>
      <c r="X1701" s="41"/>
      <c r="Y1701" s="41"/>
      <c r="Z1701" s="41"/>
      <c r="AA1701" s="41"/>
      <c r="AB1701" s="41"/>
      <c r="AC1701" s="41"/>
      <c r="AD1701" s="41"/>
      <c r="AE1701" s="41"/>
      <c r="AR1701" s="226" t="s">
        <v>220</v>
      </c>
      <c r="AT1701" s="226" t="s">
        <v>157</v>
      </c>
      <c r="AU1701" s="226" t="s">
        <v>77</v>
      </c>
      <c r="AY1701" s="20" t="s">
        <v>155</v>
      </c>
      <c r="BE1701" s="227">
        <f>IF(N1701="základní",J1701,0)</f>
        <v>0</v>
      </c>
      <c r="BF1701" s="227">
        <f>IF(N1701="snížená",J1701,0)</f>
        <v>0</v>
      </c>
      <c r="BG1701" s="227">
        <f>IF(N1701="zákl. přenesená",J1701,0)</f>
        <v>0</v>
      </c>
      <c r="BH1701" s="227">
        <f>IF(N1701="sníž. přenesená",J1701,0)</f>
        <v>0</v>
      </c>
      <c r="BI1701" s="227">
        <f>IF(N1701="nulová",J1701,0)</f>
        <v>0</v>
      </c>
      <c r="BJ1701" s="20" t="s">
        <v>75</v>
      </c>
      <c r="BK1701" s="227">
        <f>ROUND(I1701*H1701,2)</f>
        <v>0</v>
      </c>
      <c r="BL1701" s="20" t="s">
        <v>220</v>
      </c>
      <c r="BM1701" s="226" t="s">
        <v>1303</v>
      </c>
    </row>
    <row r="1702" s="2" customFormat="1">
      <c r="A1702" s="41"/>
      <c r="B1702" s="42"/>
      <c r="C1702" s="43"/>
      <c r="D1702" s="228" t="s">
        <v>162</v>
      </c>
      <c r="E1702" s="43"/>
      <c r="F1702" s="229" t="s">
        <v>1293</v>
      </c>
      <c r="G1702" s="43"/>
      <c r="H1702" s="43"/>
      <c r="I1702" s="230"/>
      <c r="J1702" s="43"/>
      <c r="K1702" s="43"/>
      <c r="L1702" s="47"/>
      <c r="M1702" s="231"/>
      <c r="N1702" s="232"/>
      <c r="O1702" s="87"/>
      <c r="P1702" s="87"/>
      <c r="Q1702" s="87"/>
      <c r="R1702" s="87"/>
      <c r="S1702" s="87"/>
      <c r="T1702" s="88"/>
      <c r="U1702" s="41"/>
      <c r="V1702" s="41"/>
      <c r="W1702" s="41"/>
      <c r="X1702" s="41"/>
      <c r="Y1702" s="41"/>
      <c r="Z1702" s="41"/>
      <c r="AA1702" s="41"/>
      <c r="AB1702" s="41"/>
      <c r="AC1702" s="41"/>
      <c r="AD1702" s="41"/>
      <c r="AE1702" s="41"/>
      <c r="AT1702" s="20" t="s">
        <v>162</v>
      </c>
      <c r="AU1702" s="20" t="s">
        <v>77</v>
      </c>
    </row>
    <row r="1703" s="13" customFormat="1">
      <c r="A1703" s="13"/>
      <c r="B1703" s="233"/>
      <c r="C1703" s="234"/>
      <c r="D1703" s="228" t="s">
        <v>170</v>
      </c>
      <c r="E1703" s="235" t="s">
        <v>19</v>
      </c>
      <c r="F1703" s="236" t="s">
        <v>1304</v>
      </c>
      <c r="G1703" s="234"/>
      <c r="H1703" s="235" t="s">
        <v>19</v>
      </c>
      <c r="I1703" s="237"/>
      <c r="J1703" s="234"/>
      <c r="K1703" s="234"/>
      <c r="L1703" s="238"/>
      <c r="M1703" s="239"/>
      <c r="N1703" s="240"/>
      <c r="O1703" s="240"/>
      <c r="P1703" s="240"/>
      <c r="Q1703" s="240"/>
      <c r="R1703" s="240"/>
      <c r="S1703" s="240"/>
      <c r="T1703" s="241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T1703" s="242" t="s">
        <v>170</v>
      </c>
      <c r="AU1703" s="242" t="s">
        <v>77</v>
      </c>
      <c r="AV1703" s="13" t="s">
        <v>75</v>
      </c>
      <c r="AW1703" s="13" t="s">
        <v>31</v>
      </c>
      <c r="AX1703" s="13" t="s">
        <v>69</v>
      </c>
      <c r="AY1703" s="242" t="s">
        <v>155</v>
      </c>
    </row>
    <row r="1704" s="13" customFormat="1">
      <c r="A1704" s="13"/>
      <c r="B1704" s="233"/>
      <c r="C1704" s="234"/>
      <c r="D1704" s="228" t="s">
        <v>170</v>
      </c>
      <c r="E1704" s="235" t="s">
        <v>19</v>
      </c>
      <c r="F1704" s="236" t="s">
        <v>171</v>
      </c>
      <c r="G1704" s="234"/>
      <c r="H1704" s="235" t="s">
        <v>19</v>
      </c>
      <c r="I1704" s="237"/>
      <c r="J1704" s="234"/>
      <c r="K1704" s="234"/>
      <c r="L1704" s="238"/>
      <c r="M1704" s="239"/>
      <c r="N1704" s="240"/>
      <c r="O1704" s="240"/>
      <c r="P1704" s="240"/>
      <c r="Q1704" s="240"/>
      <c r="R1704" s="240"/>
      <c r="S1704" s="240"/>
      <c r="T1704" s="241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T1704" s="242" t="s">
        <v>170</v>
      </c>
      <c r="AU1704" s="242" t="s">
        <v>77</v>
      </c>
      <c r="AV1704" s="13" t="s">
        <v>75</v>
      </c>
      <c r="AW1704" s="13" t="s">
        <v>31</v>
      </c>
      <c r="AX1704" s="13" t="s">
        <v>69</v>
      </c>
      <c r="AY1704" s="242" t="s">
        <v>155</v>
      </c>
    </row>
    <row r="1705" s="14" customFormat="1">
      <c r="A1705" s="14"/>
      <c r="B1705" s="243"/>
      <c r="C1705" s="244"/>
      <c r="D1705" s="228" t="s">
        <v>170</v>
      </c>
      <c r="E1705" s="245" t="s">
        <v>19</v>
      </c>
      <c r="F1705" s="246" t="s">
        <v>1305</v>
      </c>
      <c r="G1705" s="244"/>
      <c r="H1705" s="247">
        <v>3.465</v>
      </c>
      <c r="I1705" s="248"/>
      <c r="J1705" s="244"/>
      <c r="K1705" s="244"/>
      <c r="L1705" s="249"/>
      <c r="M1705" s="250"/>
      <c r="N1705" s="251"/>
      <c r="O1705" s="251"/>
      <c r="P1705" s="251"/>
      <c r="Q1705" s="251"/>
      <c r="R1705" s="251"/>
      <c r="S1705" s="251"/>
      <c r="T1705" s="252"/>
      <c r="U1705" s="14"/>
      <c r="V1705" s="14"/>
      <c r="W1705" s="14"/>
      <c r="X1705" s="14"/>
      <c r="Y1705" s="14"/>
      <c r="Z1705" s="14"/>
      <c r="AA1705" s="14"/>
      <c r="AB1705" s="14"/>
      <c r="AC1705" s="14"/>
      <c r="AD1705" s="14"/>
      <c r="AE1705" s="14"/>
      <c r="AT1705" s="253" t="s">
        <v>170</v>
      </c>
      <c r="AU1705" s="253" t="s">
        <v>77</v>
      </c>
      <c r="AV1705" s="14" t="s">
        <v>77</v>
      </c>
      <c r="AW1705" s="14" t="s">
        <v>31</v>
      </c>
      <c r="AX1705" s="14" t="s">
        <v>69</v>
      </c>
      <c r="AY1705" s="253" t="s">
        <v>155</v>
      </c>
    </row>
    <row r="1706" s="14" customFormat="1">
      <c r="A1706" s="14"/>
      <c r="B1706" s="243"/>
      <c r="C1706" s="244"/>
      <c r="D1706" s="228" t="s">
        <v>170</v>
      </c>
      <c r="E1706" s="245" t="s">
        <v>19</v>
      </c>
      <c r="F1706" s="246" t="s">
        <v>1306</v>
      </c>
      <c r="G1706" s="244"/>
      <c r="H1706" s="247">
        <v>3.92</v>
      </c>
      <c r="I1706" s="248"/>
      <c r="J1706" s="244"/>
      <c r="K1706" s="244"/>
      <c r="L1706" s="249"/>
      <c r="M1706" s="250"/>
      <c r="N1706" s="251"/>
      <c r="O1706" s="251"/>
      <c r="P1706" s="251"/>
      <c r="Q1706" s="251"/>
      <c r="R1706" s="251"/>
      <c r="S1706" s="251"/>
      <c r="T1706" s="252"/>
      <c r="U1706" s="14"/>
      <c r="V1706" s="14"/>
      <c r="W1706" s="14"/>
      <c r="X1706" s="14"/>
      <c r="Y1706" s="14"/>
      <c r="Z1706" s="14"/>
      <c r="AA1706" s="14"/>
      <c r="AB1706" s="14"/>
      <c r="AC1706" s="14"/>
      <c r="AD1706" s="14"/>
      <c r="AE1706" s="14"/>
      <c r="AT1706" s="253" t="s">
        <v>170</v>
      </c>
      <c r="AU1706" s="253" t="s">
        <v>77</v>
      </c>
      <c r="AV1706" s="14" t="s">
        <v>77</v>
      </c>
      <c r="AW1706" s="14" t="s">
        <v>31</v>
      </c>
      <c r="AX1706" s="14" t="s">
        <v>69</v>
      </c>
      <c r="AY1706" s="253" t="s">
        <v>155</v>
      </c>
    </row>
    <row r="1707" s="14" customFormat="1">
      <c r="A1707" s="14"/>
      <c r="B1707" s="243"/>
      <c r="C1707" s="244"/>
      <c r="D1707" s="228" t="s">
        <v>170</v>
      </c>
      <c r="E1707" s="245" t="s">
        <v>19</v>
      </c>
      <c r="F1707" s="246" t="s">
        <v>1306</v>
      </c>
      <c r="G1707" s="244"/>
      <c r="H1707" s="247">
        <v>3.92</v>
      </c>
      <c r="I1707" s="248"/>
      <c r="J1707" s="244"/>
      <c r="K1707" s="244"/>
      <c r="L1707" s="249"/>
      <c r="M1707" s="250"/>
      <c r="N1707" s="251"/>
      <c r="O1707" s="251"/>
      <c r="P1707" s="251"/>
      <c r="Q1707" s="251"/>
      <c r="R1707" s="251"/>
      <c r="S1707" s="251"/>
      <c r="T1707" s="252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T1707" s="253" t="s">
        <v>170</v>
      </c>
      <c r="AU1707" s="253" t="s">
        <v>77</v>
      </c>
      <c r="AV1707" s="14" t="s">
        <v>77</v>
      </c>
      <c r="AW1707" s="14" t="s">
        <v>31</v>
      </c>
      <c r="AX1707" s="14" t="s">
        <v>69</v>
      </c>
      <c r="AY1707" s="253" t="s">
        <v>155</v>
      </c>
    </row>
    <row r="1708" s="15" customFormat="1">
      <c r="A1708" s="15"/>
      <c r="B1708" s="254"/>
      <c r="C1708" s="255"/>
      <c r="D1708" s="228" t="s">
        <v>170</v>
      </c>
      <c r="E1708" s="256" t="s">
        <v>19</v>
      </c>
      <c r="F1708" s="257" t="s">
        <v>192</v>
      </c>
      <c r="G1708" s="255"/>
      <c r="H1708" s="258">
        <v>11.305</v>
      </c>
      <c r="I1708" s="259"/>
      <c r="J1708" s="255"/>
      <c r="K1708" s="255"/>
      <c r="L1708" s="260"/>
      <c r="M1708" s="261"/>
      <c r="N1708" s="262"/>
      <c r="O1708" s="262"/>
      <c r="P1708" s="262"/>
      <c r="Q1708" s="262"/>
      <c r="R1708" s="262"/>
      <c r="S1708" s="262"/>
      <c r="T1708" s="263"/>
      <c r="U1708" s="15"/>
      <c r="V1708" s="15"/>
      <c r="W1708" s="15"/>
      <c r="X1708" s="15"/>
      <c r="Y1708" s="15"/>
      <c r="Z1708" s="15"/>
      <c r="AA1708" s="15"/>
      <c r="AB1708" s="15"/>
      <c r="AC1708" s="15"/>
      <c r="AD1708" s="15"/>
      <c r="AE1708" s="15"/>
      <c r="AT1708" s="264" t="s">
        <v>170</v>
      </c>
      <c r="AU1708" s="264" t="s">
        <v>77</v>
      </c>
      <c r="AV1708" s="15" t="s">
        <v>161</v>
      </c>
      <c r="AW1708" s="15" t="s">
        <v>31</v>
      </c>
      <c r="AX1708" s="15" t="s">
        <v>75</v>
      </c>
      <c r="AY1708" s="264" t="s">
        <v>155</v>
      </c>
    </row>
    <row r="1709" s="2" customFormat="1" ht="16.5" customHeight="1">
      <c r="A1709" s="41"/>
      <c r="B1709" s="42"/>
      <c r="C1709" s="265" t="s">
        <v>843</v>
      </c>
      <c r="D1709" s="265" t="s">
        <v>322</v>
      </c>
      <c r="E1709" s="266" t="s">
        <v>1307</v>
      </c>
      <c r="F1709" s="267" t="s">
        <v>1308</v>
      </c>
      <c r="G1709" s="268" t="s">
        <v>168</v>
      </c>
      <c r="H1709" s="269">
        <v>11.531</v>
      </c>
      <c r="I1709" s="270"/>
      <c r="J1709" s="271">
        <f>ROUND(I1709*H1709,2)</f>
        <v>0</v>
      </c>
      <c r="K1709" s="267" t="s">
        <v>19</v>
      </c>
      <c r="L1709" s="272"/>
      <c r="M1709" s="273" t="s">
        <v>19</v>
      </c>
      <c r="N1709" s="274" t="s">
        <v>40</v>
      </c>
      <c r="O1709" s="87"/>
      <c r="P1709" s="224">
        <f>O1709*H1709</f>
        <v>0</v>
      </c>
      <c r="Q1709" s="224">
        <v>0</v>
      </c>
      <c r="R1709" s="224">
        <f>Q1709*H1709</f>
        <v>0</v>
      </c>
      <c r="S1709" s="224">
        <v>0</v>
      </c>
      <c r="T1709" s="225">
        <f>S1709*H1709</f>
        <v>0</v>
      </c>
      <c r="U1709" s="41"/>
      <c r="V1709" s="41"/>
      <c r="W1709" s="41"/>
      <c r="X1709" s="41"/>
      <c r="Y1709" s="41"/>
      <c r="Z1709" s="41"/>
      <c r="AA1709" s="41"/>
      <c r="AB1709" s="41"/>
      <c r="AC1709" s="41"/>
      <c r="AD1709" s="41"/>
      <c r="AE1709" s="41"/>
      <c r="AR1709" s="226" t="s">
        <v>282</v>
      </c>
      <c r="AT1709" s="226" t="s">
        <v>322</v>
      </c>
      <c r="AU1709" s="226" t="s">
        <v>77</v>
      </c>
      <c r="AY1709" s="20" t="s">
        <v>155</v>
      </c>
      <c r="BE1709" s="227">
        <f>IF(N1709="základní",J1709,0)</f>
        <v>0</v>
      </c>
      <c r="BF1709" s="227">
        <f>IF(N1709="snížená",J1709,0)</f>
        <v>0</v>
      </c>
      <c r="BG1709" s="227">
        <f>IF(N1709="zákl. přenesená",J1709,0)</f>
        <v>0</v>
      </c>
      <c r="BH1709" s="227">
        <f>IF(N1709="sníž. přenesená",J1709,0)</f>
        <v>0</v>
      </c>
      <c r="BI1709" s="227">
        <f>IF(N1709="nulová",J1709,0)</f>
        <v>0</v>
      </c>
      <c r="BJ1709" s="20" t="s">
        <v>75</v>
      </c>
      <c r="BK1709" s="227">
        <f>ROUND(I1709*H1709,2)</f>
        <v>0</v>
      </c>
      <c r="BL1709" s="20" t="s">
        <v>220</v>
      </c>
      <c r="BM1709" s="226" t="s">
        <v>1309</v>
      </c>
    </row>
    <row r="1710" s="2" customFormat="1">
      <c r="A1710" s="41"/>
      <c r="B1710" s="42"/>
      <c r="C1710" s="43"/>
      <c r="D1710" s="228" t="s">
        <v>162</v>
      </c>
      <c r="E1710" s="43"/>
      <c r="F1710" s="229" t="s">
        <v>1308</v>
      </c>
      <c r="G1710" s="43"/>
      <c r="H1710" s="43"/>
      <c r="I1710" s="230"/>
      <c r="J1710" s="43"/>
      <c r="K1710" s="43"/>
      <c r="L1710" s="47"/>
      <c r="M1710" s="231"/>
      <c r="N1710" s="232"/>
      <c r="O1710" s="87"/>
      <c r="P1710" s="87"/>
      <c r="Q1710" s="87"/>
      <c r="R1710" s="87"/>
      <c r="S1710" s="87"/>
      <c r="T1710" s="88"/>
      <c r="U1710" s="41"/>
      <c r="V1710" s="41"/>
      <c r="W1710" s="41"/>
      <c r="X1710" s="41"/>
      <c r="Y1710" s="41"/>
      <c r="Z1710" s="41"/>
      <c r="AA1710" s="41"/>
      <c r="AB1710" s="41"/>
      <c r="AC1710" s="41"/>
      <c r="AD1710" s="41"/>
      <c r="AE1710" s="41"/>
      <c r="AT1710" s="20" t="s">
        <v>162</v>
      </c>
      <c r="AU1710" s="20" t="s">
        <v>77</v>
      </c>
    </row>
    <row r="1711" s="14" customFormat="1">
      <c r="A1711" s="14"/>
      <c r="B1711" s="243"/>
      <c r="C1711" s="244"/>
      <c r="D1711" s="228" t="s">
        <v>170</v>
      </c>
      <c r="E1711" s="245" t="s">
        <v>19</v>
      </c>
      <c r="F1711" s="246" t="s">
        <v>1310</v>
      </c>
      <c r="G1711" s="244"/>
      <c r="H1711" s="247">
        <v>11.531</v>
      </c>
      <c r="I1711" s="248"/>
      <c r="J1711" s="244"/>
      <c r="K1711" s="244"/>
      <c r="L1711" s="249"/>
      <c r="M1711" s="250"/>
      <c r="N1711" s="251"/>
      <c r="O1711" s="251"/>
      <c r="P1711" s="251"/>
      <c r="Q1711" s="251"/>
      <c r="R1711" s="251"/>
      <c r="S1711" s="251"/>
      <c r="T1711" s="252"/>
      <c r="U1711" s="14"/>
      <c r="V1711" s="14"/>
      <c r="W1711" s="14"/>
      <c r="X1711" s="14"/>
      <c r="Y1711" s="14"/>
      <c r="Z1711" s="14"/>
      <c r="AA1711" s="14"/>
      <c r="AB1711" s="14"/>
      <c r="AC1711" s="14"/>
      <c r="AD1711" s="14"/>
      <c r="AE1711" s="14"/>
      <c r="AT1711" s="253" t="s">
        <v>170</v>
      </c>
      <c r="AU1711" s="253" t="s">
        <v>77</v>
      </c>
      <c r="AV1711" s="14" t="s">
        <v>77</v>
      </c>
      <c r="AW1711" s="14" t="s">
        <v>31</v>
      </c>
      <c r="AX1711" s="14" t="s">
        <v>69</v>
      </c>
      <c r="AY1711" s="253" t="s">
        <v>155</v>
      </c>
    </row>
    <row r="1712" s="15" customFormat="1">
      <c r="A1712" s="15"/>
      <c r="B1712" s="254"/>
      <c r="C1712" s="255"/>
      <c r="D1712" s="228" t="s">
        <v>170</v>
      </c>
      <c r="E1712" s="256" t="s">
        <v>19</v>
      </c>
      <c r="F1712" s="257" t="s">
        <v>192</v>
      </c>
      <c r="G1712" s="255"/>
      <c r="H1712" s="258">
        <v>11.531</v>
      </c>
      <c r="I1712" s="259"/>
      <c r="J1712" s="255"/>
      <c r="K1712" s="255"/>
      <c r="L1712" s="260"/>
      <c r="M1712" s="261"/>
      <c r="N1712" s="262"/>
      <c r="O1712" s="262"/>
      <c r="P1712" s="262"/>
      <c r="Q1712" s="262"/>
      <c r="R1712" s="262"/>
      <c r="S1712" s="262"/>
      <c r="T1712" s="263"/>
      <c r="U1712" s="15"/>
      <c r="V1712" s="15"/>
      <c r="W1712" s="15"/>
      <c r="X1712" s="15"/>
      <c r="Y1712" s="15"/>
      <c r="Z1712" s="15"/>
      <c r="AA1712" s="15"/>
      <c r="AB1712" s="15"/>
      <c r="AC1712" s="15"/>
      <c r="AD1712" s="15"/>
      <c r="AE1712" s="15"/>
      <c r="AT1712" s="264" t="s">
        <v>170</v>
      </c>
      <c r="AU1712" s="264" t="s">
        <v>77</v>
      </c>
      <c r="AV1712" s="15" t="s">
        <v>161</v>
      </c>
      <c r="AW1712" s="15" t="s">
        <v>31</v>
      </c>
      <c r="AX1712" s="15" t="s">
        <v>75</v>
      </c>
      <c r="AY1712" s="264" t="s">
        <v>155</v>
      </c>
    </row>
    <row r="1713" s="2" customFormat="1" ht="16.5" customHeight="1">
      <c r="A1713" s="41"/>
      <c r="B1713" s="42"/>
      <c r="C1713" s="215" t="s">
        <v>1311</v>
      </c>
      <c r="D1713" s="215" t="s">
        <v>157</v>
      </c>
      <c r="E1713" s="216" t="s">
        <v>1292</v>
      </c>
      <c r="F1713" s="217" t="s">
        <v>1293</v>
      </c>
      <c r="G1713" s="218" t="s">
        <v>168</v>
      </c>
      <c r="H1713" s="219">
        <v>1052.026</v>
      </c>
      <c r="I1713" s="220"/>
      <c r="J1713" s="221">
        <f>ROUND(I1713*H1713,2)</f>
        <v>0</v>
      </c>
      <c r="K1713" s="217" t="s">
        <v>19</v>
      </c>
      <c r="L1713" s="47"/>
      <c r="M1713" s="222" t="s">
        <v>19</v>
      </c>
      <c r="N1713" s="223" t="s">
        <v>40</v>
      </c>
      <c r="O1713" s="87"/>
      <c r="P1713" s="224">
        <f>O1713*H1713</f>
        <v>0</v>
      </c>
      <c r="Q1713" s="224">
        <v>0</v>
      </c>
      <c r="R1713" s="224">
        <f>Q1713*H1713</f>
        <v>0</v>
      </c>
      <c r="S1713" s="224">
        <v>0</v>
      </c>
      <c r="T1713" s="225">
        <f>S1713*H1713</f>
        <v>0</v>
      </c>
      <c r="U1713" s="41"/>
      <c r="V1713" s="41"/>
      <c r="W1713" s="41"/>
      <c r="X1713" s="41"/>
      <c r="Y1713" s="41"/>
      <c r="Z1713" s="41"/>
      <c r="AA1713" s="41"/>
      <c r="AB1713" s="41"/>
      <c r="AC1713" s="41"/>
      <c r="AD1713" s="41"/>
      <c r="AE1713" s="41"/>
      <c r="AR1713" s="226" t="s">
        <v>220</v>
      </c>
      <c r="AT1713" s="226" t="s">
        <v>157</v>
      </c>
      <c r="AU1713" s="226" t="s">
        <v>77</v>
      </c>
      <c r="AY1713" s="20" t="s">
        <v>155</v>
      </c>
      <c r="BE1713" s="227">
        <f>IF(N1713="základní",J1713,0)</f>
        <v>0</v>
      </c>
      <c r="BF1713" s="227">
        <f>IF(N1713="snížená",J1713,0)</f>
        <v>0</v>
      </c>
      <c r="BG1713" s="227">
        <f>IF(N1713="zákl. přenesená",J1713,0)</f>
        <v>0</v>
      </c>
      <c r="BH1713" s="227">
        <f>IF(N1713="sníž. přenesená",J1713,0)</f>
        <v>0</v>
      </c>
      <c r="BI1713" s="227">
        <f>IF(N1713="nulová",J1713,0)</f>
        <v>0</v>
      </c>
      <c r="BJ1713" s="20" t="s">
        <v>75</v>
      </c>
      <c r="BK1713" s="227">
        <f>ROUND(I1713*H1713,2)</f>
        <v>0</v>
      </c>
      <c r="BL1713" s="20" t="s">
        <v>220</v>
      </c>
      <c r="BM1713" s="226" t="s">
        <v>1312</v>
      </c>
    </row>
    <row r="1714" s="2" customFormat="1">
      <c r="A1714" s="41"/>
      <c r="B1714" s="42"/>
      <c r="C1714" s="43"/>
      <c r="D1714" s="228" t="s">
        <v>162</v>
      </c>
      <c r="E1714" s="43"/>
      <c r="F1714" s="229" t="s">
        <v>1293</v>
      </c>
      <c r="G1714" s="43"/>
      <c r="H1714" s="43"/>
      <c r="I1714" s="230"/>
      <c r="J1714" s="43"/>
      <c r="K1714" s="43"/>
      <c r="L1714" s="47"/>
      <c r="M1714" s="231"/>
      <c r="N1714" s="232"/>
      <c r="O1714" s="87"/>
      <c r="P1714" s="87"/>
      <c r="Q1714" s="87"/>
      <c r="R1714" s="87"/>
      <c r="S1714" s="87"/>
      <c r="T1714" s="88"/>
      <c r="U1714" s="41"/>
      <c r="V1714" s="41"/>
      <c r="W1714" s="41"/>
      <c r="X1714" s="41"/>
      <c r="Y1714" s="41"/>
      <c r="Z1714" s="41"/>
      <c r="AA1714" s="41"/>
      <c r="AB1714" s="41"/>
      <c r="AC1714" s="41"/>
      <c r="AD1714" s="41"/>
      <c r="AE1714" s="41"/>
      <c r="AT1714" s="20" t="s">
        <v>162</v>
      </c>
      <c r="AU1714" s="20" t="s">
        <v>77</v>
      </c>
    </row>
    <row r="1715" s="13" customFormat="1">
      <c r="A1715" s="13"/>
      <c r="B1715" s="233"/>
      <c r="C1715" s="234"/>
      <c r="D1715" s="228" t="s">
        <v>170</v>
      </c>
      <c r="E1715" s="235" t="s">
        <v>19</v>
      </c>
      <c r="F1715" s="236" t="s">
        <v>1313</v>
      </c>
      <c r="G1715" s="234"/>
      <c r="H1715" s="235" t="s">
        <v>19</v>
      </c>
      <c r="I1715" s="237"/>
      <c r="J1715" s="234"/>
      <c r="K1715" s="234"/>
      <c r="L1715" s="238"/>
      <c r="M1715" s="239"/>
      <c r="N1715" s="240"/>
      <c r="O1715" s="240"/>
      <c r="P1715" s="240"/>
      <c r="Q1715" s="240"/>
      <c r="R1715" s="240"/>
      <c r="S1715" s="240"/>
      <c r="T1715" s="241"/>
      <c r="U1715" s="13"/>
      <c r="V1715" s="13"/>
      <c r="W1715" s="13"/>
      <c r="X1715" s="13"/>
      <c r="Y1715" s="13"/>
      <c r="Z1715" s="13"/>
      <c r="AA1715" s="13"/>
      <c r="AB1715" s="13"/>
      <c r="AC1715" s="13"/>
      <c r="AD1715" s="13"/>
      <c r="AE1715" s="13"/>
      <c r="AT1715" s="242" t="s">
        <v>170</v>
      </c>
      <c r="AU1715" s="242" t="s">
        <v>77</v>
      </c>
      <c r="AV1715" s="13" t="s">
        <v>75</v>
      </c>
      <c r="AW1715" s="13" t="s">
        <v>31</v>
      </c>
      <c r="AX1715" s="13" t="s">
        <v>69</v>
      </c>
      <c r="AY1715" s="242" t="s">
        <v>155</v>
      </c>
    </row>
    <row r="1716" s="13" customFormat="1">
      <c r="A1716" s="13"/>
      <c r="B1716" s="233"/>
      <c r="C1716" s="234"/>
      <c r="D1716" s="228" t="s">
        <v>170</v>
      </c>
      <c r="E1716" s="235" t="s">
        <v>19</v>
      </c>
      <c r="F1716" s="236" t="s">
        <v>1314</v>
      </c>
      <c r="G1716" s="234"/>
      <c r="H1716" s="235" t="s">
        <v>19</v>
      </c>
      <c r="I1716" s="237"/>
      <c r="J1716" s="234"/>
      <c r="K1716" s="234"/>
      <c r="L1716" s="238"/>
      <c r="M1716" s="239"/>
      <c r="N1716" s="240"/>
      <c r="O1716" s="240"/>
      <c r="P1716" s="240"/>
      <c r="Q1716" s="240"/>
      <c r="R1716" s="240"/>
      <c r="S1716" s="240"/>
      <c r="T1716" s="241"/>
      <c r="U1716" s="13"/>
      <c r="V1716" s="13"/>
      <c r="W1716" s="13"/>
      <c r="X1716" s="13"/>
      <c r="Y1716" s="13"/>
      <c r="Z1716" s="13"/>
      <c r="AA1716" s="13"/>
      <c r="AB1716" s="13"/>
      <c r="AC1716" s="13"/>
      <c r="AD1716" s="13"/>
      <c r="AE1716" s="13"/>
      <c r="AT1716" s="242" t="s">
        <v>170</v>
      </c>
      <c r="AU1716" s="242" t="s">
        <v>77</v>
      </c>
      <c r="AV1716" s="13" t="s">
        <v>75</v>
      </c>
      <c r="AW1716" s="13" t="s">
        <v>31</v>
      </c>
      <c r="AX1716" s="13" t="s">
        <v>69</v>
      </c>
      <c r="AY1716" s="242" t="s">
        <v>155</v>
      </c>
    </row>
    <row r="1717" s="13" customFormat="1">
      <c r="A1717" s="13"/>
      <c r="B1717" s="233"/>
      <c r="C1717" s="234"/>
      <c r="D1717" s="228" t="s">
        <v>170</v>
      </c>
      <c r="E1717" s="235" t="s">
        <v>19</v>
      </c>
      <c r="F1717" s="236" t="s">
        <v>171</v>
      </c>
      <c r="G1717" s="234"/>
      <c r="H1717" s="235" t="s">
        <v>19</v>
      </c>
      <c r="I1717" s="237"/>
      <c r="J1717" s="234"/>
      <c r="K1717" s="234"/>
      <c r="L1717" s="238"/>
      <c r="M1717" s="239"/>
      <c r="N1717" s="240"/>
      <c r="O1717" s="240"/>
      <c r="P1717" s="240"/>
      <c r="Q1717" s="240"/>
      <c r="R1717" s="240"/>
      <c r="S1717" s="240"/>
      <c r="T1717" s="241"/>
      <c r="U1717" s="13"/>
      <c r="V1717" s="13"/>
      <c r="W1717" s="13"/>
      <c r="X1717" s="13"/>
      <c r="Y1717" s="13"/>
      <c r="Z1717" s="13"/>
      <c r="AA1717" s="13"/>
      <c r="AB1717" s="13"/>
      <c r="AC1717" s="13"/>
      <c r="AD1717" s="13"/>
      <c r="AE1717" s="13"/>
      <c r="AT1717" s="242" t="s">
        <v>170</v>
      </c>
      <c r="AU1717" s="242" t="s">
        <v>77</v>
      </c>
      <c r="AV1717" s="13" t="s">
        <v>75</v>
      </c>
      <c r="AW1717" s="13" t="s">
        <v>31</v>
      </c>
      <c r="AX1717" s="13" t="s">
        <v>69</v>
      </c>
      <c r="AY1717" s="242" t="s">
        <v>155</v>
      </c>
    </row>
    <row r="1718" s="14" customFormat="1">
      <c r="A1718" s="14"/>
      <c r="B1718" s="243"/>
      <c r="C1718" s="244"/>
      <c r="D1718" s="228" t="s">
        <v>170</v>
      </c>
      <c r="E1718" s="245" t="s">
        <v>19</v>
      </c>
      <c r="F1718" s="246" t="s">
        <v>1315</v>
      </c>
      <c r="G1718" s="244"/>
      <c r="H1718" s="247">
        <v>46.95</v>
      </c>
      <c r="I1718" s="248"/>
      <c r="J1718" s="244"/>
      <c r="K1718" s="244"/>
      <c r="L1718" s="249"/>
      <c r="M1718" s="250"/>
      <c r="N1718" s="251"/>
      <c r="O1718" s="251"/>
      <c r="P1718" s="251"/>
      <c r="Q1718" s="251"/>
      <c r="R1718" s="251"/>
      <c r="S1718" s="251"/>
      <c r="T1718" s="252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T1718" s="253" t="s">
        <v>170</v>
      </c>
      <c r="AU1718" s="253" t="s">
        <v>77</v>
      </c>
      <c r="AV1718" s="14" t="s">
        <v>77</v>
      </c>
      <c r="AW1718" s="14" t="s">
        <v>31</v>
      </c>
      <c r="AX1718" s="14" t="s">
        <v>69</v>
      </c>
      <c r="AY1718" s="253" t="s">
        <v>155</v>
      </c>
    </row>
    <row r="1719" s="13" customFormat="1">
      <c r="A1719" s="13"/>
      <c r="B1719" s="233"/>
      <c r="C1719" s="234"/>
      <c r="D1719" s="228" t="s">
        <v>170</v>
      </c>
      <c r="E1719" s="235" t="s">
        <v>19</v>
      </c>
      <c r="F1719" s="236" t="s">
        <v>177</v>
      </c>
      <c r="G1719" s="234"/>
      <c r="H1719" s="235" t="s">
        <v>19</v>
      </c>
      <c r="I1719" s="237"/>
      <c r="J1719" s="234"/>
      <c r="K1719" s="234"/>
      <c r="L1719" s="238"/>
      <c r="M1719" s="239"/>
      <c r="N1719" s="240"/>
      <c r="O1719" s="240"/>
      <c r="P1719" s="240"/>
      <c r="Q1719" s="240"/>
      <c r="R1719" s="240"/>
      <c r="S1719" s="240"/>
      <c r="T1719" s="241"/>
      <c r="U1719" s="13"/>
      <c r="V1719" s="13"/>
      <c r="W1719" s="13"/>
      <c r="X1719" s="13"/>
      <c r="Y1719" s="13"/>
      <c r="Z1719" s="13"/>
      <c r="AA1719" s="13"/>
      <c r="AB1719" s="13"/>
      <c r="AC1719" s="13"/>
      <c r="AD1719" s="13"/>
      <c r="AE1719" s="13"/>
      <c r="AT1719" s="242" t="s">
        <v>170</v>
      </c>
      <c r="AU1719" s="242" t="s">
        <v>77</v>
      </c>
      <c r="AV1719" s="13" t="s">
        <v>75</v>
      </c>
      <c r="AW1719" s="13" t="s">
        <v>31</v>
      </c>
      <c r="AX1719" s="13" t="s">
        <v>69</v>
      </c>
      <c r="AY1719" s="242" t="s">
        <v>155</v>
      </c>
    </row>
    <row r="1720" s="14" customFormat="1">
      <c r="A1720" s="14"/>
      <c r="B1720" s="243"/>
      <c r="C1720" s="244"/>
      <c r="D1720" s="228" t="s">
        <v>170</v>
      </c>
      <c r="E1720" s="245" t="s">
        <v>19</v>
      </c>
      <c r="F1720" s="246" t="s">
        <v>1316</v>
      </c>
      <c r="G1720" s="244"/>
      <c r="H1720" s="247">
        <v>21.78</v>
      </c>
      <c r="I1720" s="248"/>
      <c r="J1720" s="244"/>
      <c r="K1720" s="244"/>
      <c r="L1720" s="249"/>
      <c r="M1720" s="250"/>
      <c r="N1720" s="251"/>
      <c r="O1720" s="251"/>
      <c r="P1720" s="251"/>
      <c r="Q1720" s="251"/>
      <c r="R1720" s="251"/>
      <c r="S1720" s="251"/>
      <c r="T1720" s="252"/>
      <c r="U1720" s="14"/>
      <c r="V1720" s="14"/>
      <c r="W1720" s="14"/>
      <c r="X1720" s="14"/>
      <c r="Y1720" s="14"/>
      <c r="Z1720" s="14"/>
      <c r="AA1720" s="14"/>
      <c r="AB1720" s="14"/>
      <c r="AC1720" s="14"/>
      <c r="AD1720" s="14"/>
      <c r="AE1720" s="14"/>
      <c r="AT1720" s="253" t="s">
        <v>170</v>
      </c>
      <c r="AU1720" s="253" t="s">
        <v>77</v>
      </c>
      <c r="AV1720" s="14" t="s">
        <v>77</v>
      </c>
      <c r="AW1720" s="14" t="s">
        <v>31</v>
      </c>
      <c r="AX1720" s="14" t="s">
        <v>69</v>
      </c>
      <c r="AY1720" s="253" t="s">
        <v>155</v>
      </c>
    </row>
    <row r="1721" s="13" customFormat="1">
      <c r="A1721" s="13"/>
      <c r="B1721" s="233"/>
      <c r="C1721" s="234"/>
      <c r="D1721" s="228" t="s">
        <v>170</v>
      </c>
      <c r="E1721" s="235" t="s">
        <v>19</v>
      </c>
      <c r="F1721" s="236" t="s">
        <v>180</v>
      </c>
      <c r="G1721" s="234"/>
      <c r="H1721" s="235" t="s">
        <v>19</v>
      </c>
      <c r="I1721" s="237"/>
      <c r="J1721" s="234"/>
      <c r="K1721" s="234"/>
      <c r="L1721" s="238"/>
      <c r="M1721" s="239"/>
      <c r="N1721" s="240"/>
      <c r="O1721" s="240"/>
      <c r="P1721" s="240"/>
      <c r="Q1721" s="240"/>
      <c r="R1721" s="240"/>
      <c r="S1721" s="240"/>
      <c r="T1721" s="241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T1721" s="242" t="s">
        <v>170</v>
      </c>
      <c r="AU1721" s="242" t="s">
        <v>77</v>
      </c>
      <c r="AV1721" s="13" t="s">
        <v>75</v>
      </c>
      <c r="AW1721" s="13" t="s">
        <v>31</v>
      </c>
      <c r="AX1721" s="13" t="s">
        <v>69</v>
      </c>
      <c r="AY1721" s="242" t="s">
        <v>155</v>
      </c>
    </row>
    <row r="1722" s="14" customFormat="1">
      <c r="A1722" s="14"/>
      <c r="B1722" s="243"/>
      <c r="C1722" s="244"/>
      <c r="D1722" s="228" t="s">
        <v>170</v>
      </c>
      <c r="E1722" s="245" t="s">
        <v>19</v>
      </c>
      <c r="F1722" s="246" t="s">
        <v>1317</v>
      </c>
      <c r="G1722" s="244"/>
      <c r="H1722" s="247">
        <v>43.38</v>
      </c>
      <c r="I1722" s="248"/>
      <c r="J1722" s="244"/>
      <c r="K1722" s="244"/>
      <c r="L1722" s="249"/>
      <c r="M1722" s="250"/>
      <c r="N1722" s="251"/>
      <c r="O1722" s="251"/>
      <c r="P1722" s="251"/>
      <c r="Q1722" s="251"/>
      <c r="R1722" s="251"/>
      <c r="S1722" s="251"/>
      <c r="T1722" s="252"/>
      <c r="U1722" s="14"/>
      <c r="V1722" s="14"/>
      <c r="W1722" s="14"/>
      <c r="X1722" s="14"/>
      <c r="Y1722" s="14"/>
      <c r="Z1722" s="14"/>
      <c r="AA1722" s="14"/>
      <c r="AB1722" s="14"/>
      <c r="AC1722" s="14"/>
      <c r="AD1722" s="14"/>
      <c r="AE1722" s="14"/>
      <c r="AT1722" s="253" t="s">
        <v>170</v>
      </c>
      <c r="AU1722" s="253" t="s">
        <v>77</v>
      </c>
      <c r="AV1722" s="14" t="s">
        <v>77</v>
      </c>
      <c r="AW1722" s="14" t="s">
        <v>31</v>
      </c>
      <c r="AX1722" s="14" t="s">
        <v>69</v>
      </c>
      <c r="AY1722" s="253" t="s">
        <v>155</v>
      </c>
    </row>
    <row r="1723" s="13" customFormat="1">
      <c r="A1723" s="13"/>
      <c r="B1723" s="233"/>
      <c r="C1723" s="234"/>
      <c r="D1723" s="228" t="s">
        <v>170</v>
      </c>
      <c r="E1723" s="235" t="s">
        <v>19</v>
      </c>
      <c r="F1723" s="236" t="s">
        <v>183</v>
      </c>
      <c r="G1723" s="234"/>
      <c r="H1723" s="235" t="s">
        <v>19</v>
      </c>
      <c r="I1723" s="237"/>
      <c r="J1723" s="234"/>
      <c r="K1723" s="234"/>
      <c r="L1723" s="238"/>
      <c r="M1723" s="239"/>
      <c r="N1723" s="240"/>
      <c r="O1723" s="240"/>
      <c r="P1723" s="240"/>
      <c r="Q1723" s="240"/>
      <c r="R1723" s="240"/>
      <c r="S1723" s="240"/>
      <c r="T1723" s="241"/>
      <c r="U1723" s="13"/>
      <c r="V1723" s="13"/>
      <c r="W1723" s="13"/>
      <c r="X1723" s="13"/>
      <c r="Y1723" s="13"/>
      <c r="Z1723" s="13"/>
      <c r="AA1723" s="13"/>
      <c r="AB1723" s="13"/>
      <c r="AC1723" s="13"/>
      <c r="AD1723" s="13"/>
      <c r="AE1723" s="13"/>
      <c r="AT1723" s="242" t="s">
        <v>170</v>
      </c>
      <c r="AU1723" s="242" t="s">
        <v>77</v>
      </c>
      <c r="AV1723" s="13" t="s">
        <v>75</v>
      </c>
      <c r="AW1723" s="13" t="s">
        <v>31</v>
      </c>
      <c r="AX1723" s="13" t="s">
        <v>69</v>
      </c>
      <c r="AY1723" s="242" t="s">
        <v>155</v>
      </c>
    </row>
    <row r="1724" s="14" customFormat="1">
      <c r="A1724" s="14"/>
      <c r="B1724" s="243"/>
      <c r="C1724" s="244"/>
      <c r="D1724" s="228" t="s">
        <v>170</v>
      </c>
      <c r="E1724" s="245" t="s">
        <v>19</v>
      </c>
      <c r="F1724" s="246" t="s">
        <v>1318</v>
      </c>
      <c r="G1724" s="244"/>
      <c r="H1724" s="247">
        <v>36.78</v>
      </c>
      <c r="I1724" s="248"/>
      <c r="J1724" s="244"/>
      <c r="K1724" s="244"/>
      <c r="L1724" s="249"/>
      <c r="M1724" s="250"/>
      <c r="N1724" s="251"/>
      <c r="O1724" s="251"/>
      <c r="P1724" s="251"/>
      <c r="Q1724" s="251"/>
      <c r="R1724" s="251"/>
      <c r="S1724" s="251"/>
      <c r="T1724" s="252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T1724" s="253" t="s">
        <v>170</v>
      </c>
      <c r="AU1724" s="253" t="s">
        <v>77</v>
      </c>
      <c r="AV1724" s="14" t="s">
        <v>77</v>
      </c>
      <c r="AW1724" s="14" t="s">
        <v>31</v>
      </c>
      <c r="AX1724" s="14" t="s">
        <v>69</v>
      </c>
      <c r="AY1724" s="253" t="s">
        <v>155</v>
      </c>
    </row>
    <row r="1725" s="13" customFormat="1">
      <c r="A1725" s="13"/>
      <c r="B1725" s="233"/>
      <c r="C1725" s="234"/>
      <c r="D1725" s="228" t="s">
        <v>170</v>
      </c>
      <c r="E1725" s="235" t="s">
        <v>19</v>
      </c>
      <c r="F1725" s="236" t="s">
        <v>1319</v>
      </c>
      <c r="G1725" s="234"/>
      <c r="H1725" s="235" t="s">
        <v>19</v>
      </c>
      <c r="I1725" s="237"/>
      <c r="J1725" s="234"/>
      <c r="K1725" s="234"/>
      <c r="L1725" s="238"/>
      <c r="M1725" s="239"/>
      <c r="N1725" s="240"/>
      <c r="O1725" s="240"/>
      <c r="P1725" s="240"/>
      <c r="Q1725" s="240"/>
      <c r="R1725" s="240"/>
      <c r="S1725" s="240"/>
      <c r="T1725" s="241"/>
      <c r="U1725" s="13"/>
      <c r="V1725" s="13"/>
      <c r="W1725" s="13"/>
      <c r="X1725" s="13"/>
      <c r="Y1725" s="13"/>
      <c r="Z1725" s="13"/>
      <c r="AA1725" s="13"/>
      <c r="AB1725" s="13"/>
      <c r="AC1725" s="13"/>
      <c r="AD1725" s="13"/>
      <c r="AE1725" s="13"/>
      <c r="AT1725" s="242" t="s">
        <v>170</v>
      </c>
      <c r="AU1725" s="242" t="s">
        <v>77</v>
      </c>
      <c r="AV1725" s="13" t="s">
        <v>75</v>
      </c>
      <c r="AW1725" s="13" t="s">
        <v>31</v>
      </c>
      <c r="AX1725" s="13" t="s">
        <v>69</v>
      </c>
      <c r="AY1725" s="242" t="s">
        <v>155</v>
      </c>
    </row>
    <row r="1726" s="13" customFormat="1">
      <c r="A1726" s="13"/>
      <c r="B1726" s="233"/>
      <c r="C1726" s="234"/>
      <c r="D1726" s="228" t="s">
        <v>170</v>
      </c>
      <c r="E1726" s="235" t="s">
        <v>19</v>
      </c>
      <c r="F1726" s="236" t="s">
        <v>187</v>
      </c>
      <c r="G1726" s="234"/>
      <c r="H1726" s="235" t="s">
        <v>19</v>
      </c>
      <c r="I1726" s="237"/>
      <c r="J1726" s="234"/>
      <c r="K1726" s="234"/>
      <c r="L1726" s="238"/>
      <c r="M1726" s="239"/>
      <c r="N1726" s="240"/>
      <c r="O1726" s="240"/>
      <c r="P1726" s="240"/>
      <c r="Q1726" s="240"/>
      <c r="R1726" s="240"/>
      <c r="S1726" s="240"/>
      <c r="T1726" s="241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T1726" s="242" t="s">
        <v>170</v>
      </c>
      <c r="AU1726" s="242" t="s">
        <v>77</v>
      </c>
      <c r="AV1726" s="13" t="s">
        <v>75</v>
      </c>
      <c r="AW1726" s="13" t="s">
        <v>31</v>
      </c>
      <c r="AX1726" s="13" t="s">
        <v>69</v>
      </c>
      <c r="AY1726" s="242" t="s">
        <v>155</v>
      </c>
    </row>
    <row r="1727" s="14" customFormat="1">
      <c r="A1727" s="14"/>
      <c r="B1727" s="243"/>
      <c r="C1727" s="244"/>
      <c r="D1727" s="228" t="s">
        <v>170</v>
      </c>
      <c r="E1727" s="245" t="s">
        <v>19</v>
      </c>
      <c r="F1727" s="246" t="s">
        <v>1320</v>
      </c>
      <c r="G1727" s="244"/>
      <c r="H1727" s="247">
        <v>27.16</v>
      </c>
      <c r="I1727" s="248"/>
      <c r="J1727" s="244"/>
      <c r="K1727" s="244"/>
      <c r="L1727" s="249"/>
      <c r="M1727" s="250"/>
      <c r="N1727" s="251"/>
      <c r="O1727" s="251"/>
      <c r="P1727" s="251"/>
      <c r="Q1727" s="251"/>
      <c r="R1727" s="251"/>
      <c r="S1727" s="251"/>
      <c r="T1727" s="252"/>
      <c r="U1727" s="14"/>
      <c r="V1727" s="14"/>
      <c r="W1727" s="14"/>
      <c r="X1727" s="14"/>
      <c r="Y1727" s="14"/>
      <c r="Z1727" s="14"/>
      <c r="AA1727" s="14"/>
      <c r="AB1727" s="14"/>
      <c r="AC1727" s="14"/>
      <c r="AD1727" s="14"/>
      <c r="AE1727" s="14"/>
      <c r="AT1727" s="253" t="s">
        <v>170</v>
      </c>
      <c r="AU1727" s="253" t="s">
        <v>77</v>
      </c>
      <c r="AV1727" s="14" t="s">
        <v>77</v>
      </c>
      <c r="AW1727" s="14" t="s">
        <v>31</v>
      </c>
      <c r="AX1727" s="14" t="s">
        <v>69</v>
      </c>
      <c r="AY1727" s="253" t="s">
        <v>155</v>
      </c>
    </row>
    <row r="1728" s="13" customFormat="1">
      <c r="A1728" s="13"/>
      <c r="B1728" s="233"/>
      <c r="C1728" s="234"/>
      <c r="D1728" s="228" t="s">
        <v>170</v>
      </c>
      <c r="E1728" s="235" t="s">
        <v>19</v>
      </c>
      <c r="F1728" s="236" t="s">
        <v>1321</v>
      </c>
      <c r="G1728" s="234"/>
      <c r="H1728" s="235" t="s">
        <v>19</v>
      </c>
      <c r="I1728" s="237"/>
      <c r="J1728" s="234"/>
      <c r="K1728" s="234"/>
      <c r="L1728" s="238"/>
      <c r="M1728" s="239"/>
      <c r="N1728" s="240"/>
      <c r="O1728" s="240"/>
      <c r="P1728" s="240"/>
      <c r="Q1728" s="240"/>
      <c r="R1728" s="240"/>
      <c r="S1728" s="240"/>
      <c r="T1728" s="241"/>
      <c r="U1728" s="13"/>
      <c r="V1728" s="13"/>
      <c r="W1728" s="13"/>
      <c r="X1728" s="13"/>
      <c r="Y1728" s="13"/>
      <c r="Z1728" s="13"/>
      <c r="AA1728" s="13"/>
      <c r="AB1728" s="13"/>
      <c r="AC1728" s="13"/>
      <c r="AD1728" s="13"/>
      <c r="AE1728" s="13"/>
      <c r="AT1728" s="242" t="s">
        <v>170</v>
      </c>
      <c r="AU1728" s="242" t="s">
        <v>77</v>
      </c>
      <c r="AV1728" s="13" t="s">
        <v>75</v>
      </c>
      <c r="AW1728" s="13" t="s">
        <v>31</v>
      </c>
      <c r="AX1728" s="13" t="s">
        <v>69</v>
      </c>
      <c r="AY1728" s="242" t="s">
        <v>155</v>
      </c>
    </row>
    <row r="1729" s="13" customFormat="1">
      <c r="A1729" s="13"/>
      <c r="B1729" s="233"/>
      <c r="C1729" s="234"/>
      <c r="D1729" s="228" t="s">
        <v>170</v>
      </c>
      <c r="E1729" s="235" t="s">
        <v>19</v>
      </c>
      <c r="F1729" s="236" t="s">
        <v>1322</v>
      </c>
      <c r="G1729" s="234"/>
      <c r="H1729" s="235" t="s">
        <v>19</v>
      </c>
      <c r="I1729" s="237"/>
      <c r="J1729" s="234"/>
      <c r="K1729" s="234"/>
      <c r="L1729" s="238"/>
      <c r="M1729" s="239"/>
      <c r="N1729" s="240"/>
      <c r="O1729" s="240"/>
      <c r="P1729" s="240"/>
      <c r="Q1729" s="240"/>
      <c r="R1729" s="240"/>
      <c r="S1729" s="240"/>
      <c r="T1729" s="241"/>
      <c r="U1729" s="13"/>
      <c r="V1729" s="13"/>
      <c r="W1729" s="13"/>
      <c r="X1729" s="13"/>
      <c r="Y1729" s="13"/>
      <c r="Z1729" s="13"/>
      <c r="AA1729" s="13"/>
      <c r="AB1729" s="13"/>
      <c r="AC1729" s="13"/>
      <c r="AD1729" s="13"/>
      <c r="AE1729" s="13"/>
      <c r="AT1729" s="242" t="s">
        <v>170</v>
      </c>
      <c r="AU1729" s="242" t="s">
        <v>77</v>
      </c>
      <c r="AV1729" s="13" t="s">
        <v>75</v>
      </c>
      <c r="AW1729" s="13" t="s">
        <v>31</v>
      </c>
      <c r="AX1729" s="13" t="s">
        <v>69</v>
      </c>
      <c r="AY1729" s="242" t="s">
        <v>155</v>
      </c>
    </row>
    <row r="1730" s="13" customFormat="1">
      <c r="A1730" s="13"/>
      <c r="B1730" s="233"/>
      <c r="C1730" s="234"/>
      <c r="D1730" s="228" t="s">
        <v>170</v>
      </c>
      <c r="E1730" s="235" t="s">
        <v>19</v>
      </c>
      <c r="F1730" s="236" t="s">
        <v>171</v>
      </c>
      <c r="G1730" s="234"/>
      <c r="H1730" s="235" t="s">
        <v>19</v>
      </c>
      <c r="I1730" s="237"/>
      <c r="J1730" s="234"/>
      <c r="K1730" s="234"/>
      <c r="L1730" s="238"/>
      <c r="M1730" s="239"/>
      <c r="N1730" s="240"/>
      <c r="O1730" s="240"/>
      <c r="P1730" s="240"/>
      <c r="Q1730" s="240"/>
      <c r="R1730" s="240"/>
      <c r="S1730" s="240"/>
      <c r="T1730" s="241"/>
      <c r="U1730" s="13"/>
      <c r="V1730" s="13"/>
      <c r="W1730" s="13"/>
      <c r="X1730" s="13"/>
      <c r="Y1730" s="13"/>
      <c r="Z1730" s="13"/>
      <c r="AA1730" s="13"/>
      <c r="AB1730" s="13"/>
      <c r="AC1730" s="13"/>
      <c r="AD1730" s="13"/>
      <c r="AE1730" s="13"/>
      <c r="AT1730" s="242" t="s">
        <v>170</v>
      </c>
      <c r="AU1730" s="242" t="s">
        <v>77</v>
      </c>
      <c r="AV1730" s="13" t="s">
        <v>75</v>
      </c>
      <c r="AW1730" s="13" t="s">
        <v>31</v>
      </c>
      <c r="AX1730" s="13" t="s">
        <v>69</v>
      </c>
      <c r="AY1730" s="242" t="s">
        <v>155</v>
      </c>
    </row>
    <row r="1731" s="14" customFormat="1">
      <c r="A1731" s="14"/>
      <c r="B1731" s="243"/>
      <c r="C1731" s="244"/>
      <c r="D1731" s="228" t="s">
        <v>170</v>
      </c>
      <c r="E1731" s="245" t="s">
        <v>19</v>
      </c>
      <c r="F1731" s="246" t="s">
        <v>1323</v>
      </c>
      <c r="G1731" s="244"/>
      <c r="H1731" s="247">
        <v>132.80000000000002</v>
      </c>
      <c r="I1731" s="248"/>
      <c r="J1731" s="244"/>
      <c r="K1731" s="244"/>
      <c r="L1731" s="249"/>
      <c r="M1731" s="250"/>
      <c r="N1731" s="251"/>
      <c r="O1731" s="251"/>
      <c r="P1731" s="251"/>
      <c r="Q1731" s="251"/>
      <c r="R1731" s="251"/>
      <c r="S1731" s="251"/>
      <c r="T1731" s="252"/>
      <c r="U1731" s="14"/>
      <c r="V1731" s="14"/>
      <c r="W1731" s="14"/>
      <c r="X1731" s="14"/>
      <c r="Y1731" s="14"/>
      <c r="Z1731" s="14"/>
      <c r="AA1731" s="14"/>
      <c r="AB1731" s="14"/>
      <c r="AC1731" s="14"/>
      <c r="AD1731" s="14"/>
      <c r="AE1731" s="14"/>
      <c r="AT1731" s="253" t="s">
        <v>170</v>
      </c>
      <c r="AU1731" s="253" t="s">
        <v>77</v>
      </c>
      <c r="AV1731" s="14" t="s">
        <v>77</v>
      </c>
      <c r="AW1731" s="14" t="s">
        <v>31</v>
      </c>
      <c r="AX1731" s="14" t="s">
        <v>69</v>
      </c>
      <c r="AY1731" s="253" t="s">
        <v>155</v>
      </c>
    </row>
    <row r="1732" s="13" customFormat="1">
      <c r="A1732" s="13"/>
      <c r="B1732" s="233"/>
      <c r="C1732" s="234"/>
      <c r="D1732" s="228" t="s">
        <v>170</v>
      </c>
      <c r="E1732" s="235" t="s">
        <v>19</v>
      </c>
      <c r="F1732" s="236" t="s">
        <v>177</v>
      </c>
      <c r="G1732" s="234"/>
      <c r="H1732" s="235" t="s">
        <v>19</v>
      </c>
      <c r="I1732" s="237"/>
      <c r="J1732" s="234"/>
      <c r="K1732" s="234"/>
      <c r="L1732" s="238"/>
      <c r="M1732" s="239"/>
      <c r="N1732" s="240"/>
      <c r="O1732" s="240"/>
      <c r="P1732" s="240"/>
      <c r="Q1732" s="240"/>
      <c r="R1732" s="240"/>
      <c r="S1732" s="240"/>
      <c r="T1732" s="241"/>
      <c r="U1732" s="13"/>
      <c r="V1732" s="13"/>
      <c r="W1732" s="13"/>
      <c r="X1732" s="13"/>
      <c r="Y1732" s="13"/>
      <c r="Z1732" s="13"/>
      <c r="AA1732" s="13"/>
      <c r="AB1732" s="13"/>
      <c r="AC1732" s="13"/>
      <c r="AD1732" s="13"/>
      <c r="AE1732" s="13"/>
      <c r="AT1732" s="242" t="s">
        <v>170</v>
      </c>
      <c r="AU1732" s="242" t="s">
        <v>77</v>
      </c>
      <c r="AV1732" s="13" t="s">
        <v>75</v>
      </c>
      <c r="AW1732" s="13" t="s">
        <v>31</v>
      </c>
      <c r="AX1732" s="13" t="s">
        <v>69</v>
      </c>
      <c r="AY1732" s="242" t="s">
        <v>155</v>
      </c>
    </row>
    <row r="1733" s="14" customFormat="1">
      <c r="A1733" s="14"/>
      <c r="B1733" s="243"/>
      <c r="C1733" s="244"/>
      <c r="D1733" s="228" t="s">
        <v>170</v>
      </c>
      <c r="E1733" s="245" t="s">
        <v>19</v>
      </c>
      <c r="F1733" s="246" t="s">
        <v>1324</v>
      </c>
      <c r="G1733" s="244"/>
      <c r="H1733" s="247">
        <v>28.96</v>
      </c>
      <c r="I1733" s="248"/>
      <c r="J1733" s="244"/>
      <c r="K1733" s="244"/>
      <c r="L1733" s="249"/>
      <c r="M1733" s="250"/>
      <c r="N1733" s="251"/>
      <c r="O1733" s="251"/>
      <c r="P1733" s="251"/>
      <c r="Q1733" s="251"/>
      <c r="R1733" s="251"/>
      <c r="S1733" s="251"/>
      <c r="T1733" s="252"/>
      <c r="U1733" s="14"/>
      <c r="V1733" s="14"/>
      <c r="W1733" s="14"/>
      <c r="X1733" s="14"/>
      <c r="Y1733" s="14"/>
      <c r="Z1733" s="14"/>
      <c r="AA1733" s="14"/>
      <c r="AB1733" s="14"/>
      <c r="AC1733" s="14"/>
      <c r="AD1733" s="14"/>
      <c r="AE1733" s="14"/>
      <c r="AT1733" s="253" t="s">
        <v>170</v>
      </c>
      <c r="AU1733" s="253" t="s">
        <v>77</v>
      </c>
      <c r="AV1733" s="14" t="s">
        <v>77</v>
      </c>
      <c r="AW1733" s="14" t="s">
        <v>31</v>
      </c>
      <c r="AX1733" s="14" t="s">
        <v>69</v>
      </c>
      <c r="AY1733" s="253" t="s">
        <v>155</v>
      </c>
    </row>
    <row r="1734" s="13" customFormat="1">
      <c r="A1734" s="13"/>
      <c r="B1734" s="233"/>
      <c r="C1734" s="234"/>
      <c r="D1734" s="228" t="s">
        <v>170</v>
      </c>
      <c r="E1734" s="235" t="s">
        <v>19</v>
      </c>
      <c r="F1734" s="236" t="s">
        <v>180</v>
      </c>
      <c r="G1734" s="234"/>
      <c r="H1734" s="235" t="s">
        <v>19</v>
      </c>
      <c r="I1734" s="237"/>
      <c r="J1734" s="234"/>
      <c r="K1734" s="234"/>
      <c r="L1734" s="238"/>
      <c r="M1734" s="239"/>
      <c r="N1734" s="240"/>
      <c r="O1734" s="240"/>
      <c r="P1734" s="240"/>
      <c r="Q1734" s="240"/>
      <c r="R1734" s="240"/>
      <c r="S1734" s="240"/>
      <c r="T1734" s="241"/>
      <c r="U1734" s="13"/>
      <c r="V1734" s="13"/>
      <c r="W1734" s="13"/>
      <c r="X1734" s="13"/>
      <c r="Y1734" s="13"/>
      <c r="Z1734" s="13"/>
      <c r="AA1734" s="13"/>
      <c r="AB1734" s="13"/>
      <c r="AC1734" s="13"/>
      <c r="AD1734" s="13"/>
      <c r="AE1734" s="13"/>
      <c r="AT1734" s="242" t="s">
        <v>170</v>
      </c>
      <c r="AU1734" s="242" t="s">
        <v>77</v>
      </c>
      <c r="AV1734" s="13" t="s">
        <v>75</v>
      </c>
      <c r="AW1734" s="13" t="s">
        <v>31</v>
      </c>
      <c r="AX1734" s="13" t="s">
        <v>69</v>
      </c>
      <c r="AY1734" s="242" t="s">
        <v>155</v>
      </c>
    </row>
    <row r="1735" s="14" customFormat="1">
      <c r="A1735" s="14"/>
      <c r="B1735" s="243"/>
      <c r="C1735" s="244"/>
      <c r="D1735" s="228" t="s">
        <v>170</v>
      </c>
      <c r="E1735" s="245" t="s">
        <v>19</v>
      </c>
      <c r="F1735" s="246" t="s">
        <v>1325</v>
      </c>
      <c r="G1735" s="244"/>
      <c r="H1735" s="247">
        <v>61.6</v>
      </c>
      <c r="I1735" s="248"/>
      <c r="J1735" s="244"/>
      <c r="K1735" s="244"/>
      <c r="L1735" s="249"/>
      <c r="M1735" s="250"/>
      <c r="N1735" s="251"/>
      <c r="O1735" s="251"/>
      <c r="P1735" s="251"/>
      <c r="Q1735" s="251"/>
      <c r="R1735" s="251"/>
      <c r="S1735" s="251"/>
      <c r="T1735" s="252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T1735" s="253" t="s">
        <v>170</v>
      </c>
      <c r="AU1735" s="253" t="s">
        <v>77</v>
      </c>
      <c r="AV1735" s="14" t="s">
        <v>77</v>
      </c>
      <c r="AW1735" s="14" t="s">
        <v>31</v>
      </c>
      <c r="AX1735" s="14" t="s">
        <v>69</v>
      </c>
      <c r="AY1735" s="253" t="s">
        <v>155</v>
      </c>
    </row>
    <row r="1736" s="14" customFormat="1">
      <c r="A1736" s="14"/>
      <c r="B1736" s="243"/>
      <c r="C1736" s="244"/>
      <c r="D1736" s="228" t="s">
        <v>170</v>
      </c>
      <c r="E1736" s="245" t="s">
        <v>19</v>
      </c>
      <c r="F1736" s="246" t="s">
        <v>1326</v>
      </c>
      <c r="G1736" s="244"/>
      <c r="H1736" s="247">
        <v>38.4</v>
      </c>
      <c r="I1736" s="248"/>
      <c r="J1736" s="244"/>
      <c r="K1736" s="244"/>
      <c r="L1736" s="249"/>
      <c r="M1736" s="250"/>
      <c r="N1736" s="251"/>
      <c r="O1736" s="251"/>
      <c r="P1736" s="251"/>
      <c r="Q1736" s="251"/>
      <c r="R1736" s="251"/>
      <c r="S1736" s="251"/>
      <c r="T1736" s="252"/>
      <c r="U1736" s="14"/>
      <c r="V1736" s="14"/>
      <c r="W1736" s="14"/>
      <c r="X1736" s="14"/>
      <c r="Y1736" s="14"/>
      <c r="Z1736" s="14"/>
      <c r="AA1736" s="14"/>
      <c r="AB1736" s="14"/>
      <c r="AC1736" s="14"/>
      <c r="AD1736" s="14"/>
      <c r="AE1736" s="14"/>
      <c r="AT1736" s="253" t="s">
        <v>170</v>
      </c>
      <c r="AU1736" s="253" t="s">
        <v>77</v>
      </c>
      <c r="AV1736" s="14" t="s">
        <v>77</v>
      </c>
      <c r="AW1736" s="14" t="s">
        <v>31</v>
      </c>
      <c r="AX1736" s="14" t="s">
        <v>69</v>
      </c>
      <c r="AY1736" s="253" t="s">
        <v>155</v>
      </c>
    </row>
    <row r="1737" s="13" customFormat="1">
      <c r="A1737" s="13"/>
      <c r="B1737" s="233"/>
      <c r="C1737" s="234"/>
      <c r="D1737" s="228" t="s">
        <v>170</v>
      </c>
      <c r="E1737" s="235" t="s">
        <v>19</v>
      </c>
      <c r="F1737" s="236" t="s">
        <v>183</v>
      </c>
      <c r="G1737" s="234"/>
      <c r="H1737" s="235" t="s">
        <v>19</v>
      </c>
      <c r="I1737" s="237"/>
      <c r="J1737" s="234"/>
      <c r="K1737" s="234"/>
      <c r="L1737" s="238"/>
      <c r="M1737" s="239"/>
      <c r="N1737" s="240"/>
      <c r="O1737" s="240"/>
      <c r="P1737" s="240"/>
      <c r="Q1737" s="240"/>
      <c r="R1737" s="240"/>
      <c r="S1737" s="240"/>
      <c r="T1737" s="241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T1737" s="242" t="s">
        <v>170</v>
      </c>
      <c r="AU1737" s="242" t="s">
        <v>77</v>
      </c>
      <c r="AV1737" s="13" t="s">
        <v>75</v>
      </c>
      <c r="AW1737" s="13" t="s">
        <v>31</v>
      </c>
      <c r="AX1737" s="13" t="s">
        <v>69</v>
      </c>
      <c r="AY1737" s="242" t="s">
        <v>155</v>
      </c>
    </row>
    <row r="1738" s="14" customFormat="1">
      <c r="A1738" s="14"/>
      <c r="B1738" s="243"/>
      <c r="C1738" s="244"/>
      <c r="D1738" s="228" t="s">
        <v>170</v>
      </c>
      <c r="E1738" s="245" t="s">
        <v>19</v>
      </c>
      <c r="F1738" s="246" t="s">
        <v>1327</v>
      </c>
      <c r="G1738" s="244"/>
      <c r="H1738" s="247">
        <v>48.4</v>
      </c>
      <c r="I1738" s="248"/>
      <c r="J1738" s="244"/>
      <c r="K1738" s="244"/>
      <c r="L1738" s="249"/>
      <c r="M1738" s="250"/>
      <c r="N1738" s="251"/>
      <c r="O1738" s="251"/>
      <c r="P1738" s="251"/>
      <c r="Q1738" s="251"/>
      <c r="R1738" s="251"/>
      <c r="S1738" s="251"/>
      <c r="T1738" s="252"/>
      <c r="U1738" s="14"/>
      <c r="V1738" s="14"/>
      <c r="W1738" s="14"/>
      <c r="X1738" s="14"/>
      <c r="Y1738" s="14"/>
      <c r="Z1738" s="14"/>
      <c r="AA1738" s="14"/>
      <c r="AB1738" s="14"/>
      <c r="AC1738" s="14"/>
      <c r="AD1738" s="14"/>
      <c r="AE1738" s="14"/>
      <c r="AT1738" s="253" t="s">
        <v>170</v>
      </c>
      <c r="AU1738" s="253" t="s">
        <v>77</v>
      </c>
      <c r="AV1738" s="14" t="s">
        <v>77</v>
      </c>
      <c r="AW1738" s="14" t="s">
        <v>31</v>
      </c>
      <c r="AX1738" s="14" t="s">
        <v>69</v>
      </c>
      <c r="AY1738" s="253" t="s">
        <v>155</v>
      </c>
    </row>
    <row r="1739" s="13" customFormat="1">
      <c r="A1739" s="13"/>
      <c r="B1739" s="233"/>
      <c r="C1739" s="234"/>
      <c r="D1739" s="228" t="s">
        <v>170</v>
      </c>
      <c r="E1739" s="235" t="s">
        <v>19</v>
      </c>
      <c r="F1739" s="236" t="s">
        <v>1322</v>
      </c>
      <c r="G1739" s="234"/>
      <c r="H1739" s="235" t="s">
        <v>19</v>
      </c>
      <c r="I1739" s="237"/>
      <c r="J1739" s="234"/>
      <c r="K1739" s="234"/>
      <c r="L1739" s="238"/>
      <c r="M1739" s="239"/>
      <c r="N1739" s="240"/>
      <c r="O1739" s="240"/>
      <c r="P1739" s="240"/>
      <c r="Q1739" s="240"/>
      <c r="R1739" s="240"/>
      <c r="S1739" s="240"/>
      <c r="T1739" s="241"/>
      <c r="U1739" s="13"/>
      <c r="V1739" s="13"/>
      <c r="W1739" s="13"/>
      <c r="X1739" s="13"/>
      <c r="Y1739" s="13"/>
      <c r="Z1739" s="13"/>
      <c r="AA1739" s="13"/>
      <c r="AB1739" s="13"/>
      <c r="AC1739" s="13"/>
      <c r="AD1739" s="13"/>
      <c r="AE1739" s="13"/>
      <c r="AT1739" s="242" t="s">
        <v>170</v>
      </c>
      <c r="AU1739" s="242" t="s">
        <v>77</v>
      </c>
      <c r="AV1739" s="13" t="s">
        <v>75</v>
      </c>
      <c r="AW1739" s="13" t="s">
        <v>31</v>
      </c>
      <c r="AX1739" s="13" t="s">
        <v>69</v>
      </c>
      <c r="AY1739" s="242" t="s">
        <v>155</v>
      </c>
    </row>
    <row r="1740" s="13" customFormat="1">
      <c r="A1740" s="13"/>
      <c r="B1740" s="233"/>
      <c r="C1740" s="234"/>
      <c r="D1740" s="228" t="s">
        <v>170</v>
      </c>
      <c r="E1740" s="235" t="s">
        <v>19</v>
      </c>
      <c r="F1740" s="236" t="s">
        <v>187</v>
      </c>
      <c r="G1740" s="234"/>
      <c r="H1740" s="235" t="s">
        <v>19</v>
      </c>
      <c r="I1740" s="237"/>
      <c r="J1740" s="234"/>
      <c r="K1740" s="234"/>
      <c r="L1740" s="238"/>
      <c r="M1740" s="239"/>
      <c r="N1740" s="240"/>
      <c r="O1740" s="240"/>
      <c r="P1740" s="240"/>
      <c r="Q1740" s="240"/>
      <c r="R1740" s="240"/>
      <c r="S1740" s="240"/>
      <c r="T1740" s="241"/>
      <c r="U1740" s="13"/>
      <c r="V1740" s="13"/>
      <c r="W1740" s="13"/>
      <c r="X1740" s="13"/>
      <c r="Y1740" s="13"/>
      <c r="Z1740" s="13"/>
      <c r="AA1740" s="13"/>
      <c r="AB1740" s="13"/>
      <c r="AC1740" s="13"/>
      <c r="AD1740" s="13"/>
      <c r="AE1740" s="13"/>
      <c r="AT1740" s="242" t="s">
        <v>170</v>
      </c>
      <c r="AU1740" s="242" t="s">
        <v>77</v>
      </c>
      <c r="AV1740" s="13" t="s">
        <v>75</v>
      </c>
      <c r="AW1740" s="13" t="s">
        <v>31</v>
      </c>
      <c r="AX1740" s="13" t="s">
        <v>69</v>
      </c>
      <c r="AY1740" s="242" t="s">
        <v>155</v>
      </c>
    </row>
    <row r="1741" s="14" customFormat="1">
      <c r="A1741" s="14"/>
      <c r="B1741" s="243"/>
      <c r="C1741" s="244"/>
      <c r="D1741" s="228" t="s">
        <v>170</v>
      </c>
      <c r="E1741" s="245" t="s">
        <v>19</v>
      </c>
      <c r="F1741" s="246" t="s">
        <v>1328</v>
      </c>
      <c r="G1741" s="244"/>
      <c r="H1741" s="247">
        <v>147.95</v>
      </c>
      <c r="I1741" s="248"/>
      <c r="J1741" s="244"/>
      <c r="K1741" s="244"/>
      <c r="L1741" s="249"/>
      <c r="M1741" s="250"/>
      <c r="N1741" s="251"/>
      <c r="O1741" s="251"/>
      <c r="P1741" s="251"/>
      <c r="Q1741" s="251"/>
      <c r="R1741" s="251"/>
      <c r="S1741" s="251"/>
      <c r="T1741" s="252"/>
      <c r="U1741" s="14"/>
      <c r="V1741" s="14"/>
      <c r="W1741" s="14"/>
      <c r="X1741" s="14"/>
      <c r="Y1741" s="14"/>
      <c r="Z1741" s="14"/>
      <c r="AA1741" s="14"/>
      <c r="AB1741" s="14"/>
      <c r="AC1741" s="14"/>
      <c r="AD1741" s="14"/>
      <c r="AE1741" s="14"/>
      <c r="AT1741" s="253" t="s">
        <v>170</v>
      </c>
      <c r="AU1741" s="253" t="s">
        <v>77</v>
      </c>
      <c r="AV1741" s="14" t="s">
        <v>77</v>
      </c>
      <c r="AW1741" s="14" t="s">
        <v>31</v>
      </c>
      <c r="AX1741" s="14" t="s">
        <v>69</v>
      </c>
      <c r="AY1741" s="253" t="s">
        <v>155</v>
      </c>
    </row>
    <row r="1742" s="13" customFormat="1">
      <c r="A1742" s="13"/>
      <c r="B1742" s="233"/>
      <c r="C1742" s="234"/>
      <c r="D1742" s="228" t="s">
        <v>170</v>
      </c>
      <c r="E1742" s="235" t="s">
        <v>19</v>
      </c>
      <c r="F1742" s="236" t="s">
        <v>1329</v>
      </c>
      <c r="G1742" s="234"/>
      <c r="H1742" s="235" t="s">
        <v>19</v>
      </c>
      <c r="I1742" s="237"/>
      <c r="J1742" s="234"/>
      <c r="K1742" s="234"/>
      <c r="L1742" s="238"/>
      <c r="M1742" s="239"/>
      <c r="N1742" s="240"/>
      <c r="O1742" s="240"/>
      <c r="P1742" s="240"/>
      <c r="Q1742" s="240"/>
      <c r="R1742" s="240"/>
      <c r="S1742" s="240"/>
      <c r="T1742" s="241"/>
      <c r="U1742" s="13"/>
      <c r="V1742" s="13"/>
      <c r="W1742" s="13"/>
      <c r="X1742" s="13"/>
      <c r="Y1742" s="13"/>
      <c r="Z1742" s="13"/>
      <c r="AA1742" s="13"/>
      <c r="AB1742" s="13"/>
      <c r="AC1742" s="13"/>
      <c r="AD1742" s="13"/>
      <c r="AE1742" s="13"/>
      <c r="AT1742" s="242" t="s">
        <v>170</v>
      </c>
      <c r="AU1742" s="242" t="s">
        <v>77</v>
      </c>
      <c r="AV1742" s="13" t="s">
        <v>75</v>
      </c>
      <c r="AW1742" s="13" t="s">
        <v>31</v>
      </c>
      <c r="AX1742" s="13" t="s">
        <v>69</v>
      </c>
      <c r="AY1742" s="242" t="s">
        <v>155</v>
      </c>
    </row>
    <row r="1743" s="13" customFormat="1">
      <c r="A1743" s="13"/>
      <c r="B1743" s="233"/>
      <c r="C1743" s="234"/>
      <c r="D1743" s="228" t="s">
        <v>170</v>
      </c>
      <c r="E1743" s="235" t="s">
        <v>19</v>
      </c>
      <c r="F1743" s="236" t="s">
        <v>171</v>
      </c>
      <c r="G1743" s="234"/>
      <c r="H1743" s="235" t="s">
        <v>19</v>
      </c>
      <c r="I1743" s="237"/>
      <c r="J1743" s="234"/>
      <c r="K1743" s="234"/>
      <c r="L1743" s="238"/>
      <c r="M1743" s="239"/>
      <c r="N1743" s="240"/>
      <c r="O1743" s="240"/>
      <c r="P1743" s="240"/>
      <c r="Q1743" s="240"/>
      <c r="R1743" s="240"/>
      <c r="S1743" s="240"/>
      <c r="T1743" s="241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T1743" s="242" t="s">
        <v>170</v>
      </c>
      <c r="AU1743" s="242" t="s">
        <v>77</v>
      </c>
      <c r="AV1743" s="13" t="s">
        <v>75</v>
      </c>
      <c r="AW1743" s="13" t="s">
        <v>31</v>
      </c>
      <c r="AX1743" s="13" t="s">
        <v>69</v>
      </c>
      <c r="AY1743" s="242" t="s">
        <v>155</v>
      </c>
    </row>
    <row r="1744" s="14" customFormat="1">
      <c r="A1744" s="14"/>
      <c r="B1744" s="243"/>
      <c r="C1744" s="244"/>
      <c r="D1744" s="228" t="s">
        <v>170</v>
      </c>
      <c r="E1744" s="245" t="s">
        <v>19</v>
      </c>
      <c r="F1744" s="246" t="s">
        <v>1330</v>
      </c>
      <c r="G1744" s="244"/>
      <c r="H1744" s="247">
        <v>136.57499999999998</v>
      </c>
      <c r="I1744" s="248"/>
      <c r="J1744" s="244"/>
      <c r="K1744" s="244"/>
      <c r="L1744" s="249"/>
      <c r="M1744" s="250"/>
      <c r="N1744" s="251"/>
      <c r="O1744" s="251"/>
      <c r="P1744" s="251"/>
      <c r="Q1744" s="251"/>
      <c r="R1744" s="251"/>
      <c r="S1744" s="251"/>
      <c r="T1744" s="252"/>
      <c r="U1744" s="14"/>
      <c r="V1744" s="14"/>
      <c r="W1744" s="14"/>
      <c r="X1744" s="14"/>
      <c r="Y1744" s="14"/>
      <c r="Z1744" s="14"/>
      <c r="AA1744" s="14"/>
      <c r="AB1744" s="14"/>
      <c r="AC1744" s="14"/>
      <c r="AD1744" s="14"/>
      <c r="AE1744" s="14"/>
      <c r="AT1744" s="253" t="s">
        <v>170</v>
      </c>
      <c r="AU1744" s="253" t="s">
        <v>77</v>
      </c>
      <c r="AV1744" s="14" t="s">
        <v>77</v>
      </c>
      <c r="AW1744" s="14" t="s">
        <v>31</v>
      </c>
      <c r="AX1744" s="14" t="s">
        <v>69</v>
      </c>
      <c r="AY1744" s="253" t="s">
        <v>155</v>
      </c>
    </row>
    <row r="1745" s="13" customFormat="1">
      <c r="A1745" s="13"/>
      <c r="B1745" s="233"/>
      <c r="C1745" s="234"/>
      <c r="D1745" s="228" t="s">
        <v>170</v>
      </c>
      <c r="E1745" s="235" t="s">
        <v>19</v>
      </c>
      <c r="F1745" s="236" t="s">
        <v>175</v>
      </c>
      <c r="G1745" s="234"/>
      <c r="H1745" s="235" t="s">
        <v>19</v>
      </c>
      <c r="I1745" s="237"/>
      <c r="J1745" s="234"/>
      <c r="K1745" s="234"/>
      <c r="L1745" s="238"/>
      <c r="M1745" s="239"/>
      <c r="N1745" s="240"/>
      <c r="O1745" s="240"/>
      <c r="P1745" s="240"/>
      <c r="Q1745" s="240"/>
      <c r="R1745" s="240"/>
      <c r="S1745" s="240"/>
      <c r="T1745" s="241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242" t="s">
        <v>170</v>
      </c>
      <c r="AU1745" s="242" t="s">
        <v>77</v>
      </c>
      <c r="AV1745" s="13" t="s">
        <v>75</v>
      </c>
      <c r="AW1745" s="13" t="s">
        <v>31</v>
      </c>
      <c r="AX1745" s="13" t="s">
        <v>69</v>
      </c>
      <c r="AY1745" s="242" t="s">
        <v>155</v>
      </c>
    </row>
    <row r="1746" s="14" customFormat="1">
      <c r="A1746" s="14"/>
      <c r="B1746" s="243"/>
      <c r="C1746" s="244"/>
      <c r="D1746" s="228" t="s">
        <v>170</v>
      </c>
      <c r="E1746" s="245" t="s">
        <v>19</v>
      </c>
      <c r="F1746" s="246" t="s">
        <v>1331</v>
      </c>
      <c r="G1746" s="244"/>
      <c r="H1746" s="247">
        <v>-18.36</v>
      </c>
      <c r="I1746" s="248"/>
      <c r="J1746" s="244"/>
      <c r="K1746" s="244"/>
      <c r="L1746" s="249"/>
      <c r="M1746" s="250"/>
      <c r="N1746" s="251"/>
      <c r="O1746" s="251"/>
      <c r="P1746" s="251"/>
      <c r="Q1746" s="251"/>
      <c r="R1746" s="251"/>
      <c r="S1746" s="251"/>
      <c r="T1746" s="252"/>
      <c r="U1746" s="14"/>
      <c r="V1746" s="14"/>
      <c r="W1746" s="14"/>
      <c r="X1746" s="14"/>
      <c r="Y1746" s="14"/>
      <c r="Z1746" s="14"/>
      <c r="AA1746" s="14"/>
      <c r="AB1746" s="14"/>
      <c r="AC1746" s="14"/>
      <c r="AD1746" s="14"/>
      <c r="AE1746" s="14"/>
      <c r="AT1746" s="253" t="s">
        <v>170</v>
      </c>
      <c r="AU1746" s="253" t="s">
        <v>77</v>
      </c>
      <c r="AV1746" s="14" t="s">
        <v>77</v>
      </c>
      <c r="AW1746" s="14" t="s">
        <v>31</v>
      </c>
      <c r="AX1746" s="14" t="s">
        <v>69</v>
      </c>
      <c r="AY1746" s="253" t="s">
        <v>155</v>
      </c>
    </row>
    <row r="1747" s="13" customFormat="1">
      <c r="A1747" s="13"/>
      <c r="B1747" s="233"/>
      <c r="C1747" s="234"/>
      <c r="D1747" s="228" t="s">
        <v>170</v>
      </c>
      <c r="E1747" s="235" t="s">
        <v>19</v>
      </c>
      <c r="F1747" s="236" t="s">
        <v>177</v>
      </c>
      <c r="G1747" s="234"/>
      <c r="H1747" s="235" t="s">
        <v>19</v>
      </c>
      <c r="I1747" s="237"/>
      <c r="J1747" s="234"/>
      <c r="K1747" s="234"/>
      <c r="L1747" s="238"/>
      <c r="M1747" s="239"/>
      <c r="N1747" s="240"/>
      <c r="O1747" s="240"/>
      <c r="P1747" s="240"/>
      <c r="Q1747" s="240"/>
      <c r="R1747" s="240"/>
      <c r="S1747" s="240"/>
      <c r="T1747" s="241"/>
      <c r="U1747" s="13"/>
      <c r="V1747" s="13"/>
      <c r="W1747" s="13"/>
      <c r="X1747" s="13"/>
      <c r="Y1747" s="13"/>
      <c r="Z1747" s="13"/>
      <c r="AA1747" s="13"/>
      <c r="AB1747" s="13"/>
      <c r="AC1747" s="13"/>
      <c r="AD1747" s="13"/>
      <c r="AE1747" s="13"/>
      <c r="AT1747" s="242" t="s">
        <v>170</v>
      </c>
      <c r="AU1747" s="242" t="s">
        <v>77</v>
      </c>
      <c r="AV1747" s="13" t="s">
        <v>75</v>
      </c>
      <c r="AW1747" s="13" t="s">
        <v>31</v>
      </c>
      <c r="AX1747" s="13" t="s">
        <v>69</v>
      </c>
      <c r="AY1747" s="242" t="s">
        <v>155</v>
      </c>
    </row>
    <row r="1748" s="14" customFormat="1">
      <c r="A1748" s="14"/>
      <c r="B1748" s="243"/>
      <c r="C1748" s="244"/>
      <c r="D1748" s="228" t="s">
        <v>170</v>
      </c>
      <c r="E1748" s="245" t="s">
        <v>19</v>
      </c>
      <c r="F1748" s="246" t="s">
        <v>1332</v>
      </c>
      <c r="G1748" s="244"/>
      <c r="H1748" s="247">
        <v>68.58</v>
      </c>
      <c r="I1748" s="248"/>
      <c r="J1748" s="244"/>
      <c r="K1748" s="244"/>
      <c r="L1748" s="249"/>
      <c r="M1748" s="250"/>
      <c r="N1748" s="251"/>
      <c r="O1748" s="251"/>
      <c r="P1748" s="251"/>
      <c r="Q1748" s="251"/>
      <c r="R1748" s="251"/>
      <c r="S1748" s="251"/>
      <c r="T1748" s="252"/>
      <c r="U1748" s="14"/>
      <c r="V1748" s="14"/>
      <c r="W1748" s="14"/>
      <c r="X1748" s="14"/>
      <c r="Y1748" s="14"/>
      <c r="Z1748" s="14"/>
      <c r="AA1748" s="14"/>
      <c r="AB1748" s="14"/>
      <c r="AC1748" s="14"/>
      <c r="AD1748" s="14"/>
      <c r="AE1748" s="14"/>
      <c r="AT1748" s="253" t="s">
        <v>170</v>
      </c>
      <c r="AU1748" s="253" t="s">
        <v>77</v>
      </c>
      <c r="AV1748" s="14" t="s">
        <v>77</v>
      </c>
      <c r="AW1748" s="14" t="s">
        <v>31</v>
      </c>
      <c r="AX1748" s="14" t="s">
        <v>69</v>
      </c>
      <c r="AY1748" s="253" t="s">
        <v>155</v>
      </c>
    </row>
    <row r="1749" s="13" customFormat="1">
      <c r="A1749" s="13"/>
      <c r="B1749" s="233"/>
      <c r="C1749" s="234"/>
      <c r="D1749" s="228" t="s">
        <v>170</v>
      </c>
      <c r="E1749" s="235" t="s">
        <v>19</v>
      </c>
      <c r="F1749" s="236" t="s">
        <v>175</v>
      </c>
      <c r="G1749" s="234"/>
      <c r="H1749" s="235" t="s">
        <v>19</v>
      </c>
      <c r="I1749" s="237"/>
      <c r="J1749" s="234"/>
      <c r="K1749" s="234"/>
      <c r="L1749" s="238"/>
      <c r="M1749" s="239"/>
      <c r="N1749" s="240"/>
      <c r="O1749" s="240"/>
      <c r="P1749" s="240"/>
      <c r="Q1749" s="240"/>
      <c r="R1749" s="240"/>
      <c r="S1749" s="240"/>
      <c r="T1749" s="241"/>
      <c r="U1749" s="13"/>
      <c r="V1749" s="13"/>
      <c r="W1749" s="13"/>
      <c r="X1749" s="13"/>
      <c r="Y1749" s="13"/>
      <c r="Z1749" s="13"/>
      <c r="AA1749" s="13"/>
      <c r="AB1749" s="13"/>
      <c r="AC1749" s="13"/>
      <c r="AD1749" s="13"/>
      <c r="AE1749" s="13"/>
      <c r="AT1749" s="242" t="s">
        <v>170</v>
      </c>
      <c r="AU1749" s="242" t="s">
        <v>77</v>
      </c>
      <c r="AV1749" s="13" t="s">
        <v>75</v>
      </c>
      <c r="AW1749" s="13" t="s">
        <v>31</v>
      </c>
      <c r="AX1749" s="13" t="s">
        <v>69</v>
      </c>
      <c r="AY1749" s="242" t="s">
        <v>155</v>
      </c>
    </row>
    <row r="1750" s="14" customFormat="1">
      <c r="A1750" s="14"/>
      <c r="B1750" s="243"/>
      <c r="C1750" s="244"/>
      <c r="D1750" s="228" t="s">
        <v>170</v>
      </c>
      <c r="E1750" s="245" t="s">
        <v>19</v>
      </c>
      <c r="F1750" s="246" t="s">
        <v>1333</v>
      </c>
      <c r="G1750" s="244"/>
      <c r="H1750" s="247">
        <v>-12.24</v>
      </c>
      <c r="I1750" s="248"/>
      <c r="J1750" s="244"/>
      <c r="K1750" s="244"/>
      <c r="L1750" s="249"/>
      <c r="M1750" s="250"/>
      <c r="N1750" s="251"/>
      <c r="O1750" s="251"/>
      <c r="P1750" s="251"/>
      <c r="Q1750" s="251"/>
      <c r="R1750" s="251"/>
      <c r="S1750" s="251"/>
      <c r="T1750" s="252"/>
      <c r="U1750" s="14"/>
      <c r="V1750" s="14"/>
      <c r="W1750" s="14"/>
      <c r="X1750" s="14"/>
      <c r="Y1750" s="14"/>
      <c r="Z1750" s="14"/>
      <c r="AA1750" s="14"/>
      <c r="AB1750" s="14"/>
      <c r="AC1750" s="14"/>
      <c r="AD1750" s="14"/>
      <c r="AE1750" s="14"/>
      <c r="AT1750" s="253" t="s">
        <v>170</v>
      </c>
      <c r="AU1750" s="253" t="s">
        <v>77</v>
      </c>
      <c r="AV1750" s="14" t="s">
        <v>77</v>
      </c>
      <c r="AW1750" s="14" t="s">
        <v>31</v>
      </c>
      <c r="AX1750" s="14" t="s">
        <v>69</v>
      </c>
      <c r="AY1750" s="253" t="s">
        <v>155</v>
      </c>
    </row>
    <row r="1751" s="13" customFormat="1">
      <c r="A1751" s="13"/>
      <c r="B1751" s="233"/>
      <c r="C1751" s="234"/>
      <c r="D1751" s="228" t="s">
        <v>170</v>
      </c>
      <c r="E1751" s="235" t="s">
        <v>19</v>
      </c>
      <c r="F1751" s="236" t="s">
        <v>180</v>
      </c>
      <c r="G1751" s="234"/>
      <c r="H1751" s="235" t="s">
        <v>19</v>
      </c>
      <c r="I1751" s="237"/>
      <c r="J1751" s="234"/>
      <c r="K1751" s="234"/>
      <c r="L1751" s="238"/>
      <c r="M1751" s="239"/>
      <c r="N1751" s="240"/>
      <c r="O1751" s="240"/>
      <c r="P1751" s="240"/>
      <c r="Q1751" s="240"/>
      <c r="R1751" s="240"/>
      <c r="S1751" s="240"/>
      <c r="T1751" s="241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T1751" s="242" t="s">
        <v>170</v>
      </c>
      <c r="AU1751" s="242" t="s">
        <v>77</v>
      </c>
      <c r="AV1751" s="13" t="s">
        <v>75</v>
      </c>
      <c r="AW1751" s="13" t="s">
        <v>31</v>
      </c>
      <c r="AX1751" s="13" t="s">
        <v>69</v>
      </c>
      <c r="AY1751" s="242" t="s">
        <v>155</v>
      </c>
    </row>
    <row r="1752" s="14" customFormat="1">
      <c r="A1752" s="14"/>
      <c r="B1752" s="243"/>
      <c r="C1752" s="244"/>
      <c r="D1752" s="228" t="s">
        <v>170</v>
      </c>
      <c r="E1752" s="245" t="s">
        <v>19</v>
      </c>
      <c r="F1752" s="246" t="s">
        <v>1334</v>
      </c>
      <c r="G1752" s="244"/>
      <c r="H1752" s="247">
        <v>88.074</v>
      </c>
      <c r="I1752" s="248"/>
      <c r="J1752" s="244"/>
      <c r="K1752" s="244"/>
      <c r="L1752" s="249"/>
      <c r="M1752" s="250"/>
      <c r="N1752" s="251"/>
      <c r="O1752" s="251"/>
      <c r="P1752" s="251"/>
      <c r="Q1752" s="251"/>
      <c r="R1752" s="251"/>
      <c r="S1752" s="251"/>
      <c r="T1752" s="252"/>
      <c r="U1752" s="14"/>
      <c r="V1752" s="14"/>
      <c r="W1752" s="14"/>
      <c r="X1752" s="14"/>
      <c r="Y1752" s="14"/>
      <c r="Z1752" s="14"/>
      <c r="AA1752" s="14"/>
      <c r="AB1752" s="14"/>
      <c r="AC1752" s="14"/>
      <c r="AD1752" s="14"/>
      <c r="AE1752" s="14"/>
      <c r="AT1752" s="253" t="s">
        <v>170</v>
      </c>
      <c r="AU1752" s="253" t="s">
        <v>77</v>
      </c>
      <c r="AV1752" s="14" t="s">
        <v>77</v>
      </c>
      <c r="AW1752" s="14" t="s">
        <v>31</v>
      </c>
      <c r="AX1752" s="14" t="s">
        <v>69</v>
      </c>
      <c r="AY1752" s="253" t="s">
        <v>155</v>
      </c>
    </row>
    <row r="1753" s="13" customFormat="1">
      <c r="A1753" s="13"/>
      <c r="B1753" s="233"/>
      <c r="C1753" s="234"/>
      <c r="D1753" s="228" t="s">
        <v>170</v>
      </c>
      <c r="E1753" s="235" t="s">
        <v>19</v>
      </c>
      <c r="F1753" s="236" t="s">
        <v>175</v>
      </c>
      <c r="G1753" s="234"/>
      <c r="H1753" s="235" t="s">
        <v>19</v>
      </c>
      <c r="I1753" s="237"/>
      <c r="J1753" s="234"/>
      <c r="K1753" s="234"/>
      <c r="L1753" s="238"/>
      <c r="M1753" s="239"/>
      <c r="N1753" s="240"/>
      <c r="O1753" s="240"/>
      <c r="P1753" s="240"/>
      <c r="Q1753" s="240"/>
      <c r="R1753" s="240"/>
      <c r="S1753" s="240"/>
      <c r="T1753" s="241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42" t="s">
        <v>170</v>
      </c>
      <c r="AU1753" s="242" t="s">
        <v>77</v>
      </c>
      <c r="AV1753" s="13" t="s">
        <v>75</v>
      </c>
      <c r="AW1753" s="13" t="s">
        <v>31</v>
      </c>
      <c r="AX1753" s="13" t="s">
        <v>69</v>
      </c>
      <c r="AY1753" s="242" t="s">
        <v>155</v>
      </c>
    </row>
    <row r="1754" s="14" customFormat="1">
      <c r="A1754" s="14"/>
      <c r="B1754" s="243"/>
      <c r="C1754" s="244"/>
      <c r="D1754" s="228" t="s">
        <v>170</v>
      </c>
      <c r="E1754" s="245" t="s">
        <v>19</v>
      </c>
      <c r="F1754" s="246" t="s">
        <v>1335</v>
      </c>
      <c r="G1754" s="244"/>
      <c r="H1754" s="247">
        <v>-22.23</v>
      </c>
      <c r="I1754" s="248"/>
      <c r="J1754" s="244"/>
      <c r="K1754" s="244"/>
      <c r="L1754" s="249"/>
      <c r="M1754" s="250"/>
      <c r="N1754" s="251"/>
      <c r="O1754" s="251"/>
      <c r="P1754" s="251"/>
      <c r="Q1754" s="251"/>
      <c r="R1754" s="251"/>
      <c r="S1754" s="251"/>
      <c r="T1754" s="252"/>
      <c r="U1754" s="14"/>
      <c r="V1754" s="14"/>
      <c r="W1754" s="14"/>
      <c r="X1754" s="14"/>
      <c r="Y1754" s="14"/>
      <c r="Z1754" s="14"/>
      <c r="AA1754" s="14"/>
      <c r="AB1754" s="14"/>
      <c r="AC1754" s="14"/>
      <c r="AD1754" s="14"/>
      <c r="AE1754" s="14"/>
      <c r="AT1754" s="253" t="s">
        <v>170</v>
      </c>
      <c r="AU1754" s="253" t="s">
        <v>77</v>
      </c>
      <c r="AV1754" s="14" t="s">
        <v>77</v>
      </c>
      <c r="AW1754" s="14" t="s">
        <v>31</v>
      </c>
      <c r="AX1754" s="14" t="s">
        <v>69</v>
      </c>
      <c r="AY1754" s="253" t="s">
        <v>155</v>
      </c>
    </row>
    <row r="1755" s="13" customFormat="1">
      <c r="A1755" s="13"/>
      <c r="B1755" s="233"/>
      <c r="C1755" s="234"/>
      <c r="D1755" s="228" t="s">
        <v>170</v>
      </c>
      <c r="E1755" s="235" t="s">
        <v>19</v>
      </c>
      <c r="F1755" s="236" t="s">
        <v>183</v>
      </c>
      <c r="G1755" s="234"/>
      <c r="H1755" s="235" t="s">
        <v>19</v>
      </c>
      <c r="I1755" s="237"/>
      <c r="J1755" s="234"/>
      <c r="K1755" s="234"/>
      <c r="L1755" s="238"/>
      <c r="M1755" s="239"/>
      <c r="N1755" s="240"/>
      <c r="O1755" s="240"/>
      <c r="P1755" s="240"/>
      <c r="Q1755" s="240"/>
      <c r="R1755" s="240"/>
      <c r="S1755" s="240"/>
      <c r="T1755" s="241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42" t="s">
        <v>170</v>
      </c>
      <c r="AU1755" s="242" t="s">
        <v>77</v>
      </c>
      <c r="AV1755" s="13" t="s">
        <v>75</v>
      </c>
      <c r="AW1755" s="13" t="s">
        <v>31</v>
      </c>
      <c r="AX1755" s="13" t="s">
        <v>69</v>
      </c>
      <c r="AY1755" s="242" t="s">
        <v>155</v>
      </c>
    </row>
    <row r="1756" s="14" customFormat="1">
      <c r="A1756" s="14"/>
      <c r="B1756" s="243"/>
      <c r="C1756" s="244"/>
      <c r="D1756" s="228" t="s">
        <v>170</v>
      </c>
      <c r="E1756" s="245" t="s">
        <v>19</v>
      </c>
      <c r="F1756" s="246" t="s">
        <v>1336</v>
      </c>
      <c r="G1756" s="244"/>
      <c r="H1756" s="247">
        <v>82.89</v>
      </c>
      <c r="I1756" s="248"/>
      <c r="J1756" s="244"/>
      <c r="K1756" s="244"/>
      <c r="L1756" s="249"/>
      <c r="M1756" s="250"/>
      <c r="N1756" s="251"/>
      <c r="O1756" s="251"/>
      <c r="P1756" s="251"/>
      <c r="Q1756" s="251"/>
      <c r="R1756" s="251"/>
      <c r="S1756" s="251"/>
      <c r="T1756" s="252"/>
      <c r="U1756" s="14"/>
      <c r="V1756" s="14"/>
      <c r="W1756" s="14"/>
      <c r="X1756" s="14"/>
      <c r="Y1756" s="14"/>
      <c r="Z1756" s="14"/>
      <c r="AA1756" s="14"/>
      <c r="AB1756" s="14"/>
      <c r="AC1756" s="14"/>
      <c r="AD1756" s="14"/>
      <c r="AE1756" s="14"/>
      <c r="AT1756" s="253" t="s">
        <v>170</v>
      </c>
      <c r="AU1756" s="253" t="s">
        <v>77</v>
      </c>
      <c r="AV1756" s="14" t="s">
        <v>77</v>
      </c>
      <c r="AW1756" s="14" t="s">
        <v>31</v>
      </c>
      <c r="AX1756" s="14" t="s">
        <v>69</v>
      </c>
      <c r="AY1756" s="253" t="s">
        <v>155</v>
      </c>
    </row>
    <row r="1757" s="13" customFormat="1">
      <c r="A1757" s="13"/>
      <c r="B1757" s="233"/>
      <c r="C1757" s="234"/>
      <c r="D1757" s="228" t="s">
        <v>170</v>
      </c>
      <c r="E1757" s="235" t="s">
        <v>19</v>
      </c>
      <c r="F1757" s="236" t="s">
        <v>175</v>
      </c>
      <c r="G1757" s="234"/>
      <c r="H1757" s="235" t="s">
        <v>19</v>
      </c>
      <c r="I1757" s="237"/>
      <c r="J1757" s="234"/>
      <c r="K1757" s="234"/>
      <c r="L1757" s="238"/>
      <c r="M1757" s="239"/>
      <c r="N1757" s="240"/>
      <c r="O1757" s="240"/>
      <c r="P1757" s="240"/>
      <c r="Q1757" s="240"/>
      <c r="R1757" s="240"/>
      <c r="S1757" s="240"/>
      <c r="T1757" s="241"/>
      <c r="U1757" s="13"/>
      <c r="V1757" s="13"/>
      <c r="W1757" s="13"/>
      <c r="X1757" s="13"/>
      <c r="Y1757" s="13"/>
      <c r="Z1757" s="13"/>
      <c r="AA1757" s="13"/>
      <c r="AB1757" s="13"/>
      <c r="AC1757" s="13"/>
      <c r="AD1757" s="13"/>
      <c r="AE1757" s="13"/>
      <c r="AT1757" s="242" t="s">
        <v>170</v>
      </c>
      <c r="AU1757" s="242" t="s">
        <v>77</v>
      </c>
      <c r="AV1757" s="13" t="s">
        <v>75</v>
      </c>
      <c r="AW1757" s="13" t="s">
        <v>31</v>
      </c>
      <c r="AX1757" s="13" t="s">
        <v>69</v>
      </c>
      <c r="AY1757" s="242" t="s">
        <v>155</v>
      </c>
    </row>
    <row r="1758" s="14" customFormat="1">
      <c r="A1758" s="14"/>
      <c r="B1758" s="243"/>
      <c r="C1758" s="244"/>
      <c r="D1758" s="228" t="s">
        <v>170</v>
      </c>
      <c r="E1758" s="245" t="s">
        <v>19</v>
      </c>
      <c r="F1758" s="246" t="s">
        <v>1337</v>
      </c>
      <c r="G1758" s="244"/>
      <c r="H1758" s="247">
        <v>-6.03</v>
      </c>
      <c r="I1758" s="248"/>
      <c r="J1758" s="244"/>
      <c r="K1758" s="244"/>
      <c r="L1758" s="249"/>
      <c r="M1758" s="250"/>
      <c r="N1758" s="251"/>
      <c r="O1758" s="251"/>
      <c r="P1758" s="251"/>
      <c r="Q1758" s="251"/>
      <c r="R1758" s="251"/>
      <c r="S1758" s="251"/>
      <c r="T1758" s="252"/>
      <c r="U1758" s="14"/>
      <c r="V1758" s="14"/>
      <c r="W1758" s="14"/>
      <c r="X1758" s="14"/>
      <c r="Y1758" s="14"/>
      <c r="Z1758" s="14"/>
      <c r="AA1758" s="14"/>
      <c r="AB1758" s="14"/>
      <c r="AC1758" s="14"/>
      <c r="AD1758" s="14"/>
      <c r="AE1758" s="14"/>
      <c r="AT1758" s="253" t="s">
        <v>170</v>
      </c>
      <c r="AU1758" s="253" t="s">
        <v>77</v>
      </c>
      <c r="AV1758" s="14" t="s">
        <v>77</v>
      </c>
      <c r="AW1758" s="14" t="s">
        <v>31</v>
      </c>
      <c r="AX1758" s="14" t="s">
        <v>69</v>
      </c>
      <c r="AY1758" s="253" t="s">
        <v>155</v>
      </c>
    </row>
    <row r="1759" s="13" customFormat="1">
      <c r="A1759" s="13"/>
      <c r="B1759" s="233"/>
      <c r="C1759" s="234"/>
      <c r="D1759" s="228" t="s">
        <v>170</v>
      </c>
      <c r="E1759" s="235" t="s">
        <v>19</v>
      </c>
      <c r="F1759" s="236" t="s">
        <v>187</v>
      </c>
      <c r="G1759" s="234"/>
      <c r="H1759" s="235" t="s">
        <v>19</v>
      </c>
      <c r="I1759" s="237"/>
      <c r="J1759" s="234"/>
      <c r="K1759" s="234"/>
      <c r="L1759" s="238"/>
      <c r="M1759" s="239"/>
      <c r="N1759" s="240"/>
      <c r="O1759" s="240"/>
      <c r="P1759" s="240"/>
      <c r="Q1759" s="240"/>
      <c r="R1759" s="240"/>
      <c r="S1759" s="240"/>
      <c r="T1759" s="241"/>
      <c r="U1759" s="13"/>
      <c r="V1759" s="13"/>
      <c r="W1759" s="13"/>
      <c r="X1759" s="13"/>
      <c r="Y1759" s="13"/>
      <c r="Z1759" s="13"/>
      <c r="AA1759" s="13"/>
      <c r="AB1759" s="13"/>
      <c r="AC1759" s="13"/>
      <c r="AD1759" s="13"/>
      <c r="AE1759" s="13"/>
      <c r="AT1759" s="242" t="s">
        <v>170</v>
      </c>
      <c r="AU1759" s="242" t="s">
        <v>77</v>
      </c>
      <c r="AV1759" s="13" t="s">
        <v>75</v>
      </c>
      <c r="AW1759" s="13" t="s">
        <v>31</v>
      </c>
      <c r="AX1759" s="13" t="s">
        <v>69</v>
      </c>
      <c r="AY1759" s="242" t="s">
        <v>155</v>
      </c>
    </row>
    <row r="1760" s="14" customFormat="1">
      <c r="A1760" s="14"/>
      <c r="B1760" s="243"/>
      <c r="C1760" s="244"/>
      <c r="D1760" s="228" t="s">
        <v>170</v>
      </c>
      <c r="E1760" s="245" t="s">
        <v>19</v>
      </c>
      <c r="F1760" s="246" t="s">
        <v>1338</v>
      </c>
      <c r="G1760" s="244"/>
      <c r="H1760" s="247">
        <v>106.277</v>
      </c>
      <c r="I1760" s="248"/>
      <c r="J1760" s="244"/>
      <c r="K1760" s="244"/>
      <c r="L1760" s="249"/>
      <c r="M1760" s="250"/>
      <c r="N1760" s="251"/>
      <c r="O1760" s="251"/>
      <c r="P1760" s="251"/>
      <c r="Q1760" s="251"/>
      <c r="R1760" s="251"/>
      <c r="S1760" s="251"/>
      <c r="T1760" s="252"/>
      <c r="U1760" s="14"/>
      <c r="V1760" s="14"/>
      <c r="W1760" s="14"/>
      <c r="X1760" s="14"/>
      <c r="Y1760" s="14"/>
      <c r="Z1760" s="14"/>
      <c r="AA1760" s="14"/>
      <c r="AB1760" s="14"/>
      <c r="AC1760" s="14"/>
      <c r="AD1760" s="14"/>
      <c r="AE1760" s="14"/>
      <c r="AT1760" s="253" t="s">
        <v>170</v>
      </c>
      <c r="AU1760" s="253" t="s">
        <v>77</v>
      </c>
      <c r="AV1760" s="14" t="s">
        <v>77</v>
      </c>
      <c r="AW1760" s="14" t="s">
        <v>31</v>
      </c>
      <c r="AX1760" s="14" t="s">
        <v>69</v>
      </c>
      <c r="AY1760" s="253" t="s">
        <v>155</v>
      </c>
    </row>
    <row r="1761" s="13" customFormat="1">
      <c r="A1761" s="13"/>
      <c r="B1761" s="233"/>
      <c r="C1761" s="234"/>
      <c r="D1761" s="228" t="s">
        <v>170</v>
      </c>
      <c r="E1761" s="235" t="s">
        <v>19</v>
      </c>
      <c r="F1761" s="236" t="s">
        <v>175</v>
      </c>
      <c r="G1761" s="234"/>
      <c r="H1761" s="235" t="s">
        <v>19</v>
      </c>
      <c r="I1761" s="237"/>
      <c r="J1761" s="234"/>
      <c r="K1761" s="234"/>
      <c r="L1761" s="238"/>
      <c r="M1761" s="239"/>
      <c r="N1761" s="240"/>
      <c r="O1761" s="240"/>
      <c r="P1761" s="240"/>
      <c r="Q1761" s="240"/>
      <c r="R1761" s="240"/>
      <c r="S1761" s="240"/>
      <c r="T1761" s="241"/>
      <c r="U1761" s="13"/>
      <c r="V1761" s="13"/>
      <c r="W1761" s="13"/>
      <c r="X1761" s="13"/>
      <c r="Y1761" s="13"/>
      <c r="Z1761" s="13"/>
      <c r="AA1761" s="13"/>
      <c r="AB1761" s="13"/>
      <c r="AC1761" s="13"/>
      <c r="AD1761" s="13"/>
      <c r="AE1761" s="13"/>
      <c r="AT1761" s="242" t="s">
        <v>170</v>
      </c>
      <c r="AU1761" s="242" t="s">
        <v>77</v>
      </c>
      <c r="AV1761" s="13" t="s">
        <v>75</v>
      </c>
      <c r="AW1761" s="13" t="s">
        <v>31</v>
      </c>
      <c r="AX1761" s="13" t="s">
        <v>69</v>
      </c>
      <c r="AY1761" s="242" t="s">
        <v>155</v>
      </c>
    </row>
    <row r="1762" s="14" customFormat="1">
      <c r="A1762" s="14"/>
      <c r="B1762" s="243"/>
      <c r="C1762" s="244"/>
      <c r="D1762" s="228" t="s">
        <v>170</v>
      </c>
      <c r="E1762" s="245" t="s">
        <v>19</v>
      </c>
      <c r="F1762" s="246" t="s">
        <v>1339</v>
      </c>
      <c r="G1762" s="244"/>
      <c r="H1762" s="247">
        <v>-5.67</v>
      </c>
      <c r="I1762" s="248"/>
      <c r="J1762" s="244"/>
      <c r="K1762" s="244"/>
      <c r="L1762" s="249"/>
      <c r="M1762" s="250"/>
      <c r="N1762" s="251"/>
      <c r="O1762" s="251"/>
      <c r="P1762" s="251"/>
      <c r="Q1762" s="251"/>
      <c r="R1762" s="251"/>
      <c r="S1762" s="251"/>
      <c r="T1762" s="252"/>
      <c r="U1762" s="14"/>
      <c r="V1762" s="14"/>
      <c r="W1762" s="14"/>
      <c r="X1762" s="14"/>
      <c r="Y1762" s="14"/>
      <c r="Z1762" s="14"/>
      <c r="AA1762" s="14"/>
      <c r="AB1762" s="14"/>
      <c r="AC1762" s="14"/>
      <c r="AD1762" s="14"/>
      <c r="AE1762" s="14"/>
      <c r="AT1762" s="253" t="s">
        <v>170</v>
      </c>
      <c r="AU1762" s="253" t="s">
        <v>77</v>
      </c>
      <c r="AV1762" s="14" t="s">
        <v>77</v>
      </c>
      <c r="AW1762" s="14" t="s">
        <v>31</v>
      </c>
      <c r="AX1762" s="14" t="s">
        <v>69</v>
      </c>
      <c r="AY1762" s="253" t="s">
        <v>155</v>
      </c>
    </row>
    <row r="1763" s="15" customFormat="1">
      <c r="A1763" s="15"/>
      <c r="B1763" s="254"/>
      <c r="C1763" s="255"/>
      <c r="D1763" s="228" t="s">
        <v>170</v>
      </c>
      <c r="E1763" s="256" t="s">
        <v>19</v>
      </c>
      <c r="F1763" s="257" t="s">
        <v>192</v>
      </c>
      <c r="G1763" s="255"/>
      <c r="H1763" s="258">
        <v>1052.0259999999998</v>
      </c>
      <c r="I1763" s="259"/>
      <c r="J1763" s="255"/>
      <c r="K1763" s="255"/>
      <c r="L1763" s="260"/>
      <c r="M1763" s="261"/>
      <c r="N1763" s="262"/>
      <c r="O1763" s="262"/>
      <c r="P1763" s="262"/>
      <c r="Q1763" s="262"/>
      <c r="R1763" s="262"/>
      <c r="S1763" s="262"/>
      <c r="T1763" s="263"/>
      <c r="U1763" s="15"/>
      <c r="V1763" s="15"/>
      <c r="W1763" s="15"/>
      <c r="X1763" s="15"/>
      <c r="Y1763" s="15"/>
      <c r="Z1763" s="15"/>
      <c r="AA1763" s="15"/>
      <c r="AB1763" s="15"/>
      <c r="AC1763" s="15"/>
      <c r="AD1763" s="15"/>
      <c r="AE1763" s="15"/>
      <c r="AT1763" s="264" t="s">
        <v>170</v>
      </c>
      <c r="AU1763" s="264" t="s">
        <v>77</v>
      </c>
      <c r="AV1763" s="15" t="s">
        <v>161</v>
      </c>
      <c r="AW1763" s="15" t="s">
        <v>31</v>
      </c>
      <c r="AX1763" s="15" t="s">
        <v>75</v>
      </c>
      <c r="AY1763" s="264" t="s">
        <v>155</v>
      </c>
    </row>
    <row r="1764" s="2" customFormat="1" ht="16.5" customHeight="1">
      <c r="A1764" s="41"/>
      <c r="B1764" s="42"/>
      <c r="C1764" s="265" t="s">
        <v>849</v>
      </c>
      <c r="D1764" s="265" t="s">
        <v>322</v>
      </c>
      <c r="E1764" s="266" t="s">
        <v>1340</v>
      </c>
      <c r="F1764" s="267" t="s">
        <v>1341</v>
      </c>
      <c r="G1764" s="268" t="s">
        <v>201</v>
      </c>
      <c r="H1764" s="269">
        <v>129.63300000000002</v>
      </c>
      <c r="I1764" s="270"/>
      <c r="J1764" s="271">
        <f>ROUND(I1764*H1764,2)</f>
        <v>0</v>
      </c>
      <c r="K1764" s="267" t="s">
        <v>19</v>
      </c>
      <c r="L1764" s="272"/>
      <c r="M1764" s="273" t="s">
        <v>19</v>
      </c>
      <c r="N1764" s="274" t="s">
        <v>40</v>
      </c>
      <c r="O1764" s="87"/>
      <c r="P1764" s="224">
        <f>O1764*H1764</f>
        <v>0</v>
      </c>
      <c r="Q1764" s="224">
        <v>0</v>
      </c>
      <c r="R1764" s="224">
        <f>Q1764*H1764</f>
        <v>0</v>
      </c>
      <c r="S1764" s="224">
        <v>0</v>
      </c>
      <c r="T1764" s="225">
        <f>S1764*H1764</f>
        <v>0</v>
      </c>
      <c r="U1764" s="41"/>
      <c r="V1764" s="41"/>
      <c r="W1764" s="41"/>
      <c r="X1764" s="41"/>
      <c r="Y1764" s="41"/>
      <c r="Z1764" s="41"/>
      <c r="AA1764" s="41"/>
      <c r="AB1764" s="41"/>
      <c r="AC1764" s="41"/>
      <c r="AD1764" s="41"/>
      <c r="AE1764" s="41"/>
      <c r="AR1764" s="226" t="s">
        <v>282</v>
      </c>
      <c r="AT1764" s="226" t="s">
        <v>322</v>
      </c>
      <c r="AU1764" s="226" t="s">
        <v>77</v>
      </c>
      <c r="AY1764" s="20" t="s">
        <v>155</v>
      </c>
      <c r="BE1764" s="227">
        <f>IF(N1764="základní",J1764,0)</f>
        <v>0</v>
      </c>
      <c r="BF1764" s="227">
        <f>IF(N1764="snížená",J1764,0)</f>
        <v>0</v>
      </c>
      <c r="BG1764" s="227">
        <f>IF(N1764="zákl. přenesená",J1764,0)</f>
        <v>0</v>
      </c>
      <c r="BH1764" s="227">
        <f>IF(N1764="sníž. přenesená",J1764,0)</f>
        <v>0</v>
      </c>
      <c r="BI1764" s="227">
        <f>IF(N1764="nulová",J1764,0)</f>
        <v>0</v>
      </c>
      <c r="BJ1764" s="20" t="s">
        <v>75</v>
      </c>
      <c r="BK1764" s="227">
        <f>ROUND(I1764*H1764,2)</f>
        <v>0</v>
      </c>
      <c r="BL1764" s="20" t="s">
        <v>220</v>
      </c>
      <c r="BM1764" s="226" t="s">
        <v>1342</v>
      </c>
    </row>
    <row r="1765" s="2" customFormat="1">
      <c r="A1765" s="41"/>
      <c r="B1765" s="42"/>
      <c r="C1765" s="43"/>
      <c r="D1765" s="228" t="s">
        <v>162</v>
      </c>
      <c r="E1765" s="43"/>
      <c r="F1765" s="229" t="s">
        <v>1341</v>
      </c>
      <c r="G1765" s="43"/>
      <c r="H1765" s="43"/>
      <c r="I1765" s="230"/>
      <c r="J1765" s="43"/>
      <c r="K1765" s="43"/>
      <c r="L1765" s="47"/>
      <c r="M1765" s="231"/>
      <c r="N1765" s="232"/>
      <c r="O1765" s="87"/>
      <c r="P1765" s="87"/>
      <c r="Q1765" s="87"/>
      <c r="R1765" s="87"/>
      <c r="S1765" s="87"/>
      <c r="T1765" s="88"/>
      <c r="U1765" s="41"/>
      <c r="V1765" s="41"/>
      <c r="W1765" s="41"/>
      <c r="X1765" s="41"/>
      <c r="Y1765" s="41"/>
      <c r="Z1765" s="41"/>
      <c r="AA1765" s="41"/>
      <c r="AB1765" s="41"/>
      <c r="AC1765" s="41"/>
      <c r="AD1765" s="41"/>
      <c r="AE1765" s="41"/>
      <c r="AT1765" s="20" t="s">
        <v>162</v>
      </c>
      <c r="AU1765" s="20" t="s">
        <v>77</v>
      </c>
    </row>
    <row r="1766" s="13" customFormat="1">
      <c r="A1766" s="13"/>
      <c r="B1766" s="233"/>
      <c r="C1766" s="234"/>
      <c r="D1766" s="228" t="s">
        <v>170</v>
      </c>
      <c r="E1766" s="235" t="s">
        <v>19</v>
      </c>
      <c r="F1766" s="236" t="s">
        <v>1313</v>
      </c>
      <c r="G1766" s="234"/>
      <c r="H1766" s="235" t="s">
        <v>19</v>
      </c>
      <c r="I1766" s="237"/>
      <c r="J1766" s="234"/>
      <c r="K1766" s="234"/>
      <c r="L1766" s="238"/>
      <c r="M1766" s="239"/>
      <c r="N1766" s="240"/>
      <c r="O1766" s="240"/>
      <c r="P1766" s="240"/>
      <c r="Q1766" s="240"/>
      <c r="R1766" s="240"/>
      <c r="S1766" s="240"/>
      <c r="T1766" s="241"/>
      <c r="U1766" s="13"/>
      <c r="V1766" s="13"/>
      <c r="W1766" s="13"/>
      <c r="X1766" s="13"/>
      <c r="Y1766" s="13"/>
      <c r="Z1766" s="13"/>
      <c r="AA1766" s="13"/>
      <c r="AB1766" s="13"/>
      <c r="AC1766" s="13"/>
      <c r="AD1766" s="13"/>
      <c r="AE1766" s="13"/>
      <c r="AT1766" s="242" t="s">
        <v>170</v>
      </c>
      <c r="AU1766" s="242" t="s">
        <v>77</v>
      </c>
      <c r="AV1766" s="13" t="s">
        <v>75</v>
      </c>
      <c r="AW1766" s="13" t="s">
        <v>31</v>
      </c>
      <c r="AX1766" s="13" t="s">
        <v>69</v>
      </c>
      <c r="AY1766" s="242" t="s">
        <v>155</v>
      </c>
    </row>
    <row r="1767" s="13" customFormat="1">
      <c r="A1767" s="13"/>
      <c r="B1767" s="233"/>
      <c r="C1767" s="234"/>
      <c r="D1767" s="228" t="s">
        <v>170</v>
      </c>
      <c r="E1767" s="235" t="s">
        <v>19</v>
      </c>
      <c r="F1767" s="236" t="s">
        <v>1314</v>
      </c>
      <c r="G1767" s="234"/>
      <c r="H1767" s="235" t="s">
        <v>19</v>
      </c>
      <c r="I1767" s="237"/>
      <c r="J1767" s="234"/>
      <c r="K1767" s="234"/>
      <c r="L1767" s="238"/>
      <c r="M1767" s="239"/>
      <c r="N1767" s="240"/>
      <c r="O1767" s="240"/>
      <c r="P1767" s="240"/>
      <c r="Q1767" s="240"/>
      <c r="R1767" s="240"/>
      <c r="S1767" s="240"/>
      <c r="T1767" s="241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242" t="s">
        <v>170</v>
      </c>
      <c r="AU1767" s="242" t="s">
        <v>77</v>
      </c>
      <c r="AV1767" s="13" t="s">
        <v>75</v>
      </c>
      <c r="AW1767" s="13" t="s">
        <v>31</v>
      </c>
      <c r="AX1767" s="13" t="s">
        <v>69</v>
      </c>
      <c r="AY1767" s="242" t="s">
        <v>155</v>
      </c>
    </row>
    <row r="1768" s="13" customFormat="1">
      <c r="A1768" s="13"/>
      <c r="B1768" s="233"/>
      <c r="C1768" s="234"/>
      <c r="D1768" s="228" t="s">
        <v>170</v>
      </c>
      <c r="E1768" s="235" t="s">
        <v>19</v>
      </c>
      <c r="F1768" s="236" t="s">
        <v>171</v>
      </c>
      <c r="G1768" s="234"/>
      <c r="H1768" s="235" t="s">
        <v>19</v>
      </c>
      <c r="I1768" s="237"/>
      <c r="J1768" s="234"/>
      <c r="K1768" s="234"/>
      <c r="L1768" s="238"/>
      <c r="M1768" s="239"/>
      <c r="N1768" s="240"/>
      <c r="O1768" s="240"/>
      <c r="P1768" s="240"/>
      <c r="Q1768" s="240"/>
      <c r="R1768" s="240"/>
      <c r="S1768" s="240"/>
      <c r="T1768" s="241"/>
      <c r="U1768" s="13"/>
      <c r="V1768" s="13"/>
      <c r="W1768" s="13"/>
      <c r="X1768" s="13"/>
      <c r="Y1768" s="13"/>
      <c r="Z1768" s="13"/>
      <c r="AA1768" s="13"/>
      <c r="AB1768" s="13"/>
      <c r="AC1768" s="13"/>
      <c r="AD1768" s="13"/>
      <c r="AE1768" s="13"/>
      <c r="AT1768" s="242" t="s">
        <v>170</v>
      </c>
      <c r="AU1768" s="242" t="s">
        <v>77</v>
      </c>
      <c r="AV1768" s="13" t="s">
        <v>75</v>
      </c>
      <c r="AW1768" s="13" t="s">
        <v>31</v>
      </c>
      <c r="AX1768" s="13" t="s">
        <v>69</v>
      </c>
      <c r="AY1768" s="242" t="s">
        <v>155</v>
      </c>
    </row>
    <row r="1769" s="14" customFormat="1">
      <c r="A1769" s="14"/>
      <c r="B1769" s="243"/>
      <c r="C1769" s="244"/>
      <c r="D1769" s="228" t="s">
        <v>170</v>
      </c>
      <c r="E1769" s="245" t="s">
        <v>19</v>
      </c>
      <c r="F1769" s="246" t="s">
        <v>1343</v>
      </c>
      <c r="G1769" s="244"/>
      <c r="H1769" s="247">
        <v>9.39</v>
      </c>
      <c r="I1769" s="248"/>
      <c r="J1769" s="244"/>
      <c r="K1769" s="244"/>
      <c r="L1769" s="249"/>
      <c r="M1769" s="250"/>
      <c r="N1769" s="251"/>
      <c r="O1769" s="251"/>
      <c r="P1769" s="251"/>
      <c r="Q1769" s="251"/>
      <c r="R1769" s="251"/>
      <c r="S1769" s="251"/>
      <c r="T1769" s="252"/>
      <c r="U1769" s="14"/>
      <c r="V1769" s="14"/>
      <c r="W1769" s="14"/>
      <c r="X1769" s="14"/>
      <c r="Y1769" s="14"/>
      <c r="Z1769" s="14"/>
      <c r="AA1769" s="14"/>
      <c r="AB1769" s="14"/>
      <c r="AC1769" s="14"/>
      <c r="AD1769" s="14"/>
      <c r="AE1769" s="14"/>
      <c r="AT1769" s="253" t="s">
        <v>170</v>
      </c>
      <c r="AU1769" s="253" t="s">
        <v>77</v>
      </c>
      <c r="AV1769" s="14" t="s">
        <v>77</v>
      </c>
      <c r="AW1769" s="14" t="s">
        <v>31</v>
      </c>
      <c r="AX1769" s="14" t="s">
        <v>69</v>
      </c>
      <c r="AY1769" s="253" t="s">
        <v>155</v>
      </c>
    </row>
    <row r="1770" s="13" customFormat="1">
      <c r="A1770" s="13"/>
      <c r="B1770" s="233"/>
      <c r="C1770" s="234"/>
      <c r="D1770" s="228" t="s">
        <v>170</v>
      </c>
      <c r="E1770" s="235" t="s">
        <v>19</v>
      </c>
      <c r="F1770" s="236" t="s">
        <v>177</v>
      </c>
      <c r="G1770" s="234"/>
      <c r="H1770" s="235" t="s">
        <v>19</v>
      </c>
      <c r="I1770" s="237"/>
      <c r="J1770" s="234"/>
      <c r="K1770" s="234"/>
      <c r="L1770" s="238"/>
      <c r="M1770" s="239"/>
      <c r="N1770" s="240"/>
      <c r="O1770" s="240"/>
      <c r="P1770" s="240"/>
      <c r="Q1770" s="240"/>
      <c r="R1770" s="240"/>
      <c r="S1770" s="240"/>
      <c r="T1770" s="241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T1770" s="242" t="s">
        <v>170</v>
      </c>
      <c r="AU1770" s="242" t="s">
        <v>77</v>
      </c>
      <c r="AV1770" s="13" t="s">
        <v>75</v>
      </c>
      <c r="AW1770" s="13" t="s">
        <v>31</v>
      </c>
      <c r="AX1770" s="13" t="s">
        <v>69</v>
      </c>
      <c r="AY1770" s="242" t="s">
        <v>155</v>
      </c>
    </row>
    <row r="1771" s="14" customFormat="1">
      <c r="A1771" s="14"/>
      <c r="B1771" s="243"/>
      <c r="C1771" s="244"/>
      <c r="D1771" s="228" t="s">
        <v>170</v>
      </c>
      <c r="E1771" s="245" t="s">
        <v>19</v>
      </c>
      <c r="F1771" s="246" t="s">
        <v>1344</v>
      </c>
      <c r="G1771" s="244"/>
      <c r="H1771" s="247">
        <v>4.356</v>
      </c>
      <c r="I1771" s="248"/>
      <c r="J1771" s="244"/>
      <c r="K1771" s="244"/>
      <c r="L1771" s="249"/>
      <c r="M1771" s="250"/>
      <c r="N1771" s="251"/>
      <c r="O1771" s="251"/>
      <c r="P1771" s="251"/>
      <c r="Q1771" s="251"/>
      <c r="R1771" s="251"/>
      <c r="S1771" s="251"/>
      <c r="T1771" s="252"/>
      <c r="U1771" s="14"/>
      <c r="V1771" s="14"/>
      <c r="W1771" s="14"/>
      <c r="X1771" s="14"/>
      <c r="Y1771" s="14"/>
      <c r="Z1771" s="14"/>
      <c r="AA1771" s="14"/>
      <c r="AB1771" s="14"/>
      <c r="AC1771" s="14"/>
      <c r="AD1771" s="14"/>
      <c r="AE1771" s="14"/>
      <c r="AT1771" s="253" t="s">
        <v>170</v>
      </c>
      <c r="AU1771" s="253" t="s">
        <v>77</v>
      </c>
      <c r="AV1771" s="14" t="s">
        <v>77</v>
      </c>
      <c r="AW1771" s="14" t="s">
        <v>31</v>
      </c>
      <c r="AX1771" s="14" t="s">
        <v>69</v>
      </c>
      <c r="AY1771" s="253" t="s">
        <v>155</v>
      </c>
    </row>
    <row r="1772" s="13" customFormat="1">
      <c r="A1772" s="13"/>
      <c r="B1772" s="233"/>
      <c r="C1772" s="234"/>
      <c r="D1772" s="228" t="s">
        <v>170</v>
      </c>
      <c r="E1772" s="235" t="s">
        <v>19</v>
      </c>
      <c r="F1772" s="236" t="s">
        <v>180</v>
      </c>
      <c r="G1772" s="234"/>
      <c r="H1772" s="235" t="s">
        <v>19</v>
      </c>
      <c r="I1772" s="237"/>
      <c r="J1772" s="234"/>
      <c r="K1772" s="234"/>
      <c r="L1772" s="238"/>
      <c r="M1772" s="239"/>
      <c r="N1772" s="240"/>
      <c r="O1772" s="240"/>
      <c r="P1772" s="240"/>
      <c r="Q1772" s="240"/>
      <c r="R1772" s="240"/>
      <c r="S1772" s="240"/>
      <c r="T1772" s="241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T1772" s="242" t="s">
        <v>170</v>
      </c>
      <c r="AU1772" s="242" t="s">
        <v>77</v>
      </c>
      <c r="AV1772" s="13" t="s">
        <v>75</v>
      </c>
      <c r="AW1772" s="13" t="s">
        <v>31</v>
      </c>
      <c r="AX1772" s="13" t="s">
        <v>69</v>
      </c>
      <c r="AY1772" s="242" t="s">
        <v>155</v>
      </c>
    </row>
    <row r="1773" s="14" customFormat="1">
      <c r="A1773" s="14"/>
      <c r="B1773" s="243"/>
      <c r="C1773" s="244"/>
      <c r="D1773" s="228" t="s">
        <v>170</v>
      </c>
      <c r="E1773" s="245" t="s">
        <v>19</v>
      </c>
      <c r="F1773" s="246" t="s">
        <v>1345</v>
      </c>
      <c r="G1773" s="244"/>
      <c r="H1773" s="247">
        <v>8.676</v>
      </c>
      <c r="I1773" s="248"/>
      <c r="J1773" s="244"/>
      <c r="K1773" s="244"/>
      <c r="L1773" s="249"/>
      <c r="M1773" s="250"/>
      <c r="N1773" s="251"/>
      <c r="O1773" s="251"/>
      <c r="P1773" s="251"/>
      <c r="Q1773" s="251"/>
      <c r="R1773" s="251"/>
      <c r="S1773" s="251"/>
      <c r="T1773" s="252"/>
      <c r="U1773" s="14"/>
      <c r="V1773" s="14"/>
      <c r="W1773" s="14"/>
      <c r="X1773" s="14"/>
      <c r="Y1773" s="14"/>
      <c r="Z1773" s="14"/>
      <c r="AA1773" s="14"/>
      <c r="AB1773" s="14"/>
      <c r="AC1773" s="14"/>
      <c r="AD1773" s="14"/>
      <c r="AE1773" s="14"/>
      <c r="AT1773" s="253" t="s">
        <v>170</v>
      </c>
      <c r="AU1773" s="253" t="s">
        <v>77</v>
      </c>
      <c r="AV1773" s="14" t="s">
        <v>77</v>
      </c>
      <c r="AW1773" s="14" t="s">
        <v>31</v>
      </c>
      <c r="AX1773" s="14" t="s">
        <v>69</v>
      </c>
      <c r="AY1773" s="253" t="s">
        <v>155</v>
      </c>
    </row>
    <row r="1774" s="13" customFormat="1">
      <c r="A1774" s="13"/>
      <c r="B1774" s="233"/>
      <c r="C1774" s="234"/>
      <c r="D1774" s="228" t="s">
        <v>170</v>
      </c>
      <c r="E1774" s="235" t="s">
        <v>19</v>
      </c>
      <c r="F1774" s="236" t="s">
        <v>183</v>
      </c>
      <c r="G1774" s="234"/>
      <c r="H1774" s="235" t="s">
        <v>19</v>
      </c>
      <c r="I1774" s="237"/>
      <c r="J1774" s="234"/>
      <c r="K1774" s="234"/>
      <c r="L1774" s="238"/>
      <c r="M1774" s="239"/>
      <c r="N1774" s="240"/>
      <c r="O1774" s="240"/>
      <c r="P1774" s="240"/>
      <c r="Q1774" s="240"/>
      <c r="R1774" s="240"/>
      <c r="S1774" s="240"/>
      <c r="T1774" s="241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42" t="s">
        <v>170</v>
      </c>
      <c r="AU1774" s="242" t="s">
        <v>77</v>
      </c>
      <c r="AV1774" s="13" t="s">
        <v>75</v>
      </c>
      <c r="AW1774" s="13" t="s">
        <v>31</v>
      </c>
      <c r="AX1774" s="13" t="s">
        <v>69</v>
      </c>
      <c r="AY1774" s="242" t="s">
        <v>155</v>
      </c>
    </row>
    <row r="1775" s="14" customFormat="1">
      <c r="A1775" s="14"/>
      <c r="B1775" s="243"/>
      <c r="C1775" s="244"/>
      <c r="D1775" s="228" t="s">
        <v>170</v>
      </c>
      <c r="E1775" s="245" t="s">
        <v>19</v>
      </c>
      <c r="F1775" s="246" t="s">
        <v>1346</v>
      </c>
      <c r="G1775" s="244"/>
      <c r="H1775" s="247">
        <v>7.356</v>
      </c>
      <c r="I1775" s="248"/>
      <c r="J1775" s="244"/>
      <c r="K1775" s="244"/>
      <c r="L1775" s="249"/>
      <c r="M1775" s="250"/>
      <c r="N1775" s="251"/>
      <c r="O1775" s="251"/>
      <c r="P1775" s="251"/>
      <c r="Q1775" s="251"/>
      <c r="R1775" s="251"/>
      <c r="S1775" s="251"/>
      <c r="T1775" s="252"/>
      <c r="U1775" s="14"/>
      <c r="V1775" s="14"/>
      <c r="W1775" s="14"/>
      <c r="X1775" s="14"/>
      <c r="Y1775" s="14"/>
      <c r="Z1775" s="14"/>
      <c r="AA1775" s="14"/>
      <c r="AB1775" s="14"/>
      <c r="AC1775" s="14"/>
      <c r="AD1775" s="14"/>
      <c r="AE1775" s="14"/>
      <c r="AT1775" s="253" t="s">
        <v>170</v>
      </c>
      <c r="AU1775" s="253" t="s">
        <v>77</v>
      </c>
      <c r="AV1775" s="14" t="s">
        <v>77</v>
      </c>
      <c r="AW1775" s="14" t="s">
        <v>31</v>
      </c>
      <c r="AX1775" s="14" t="s">
        <v>69</v>
      </c>
      <c r="AY1775" s="253" t="s">
        <v>155</v>
      </c>
    </row>
    <row r="1776" s="13" customFormat="1">
      <c r="A1776" s="13"/>
      <c r="B1776" s="233"/>
      <c r="C1776" s="234"/>
      <c r="D1776" s="228" t="s">
        <v>170</v>
      </c>
      <c r="E1776" s="235" t="s">
        <v>19</v>
      </c>
      <c r="F1776" s="236" t="s">
        <v>1319</v>
      </c>
      <c r="G1776" s="234"/>
      <c r="H1776" s="235" t="s">
        <v>19</v>
      </c>
      <c r="I1776" s="237"/>
      <c r="J1776" s="234"/>
      <c r="K1776" s="234"/>
      <c r="L1776" s="238"/>
      <c r="M1776" s="239"/>
      <c r="N1776" s="240"/>
      <c r="O1776" s="240"/>
      <c r="P1776" s="240"/>
      <c r="Q1776" s="240"/>
      <c r="R1776" s="240"/>
      <c r="S1776" s="240"/>
      <c r="T1776" s="241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T1776" s="242" t="s">
        <v>170</v>
      </c>
      <c r="AU1776" s="242" t="s">
        <v>77</v>
      </c>
      <c r="AV1776" s="13" t="s">
        <v>75</v>
      </c>
      <c r="AW1776" s="13" t="s">
        <v>31</v>
      </c>
      <c r="AX1776" s="13" t="s">
        <v>69</v>
      </c>
      <c r="AY1776" s="242" t="s">
        <v>155</v>
      </c>
    </row>
    <row r="1777" s="13" customFormat="1">
      <c r="A1777" s="13"/>
      <c r="B1777" s="233"/>
      <c r="C1777" s="234"/>
      <c r="D1777" s="228" t="s">
        <v>170</v>
      </c>
      <c r="E1777" s="235" t="s">
        <v>19</v>
      </c>
      <c r="F1777" s="236" t="s">
        <v>187</v>
      </c>
      <c r="G1777" s="234"/>
      <c r="H1777" s="235" t="s">
        <v>19</v>
      </c>
      <c r="I1777" s="237"/>
      <c r="J1777" s="234"/>
      <c r="K1777" s="234"/>
      <c r="L1777" s="238"/>
      <c r="M1777" s="239"/>
      <c r="N1777" s="240"/>
      <c r="O1777" s="240"/>
      <c r="P1777" s="240"/>
      <c r="Q1777" s="240"/>
      <c r="R1777" s="240"/>
      <c r="S1777" s="240"/>
      <c r="T1777" s="241"/>
      <c r="U1777" s="13"/>
      <c r="V1777" s="13"/>
      <c r="W1777" s="13"/>
      <c r="X1777" s="13"/>
      <c r="Y1777" s="13"/>
      <c r="Z1777" s="13"/>
      <c r="AA1777" s="13"/>
      <c r="AB1777" s="13"/>
      <c r="AC1777" s="13"/>
      <c r="AD1777" s="13"/>
      <c r="AE1777" s="13"/>
      <c r="AT1777" s="242" t="s">
        <v>170</v>
      </c>
      <c r="AU1777" s="242" t="s">
        <v>77</v>
      </c>
      <c r="AV1777" s="13" t="s">
        <v>75</v>
      </c>
      <c r="AW1777" s="13" t="s">
        <v>31</v>
      </c>
      <c r="AX1777" s="13" t="s">
        <v>69</v>
      </c>
      <c r="AY1777" s="242" t="s">
        <v>155</v>
      </c>
    </row>
    <row r="1778" s="14" customFormat="1">
      <c r="A1778" s="14"/>
      <c r="B1778" s="243"/>
      <c r="C1778" s="244"/>
      <c r="D1778" s="228" t="s">
        <v>170</v>
      </c>
      <c r="E1778" s="245" t="s">
        <v>19</v>
      </c>
      <c r="F1778" s="246" t="s">
        <v>1347</v>
      </c>
      <c r="G1778" s="244"/>
      <c r="H1778" s="247">
        <v>1.3580000000000002</v>
      </c>
      <c r="I1778" s="248"/>
      <c r="J1778" s="244"/>
      <c r="K1778" s="244"/>
      <c r="L1778" s="249"/>
      <c r="M1778" s="250"/>
      <c r="N1778" s="251"/>
      <c r="O1778" s="251"/>
      <c r="P1778" s="251"/>
      <c r="Q1778" s="251"/>
      <c r="R1778" s="251"/>
      <c r="S1778" s="251"/>
      <c r="T1778" s="252"/>
      <c r="U1778" s="14"/>
      <c r="V1778" s="14"/>
      <c r="W1778" s="14"/>
      <c r="X1778" s="14"/>
      <c r="Y1778" s="14"/>
      <c r="Z1778" s="14"/>
      <c r="AA1778" s="14"/>
      <c r="AB1778" s="14"/>
      <c r="AC1778" s="14"/>
      <c r="AD1778" s="14"/>
      <c r="AE1778" s="14"/>
      <c r="AT1778" s="253" t="s">
        <v>170</v>
      </c>
      <c r="AU1778" s="253" t="s">
        <v>77</v>
      </c>
      <c r="AV1778" s="14" t="s">
        <v>77</v>
      </c>
      <c r="AW1778" s="14" t="s">
        <v>31</v>
      </c>
      <c r="AX1778" s="14" t="s">
        <v>69</v>
      </c>
      <c r="AY1778" s="253" t="s">
        <v>155</v>
      </c>
    </row>
    <row r="1779" s="13" customFormat="1">
      <c r="A1779" s="13"/>
      <c r="B1779" s="233"/>
      <c r="C1779" s="234"/>
      <c r="D1779" s="228" t="s">
        <v>170</v>
      </c>
      <c r="E1779" s="235" t="s">
        <v>19</v>
      </c>
      <c r="F1779" s="236" t="s">
        <v>1321</v>
      </c>
      <c r="G1779" s="234"/>
      <c r="H1779" s="235" t="s">
        <v>19</v>
      </c>
      <c r="I1779" s="237"/>
      <c r="J1779" s="234"/>
      <c r="K1779" s="234"/>
      <c r="L1779" s="238"/>
      <c r="M1779" s="239"/>
      <c r="N1779" s="240"/>
      <c r="O1779" s="240"/>
      <c r="P1779" s="240"/>
      <c r="Q1779" s="240"/>
      <c r="R1779" s="240"/>
      <c r="S1779" s="240"/>
      <c r="T1779" s="241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T1779" s="242" t="s">
        <v>170</v>
      </c>
      <c r="AU1779" s="242" t="s">
        <v>77</v>
      </c>
      <c r="AV1779" s="13" t="s">
        <v>75</v>
      </c>
      <c r="AW1779" s="13" t="s">
        <v>31</v>
      </c>
      <c r="AX1779" s="13" t="s">
        <v>69</v>
      </c>
      <c r="AY1779" s="242" t="s">
        <v>155</v>
      </c>
    </row>
    <row r="1780" s="13" customFormat="1">
      <c r="A1780" s="13"/>
      <c r="B1780" s="233"/>
      <c r="C1780" s="234"/>
      <c r="D1780" s="228" t="s">
        <v>170</v>
      </c>
      <c r="E1780" s="235" t="s">
        <v>19</v>
      </c>
      <c r="F1780" s="236" t="s">
        <v>1322</v>
      </c>
      <c r="G1780" s="234"/>
      <c r="H1780" s="235" t="s">
        <v>19</v>
      </c>
      <c r="I1780" s="237"/>
      <c r="J1780" s="234"/>
      <c r="K1780" s="234"/>
      <c r="L1780" s="238"/>
      <c r="M1780" s="239"/>
      <c r="N1780" s="240"/>
      <c r="O1780" s="240"/>
      <c r="P1780" s="240"/>
      <c r="Q1780" s="240"/>
      <c r="R1780" s="240"/>
      <c r="S1780" s="240"/>
      <c r="T1780" s="241"/>
      <c r="U1780" s="13"/>
      <c r="V1780" s="13"/>
      <c r="W1780" s="13"/>
      <c r="X1780" s="13"/>
      <c r="Y1780" s="13"/>
      <c r="Z1780" s="13"/>
      <c r="AA1780" s="13"/>
      <c r="AB1780" s="13"/>
      <c r="AC1780" s="13"/>
      <c r="AD1780" s="13"/>
      <c r="AE1780" s="13"/>
      <c r="AT1780" s="242" t="s">
        <v>170</v>
      </c>
      <c r="AU1780" s="242" t="s">
        <v>77</v>
      </c>
      <c r="AV1780" s="13" t="s">
        <v>75</v>
      </c>
      <c r="AW1780" s="13" t="s">
        <v>31</v>
      </c>
      <c r="AX1780" s="13" t="s">
        <v>69</v>
      </c>
      <c r="AY1780" s="242" t="s">
        <v>155</v>
      </c>
    </row>
    <row r="1781" s="13" customFormat="1">
      <c r="A1781" s="13"/>
      <c r="B1781" s="233"/>
      <c r="C1781" s="234"/>
      <c r="D1781" s="228" t="s">
        <v>170</v>
      </c>
      <c r="E1781" s="235" t="s">
        <v>19</v>
      </c>
      <c r="F1781" s="236" t="s">
        <v>171</v>
      </c>
      <c r="G1781" s="234"/>
      <c r="H1781" s="235" t="s">
        <v>19</v>
      </c>
      <c r="I1781" s="237"/>
      <c r="J1781" s="234"/>
      <c r="K1781" s="234"/>
      <c r="L1781" s="238"/>
      <c r="M1781" s="239"/>
      <c r="N1781" s="240"/>
      <c r="O1781" s="240"/>
      <c r="P1781" s="240"/>
      <c r="Q1781" s="240"/>
      <c r="R1781" s="240"/>
      <c r="S1781" s="240"/>
      <c r="T1781" s="241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T1781" s="242" t="s">
        <v>170</v>
      </c>
      <c r="AU1781" s="242" t="s">
        <v>77</v>
      </c>
      <c r="AV1781" s="13" t="s">
        <v>75</v>
      </c>
      <c r="AW1781" s="13" t="s">
        <v>31</v>
      </c>
      <c r="AX1781" s="13" t="s">
        <v>69</v>
      </c>
      <c r="AY1781" s="242" t="s">
        <v>155</v>
      </c>
    </row>
    <row r="1782" s="14" customFormat="1">
      <c r="A1782" s="14"/>
      <c r="B1782" s="243"/>
      <c r="C1782" s="244"/>
      <c r="D1782" s="228" t="s">
        <v>170</v>
      </c>
      <c r="E1782" s="245" t="s">
        <v>19</v>
      </c>
      <c r="F1782" s="246" t="s">
        <v>1348</v>
      </c>
      <c r="G1782" s="244"/>
      <c r="H1782" s="247">
        <v>13.28</v>
      </c>
      <c r="I1782" s="248"/>
      <c r="J1782" s="244"/>
      <c r="K1782" s="244"/>
      <c r="L1782" s="249"/>
      <c r="M1782" s="250"/>
      <c r="N1782" s="251"/>
      <c r="O1782" s="251"/>
      <c r="P1782" s="251"/>
      <c r="Q1782" s="251"/>
      <c r="R1782" s="251"/>
      <c r="S1782" s="251"/>
      <c r="T1782" s="252"/>
      <c r="U1782" s="14"/>
      <c r="V1782" s="14"/>
      <c r="W1782" s="14"/>
      <c r="X1782" s="14"/>
      <c r="Y1782" s="14"/>
      <c r="Z1782" s="14"/>
      <c r="AA1782" s="14"/>
      <c r="AB1782" s="14"/>
      <c r="AC1782" s="14"/>
      <c r="AD1782" s="14"/>
      <c r="AE1782" s="14"/>
      <c r="AT1782" s="253" t="s">
        <v>170</v>
      </c>
      <c r="AU1782" s="253" t="s">
        <v>77</v>
      </c>
      <c r="AV1782" s="14" t="s">
        <v>77</v>
      </c>
      <c r="AW1782" s="14" t="s">
        <v>31</v>
      </c>
      <c r="AX1782" s="14" t="s">
        <v>69</v>
      </c>
      <c r="AY1782" s="253" t="s">
        <v>155</v>
      </c>
    </row>
    <row r="1783" s="13" customFormat="1">
      <c r="A1783" s="13"/>
      <c r="B1783" s="233"/>
      <c r="C1783" s="234"/>
      <c r="D1783" s="228" t="s">
        <v>170</v>
      </c>
      <c r="E1783" s="235" t="s">
        <v>19</v>
      </c>
      <c r="F1783" s="236" t="s">
        <v>177</v>
      </c>
      <c r="G1783" s="234"/>
      <c r="H1783" s="235" t="s">
        <v>19</v>
      </c>
      <c r="I1783" s="237"/>
      <c r="J1783" s="234"/>
      <c r="K1783" s="234"/>
      <c r="L1783" s="238"/>
      <c r="M1783" s="239"/>
      <c r="N1783" s="240"/>
      <c r="O1783" s="240"/>
      <c r="P1783" s="240"/>
      <c r="Q1783" s="240"/>
      <c r="R1783" s="240"/>
      <c r="S1783" s="240"/>
      <c r="T1783" s="241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T1783" s="242" t="s">
        <v>170</v>
      </c>
      <c r="AU1783" s="242" t="s">
        <v>77</v>
      </c>
      <c r="AV1783" s="13" t="s">
        <v>75</v>
      </c>
      <c r="AW1783" s="13" t="s">
        <v>31</v>
      </c>
      <c r="AX1783" s="13" t="s">
        <v>69</v>
      </c>
      <c r="AY1783" s="242" t="s">
        <v>155</v>
      </c>
    </row>
    <row r="1784" s="14" customFormat="1">
      <c r="A1784" s="14"/>
      <c r="B1784" s="243"/>
      <c r="C1784" s="244"/>
      <c r="D1784" s="228" t="s">
        <v>170</v>
      </c>
      <c r="E1784" s="245" t="s">
        <v>19</v>
      </c>
      <c r="F1784" s="246" t="s">
        <v>1349</v>
      </c>
      <c r="G1784" s="244"/>
      <c r="H1784" s="247">
        <v>2.896</v>
      </c>
      <c r="I1784" s="248"/>
      <c r="J1784" s="244"/>
      <c r="K1784" s="244"/>
      <c r="L1784" s="249"/>
      <c r="M1784" s="250"/>
      <c r="N1784" s="251"/>
      <c r="O1784" s="251"/>
      <c r="P1784" s="251"/>
      <c r="Q1784" s="251"/>
      <c r="R1784" s="251"/>
      <c r="S1784" s="251"/>
      <c r="T1784" s="252"/>
      <c r="U1784" s="14"/>
      <c r="V1784" s="14"/>
      <c r="W1784" s="14"/>
      <c r="X1784" s="14"/>
      <c r="Y1784" s="14"/>
      <c r="Z1784" s="14"/>
      <c r="AA1784" s="14"/>
      <c r="AB1784" s="14"/>
      <c r="AC1784" s="14"/>
      <c r="AD1784" s="14"/>
      <c r="AE1784" s="14"/>
      <c r="AT1784" s="253" t="s">
        <v>170</v>
      </c>
      <c r="AU1784" s="253" t="s">
        <v>77</v>
      </c>
      <c r="AV1784" s="14" t="s">
        <v>77</v>
      </c>
      <c r="AW1784" s="14" t="s">
        <v>31</v>
      </c>
      <c r="AX1784" s="14" t="s">
        <v>69</v>
      </c>
      <c r="AY1784" s="253" t="s">
        <v>155</v>
      </c>
    </row>
    <row r="1785" s="13" customFormat="1">
      <c r="A1785" s="13"/>
      <c r="B1785" s="233"/>
      <c r="C1785" s="234"/>
      <c r="D1785" s="228" t="s">
        <v>170</v>
      </c>
      <c r="E1785" s="235" t="s">
        <v>19</v>
      </c>
      <c r="F1785" s="236" t="s">
        <v>180</v>
      </c>
      <c r="G1785" s="234"/>
      <c r="H1785" s="235" t="s">
        <v>19</v>
      </c>
      <c r="I1785" s="237"/>
      <c r="J1785" s="234"/>
      <c r="K1785" s="234"/>
      <c r="L1785" s="238"/>
      <c r="M1785" s="239"/>
      <c r="N1785" s="240"/>
      <c r="O1785" s="240"/>
      <c r="P1785" s="240"/>
      <c r="Q1785" s="240"/>
      <c r="R1785" s="240"/>
      <c r="S1785" s="240"/>
      <c r="T1785" s="241"/>
      <c r="U1785" s="13"/>
      <c r="V1785" s="13"/>
      <c r="W1785" s="13"/>
      <c r="X1785" s="13"/>
      <c r="Y1785" s="13"/>
      <c r="Z1785" s="13"/>
      <c r="AA1785" s="13"/>
      <c r="AB1785" s="13"/>
      <c r="AC1785" s="13"/>
      <c r="AD1785" s="13"/>
      <c r="AE1785" s="13"/>
      <c r="AT1785" s="242" t="s">
        <v>170</v>
      </c>
      <c r="AU1785" s="242" t="s">
        <v>77</v>
      </c>
      <c r="AV1785" s="13" t="s">
        <v>75</v>
      </c>
      <c r="AW1785" s="13" t="s">
        <v>31</v>
      </c>
      <c r="AX1785" s="13" t="s">
        <v>69</v>
      </c>
      <c r="AY1785" s="242" t="s">
        <v>155</v>
      </c>
    </row>
    <row r="1786" s="14" customFormat="1">
      <c r="A1786" s="14"/>
      <c r="B1786" s="243"/>
      <c r="C1786" s="244"/>
      <c r="D1786" s="228" t="s">
        <v>170</v>
      </c>
      <c r="E1786" s="245" t="s">
        <v>19</v>
      </c>
      <c r="F1786" s="246" t="s">
        <v>1350</v>
      </c>
      <c r="G1786" s="244"/>
      <c r="H1786" s="247">
        <v>6.16</v>
      </c>
      <c r="I1786" s="248"/>
      <c r="J1786" s="244"/>
      <c r="K1786" s="244"/>
      <c r="L1786" s="249"/>
      <c r="M1786" s="250"/>
      <c r="N1786" s="251"/>
      <c r="O1786" s="251"/>
      <c r="P1786" s="251"/>
      <c r="Q1786" s="251"/>
      <c r="R1786" s="251"/>
      <c r="S1786" s="251"/>
      <c r="T1786" s="252"/>
      <c r="U1786" s="14"/>
      <c r="V1786" s="14"/>
      <c r="W1786" s="14"/>
      <c r="X1786" s="14"/>
      <c r="Y1786" s="14"/>
      <c r="Z1786" s="14"/>
      <c r="AA1786" s="14"/>
      <c r="AB1786" s="14"/>
      <c r="AC1786" s="14"/>
      <c r="AD1786" s="14"/>
      <c r="AE1786" s="14"/>
      <c r="AT1786" s="253" t="s">
        <v>170</v>
      </c>
      <c r="AU1786" s="253" t="s">
        <v>77</v>
      </c>
      <c r="AV1786" s="14" t="s">
        <v>77</v>
      </c>
      <c r="AW1786" s="14" t="s">
        <v>31</v>
      </c>
      <c r="AX1786" s="14" t="s">
        <v>69</v>
      </c>
      <c r="AY1786" s="253" t="s">
        <v>155</v>
      </c>
    </row>
    <row r="1787" s="14" customFormat="1">
      <c r="A1787" s="14"/>
      <c r="B1787" s="243"/>
      <c r="C1787" s="244"/>
      <c r="D1787" s="228" t="s">
        <v>170</v>
      </c>
      <c r="E1787" s="245" t="s">
        <v>19</v>
      </c>
      <c r="F1787" s="246" t="s">
        <v>1351</v>
      </c>
      <c r="G1787" s="244"/>
      <c r="H1787" s="247">
        <v>3.84</v>
      </c>
      <c r="I1787" s="248"/>
      <c r="J1787" s="244"/>
      <c r="K1787" s="244"/>
      <c r="L1787" s="249"/>
      <c r="M1787" s="250"/>
      <c r="N1787" s="251"/>
      <c r="O1787" s="251"/>
      <c r="P1787" s="251"/>
      <c r="Q1787" s="251"/>
      <c r="R1787" s="251"/>
      <c r="S1787" s="251"/>
      <c r="T1787" s="252"/>
      <c r="U1787" s="14"/>
      <c r="V1787" s="14"/>
      <c r="W1787" s="14"/>
      <c r="X1787" s="14"/>
      <c r="Y1787" s="14"/>
      <c r="Z1787" s="14"/>
      <c r="AA1787" s="14"/>
      <c r="AB1787" s="14"/>
      <c r="AC1787" s="14"/>
      <c r="AD1787" s="14"/>
      <c r="AE1787" s="14"/>
      <c r="AT1787" s="253" t="s">
        <v>170</v>
      </c>
      <c r="AU1787" s="253" t="s">
        <v>77</v>
      </c>
      <c r="AV1787" s="14" t="s">
        <v>77</v>
      </c>
      <c r="AW1787" s="14" t="s">
        <v>31</v>
      </c>
      <c r="AX1787" s="14" t="s">
        <v>69</v>
      </c>
      <c r="AY1787" s="253" t="s">
        <v>155</v>
      </c>
    </row>
    <row r="1788" s="13" customFormat="1">
      <c r="A1788" s="13"/>
      <c r="B1788" s="233"/>
      <c r="C1788" s="234"/>
      <c r="D1788" s="228" t="s">
        <v>170</v>
      </c>
      <c r="E1788" s="235" t="s">
        <v>19</v>
      </c>
      <c r="F1788" s="236" t="s">
        <v>183</v>
      </c>
      <c r="G1788" s="234"/>
      <c r="H1788" s="235" t="s">
        <v>19</v>
      </c>
      <c r="I1788" s="237"/>
      <c r="J1788" s="234"/>
      <c r="K1788" s="234"/>
      <c r="L1788" s="238"/>
      <c r="M1788" s="239"/>
      <c r="N1788" s="240"/>
      <c r="O1788" s="240"/>
      <c r="P1788" s="240"/>
      <c r="Q1788" s="240"/>
      <c r="R1788" s="240"/>
      <c r="S1788" s="240"/>
      <c r="T1788" s="241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T1788" s="242" t="s">
        <v>170</v>
      </c>
      <c r="AU1788" s="242" t="s">
        <v>77</v>
      </c>
      <c r="AV1788" s="13" t="s">
        <v>75</v>
      </c>
      <c r="AW1788" s="13" t="s">
        <v>31</v>
      </c>
      <c r="AX1788" s="13" t="s">
        <v>69</v>
      </c>
      <c r="AY1788" s="242" t="s">
        <v>155</v>
      </c>
    </row>
    <row r="1789" s="14" customFormat="1">
      <c r="A1789" s="14"/>
      <c r="B1789" s="243"/>
      <c r="C1789" s="244"/>
      <c r="D1789" s="228" t="s">
        <v>170</v>
      </c>
      <c r="E1789" s="245" t="s">
        <v>19</v>
      </c>
      <c r="F1789" s="246" t="s">
        <v>1352</v>
      </c>
      <c r="G1789" s="244"/>
      <c r="H1789" s="247">
        <v>4.84</v>
      </c>
      <c r="I1789" s="248"/>
      <c r="J1789" s="244"/>
      <c r="K1789" s="244"/>
      <c r="L1789" s="249"/>
      <c r="M1789" s="250"/>
      <c r="N1789" s="251"/>
      <c r="O1789" s="251"/>
      <c r="P1789" s="251"/>
      <c r="Q1789" s="251"/>
      <c r="R1789" s="251"/>
      <c r="S1789" s="251"/>
      <c r="T1789" s="252"/>
      <c r="U1789" s="14"/>
      <c r="V1789" s="14"/>
      <c r="W1789" s="14"/>
      <c r="X1789" s="14"/>
      <c r="Y1789" s="14"/>
      <c r="Z1789" s="14"/>
      <c r="AA1789" s="14"/>
      <c r="AB1789" s="14"/>
      <c r="AC1789" s="14"/>
      <c r="AD1789" s="14"/>
      <c r="AE1789" s="14"/>
      <c r="AT1789" s="253" t="s">
        <v>170</v>
      </c>
      <c r="AU1789" s="253" t="s">
        <v>77</v>
      </c>
      <c r="AV1789" s="14" t="s">
        <v>77</v>
      </c>
      <c r="AW1789" s="14" t="s">
        <v>31</v>
      </c>
      <c r="AX1789" s="14" t="s">
        <v>69</v>
      </c>
      <c r="AY1789" s="253" t="s">
        <v>155</v>
      </c>
    </row>
    <row r="1790" s="13" customFormat="1">
      <c r="A1790" s="13"/>
      <c r="B1790" s="233"/>
      <c r="C1790" s="234"/>
      <c r="D1790" s="228" t="s">
        <v>170</v>
      </c>
      <c r="E1790" s="235" t="s">
        <v>19</v>
      </c>
      <c r="F1790" s="236" t="s">
        <v>1322</v>
      </c>
      <c r="G1790" s="234"/>
      <c r="H1790" s="235" t="s">
        <v>19</v>
      </c>
      <c r="I1790" s="237"/>
      <c r="J1790" s="234"/>
      <c r="K1790" s="234"/>
      <c r="L1790" s="238"/>
      <c r="M1790" s="239"/>
      <c r="N1790" s="240"/>
      <c r="O1790" s="240"/>
      <c r="P1790" s="240"/>
      <c r="Q1790" s="240"/>
      <c r="R1790" s="240"/>
      <c r="S1790" s="240"/>
      <c r="T1790" s="241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42" t="s">
        <v>170</v>
      </c>
      <c r="AU1790" s="242" t="s">
        <v>77</v>
      </c>
      <c r="AV1790" s="13" t="s">
        <v>75</v>
      </c>
      <c r="AW1790" s="13" t="s">
        <v>31</v>
      </c>
      <c r="AX1790" s="13" t="s">
        <v>69</v>
      </c>
      <c r="AY1790" s="242" t="s">
        <v>155</v>
      </c>
    </row>
    <row r="1791" s="13" customFormat="1">
      <c r="A1791" s="13"/>
      <c r="B1791" s="233"/>
      <c r="C1791" s="234"/>
      <c r="D1791" s="228" t="s">
        <v>170</v>
      </c>
      <c r="E1791" s="235" t="s">
        <v>19</v>
      </c>
      <c r="F1791" s="236" t="s">
        <v>187</v>
      </c>
      <c r="G1791" s="234"/>
      <c r="H1791" s="235" t="s">
        <v>19</v>
      </c>
      <c r="I1791" s="237"/>
      <c r="J1791" s="234"/>
      <c r="K1791" s="234"/>
      <c r="L1791" s="238"/>
      <c r="M1791" s="239"/>
      <c r="N1791" s="240"/>
      <c r="O1791" s="240"/>
      <c r="P1791" s="240"/>
      <c r="Q1791" s="240"/>
      <c r="R1791" s="240"/>
      <c r="S1791" s="240"/>
      <c r="T1791" s="241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T1791" s="242" t="s">
        <v>170</v>
      </c>
      <c r="AU1791" s="242" t="s">
        <v>77</v>
      </c>
      <c r="AV1791" s="13" t="s">
        <v>75</v>
      </c>
      <c r="AW1791" s="13" t="s">
        <v>31</v>
      </c>
      <c r="AX1791" s="13" t="s">
        <v>69</v>
      </c>
      <c r="AY1791" s="242" t="s">
        <v>155</v>
      </c>
    </row>
    <row r="1792" s="14" customFormat="1">
      <c r="A1792" s="14"/>
      <c r="B1792" s="243"/>
      <c r="C1792" s="244"/>
      <c r="D1792" s="228" t="s">
        <v>170</v>
      </c>
      <c r="E1792" s="245" t="s">
        <v>19</v>
      </c>
      <c r="F1792" s="246" t="s">
        <v>1353</v>
      </c>
      <c r="G1792" s="244"/>
      <c r="H1792" s="247">
        <v>14.795</v>
      </c>
      <c r="I1792" s="248"/>
      <c r="J1792" s="244"/>
      <c r="K1792" s="244"/>
      <c r="L1792" s="249"/>
      <c r="M1792" s="250"/>
      <c r="N1792" s="251"/>
      <c r="O1792" s="251"/>
      <c r="P1792" s="251"/>
      <c r="Q1792" s="251"/>
      <c r="R1792" s="251"/>
      <c r="S1792" s="251"/>
      <c r="T1792" s="252"/>
      <c r="U1792" s="14"/>
      <c r="V1792" s="14"/>
      <c r="W1792" s="14"/>
      <c r="X1792" s="14"/>
      <c r="Y1792" s="14"/>
      <c r="Z1792" s="14"/>
      <c r="AA1792" s="14"/>
      <c r="AB1792" s="14"/>
      <c r="AC1792" s="14"/>
      <c r="AD1792" s="14"/>
      <c r="AE1792" s="14"/>
      <c r="AT1792" s="253" t="s">
        <v>170</v>
      </c>
      <c r="AU1792" s="253" t="s">
        <v>77</v>
      </c>
      <c r="AV1792" s="14" t="s">
        <v>77</v>
      </c>
      <c r="AW1792" s="14" t="s">
        <v>31</v>
      </c>
      <c r="AX1792" s="14" t="s">
        <v>69</v>
      </c>
      <c r="AY1792" s="253" t="s">
        <v>155</v>
      </c>
    </row>
    <row r="1793" s="13" customFormat="1">
      <c r="A1793" s="13"/>
      <c r="B1793" s="233"/>
      <c r="C1793" s="234"/>
      <c r="D1793" s="228" t="s">
        <v>170</v>
      </c>
      <c r="E1793" s="235" t="s">
        <v>19</v>
      </c>
      <c r="F1793" s="236" t="s">
        <v>1329</v>
      </c>
      <c r="G1793" s="234"/>
      <c r="H1793" s="235" t="s">
        <v>19</v>
      </c>
      <c r="I1793" s="237"/>
      <c r="J1793" s="234"/>
      <c r="K1793" s="234"/>
      <c r="L1793" s="238"/>
      <c r="M1793" s="239"/>
      <c r="N1793" s="240"/>
      <c r="O1793" s="240"/>
      <c r="P1793" s="240"/>
      <c r="Q1793" s="240"/>
      <c r="R1793" s="240"/>
      <c r="S1793" s="240"/>
      <c r="T1793" s="241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T1793" s="242" t="s">
        <v>170</v>
      </c>
      <c r="AU1793" s="242" t="s">
        <v>77</v>
      </c>
      <c r="AV1793" s="13" t="s">
        <v>75</v>
      </c>
      <c r="AW1793" s="13" t="s">
        <v>31</v>
      </c>
      <c r="AX1793" s="13" t="s">
        <v>69</v>
      </c>
      <c r="AY1793" s="242" t="s">
        <v>155</v>
      </c>
    </row>
    <row r="1794" s="13" customFormat="1">
      <c r="A1794" s="13"/>
      <c r="B1794" s="233"/>
      <c r="C1794" s="234"/>
      <c r="D1794" s="228" t="s">
        <v>170</v>
      </c>
      <c r="E1794" s="235" t="s">
        <v>19</v>
      </c>
      <c r="F1794" s="236" t="s">
        <v>171</v>
      </c>
      <c r="G1794" s="234"/>
      <c r="H1794" s="235" t="s">
        <v>19</v>
      </c>
      <c r="I1794" s="237"/>
      <c r="J1794" s="234"/>
      <c r="K1794" s="234"/>
      <c r="L1794" s="238"/>
      <c r="M1794" s="239"/>
      <c r="N1794" s="240"/>
      <c r="O1794" s="240"/>
      <c r="P1794" s="240"/>
      <c r="Q1794" s="240"/>
      <c r="R1794" s="240"/>
      <c r="S1794" s="240"/>
      <c r="T1794" s="241"/>
      <c r="U1794" s="13"/>
      <c r="V1794" s="13"/>
      <c r="W1794" s="13"/>
      <c r="X1794" s="13"/>
      <c r="Y1794" s="13"/>
      <c r="Z1794" s="13"/>
      <c r="AA1794" s="13"/>
      <c r="AB1794" s="13"/>
      <c r="AC1794" s="13"/>
      <c r="AD1794" s="13"/>
      <c r="AE1794" s="13"/>
      <c r="AT1794" s="242" t="s">
        <v>170</v>
      </c>
      <c r="AU1794" s="242" t="s">
        <v>77</v>
      </c>
      <c r="AV1794" s="13" t="s">
        <v>75</v>
      </c>
      <c r="AW1794" s="13" t="s">
        <v>31</v>
      </c>
      <c r="AX1794" s="13" t="s">
        <v>69</v>
      </c>
      <c r="AY1794" s="242" t="s">
        <v>155</v>
      </c>
    </row>
    <row r="1795" s="14" customFormat="1">
      <c r="A1795" s="14"/>
      <c r="B1795" s="243"/>
      <c r="C1795" s="244"/>
      <c r="D1795" s="228" t="s">
        <v>170</v>
      </c>
      <c r="E1795" s="245" t="s">
        <v>19</v>
      </c>
      <c r="F1795" s="246" t="s">
        <v>1354</v>
      </c>
      <c r="G1795" s="244"/>
      <c r="H1795" s="247">
        <v>16.389</v>
      </c>
      <c r="I1795" s="248"/>
      <c r="J1795" s="244"/>
      <c r="K1795" s="244"/>
      <c r="L1795" s="249"/>
      <c r="M1795" s="250"/>
      <c r="N1795" s="251"/>
      <c r="O1795" s="251"/>
      <c r="P1795" s="251"/>
      <c r="Q1795" s="251"/>
      <c r="R1795" s="251"/>
      <c r="S1795" s="251"/>
      <c r="T1795" s="252"/>
      <c r="U1795" s="14"/>
      <c r="V1795" s="14"/>
      <c r="W1795" s="14"/>
      <c r="X1795" s="14"/>
      <c r="Y1795" s="14"/>
      <c r="Z1795" s="14"/>
      <c r="AA1795" s="14"/>
      <c r="AB1795" s="14"/>
      <c r="AC1795" s="14"/>
      <c r="AD1795" s="14"/>
      <c r="AE1795" s="14"/>
      <c r="AT1795" s="253" t="s">
        <v>170</v>
      </c>
      <c r="AU1795" s="253" t="s">
        <v>77</v>
      </c>
      <c r="AV1795" s="14" t="s">
        <v>77</v>
      </c>
      <c r="AW1795" s="14" t="s">
        <v>31</v>
      </c>
      <c r="AX1795" s="14" t="s">
        <v>69</v>
      </c>
      <c r="AY1795" s="253" t="s">
        <v>155</v>
      </c>
    </row>
    <row r="1796" s="13" customFormat="1">
      <c r="A1796" s="13"/>
      <c r="B1796" s="233"/>
      <c r="C1796" s="234"/>
      <c r="D1796" s="228" t="s">
        <v>170</v>
      </c>
      <c r="E1796" s="235" t="s">
        <v>19</v>
      </c>
      <c r="F1796" s="236" t="s">
        <v>175</v>
      </c>
      <c r="G1796" s="234"/>
      <c r="H1796" s="235" t="s">
        <v>19</v>
      </c>
      <c r="I1796" s="237"/>
      <c r="J1796" s="234"/>
      <c r="K1796" s="234"/>
      <c r="L1796" s="238"/>
      <c r="M1796" s="239"/>
      <c r="N1796" s="240"/>
      <c r="O1796" s="240"/>
      <c r="P1796" s="240"/>
      <c r="Q1796" s="240"/>
      <c r="R1796" s="240"/>
      <c r="S1796" s="240"/>
      <c r="T1796" s="241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T1796" s="242" t="s">
        <v>170</v>
      </c>
      <c r="AU1796" s="242" t="s">
        <v>77</v>
      </c>
      <c r="AV1796" s="13" t="s">
        <v>75</v>
      </c>
      <c r="AW1796" s="13" t="s">
        <v>31</v>
      </c>
      <c r="AX1796" s="13" t="s">
        <v>69</v>
      </c>
      <c r="AY1796" s="242" t="s">
        <v>155</v>
      </c>
    </row>
    <row r="1797" s="14" customFormat="1">
      <c r="A1797" s="14"/>
      <c r="B1797" s="243"/>
      <c r="C1797" s="244"/>
      <c r="D1797" s="228" t="s">
        <v>170</v>
      </c>
      <c r="E1797" s="245" t="s">
        <v>19</v>
      </c>
      <c r="F1797" s="246" t="s">
        <v>1355</v>
      </c>
      <c r="G1797" s="244"/>
      <c r="H1797" s="247">
        <v>-2.203</v>
      </c>
      <c r="I1797" s="248"/>
      <c r="J1797" s="244"/>
      <c r="K1797" s="244"/>
      <c r="L1797" s="249"/>
      <c r="M1797" s="250"/>
      <c r="N1797" s="251"/>
      <c r="O1797" s="251"/>
      <c r="P1797" s="251"/>
      <c r="Q1797" s="251"/>
      <c r="R1797" s="251"/>
      <c r="S1797" s="251"/>
      <c r="T1797" s="252"/>
      <c r="U1797" s="14"/>
      <c r="V1797" s="14"/>
      <c r="W1797" s="14"/>
      <c r="X1797" s="14"/>
      <c r="Y1797" s="14"/>
      <c r="Z1797" s="14"/>
      <c r="AA1797" s="14"/>
      <c r="AB1797" s="14"/>
      <c r="AC1797" s="14"/>
      <c r="AD1797" s="14"/>
      <c r="AE1797" s="14"/>
      <c r="AT1797" s="253" t="s">
        <v>170</v>
      </c>
      <c r="AU1797" s="253" t="s">
        <v>77</v>
      </c>
      <c r="AV1797" s="14" t="s">
        <v>77</v>
      </c>
      <c r="AW1797" s="14" t="s">
        <v>31</v>
      </c>
      <c r="AX1797" s="14" t="s">
        <v>69</v>
      </c>
      <c r="AY1797" s="253" t="s">
        <v>155</v>
      </c>
    </row>
    <row r="1798" s="13" customFormat="1">
      <c r="A1798" s="13"/>
      <c r="B1798" s="233"/>
      <c r="C1798" s="234"/>
      <c r="D1798" s="228" t="s">
        <v>170</v>
      </c>
      <c r="E1798" s="235" t="s">
        <v>19</v>
      </c>
      <c r="F1798" s="236" t="s">
        <v>177</v>
      </c>
      <c r="G1798" s="234"/>
      <c r="H1798" s="235" t="s">
        <v>19</v>
      </c>
      <c r="I1798" s="237"/>
      <c r="J1798" s="234"/>
      <c r="K1798" s="234"/>
      <c r="L1798" s="238"/>
      <c r="M1798" s="239"/>
      <c r="N1798" s="240"/>
      <c r="O1798" s="240"/>
      <c r="P1798" s="240"/>
      <c r="Q1798" s="240"/>
      <c r="R1798" s="240"/>
      <c r="S1798" s="240"/>
      <c r="T1798" s="241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T1798" s="242" t="s">
        <v>170</v>
      </c>
      <c r="AU1798" s="242" t="s">
        <v>77</v>
      </c>
      <c r="AV1798" s="13" t="s">
        <v>75</v>
      </c>
      <c r="AW1798" s="13" t="s">
        <v>31</v>
      </c>
      <c r="AX1798" s="13" t="s">
        <v>69</v>
      </c>
      <c r="AY1798" s="242" t="s">
        <v>155</v>
      </c>
    </row>
    <row r="1799" s="14" customFormat="1">
      <c r="A1799" s="14"/>
      <c r="B1799" s="243"/>
      <c r="C1799" s="244"/>
      <c r="D1799" s="228" t="s">
        <v>170</v>
      </c>
      <c r="E1799" s="245" t="s">
        <v>19</v>
      </c>
      <c r="F1799" s="246" t="s">
        <v>1356</v>
      </c>
      <c r="G1799" s="244"/>
      <c r="H1799" s="247">
        <v>8.23</v>
      </c>
      <c r="I1799" s="248"/>
      <c r="J1799" s="244"/>
      <c r="K1799" s="244"/>
      <c r="L1799" s="249"/>
      <c r="M1799" s="250"/>
      <c r="N1799" s="251"/>
      <c r="O1799" s="251"/>
      <c r="P1799" s="251"/>
      <c r="Q1799" s="251"/>
      <c r="R1799" s="251"/>
      <c r="S1799" s="251"/>
      <c r="T1799" s="252"/>
      <c r="U1799" s="14"/>
      <c r="V1799" s="14"/>
      <c r="W1799" s="14"/>
      <c r="X1799" s="14"/>
      <c r="Y1799" s="14"/>
      <c r="Z1799" s="14"/>
      <c r="AA1799" s="14"/>
      <c r="AB1799" s="14"/>
      <c r="AC1799" s="14"/>
      <c r="AD1799" s="14"/>
      <c r="AE1799" s="14"/>
      <c r="AT1799" s="253" t="s">
        <v>170</v>
      </c>
      <c r="AU1799" s="253" t="s">
        <v>77</v>
      </c>
      <c r="AV1799" s="14" t="s">
        <v>77</v>
      </c>
      <c r="AW1799" s="14" t="s">
        <v>31</v>
      </c>
      <c r="AX1799" s="14" t="s">
        <v>69</v>
      </c>
      <c r="AY1799" s="253" t="s">
        <v>155</v>
      </c>
    </row>
    <row r="1800" s="13" customFormat="1">
      <c r="A1800" s="13"/>
      <c r="B1800" s="233"/>
      <c r="C1800" s="234"/>
      <c r="D1800" s="228" t="s">
        <v>170</v>
      </c>
      <c r="E1800" s="235" t="s">
        <v>19</v>
      </c>
      <c r="F1800" s="236" t="s">
        <v>175</v>
      </c>
      <c r="G1800" s="234"/>
      <c r="H1800" s="235" t="s">
        <v>19</v>
      </c>
      <c r="I1800" s="237"/>
      <c r="J1800" s="234"/>
      <c r="K1800" s="234"/>
      <c r="L1800" s="238"/>
      <c r="M1800" s="239"/>
      <c r="N1800" s="240"/>
      <c r="O1800" s="240"/>
      <c r="P1800" s="240"/>
      <c r="Q1800" s="240"/>
      <c r="R1800" s="240"/>
      <c r="S1800" s="240"/>
      <c r="T1800" s="241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T1800" s="242" t="s">
        <v>170</v>
      </c>
      <c r="AU1800" s="242" t="s">
        <v>77</v>
      </c>
      <c r="AV1800" s="13" t="s">
        <v>75</v>
      </c>
      <c r="AW1800" s="13" t="s">
        <v>31</v>
      </c>
      <c r="AX1800" s="13" t="s">
        <v>69</v>
      </c>
      <c r="AY1800" s="242" t="s">
        <v>155</v>
      </c>
    </row>
    <row r="1801" s="14" customFormat="1">
      <c r="A1801" s="14"/>
      <c r="B1801" s="243"/>
      <c r="C1801" s="244"/>
      <c r="D1801" s="228" t="s">
        <v>170</v>
      </c>
      <c r="E1801" s="245" t="s">
        <v>19</v>
      </c>
      <c r="F1801" s="246" t="s">
        <v>1357</v>
      </c>
      <c r="G1801" s="244"/>
      <c r="H1801" s="247">
        <v>-1.469</v>
      </c>
      <c r="I1801" s="248"/>
      <c r="J1801" s="244"/>
      <c r="K1801" s="244"/>
      <c r="L1801" s="249"/>
      <c r="M1801" s="250"/>
      <c r="N1801" s="251"/>
      <c r="O1801" s="251"/>
      <c r="P1801" s="251"/>
      <c r="Q1801" s="251"/>
      <c r="R1801" s="251"/>
      <c r="S1801" s="251"/>
      <c r="T1801" s="252"/>
      <c r="U1801" s="14"/>
      <c r="V1801" s="14"/>
      <c r="W1801" s="14"/>
      <c r="X1801" s="14"/>
      <c r="Y1801" s="14"/>
      <c r="Z1801" s="14"/>
      <c r="AA1801" s="14"/>
      <c r="AB1801" s="14"/>
      <c r="AC1801" s="14"/>
      <c r="AD1801" s="14"/>
      <c r="AE1801" s="14"/>
      <c r="AT1801" s="253" t="s">
        <v>170</v>
      </c>
      <c r="AU1801" s="253" t="s">
        <v>77</v>
      </c>
      <c r="AV1801" s="14" t="s">
        <v>77</v>
      </c>
      <c r="AW1801" s="14" t="s">
        <v>31</v>
      </c>
      <c r="AX1801" s="14" t="s">
        <v>69</v>
      </c>
      <c r="AY1801" s="253" t="s">
        <v>155</v>
      </c>
    </row>
    <row r="1802" s="13" customFormat="1">
      <c r="A1802" s="13"/>
      <c r="B1802" s="233"/>
      <c r="C1802" s="234"/>
      <c r="D1802" s="228" t="s">
        <v>170</v>
      </c>
      <c r="E1802" s="235" t="s">
        <v>19</v>
      </c>
      <c r="F1802" s="236" t="s">
        <v>180</v>
      </c>
      <c r="G1802" s="234"/>
      <c r="H1802" s="235" t="s">
        <v>19</v>
      </c>
      <c r="I1802" s="237"/>
      <c r="J1802" s="234"/>
      <c r="K1802" s="234"/>
      <c r="L1802" s="238"/>
      <c r="M1802" s="239"/>
      <c r="N1802" s="240"/>
      <c r="O1802" s="240"/>
      <c r="P1802" s="240"/>
      <c r="Q1802" s="240"/>
      <c r="R1802" s="240"/>
      <c r="S1802" s="240"/>
      <c r="T1802" s="241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T1802" s="242" t="s">
        <v>170</v>
      </c>
      <c r="AU1802" s="242" t="s">
        <v>77</v>
      </c>
      <c r="AV1802" s="13" t="s">
        <v>75</v>
      </c>
      <c r="AW1802" s="13" t="s">
        <v>31</v>
      </c>
      <c r="AX1802" s="13" t="s">
        <v>69</v>
      </c>
      <c r="AY1802" s="242" t="s">
        <v>155</v>
      </c>
    </row>
    <row r="1803" s="14" customFormat="1">
      <c r="A1803" s="14"/>
      <c r="B1803" s="243"/>
      <c r="C1803" s="244"/>
      <c r="D1803" s="228" t="s">
        <v>170</v>
      </c>
      <c r="E1803" s="245" t="s">
        <v>19</v>
      </c>
      <c r="F1803" s="246" t="s">
        <v>1358</v>
      </c>
      <c r="G1803" s="244"/>
      <c r="H1803" s="247">
        <v>10.569000000000002</v>
      </c>
      <c r="I1803" s="248"/>
      <c r="J1803" s="244"/>
      <c r="K1803" s="244"/>
      <c r="L1803" s="249"/>
      <c r="M1803" s="250"/>
      <c r="N1803" s="251"/>
      <c r="O1803" s="251"/>
      <c r="P1803" s="251"/>
      <c r="Q1803" s="251"/>
      <c r="R1803" s="251"/>
      <c r="S1803" s="251"/>
      <c r="T1803" s="252"/>
      <c r="U1803" s="14"/>
      <c r="V1803" s="14"/>
      <c r="W1803" s="14"/>
      <c r="X1803" s="14"/>
      <c r="Y1803" s="14"/>
      <c r="Z1803" s="14"/>
      <c r="AA1803" s="14"/>
      <c r="AB1803" s="14"/>
      <c r="AC1803" s="14"/>
      <c r="AD1803" s="14"/>
      <c r="AE1803" s="14"/>
      <c r="AT1803" s="253" t="s">
        <v>170</v>
      </c>
      <c r="AU1803" s="253" t="s">
        <v>77</v>
      </c>
      <c r="AV1803" s="14" t="s">
        <v>77</v>
      </c>
      <c r="AW1803" s="14" t="s">
        <v>31</v>
      </c>
      <c r="AX1803" s="14" t="s">
        <v>69</v>
      </c>
      <c r="AY1803" s="253" t="s">
        <v>155</v>
      </c>
    </row>
    <row r="1804" s="13" customFormat="1">
      <c r="A1804" s="13"/>
      <c r="B1804" s="233"/>
      <c r="C1804" s="234"/>
      <c r="D1804" s="228" t="s">
        <v>170</v>
      </c>
      <c r="E1804" s="235" t="s">
        <v>19</v>
      </c>
      <c r="F1804" s="236" t="s">
        <v>175</v>
      </c>
      <c r="G1804" s="234"/>
      <c r="H1804" s="235" t="s">
        <v>19</v>
      </c>
      <c r="I1804" s="237"/>
      <c r="J1804" s="234"/>
      <c r="K1804" s="234"/>
      <c r="L1804" s="238"/>
      <c r="M1804" s="239"/>
      <c r="N1804" s="240"/>
      <c r="O1804" s="240"/>
      <c r="P1804" s="240"/>
      <c r="Q1804" s="240"/>
      <c r="R1804" s="240"/>
      <c r="S1804" s="240"/>
      <c r="T1804" s="241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T1804" s="242" t="s">
        <v>170</v>
      </c>
      <c r="AU1804" s="242" t="s">
        <v>77</v>
      </c>
      <c r="AV1804" s="13" t="s">
        <v>75</v>
      </c>
      <c r="AW1804" s="13" t="s">
        <v>31</v>
      </c>
      <c r="AX1804" s="13" t="s">
        <v>69</v>
      </c>
      <c r="AY1804" s="242" t="s">
        <v>155</v>
      </c>
    </row>
    <row r="1805" s="14" customFormat="1">
      <c r="A1805" s="14"/>
      <c r="B1805" s="243"/>
      <c r="C1805" s="244"/>
      <c r="D1805" s="228" t="s">
        <v>170</v>
      </c>
      <c r="E1805" s="245" t="s">
        <v>19</v>
      </c>
      <c r="F1805" s="246" t="s">
        <v>1359</v>
      </c>
      <c r="G1805" s="244"/>
      <c r="H1805" s="247">
        <v>-2.668</v>
      </c>
      <c r="I1805" s="248"/>
      <c r="J1805" s="244"/>
      <c r="K1805" s="244"/>
      <c r="L1805" s="249"/>
      <c r="M1805" s="250"/>
      <c r="N1805" s="251"/>
      <c r="O1805" s="251"/>
      <c r="P1805" s="251"/>
      <c r="Q1805" s="251"/>
      <c r="R1805" s="251"/>
      <c r="S1805" s="251"/>
      <c r="T1805" s="252"/>
      <c r="U1805" s="14"/>
      <c r="V1805" s="14"/>
      <c r="W1805" s="14"/>
      <c r="X1805" s="14"/>
      <c r="Y1805" s="14"/>
      <c r="Z1805" s="14"/>
      <c r="AA1805" s="14"/>
      <c r="AB1805" s="14"/>
      <c r="AC1805" s="14"/>
      <c r="AD1805" s="14"/>
      <c r="AE1805" s="14"/>
      <c r="AT1805" s="253" t="s">
        <v>170</v>
      </c>
      <c r="AU1805" s="253" t="s">
        <v>77</v>
      </c>
      <c r="AV1805" s="14" t="s">
        <v>77</v>
      </c>
      <c r="AW1805" s="14" t="s">
        <v>31</v>
      </c>
      <c r="AX1805" s="14" t="s">
        <v>69</v>
      </c>
      <c r="AY1805" s="253" t="s">
        <v>155</v>
      </c>
    </row>
    <row r="1806" s="13" customFormat="1">
      <c r="A1806" s="13"/>
      <c r="B1806" s="233"/>
      <c r="C1806" s="234"/>
      <c r="D1806" s="228" t="s">
        <v>170</v>
      </c>
      <c r="E1806" s="235" t="s">
        <v>19</v>
      </c>
      <c r="F1806" s="236" t="s">
        <v>183</v>
      </c>
      <c r="G1806" s="234"/>
      <c r="H1806" s="235" t="s">
        <v>19</v>
      </c>
      <c r="I1806" s="237"/>
      <c r="J1806" s="234"/>
      <c r="K1806" s="234"/>
      <c r="L1806" s="238"/>
      <c r="M1806" s="239"/>
      <c r="N1806" s="240"/>
      <c r="O1806" s="240"/>
      <c r="P1806" s="240"/>
      <c r="Q1806" s="240"/>
      <c r="R1806" s="240"/>
      <c r="S1806" s="240"/>
      <c r="T1806" s="241"/>
      <c r="U1806" s="13"/>
      <c r="V1806" s="13"/>
      <c r="W1806" s="13"/>
      <c r="X1806" s="13"/>
      <c r="Y1806" s="13"/>
      <c r="Z1806" s="13"/>
      <c r="AA1806" s="13"/>
      <c r="AB1806" s="13"/>
      <c r="AC1806" s="13"/>
      <c r="AD1806" s="13"/>
      <c r="AE1806" s="13"/>
      <c r="AT1806" s="242" t="s">
        <v>170</v>
      </c>
      <c r="AU1806" s="242" t="s">
        <v>77</v>
      </c>
      <c r="AV1806" s="13" t="s">
        <v>75</v>
      </c>
      <c r="AW1806" s="13" t="s">
        <v>31</v>
      </c>
      <c r="AX1806" s="13" t="s">
        <v>69</v>
      </c>
      <c r="AY1806" s="242" t="s">
        <v>155</v>
      </c>
    </row>
    <row r="1807" s="14" customFormat="1">
      <c r="A1807" s="14"/>
      <c r="B1807" s="243"/>
      <c r="C1807" s="244"/>
      <c r="D1807" s="228" t="s">
        <v>170</v>
      </c>
      <c r="E1807" s="245" t="s">
        <v>19</v>
      </c>
      <c r="F1807" s="246" t="s">
        <v>1360</v>
      </c>
      <c r="G1807" s="244"/>
      <c r="H1807" s="247">
        <v>9.9469999999999984</v>
      </c>
      <c r="I1807" s="248"/>
      <c r="J1807" s="244"/>
      <c r="K1807" s="244"/>
      <c r="L1807" s="249"/>
      <c r="M1807" s="250"/>
      <c r="N1807" s="251"/>
      <c r="O1807" s="251"/>
      <c r="P1807" s="251"/>
      <c r="Q1807" s="251"/>
      <c r="R1807" s="251"/>
      <c r="S1807" s="251"/>
      <c r="T1807" s="252"/>
      <c r="U1807" s="14"/>
      <c r="V1807" s="14"/>
      <c r="W1807" s="14"/>
      <c r="X1807" s="14"/>
      <c r="Y1807" s="14"/>
      <c r="Z1807" s="14"/>
      <c r="AA1807" s="14"/>
      <c r="AB1807" s="14"/>
      <c r="AC1807" s="14"/>
      <c r="AD1807" s="14"/>
      <c r="AE1807" s="14"/>
      <c r="AT1807" s="253" t="s">
        <v>170</v>
      </c>
      <c r="AU1807" s="253" t="s">
        <v>77</v>
      </c>
      <c r="AV1807" s="14" t="s">
        <v>77</v>
      </c>
      <c r="AW1807" s="14" t="s">
        <v>31</v>
      </c>
      <c r="AX1807" s="14" t="s">
        <v>69</v>
      </c>
      <c r="AY1807" s="253" t="s">
        <v>155</v>
      </c>
    </row>
    <row r="1808" s="13" customFormat="1">
      <c r="A1808" s="13"/>
      <c r="B1808" s="233"/>
      <c r="C1808" s="234"/>
      <c r="D1808" s="228" t="s">
        <v>170</v>
      </c>
      <c r="E1808" s="235" t="s">
        <v>19</v>
      </c>
      <c r="F1808" s="236" t="s">
        <v>175</v>
      </c>
      <c r="G1808" s="234"/>
      <c r="H1808" s="235" t="s">
        <v>19</v>
      </c>
      <c r="I1808" s="237"/>
      <c r="J1808" s="234"/>
      <c r="K1808" s="234"/>
      <c r="L1808" s="238"/>
      <c r="M1808" s="239"/>
      <c r="N1808" s="240"/>
      <c r="O1808" s="240"/>
      <c r="P1808" s="240"/>
      <c r="Q1808" s="240"/>
      <c r="R1808" s="240"/>
      <c r="S1808" s="240"/>
      <c r="T1808" s="241"/>
      <c r="U1808" s="13"/>
      <c r="V1808" s="13"/>
      <c r="W1808" s="13"/>
      <c r="X1808" s="13"/>
      <c r="Y1808" s="13"/>
      <c r="Z1808" s="13"/>
      <c r="AA1808" s="13"/>
      <c r="AB1808" s="13"/>
      <c r="AC1808" s="13"/>
      <c r="AD1808" s="13"/>
      <c r="AE1808" s="13"/>
      <c r="AT1808" s="242" t="s">
        <v>170</v>
      </c>
      <c r="AU1808" s="242" t="s">
        <v>77</v>
      </c>
      <c r="AV1808" s="13" t="s">
        <v>75</v>
      </c>
      <c r="AW1808" s="13" t="s">
        <v>31</v>
      </c>
      <c r="AX1808" s="13" t="s">
        <v>69</v>
      </c>
      <c r="AY1808" s="242" t="s">
        <v>155</v>
      </c>
    </row>
    <row r="1809" s="14" customFormat="1">
      <c r="A1809" s="14"/>
      <c r="B1809" s="243"/>
      <c r="C1809" s="244"/>
      <c r="D1809" s="228" t="s">
        <v>170</v>
      </c>
      <c r="E1809" s="245" t="s">
        <v>19</v>
      </c>
      <c r="F1809" s="246" t="s">
        <v>1361</v>
      </c>
      <c r="G1809" s="244"/>
      <c r="H1809" s="247">
        <v>-0.724</v>
      </c>
      <c r="I1809" s="248"/>
      <c r="J1809" s="244"/>
      <c r="K1809" s="244"/>
      <c r="L1809" s="249"/>
      <c r="M1809" s="250"/>
      <c r="N1809" s="251"/>
      <c r="O1809" s="251"/>
      <c r="P1809" s="251"/>
      <c r="Q1809" s="251"/>
      <c r="R1809" s="251"/>
      <c r="S1809" s="251"/>
      <c r="T1809" s="252"/>
      <c r="U1809" s="14"/>
      <c r="V1809" s="14"/>
      <c r="W1809" s="14"/>
      <c r="X1809" s="14"/>
      <c r="Y1809" s="14"/>
      <c r="Z1809" s="14"/>
      <c r="AA1809" s="14"/>
      <c r="AB1809" s="14"/>
      <c r="AC1809" s="14"/>
      <c r="AD1809" s="14"/>
      <c r="AE1809" s="14"/>
      <c r="AT1809" s="253" t="s">
        <v>170</v>
      </c>
      <c r="AU1809" s="253" t="s">
        <v>77</v>
      </c>
      <c r="AV1809" s="14" t="s">
        <v>77</v>
      </c>
      <c r="AW1809" s="14" t="s">
        <v>31</v>
      </c>
      <c r="AX1809" s="14" t="s">
        <v>69</v>
      </c>
      <c r="AY1809" s="253" t="s">
        <v>155</v>
      </c>
    </row>
    <row r="1810" s="13" customFormat="1">
      <c r="A1810" s="13"/>
      <c r="B1810" s="233"/>
      <c r="C1810" s="234"/>
      <c r="D1810" s="228" t="s">
        <v>170</v>
      </c>
      <c r="E1810" s="235" t="s">
        <v>19</v>
      </c>
      <c r="F1810" s="236" t="s">
        <v>187</v>
      </c>
      <c r="G1810" s="234"/>
      <c r="H1810" s="235" t="s">
        <v>19</v>
      </c>
      <c r="I1810" s="237"/>
      <c r="J1810" s="234"/>
      <c r="K1810" s="234"/>
      <c r="L1810" s="238"/>
      <c r="M1810" s="239"/>
      <c r="N1810" s="240"/>
      <c r="O1810" s="240"/>
      <c r="P1810" s="240"/>
      <c r="Q1810" s="240"/>
      <c r="R1810" s="240"/>
      <c r="S1810" s="240"/>
      <c r="T1810" s="241"/>
      <c r="U1810" s="13"/>
      <c r="V1810" s="13"/>
      <c r="W1810" s="13"/>
      <c r="X1810" s="13"/>
      <c r="Y1810" s="13"/>
      <c r="Z1810" s="13"/>
      <c r="AA1810" s="13"/>
      <c r="AB1810" s="13"/>
      <c r="AC1810" s="13"/>
      <c r="AD1810" s="13"/>
      <c r="AE1810" s="13"/>
      <c r="AT1810" s="242" t="s">
        <v>170</v>
      </c>
      <c r="AU1810" s="242" t="s">
        <v>77</v>
      </c>
      <c r="AV1810" s="13" t="s">
        <v>75</v>
      </c>
      <c r="AW1810" s="13" t="s">
        <v>31</v>
      </c>
      <c r="AX1810" s="13" t="s">
        <v>69</v>
      </c>
      <c r="AY1810" s="242" t="s">
        <v>155</v>
      </c>
    </row>
    <row r="1811" s="14" customFormat="1">
      <c r="A1811" s="14"/>
      <c r="B1811" s="243"/>
      <c r="C1811" s="244"/>
      <c r="D1811" s="228" t="s">
        <v>170</v>
      </c>
      <c r="E1811" s="245" t="s">
        <v>19</v>
      </c>
      <c r="F1811" s="246" t="s">
        <v>1362</v>
      </c>
      <c r="G1811" s="244"/>
      <c r="H1811" s="247">
        <v>12.753</v>
      </c>
      <c r="I1811" s="248"/>
      <c r="J1811" s="244"/>
      <c r="K1811" s="244"/>
      <c r="L1811" s="249"/>
      <c r="M1811" s="250"/>
      <c r="N1811" s="251"/>
      <c r="O1811" s="251"/>
      <c r="P1811" s="251"/>
      <c r="Q1811" s="251"/>
      <c r="R1811" s="251"/>
      <c r="S1811" s="251"/>
      <c r="T1811" s="252"/>
      <c r="U1811" s="14"/>
      <c r="V1811" s="14"/>
      <c r="W1811" s="14"/>
      <c r="X1811" s="14"/>
      <c r="Y1811" s="14"/>
      <c r="Z1811" s="14"/>
      <c r="AA1811" s="14"/>
      <c r="AB1811" s="14"/>
      <c r="AC1811" s="14"/>
      <c r="AD1811" s="14"/>
      <c r="AE1811" s="14"/>
      <c r="AT1811" s="253" t="s">
        <v>170</v>
      </c>
      <c r="AU1811" s="253" t="s">
        <v>77</v>
      </c>
      <c r="AV1811" s="14" t="s">
        <v>77</v>
      </c>
      <c r="AW1811" s="14" t="s">
        <v>31</v>
      </c>
      <c r="AX1811" s="14" t="s">
        <v>69</v>
      </c>
      <c r="AY1811" s="253" t="s">
        <v>155</v>
      </c>
    </row>
    <row r="1812" s="13" customFormat="1">
      <c r="A1812" s="13"/>
      <c r="B1812" s="233"/>
      <c r="C1812" s="234"/>
      <c r="D1812" s="228" t="s">
        <v>170</v>
      </c>
      <c r="E1812" s="235" t="s">
        <v>19</v>
      </c>
      <c r="F1812" s="236" t="s">
        <v>175</v>
      </c>
      <c r="G1812" s="234"/>
      <c r="H1812" s="235" t="s">
        <v>19</v>
      </c>
      <c r="I1812" s="237"/>
      <c r="J1812" s="234"/>
      <c r="K1812" s="234"/>
      <c r="L1812" s="238"/>
      <c r="M1812" s="239"/>
      <c r="N1812" s="240"/>
      <c r="O1812" s="240"/>
      <c r="P1812" s="240"/>
      <c r="Q1812" s="240"/>
      <c r="R1812" s="240"/>
      <c r="S1812" s="240"/>
      <c r="T1812" s="241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T1812" s="242" t="s">
        <v>170</v>
      </c>
      <c r="AU1812" s="242" t="s">
        <v>77</v>
      </c>
      <c r="AV1812" s="13" t="s">
        <v>75</v>
      </c>
      <c r="AW1812" s="13" t="s">
        <v>31</v>
      </c>
      <c r="AX1812" s="13" t="s">
        <v>69</v>
      </c>
      <c r="AY1812" s="242" t="s">
        <v>155</v>
      </c>
    </row>
    <row r="1813" s="14" customFormat="1">
      <c r="A1813" s="14"/>
      <c r="B1813" s="243"/>
      <c r="C1813" s="244"/>
      <c r="D1813" s="228" t="s">
        <v>170</v>
      </c>
      <c r="E1813" s="245" t="s">
        <v>19</v>
      </c>
      <c r="F1813" s="246" t="s">
        <v>1363</v>
      </c>
      <c r="G1813" s="244"/>
      <c r="H1813" s="247">
        <v>-0.68000000000000008</v>
      </c>
      <c r="I1813" s="248"/>
      <c r="J1813" s="244"/>
      <c r="K1813" s="244"/>
      <c r="L1813" s="249"/>
      <c r="M1813" s="250"/>
      <c r="N1813" s="251"/>
      <c r="O1813" s="251"/>
      <c r="P1813" s="251"/>
      <c r="Q1813" s="251"/>
      <c r="R1813" s="251"/>
      <c r="S1813" s="251"/>
      <c r="T1813" s="252"/>
      <c r="U1813" s="14"/>
      <c r="V1813" s="14"/>
      <c r="W1813" s="14"/>
      <c r="X1813" s="14"/>
      <c r="Y1813" s="14"/>
      <c r="Z1813" s="14"/>
      <c r="AA1813" s="14"/>
      <c r="AB1813" s="14"/>
      <c r="AC1813" s="14"/>
      <c r="AD1813" s="14"/>
      <c r="AE1813" s="14"/>
      <c r="AT1813" s="253" t="s">
        <v>170</v>
      </c>
      <c r="AU1813" s="253" t="s">
        <v>77</v>
      </c>
      <c r="AV1813" s="14" t="s">
        <v>77</v>
      </c>
      <c r="AW1813" s="14" t="s">
        <v>31</v>
      </c>
      <c r="AX1813" s="14" t="s">
        <v>69</v>
      </c>
      <c r="AY1813" s="253" t="s">
        <v>155</v>
      </c>
    </row>
    <row r="1814" s="15" customFormat="1">
      <c r="A1814" s="15"/>
      <c r="B1814" s="254"/>
      <c r="C1814" s="255"/>
      <c r="D1814" s="228" t="s">
        <v>170</v>
      </c>
      <c r="E1814" s="256" t="s">
        <v>19</v>
      </c>
      <c r="F1814" s="257" t="s">
        <v>192</v>
      </c>
      <c r="G1814" s="255"/>
      <c r="H1814" s="258">
        <v>127.091</v>
      </c>
      <c r="I1814" s="259"/>
      <c r="J1814" s="255"/>
      <c r="K1814" s="255"/>
      <c r="L1814" s="260"/>
      <c r="M1814" s="261"/>
      <c r="N1814" s="262"/>
      <c r="O1814" s="262"/>
      <c r="P1814" s="262"/>
      <c r="Q1814" s="262"/>
      <c r="R1814" s="262"/>
      <c r="S1814" s="262"/>
      <c r="T1814" s="263"/>
      <c r="U1814" s="15"/>
      <c r="V1814" s="15"/>
      <c r="W1814" s="15"/>
      <c r="X1814" s="15"/>
      <c r="Y1814" s="15"/>
      <c r="Z1814" s="15"/>
      <c r="AA1814" s="15"/>
      <c r="AB1814" s="15"/>
      <c r="AC1814" s="15"/>
      <c r="AD1814" s="15"/>
      <c r="AE1814" s="15"/>
      <c r="AT1814" s="264" t="s">
        <v>170</v>
      </c>
      <c r="AU1814" s="264" t="s">
        <v>77</v>
      </c>
      <c r="AV1814" s="15" t="s">
        <v>161</v>
      </c>
      <c r="AW1814" s="15" t="s">
        <v>31</v>
      </c>
      <c r="AX1814" s="15" t="s">
        <v>69</v>
      </c>
      <c r="AY1814" s="264" t="s">
        <v>155</v>
      </c>
    </row>
    <row r="1815" s="14" customFormat="1">
      <c r="A1815" s="14"/>
      <c r="B1815" s="243"/>
      <c r="C1815" s="244"/>
      <c r="D1815" s="228" t="s">
        <v>170</v>
      </c>
      <c r="E1815" s="245" t="s">
        <v>19</v>
      </c>
      <c r="F1815" s="246" t="s">
        <v>1364</v>
      </c>
      <c r="G1815" s="244"/>
      <c r="H1815" s="247">
        <v>129.63300000000002</v>
      </c>
      <c r="I1815" s="248"/>
      <c r="J1815" s="244"/>
      <c r="K1815" s="244"/>
      <c r="L1815" s="249"/>
      <c r="M1815" s="250"/>
      <c r="N1815" s="251"/>
      <c r="O1815" s="251"/>
      <c r="P1815" s="251"/>
      <c r="Q1815" s="251"/>
      <c r="R1815" s="251"/>
      <c r="S1815" s="251"/>
      <c r="T1815" s="252"/>
      <c r="U1815" s="14"/>
      <c r="V1815" s="14"/>
      <c r="W1815" s="14"/>
      <c r="X1815" s="14"/>
      <c r="Y1815" s="14"/>
      <c r="Z1815" s="14"/>
      <c r="AA1815" s="14"/>
      <c r="AB1815" s="14"/>
      <c r="AC1815" s="14"/>
      <c r="AD1815" s="14"/>
      <c r="AE1815" s="14"/>
      <c r="AT1815" s="253" t="s">
        <v>170</v>
      </c>
      <c r="AU1815" s="253" t="s">
        <v>77</v>
      </c>
      <c r="AV1815" s="14" t="s">
        <v>77</v>
      </c>
      <c r="AW1815" s="14" t="s">
        <v>31</v>
      </c>
      <c r="AX1815" s="14" t="s">
        <v>69</v>
      </c>
      <c r="AY1815" s="253" t="s">
        <v>155</v>
      </c>
    </row>
    <row r="1816" s="15" customFormat="1">
      <c r="A1816" s="15"/>
      <c r="B1816" s="254"/>
      <c r="C1816" s="255"/>
      <c r="D1816" s="228" t="s">
        <v>170</v>
      </c>
      <c r="E1816" s="256" t="s">
        <v>19</v>
      </c>
      <c r="F1816" s="257" t="s">
        <v>192</v>
      </c>
      <c r="G1816" s="255"/>
      <c r="H1816" s="258">
        <v>129.63300000000002</v>
      </c>
      <c r="I1816" s="259"/>
      <c r="J1816" s="255"/>
      <c r="K1816" s="255"/>
      <c r="L1816" s="260"/>
      <c r="M1816" s="261"/>
      <c r="N1816" s="262"/>
      <c r="O1816" s="262"/>
      <c r="P1816" s="262"/>
      <c r="Q1816" s="262"/>
      <c r="R1816" s="262"/>
      <c r="S1816" s="262"/>
      <c r="T1816" s="263"/>
      <c r="U1816" s="15"/>
      <c r="V1816" s="15"/>
      <c r="W1816" s="15"/>
      <c r="X1816" s="15"/>
      <c r="Y1816" s="15"/>
      <c r="Z1816" s="15"/>
      <c r="AA1816" s="15"/>
      <c r="AB1816" s="15"/>
      <c r="AC1816" s="15"/>
      <c r="AD1816" s="15"/>
      <c r="AE1816" s="15"/>
      <c r="AT1816" s="264" t="s">
        <v>170</v>
      </c>
      <c r="AU1816" s="264" t="s">
        <v>77</v>
      </c>
      <c r="AV1816" s="15" t="s">
        <v>161</v>
      </c>
      <c r="AW1816" s="15" t="s">
        <v>31</v>
      </c>
      <c r="AX1816" s="15" t="s">
        <v>75</v>
      </c>
      <c r="AY1816" s="264" t="s">
        <v>155</v>
      </c>
    </row>
    <row r="1817" s="2" customFormat="1" ht="16.5" customHeight="1">
      <c r="A1817" s="41"/>
      <c r="B1817" s="42"/>
      <c r="C1817" s="215" t="s">
        <v>1365</v>
      </c>
      <c r="D1817" s="215" t="s">
        <v>157</v>
      </c>
      <c r="E1817" s="216" t="s">
        <v>1366</v>
      </c>
      <c r="F1817" s="217" t="s">
        <v>1367</v>
      </c>
      <c r="G1817" s="218" t="s">
        <v>168</v>
      </c>
      <c r="H1817" s="219">
        <v>41.99</v>
      </c>
      <c r="I1817" s="220"/>
      <c r="J1817" s="221">
        <f>ROUND(I1817*H1817,2)</f>
        <v>0</v>
      </c>
      <c r="K1817" s="217" t="s">
        <v>19</v>
      </c>
      <c r="L1817" s="47"/>
      <c r="M1817" s="222" t="s">
        <v>19</v>
      </c>
      <c r="N1817" s="223" t="s">
        <v>40</v>
      </c>
      <c r="O1817" s="87"/>
      <c r="P1817" s="224">
        <f>O1817*H1817</f>
        <v>0</v>
      </c>
      <c r="Q1817" s="224">
        <v>0</v>
      </c>
      <c r="R1817" s="224">
        <f>Q1817*H1817</f>
        <v>0</v>
      </c>
      <c r="S1817" s="224">
        <v>0</v>
      </c>
      <c r="T1817" s="225">
        <f>S1817*H1817</f>
        <v>0</v>
      </c>
      <c r="U1817" s="41"/>
      <c r="V1817" s="41"/>
      <c r="W1817" s="41"/>
      <c r="X1817" s="41"/>
      <c r="Y1817" s="41"/>
      <c r="Z1817" s="41"/>
      <c r="AA1817" s="41"/>
      <c r="AB1817" s="41"/>
      <c r="AC1817" s="41"/>
      <c r="AD1817" s="41"/>
      <c r="AE1817" s="41"/>
      <c r="AR1817" s="226" t="s">
        <v>220</v>
      </c>
      <c r="AT1817" s="226" t="s">
        <v>157</v>
      </c>
      <c r="AU1817" s="226" t="s">
        <v>77</v>
      </c>
      <c r="AY1817" s="20" t="s">
        <v>155</v>
      </c>
      <c r="BE1817" s="227">
        <f>IF(N1817="základní",J1817,0)</f>
        <v>0</v>
      </c>
      <c r="BF1817" s="227">
        <f>IF(N1817="snížená",J1817,0)</f>
        <v>0</v>
      </c>
      <c r="BG1817" s="227">
        <f>IF(N1817="zákl. přenesená",J1817,0)</f>
        <v>0</v>
      </c>
      <c r="BH1817" s="227">
        <f>IF(N1817="sníž. přenesená",J1817,0)</f>
        <v>0</v>
      </c>
      <c r="BI1817" s="227">
        <f>IF(N1817="nulová",J1817,0)</f>
        <v>0</v>
      </c>
      <c r="BJ1817" s="20" t="s">
        <v>75</v>
      </c>
      <c r="BK1817" s="227">
        <f>ROUND(I1817*H1817,2)</f>
        <v>0</v>
      </c>
      <c r="BL1817" s="20" t="s">
        <v>220</v>
      </c>
      <c r="BM1817" s="226" t="s">
        <v>1368</v>
      </c>
    </row>
    <row r="1818" s="2" customFormat="1">
      <c r="A1818" s="41"/>
      <c r="B1818" s="42"/>
      <c r="C1818" s="43"/>
      <c r="D1818" s="228" t="s">
        <v>162</v>
      </c>
      <c r="E1818" s="43"/>
      <c r="F1818" s="229" t="s">
        <v>1367</v>
      </c>
      <c r="G1818" s="43"/>
      <c r="H1818" s="43"/>
      <c r="I1818" s="230"/>
      <c r="J1818" s="43"/>
      <c r="K1818" s="43"/>
      <c r="L1818" s="47"/>
      <c r="M1818" s="231"/>
      <c r="N1818" s="232"/>
      <c r="O1818" s="87"/>
      <c r="P1818" s="87"/>
      <c r="Q1818" s="87"/>
      <c r="R1818" s="87"/>
      <c r="S1818" s="87"/>
      <c r="T1818" s="88"/>
      <c r="U1818" s="41"/>
      <c r="V1818" s="41"/>
      <c r="W1818" s="41"/>
      <c r="X1818" s="41"/>
      <c r="Y1818" s="41"/>
      <c r="Z1818" s="41"/>
      <c r="AA1818" s="41"/>
      <c r="AB1818" s="41"/>
      <c r="AC1818" s="41"/>
      <c r="AD1818" s="41"/>
      <c r="AE1818" s="41"/>
      <c r="AT1818" s="20" t="s">
        <v>162</v>
      </c>
      <c r="AU1818" s="20" t="s">
        <v>77</v>
      </c>
    </row>
    <row r="1819" s="13" customFormat="1">
      <c r="A1819" s="13"/>
      <c r="B1819" s="233"/>
      <c r="C1819" s="234"/>
      <c r="D1819" s="228" t="s">
        <v>170</v>
      </c>
      <c r="E1819" s="235" t="s">
        <v>19</v>
      </c>
      <c r="F1819" s="236" t="s">
        <v>1369</v>
      </c>
      <c r="G1819" s="234"/>
      <c r="H1819" s="235" t="s">
        <v>19</v>
      </c>
      <c r="I1819" s="237"/>
      <c r="J1819" s="234"/>
      <c r="K1819" s="234"/>
      <c r="L1819" s="238"/>
      <c r="M1819" s="239"/>
      <c r="N1819" s="240"/>
      <c r="O1819" s="240"/>
      <c r="P1819" s="240"/>
      <c r="Q1819" s="240"/>
      <c r="R1819" s="240"/>
      <c r="S1819" s="240"/>
      <c r="T1819" s="241"/>
      <c r="U1819" s="13"/>
      <c r="V1819" s="13"/>
      <c r="W1819" s="13"/>
      <c r="X1819" s="13"/>
      <c r="Y1819" s="13"/>
      <c r="Z1819" s="13"/>
      <c r="AA1819" s="13"/>
      <c r="AB1819" s="13"/>
      <c r="AC1819" s="13"/>
      <c r="AD1819" s="13"/>
      <c r="AE1819" s="13"/>
      <c r="AT1819" s="242" t="s">
        <v>170</v>
      </c>
      <c r="AU1819" s="242" t="s">
        <v>77</v>
      </c>
      <c r="AV1819" s="13" t="s">
        <v>75</v>
      </c>
      <c r="AW1819" s="13" t="s">
        <v>31</v>
      </c>
      <c r="AX1819" s="13" t="s">
        <v>69</v>
      </c>
      <c r="AY1819" s="242" t="s">
        <v>155</v>
      </c>
    </row>
    <row r="1820" s="13" customFormat="1">
      <c r="A1820" s="13"/>
      <c r="B1820" s="233"/>
      <c r="C1820" s="234"/>
      <c r="D1820" s="228" t="s">
        <v>170</v>
      </c>
      <c r="E1820" s="235" t="s">
        <v>19</v>
      </c>
      <c r="F1820" s="236" t="s">
        <v>171</v>
      </c>
      <c r="G1820" s="234"/>
      <c r="H1820" s="235" t="s">
        <v>19</v>
      </c>
      <c r="I1820" s="237"/>
      <c r="J1820" s="234"/>
      <c r="K1820" s="234"/>
      <c r="L1820" s="238"/>
      <c r="M1820" s="239"/>
      <c r="N1820" s="240"/>
      <c r="O1820" s="240"/>
      <c r="P1820" s="240"/>
      <c r="Q1820" s="240"/>
      <c r="R1820" s="240"/>
      <c r="S1820" s="240"/>
      <c r="T1820" s="241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T1820" s="242" t="s">
        <v>170</v>
      </c>
      <c r="AU1820" s="242" t="s">
        <v>77</v>
      </c>
      <c r="AV1820" s="13" t="s">
        <v>75</v>
      </c>
      <c r="AW1820" s="13" t="s">
        <v>31</v>
      </c>
      <c r="AX1820" s="13" t="s">
        <v>69</v>
      </c>
      <c r="AY1820" s="242" t="s">
        <v>155</v>
      </c>
    </row>
    <row r="1821" s="14" customFormat="1">
      <c r="A1821" s="14"/>
      <c r="B1821" s="243"/>
      <c r="C1821" s="244"/>
      <c r="D1821" s="228" t="s">
        <v>170</v>
      </c>
      <c r="E1821" s="245" t="s">
        <v>19</v>
      </c>
      <c r="F1821" s="246" t="s">
        <v>1370</v>
      </c>
      <c r="G1821" s="244"/>
      <c r="H1821" s="247">
        <v>12.87</v>
      </c>
      <c r="I1821" s="248"/>
      <c r="J1821" s="244"/>
      <c r="K1821" s="244"/>
      <c r="L1821" s="249"/>
      <c r="M1821" s="250"/>
      <c r="N1821" s="251"/>
      <c r="O1821" s="251"/>
      <c r="P1821" s="251"/>
      <c r="Q1821" s="251"/>
      <c r="R1821" s="251"/>
      <c r="S1821" s="251"/>
      <c r="T1821" s="252"/>
      <c r="U1821" s="14"/>
      <c r="V1821" s="14"/>
      <c r="W1821" s="14"/>
      <c r="X1821" s="14"/>
      <c r="Y1821" s="14"/>
      <c r="Z1821" s="14"/>
      <c r="AA1821" s="14"/>
      <c r="AB1821" s="14"/>
      <c r="AC1821" s="14"/>
      <c r="AD1821" s="14"/>
      <c r="AE1821" s="14"/>
      <c r="AT1821" s="253" t="s">
        <v>170</v>
      </c>
      <c r="AU1821" s="253" t="s">
        <v>77</v>
      </c>
      <c r="AV1821" s="14" t="s">
        <v>77</v>
      </c>
      <c r="AW1821" s="14" t="s">
        <v>31</v>
      </c>
      <c r="AX1821" s="14" t="s">
        <v>69</v>
      </c>
      <c r="AY1821" s="253" t="s">
        <v>155</v>
      </c>
    </row>
    <row r="1822" s="14" customFormat="1">
      <c r="A1822" s="14"/>
      <c r="B1822" s="243"/>
      <c r="C1822" s="244"/>
      <c r="D1822" s="228" t="s">
        <v>170</v>
      </c>
      <c r="E1822" s="245" t="s">
        <v>19</v>
      </c>
      <c r="F1822" s="246" t="s">
        <v>1371</v>
      </c>
      <c r="G1822" s="244"/>
      <c r="H1822" s="247">
        <v>14.56</v>
      </c>
      <c r="I1822" s="248"/>
      <c r="J1822" s="244"/>
      <c r="K1822" s="244"/>
      <c r="L1822" s="249"/>
      <c r="M1822" s="250"/>
      <c r="N1822" s="251"/>
      <c r="O1822" s="251"/>
      <c r="P1822" s="251"/>
      <c r="Q1822" s="251"/>
      <c r="R1822" s="251"/>
      <c r="S1822" s="251"/>
      <c r="T1822" s="252"/>
      <c r="U1822" s="14"/>
      <c r="V1822" s="14"/>
      <c r="W1822" s="14"/>
      <c r="X1822" s="14"/>
      <c r="Y1822" s="14"/>
      <c r="Z1822" s="14"/>
      <c r="AA1822" s="14"/>
      <c r="AB1822" s="14"/>
      <c r="AC1822" s="14"/>
      <c r="AD1822" s="14"/>
      <c r="AE1822" s="14"/>
      <c r="AT1822" s="253" t="s">
        <v>170</v>
      </c>
      <c r="AU1822" s="253" t="s">
        <v>77</v>
      </c>
      <c r="AV1822" s="14" t="s">
        <v>77</v>
      </c>
      <c r="AW1822" s="14" t="s">
        <v>31</v>
      </c>
      <c r="AX1822" s="14" t="s">
        <v>69</v>
      </c>
      <c r="AY1822" s="253" t="s">
        <v>155</v>
      </c>
    </row>
    <row r="1823" s="14" customFormat="1">
      <c r="A1823" s="14"/>
      <c r="B1823" s="243"/>
      <c r="C1823" s="244"/>
      <c r="D1823" s="228" t="s">
        <v>170</v>
      </c>
      <c r="E1823" s="245" t="s">
        <v>19</v>
      </c>
      <c r="F1823" s="246" t="s">
        <v>1371</v>
      </c>
      <c r="G1823" s="244"/>
      <c r="H1823" s="247">
        <v>14.56</v>
      </c>
      <c r="I1823" s="248"/>
      <c r="J1823" s="244"/>
      <c r="K1823" s="244"/>
      <c r="L1823" s="249"/>
      <c r="M1823" s="250"/>
      <c r="N1823" s="251"/>
      <c r="O1823" s="251"/>
      <c r="P1823" s="251"/>
      <c r="Q1823" s="251"/>
      <c r="R1823" s="251"/>
      <c r="S1823" s="251"/>
      <c r="T1823" s="252"/>
      <c r="U1823" s="14"/>
      <c r="V1823" s="14"/>
      <c r="W1823" s="14"/>
      <c r="X1823" s="14"/>
      <c r="Y1823" s="14"/>
      <c r="Z1823" s="14"/>
      <c r="AA1823" s="14"/>
      <c r="AB1823" s="14"/>
      <c r="AC1823" s="14"/>
      <c r="AD1823" s="14"/>
      <c r="AE1823" s="14"/>
      <c r="AT1823" s="253" t="s">
        <v>170</v>
      </c>
      <c r="AU1823" s="253" t="s">
        <v>77</v>
      </c>
      <c r="AV1823" s="14" t="s">
        <v>77</v>
      </c>
      <c r="AW1823" s="14" t="s">
        <v>31</v>
      </c>
      <c r="AX1823" s="14" t="s">
        <v>69</v>
      </c>
      <c r="AY1823" s="253" t="s">
        <v>155</v>
      </c>
    </row>
    <row r="1824" s="15" customFormat="1">
      <c r="A1824" s="15"/>
      <c r="B1824" s="254"/>
      <c r="C1824" s="255"/>
      <c r="D1824" s="228" t="s">
        <v>170</v>
      </c>
      <c r="E1824" s="256" t="s">
        <v>19</v>
      </c>
      <c r="F1824" s="257" t="s">
        <v>192</v>
      </c>
      <c r="G1824" s="255"/>
      <c r="H1824" s="258">
        <v>41.99</v>
      </c>
      <c r="I1824" s="259"/>
      <c r="J1824" s="255"/>
      <c r="K1824" s="255"/>
      <c r="L1824" s="260"/>
      <c r="M1824" s="261"/>
      <c r="N1824" s="262"/>
      <c r="O1824" s="262"/>
      <c r="P1824" s="262"/>
      <c r="Q1824" s="262"/>
      <c r="R1824" s="262"/>
      <c r="S1824" s="262"/>
      <c r="T1824" s="263"/>
      <c r="U1824" s="15"/>
      <c r="V1824" s="15"/>
      <c r="W1824" s="15"/>
      <c r="X1824" s="15"/>
      <c r="Y1824" s="15"/>
      <c r="Z1824" s="15"/>
      <c r="AA1824" s="15"/>
      <c r="AB1824" s="15"/>
      <c r="AC1824" s="15"/>
      <c r="AD1824" s="15"/>
      <c r="AE1824" s="15"/>
      <c r="AT1824" s="264" t="s">
        <v>170</v>
      </c>
      <c r="AU1824" s="264" t="s">
        <v>77</v>
      </c>
      <c r="AV1824" s="15" t="s">
        <v>161</v>
      </c>
      <c r="AW1824" s="15" t="s">
        <v>31</v>
      </c>
      <c r="AX1824" s="15" t="s">
        <v>75</v>
      </c>
      <c r="AY1824" s="264" t="s">
        <v>155</v>
      </c>
    </row>
    <row r="1825" s="2" customFormat="1" ht="16.5" customHeight="1">
      <c r="A1825" s="41"/>
      <c r="B1825" s="42"/>
      <c r="C1825" s="265" t="s">
        <v>853</v>
      </c>
      <c r="D1825" s="265" t="s">
        <v>322</v>
      </c>
      <c r="E1825" s="266" t="s">
        <v>1372</v>
      </c>
      <c r="F1825" s="267" t="s">
        <v>1373</v>
      </c>
      <c r="G1825" s="268" t="s">
        <v>168</v>
      </c>
      <c r="H1825" s="269">
        <v>44.09</v>
      </c>
      <c r="I1825" s="270"/>
      <c r="J1825" s="271">
        <f>ROUND(I1825*H1825,2)</f>
        <v>0</v>
      </c>
      <c r="K1825" s="267" t="s">
        <v>19</v>
      </c>
      <c r="L1825" s="272"/>
      <c r="M1825" s="273" t="s">
        <v>19</v>
      </c>
      <c r="N1825" s="274" t="s">
        <v>40</v>
      </c>
      <c r="O1825" s="87"/>
      <c r="P1825" s="224">
        <f>O1825*H1825</f>
        <v>0</v>
      </c>
      <c r="Q1825" s="224">
        <v>0</v>
      </c>
      <c r="R1825" s="224">
        <f>Q1825*H1825</f>
        <v>0</v>
      </c>
      <c r="S1825" s="224">
        <v>0</v>
      </c>
      <c r="T1825" s="225">
        <f>S1825*H1825</f>
        <v>0</v>
      </c>
      <c r="U1825" s="41"/>
      <c r="V1825" s="41"/>
      <c r="W1825" s="41"/>
      <c r="X1825" s="41"/>
      <c r="Y1825" s="41"/>
      <c r="Z1825" s="41"/>
      <c r="AA1825" s="41"/>
      <c r="AB1825" s="41"/>
      <c r="AC1825" s="41"/>
      <c r="AD1825" s="41"/>
      <c r="AE1825" s="41"/>
      <c r="AR1825" s="226" t="s">
        <v>282</v>
      </c>
      <c r="AT1825" s="226" t="s">
        <v>322</v>
      </c>
      <c r="AU1825" s="226" t="s">
        <v>77</v>
      </c>
      <c r="AY1825" s="20" t="s">
        <v>155</v>
      </c>
      <c r="BE1825" s="227">
        <f>IF(N1825="základní",J1825,0)</f>
        <v>0</v>
      </c>
      <c r="BF1825" s="227">
        <f>IF(N1825="snížená",J1825,0)</f>
        <v>0</v>
      </c>
      <c r="BG1825" s="227">
        <f>IF(N1825="zákl. přenesená",J1825,0)</f>
        <v>0</v>
      </c>
      <c r="BH1825" s="227">
        <f>IF(N1825="sníž. přenesená",J1825,0)</f>
        <v>0</v>
      </c>
      <c r="BI1825" s="227">
        <f>IF(N1825="nulová",J1825,0)</f>
        <v>0</v>
      </c>
      <c r="BJ1825" s="20" t="s">
        <v>75</v>
      </c>
      <c r="BK1825" s="227">
        <f>ROUND(I1825*H1825,2)</f>
        <v>0</v>
      </c>
      <c r="BL1825" s="20" t="s">
        <v>220</v>
      </c>
      <c r="BM1825" s="226" t="s">
        <v>1374</v>
      </c>
    </row>
    <row r="1826" s="2" customFormat="1">
      <c r="A1826" s="41"/>
      <c r="B1826" s="42"/>
      <c r="C1826" s="43"/>
      <c r="D1826" s="228" t="s">
        <v>162</v>
      </c>
      <c r="E1826" s="43"/>
      <c r="F1826" s="229" t="s">
        <v>1373</v>
      </c>
      <c r="G1826" s="43"/>
      <c r="H1826" s="43"/>
      <c r="I1826" s="230"/>
      <c r="J1826" s="43"/>
      <c r="K1826" s="43"/>
      <c r="L1826" s="47"/>
      <c r="M1826" s="231"/>
      <c r="N1826" s="232"/>
      <c r="O1826" s="87"/>
      <c r="P1826" s="87"/>
      <c r="Q1826" s="87"/>
      <c r="R1826" s="87"/>
      <c r="S1826" s="87"/>
      <c r="T1826" s="88"/>
      <c r="U1826" s="41"/>
      <c r="V1826" s="41"/>
      <c r="W1826" s="41"/>
      <c r="X1826" s="41"/>
      <c r="Y1826" s="41"/>
      <c r="Z1826" s="41"/>
      <c r="AA1826" s="41"/>
      <c r="AB1826" s="41"/>
      <c r="AC1826" s="41"/>
      <c r="AD1826" s="41"/>
      <c r="AE1826" s="41"/>
      <c r="AT1826" s="20" t="s">
        <v>162</v>
      </c>
      <c r="AU1826" s="20" t="s">
        <v>77</v>
      </c>
    </row>
    <row r="1827" s="14" customFormat="1">
      <c r="A1827" s="14"/>
      <c r="B1827" s="243"/>
      <c r="C1827" s="244"/>
      <c r="D1827" s="228" t="s">
        <v>170</v>
      </c>
      <c r="E1827" s="245" t="s">
        <v>19</v>
      </c>
      <c r="F1827" s="246" t="s">
        <v>1375</v>
      </c>
      <c r="G1827" s="244"/>
      <c r="H1827" s="247">
        <v>44.09</v>
      </c>
      <c r="I1827" s="248"/>
      <c r="J1827" s="244"/>
      <c r="K1827" s="244"/>
      <c r="L1827" s="249"/>
      <c r="M1827" s="250"/>
      <c r="N1827" s="251"/>
      <c r="O1827" s="251"/>
      <c r="P1827" s="251"/>
      <c r="Q1827" s="251"/>
      <c r="R1827" s="251"/>
      <c r="S1827" s="251"/>
      <c r="T1827" s="252"/>
      <c r="U1827" s="14"/>
      <c r="V1827" s="14"/>
      <c r="W1827" s="14"/>
      <c r="X1827" s="14"/>
      <c r="Y1827" s="14"/>
      <c r="Z1827" s="14"/>
      <c r="AA1827" s="14"/>
      <c r="AB1827" s="14"/>
      <c r="AC1827" s="14"/>
      <c r="AD1827" s="14"/>
      <c r="AE1827" s="14"/>
      <c r="AT1827" s="253" t="s">
        <v>170</v>
      </c>
      <c r="AU1827" s="253" t="s">
        <v>77</v>
      </c>
      <c r="AV1827" s="14" t="s">
        <v>77</v>
      </c>
      <c r="AW1827" s="14" t="s">
        <v>31</v>
      </c>
      <c r="AX1827" s="14" t="s">
        <v>69</v>
      </c>
      <c r="AY1827" s="253" t="s">
        <v>155</v>
      </c>
    </row>
    <row r="1828" s="15" customFormat="1">
      <c r="A1828" s="15"/>
      <c r="B1828" s="254"/>
      <c r="C1828" s="255"/>
      <c r="D1828" s="228" t="s">
        <v>170</v>
      </c>
      <c r="E1828" s="256" t="s">
        <v>19</v>
      </c>
      <c r="F1828" s="257" t="s">
        <v>192</v>
      </c>
      <c r="G1828" s="255"/>
      <c r="H1828" s="258">
        <v>44.09</v>
      </c>
      <c r="I1828" s="259"/>
      <c r="J1828" s="255"/>
      <c r="K1828" s="255"/>
      <c r="L1828" s="260"/>
      <c r="M1828" s="261"/>
      <c r="N1828" s="262"/>
      <c r="O1828" s="262"/>
      <c r="P1828" s="262"/>
      <c r="Q1828" s="262"/>
      <c r="R1828" s="262"/>
      <c r="S1828" s="262"/>
      <c r="T1828" s="263"/>
      <c r="U1828" s="15"/>
      <c r="V1828" s="15"/>
      <c r="W1828" s="15"/>
      <c r="X1828" s="15"/>
      <c r="Y1828" s="15"/>
      <c r="Z1828" s="15"/>
      <c r="AA1828" s="15"/>
      <c r="AB1828" s="15"/>
      <c r="AC1828" s="15"/>
      <c r="AD1828" s="15"/>
      <c r="AE1828" s="15"/>
      <c r="AT1828" s="264" t="s">
        <v>170</v>
      </c>
      <c r="AU1828" s="264" t="s">
        <v>77</v>
      </c>
      <c r="AV1828" s="15" t="s">
        <v>161</v>
      </c>
      <c r="AW1828" s="15" t="s">
        <v>31</v>
      </c>
      <c r="AX1828" s="15" t="s">
        <v>75</v>
      </c>
      <c r="AY1828" s="264" t="s">
        <v>155</v>
      </c>
    </row>
    <row r="1829" s="2" customFormat="1" ht="16.5" customHeight="1">
      <c r="A1829" s="41"/>
      <c r="B1829" s="42"/>
      <c r="C1829" s="215" t="s">
        <v>1376</v>
      </c>
      <c r="D1829" s="215" t="s">
        <v>157</v>
      </c>
      <c r="E1829" s="216" t="s">
        <v>1366</v>
      </c>
      <c r="F1829" s="217" t="s">
        <v>1367</v>
      </c>
      <c r="G1829" s="218" t="s">
        <v>168</v>
      </c>
      <c r="H1829" s="219">
        <v>102.48</v>
      </c>
      <c r="I1829" s="220"/>
      <c r="J1829" s="221">
        <f>ROUND(I1829*H1829,2)</f>
        <v>0</v>
      </c>
      <c r="K1829" s="217" t="s">
        <v>19</v>
      </c>
      <c r="L1829" s="47"/>
      <c r="M1829" s="222" t="s">
        <v>19</v>
      </c>
      <c r="N1829" s="223" t="s">
        <v>40</v>
      </c>
      <c r="O1829" s="87"/>
      <c r="P1829" s="224">
        <f>O1829*H1829</f>
        <v>0</v>
      </c>
      <c r="Q1829" s="224">
        <v>0</v>
      </c>
      <c r="R1829" s="224">
        <f>Q1829*H1829</f>
        <v>0</v>
      </c>
      <c r="S1829" s="224">
        <v>0</v>
      </c>
      <c r="T1829" s="225">
        <f>S1829*H1829</f>
        <v>0</v>
      </c>
      <c r="U1829" s="41"/>
      <c r="V1829" s="41"/>
      <c r="W1829" s="41"/>
      <c r="X1829" s="41"/>
      <c r="Y1829" s="41"/>
      <c r="Z1829" s="41"/>
      <c r="AA1829" s="41"/>
      <c r="AB1829" s="41"/>
      <c r="AC1829" s="41"/>
      <c r="AD1829" s="41"/>
      <c r="AE1829" s="41"/>
      <c r="AR1829" s="226" t="s">
        <v>220</v>
      </c>
      <c r="AT1829" s="226" t="s">
        <v>157</v>
      </c>
      <c r="AU1829" s="226" t="s">
        <v>77</v>
      </c>
      <c r="AY1829" s="20" t="s">
        <v>155</v>
      </c>
      <c r="BE1829" s="227">
        <f>IF(N1829="základní",J1829,0)</f>
        <v>0</v>
      </c>
      <c r="BF1829" s="227">
        <f>IF(N1829="snížená",J1829,0)</f>
        <v>0</v>
      </c>
      <c r="BG1829" s="227">
        <f>IF(N1829="zákl. přenesená",J1829,0)</f>
        <v>0</v>
      </c>
      <c r="BH1829" s="227">
        <f>IF(N1829="sníž. přenesená",J1829,0)</f>
        <v>0</v>
      </c>
      <c r="BI1829" s="227">
        <f>IF(N1829="nulová",J1829,0)</f>
        <v>0</v>
      </c>
      <c r="BJ1829" s="20" t="s">
        <v>75</v>
      </c>
      <c r="BK1829" s="227">
        <f>ROUND(I1829*H1829,2)</f>
        <v>0</v>
      </c>
      <c r="BL1829" s="20" t="s">
        <v>220</v>
      </c>
      <c r="BM1829" s="226" t="s">
        <v>1377</v>
      </c>
    </row>
    <row r="1830" s="2" customFormat="1">
      <c r="A1830" s="41"/>
      <c r="B1830" s="42"/>
      <c r="C1830" s="43"/>
      <c r="D1830" s="228" t="s">
        <v>162</v>
      </c>
      <c r="E1830" s="43"/>
      <c r="F1830" s="229" t="s">
        <v>1367</v>
      </c>
      <c r="G1830" s="43"/>
      <c r="H1830" s="43"/>
      <c r="I1830" s="230"/>
      <c r="J1830" s="43"/>
      <c r="K1830" s="43"/>
      <c r="L1830" s="47"/>
      <c r="M1830" s="231"/>
      <c r="N1830" s="232"/>
      <c r="O1830" s="87"/>
      <c r="P1830" s="87"/>
      <c r="Q1830" s="87"/>
      <c r="R1830" s="87"/>
      <c r="S1830" s="87"/>
      <c r="T1830" s="88"/>
      <c r="U1830" s="41"/>
      <c r="V1830" s="41"/>
      <c r="W1830" s="41"/>
      <c r="X1830" s="41"/>
      <c r="Y1830" s="41"/>
      <c r="Z1830" s="41"/>
      <c r="AA1830" s="41"/>
      <c r="AB1830" s="41"/>
      <c r="AC1830" s="41"/>
      <c r="AD1830" s="41"/>
      <c r="AE1830" s="41"/>
      <c r="AT1830" s="20" t="s">
        <v>162</v>
      </c>
      <c r="AU1830" s="20" t="s">
        <v>77</v>
      </c>
    </row>
    <row r="1831" s="13" customFormat="1">
      <c r="A1831" s="13"/>
      <c r="B1831" s="233"/>
      <c r="C1831" s="234"/>
      <c r="D1831" s="228" t="s">
        <v>170</v>
      </c>
      <c r="E1831" s="235" t="s">
        <v>19</v>
      </c>
      <c r="F1831" s="236" t="s">
        <v>1378</v>
      </c>
      <c r="G1831" s="234"/>
      <c r="H1831" s="235" t="s">
        <v>19</v>
      </c>
      <c r="I1831" s="237"/>
      <c r="J1831" s="234"/>
      <c r="K1831" s="234"/>
      <c r="L1831" s="238"/>
      <c r="M1831" s="239"/>
      <c r="N1831" s="240"/>
      <c r="O1831" s="240"/>
      <c r="P1831" s="240"/>
      <c r="Q1831" s="240"/>
      <c r="R1831" s="240"/>
      <c r="S1831" s="240"/>
      <c r="T1831" s="241"/>
      <c r="U1831" s="13"/>
      <c r="V1831" s="13"/>
      <c r="W1831" s="13"/>
      <c r="X1831" s="13"/>
      <c r="Y1831" s="13"/>
      <c r="Z1831" s="13"/>
      <c r="AA1831" s="13"/>
      <c r="AB1831" s="13"/>
      <c r="AC1831" s="13"/>
      <c r="AD1831" s="13"/>
      <c r="AE1831" s="13"/>
      <c r="AT1831" s="242" t="s">
        <v>170</v>
      </c>
      <c r="AU1831" s="242" t="s">
        <v>77</v>
      </c>
      <c r="AV1831" s="13" t="s">
        <v>75</v>
      </c>
      <c r="AW1831" s="13" t="s">
        <v>31</v>
      </c>
      <c r="AX1831" s="13" t="s">
        <v>69</v>
      </c>
      <c r="AY1831" s="242" t="s">
        <v>155</v>
      </c>
    </row>
    <row r="1832" s="13" customFormat="1">
      <c r="A1832" s="13"/>
      <c r="B1832" s="233"/>
      <c r="C1832" s="234"/>
      <c r="D1832" s="228" t="s">
        <v>170</v>
      </c>
      <c r="E1832" s="235" t="s">
        <v>19</v>
      </c>
      <c r="F1832" s="236" t="s">
        <v>171</v>
      </c>
      <c r="G1832" s="234"/>
      <c r="H1832" s="235" t="s">
        <v>19</v>
      </c>
      <c r="I1832" s="237"/>
      <c r="J1832" s="234"/>
      <c r="K1832" s="234"/>
      <c r="L1832" s="238"/>
      <c r="M1832" s="239"/>
      <c r="N1832" s="240"/>
      <c r="O1832" s="240"/>
      <c r="P1832" s="240"/>
      <c r="Q1832" s="240"/>
      <c r="R1832" s="240"/>
      <c r="S1832" s="240"/>
      <c r="T1832" s="241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T1832" s="242" t="s">
        <v>170</v>
      </c>
      <c r="AU1832" s="242" t="s">
        <v>77</v>
      </c>
      <c r="AV1832" s="13" t="s">
        <v>75</v>
      </c>
      <c r="AW1832" s="13" t="s">
        <v>31</v>
      </c>
      <c r="AX1832" s="13" t="s">
        <v>69</v>
      </c>
      <c r="AY1832" s="242" t="s">
        <v>155</v>
      </c>
    </row>
    <row r="1833" s="14" customFormat="1">
      <c r="A1833" s="14"/>
      <c r="B1833" s="243"/>
      <c r="C1833" s="244"/>
      <c r="D1833" s="228" t="s">
        <v>170</v>
      </c>
      <c r="E1833" s="245" t="s">
        <v>19</v>
      </c>
      <c r="F1833" s="246" t="s">
        <v>1379</v>
      </c>
      <c r="G1833" s="244"/>
      <c r="H1833" s="247">
        <v>28.96</v>
      </c>
      <c r="I1833" s="248"/>
      <c r="J1833" s="244"/>
      <c r="K1833" s="244"/>
      <c r="L1833" s="249"/>
      <c r="M1833" s="250"/>
      <c r="N1833" s="251"/>
      <c r="O1833" s="251"/>
      <c r="P1833" s="251"/>
      <c r="Q1833" s="251"/>
      <c r="R1833" s="251"/>
      <c r="S1833" s="251"/>
      <c r="T1833" s="252"/>
      <c r="U1833" s="14"/>
      <c r="V1833" s="14"/>
      <c r="W1833" s="14"/>
      <c r="X1833" s="14"/>
      <c r="Y1833" s="14"/>
      <c r="Z1833" s="14"/>
      <c r="AA1833" s="14"/>
      <c r="AB1833" s="14"/>
      <c r="AC1833" s="14"/>
      <c r="AD1833" s="14"/>
      <c r="AE1833" s="14"/>
      <c r="AT1833" s="253" t="s">
        <v>170</v>
      </c>
      <c r="AU1833" s="253" t="s">
        <v>77</v>
      </c>
      <c r="AV1833" s="14" t="s">
        <v>77</v>
      </c>
      <c r="AW1833" s="14" t="s">
        <v>31</v>
      </c>
      <c r="AX1833" s="14" t="s">
        <v>69</v>
      </c>
      <c r="AY1833" s="253" t="s">
        <v>155</v>
      </c>
    </row>
    <row r="1834" s="13" customFormat="1">
      <c r="A1834" s="13"/>
      <c r="B1834" s="233"/>
      <c r="C1834" s="234"/>
      <c r="D1834" s="228" t="s">
        <v>170</v>
      </c>
      <c r="E1834" s="235" t="s">
        <v>19</v>
      </c>
      <c r="F1834" s="236" t="s">
        <v>177</v>
      </c>
      <c r="G1834" s="234"/>
      <c r="H1834" s="235" t="s">
        <v>19</v>
      </c>
      <c r="I1834" s="237"/>
      <c r="J1834" s="234"/>
      <c r="K1834" s="234"/>
      <c r="L1834" s="238"/>
      <c r="M1834" s="239"/>
      <c r="N1834" s="240"/>
      <c r="O1834" s="240"/>
      <c r="P1834" s="240"/>
      <c r="Q1834" s="240"/>
      <c r="R1834" s="240"/>
      <c r="S1834" s="240"/>
      <c r="T1834" s="241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T1834" s="242" t="s">
        <v>170</v>
      </c>
      <c r="AU1834" s="242" t="s">
        <v>77</v>
      </c>
      <c r="AV1834" s="13" t="s">
        <v>75</v>
      </c>
      <c r="AW1834" s="13" t="s">
        <v>31</v>
      </c>
      <c r="AX1834" s="13" t="s">
        <v>69</v>
      </c>
      <c r="AY1834" s="242" t="s">
        <v>155</v>
      </c>
    </row>
    <row r="1835" s="14" customFormat="1">
      <c r="A1835" s="14"/>
      <c r="B1835" s="243"/>
      <c r="C1835" s="244"/>
      <c r="D1835" s="228" t="s">
        <v>170</v>
      </c>
      <c r="E1835" s="245" t="s">
        <v>19</v>
      </c>
      <c r="F1835" s="246" t="s">
        <v>1380</v>
      </c>
      <c r="G1835" s="244"/>
      <c r="H1835" s="247">
        <v>14.4</v>
      </c>
      <c r="I1835" s="248"/>
      <c r="J1835" s="244"/>
      <c r="K1835" s="244"/>
      <c r="L1835" s="249"/>
      <c r="M1835" s="250"/>
      <c r="N1835" s="251"/>
      <c r="O1835" s="251"/>
      <c r="P1835" s="251"/>
      <c r="Q1835" s="251"/>
      <c r="R1835" s="251"/>
      <c r="S1835" s="251"/>
      <c r="T1835" s="252"/>
      <c r="U1835" s="14"/>
      <c r="V1835" s="14"/>
      <c r="W1835" s="14"/>
      <c r="X1835" s="14"/>
      <c r="Y1835" s="14"/>
      <c r="Z1835" s="14"/>
      <c r="AA1835" s="14"/>
      <c r="AB1835" s="14"/>
      <c r="AC1835" s="14"/>
      <c r="AD1835" s="14"/>
      <c r="AE1835" s="14"/>
      <c r="AT1835" s="253" t="s">
        <v>170</v>
      </c>
      <c r="AU1835" s="253" t="s">
        <v>77</v>
      </c>
      <c r="AV1835" s="14" t="s">
        <v>77</v>
      </c>
      <c r="AW1835" s="14" t="s">
        <v>31</v>
      </c>
      <c r="AX1835" s="14" t="s">
        <v>69</v>
      </c>
      <c r="AY1835" s="253" t="s">
        <v>155</v>
      </c>
    </row>
    <row r="1836" s="13" customFormat="1">
      <c r="A1836" s="13"/>
      <c r="B1836" s="233"/>
      <c r="C1836" s="234"/>
      <c r="D1836" s="228" t="s">
        <v>170</v>
      </c>
      <c r="E1836" s="235" t="s">
        <v>19</v>
      </c>
      <c r="F1836" s="236" t="s">
        <v>180</v>
      </c>
      <c r="G1836" s="234"/>
      <c r="H1836" s="235" t="s">
        <v>19</v>
      </c>
      <c r="I1836" s="237"/>
      <c r="J1836" s="234"/>
      <c r="K1836" s="234"/>
      <c r="L1836" s="238"/>
      <c r="M1836" s="239"/>
      <c r="N1836" s="240"/>
      <c r="O1836" s="240"/>
      <c r="P1836" s="240"/>
      <c r="Q1836" s="240"/>
      <c r="R1836" s="240"/>
      <c r="S1836" s="240"/>
      <c r="T1836" s="241"/>
      <c r="U1836" s="13"/>
      <c r="V1836" s="13"/>
      <c r="W1836" s="13"/>
      <c r="X1836" s="13"/>
      <c r="Y1836" s="13"/>
      <c r="Z1836" s="13"/>
      <c r="AA1836" s="13"/>
      <c r="AB1836" s="13"/>
      <c r="AC1836" s="13"/>
      <c r="AD1836" s="13"/>
      <c r="AE1836" s="13"/>
      <c r="AT1836" s="242" t="s">
        <v>170</v>
      </c>
      <c r="AU1836" s="242" t="s">
        <v>77</v>
      </c>
      <c r="AV1836" s="13" t="s">
        <v>75</v>
      </c>
      <c r="AW1836" s="13" t="s">
        <v>31</v>
      </c>
      <c r="AX1836" s="13" t="s">
        <v>69</v>
      </c>
      <c r="AY1836" s="242" t="s">
        <v>155</v>
      </c>
    </row>
    <row r="1837" s="14" customFormat="1">
      <c r="A1837" s="14"/>
      <c r="B1837" s="243"/>
      <c r="C1837" s="244"/>
      <c r="D1837" s="228" t="s">
        <v>170</v>
      </c>
      <c r="E1837" s="245" t="s">
        <v>19</v>
      </c>
      <c r="F1837" s="246" t="s">
        <v>1381</v>
      </c>
      <c r="G1837" s="244"/>
      <c r="H1837" s="247">
        <v>18.96</v>
      </c>
      <c r="I1837" s="248"/>
      <c r="J1837" s="244"/>
      <c r="K1837" s="244"/>
      <c r="L1837" s="249"/>
      <c r="M1837" s="250"/>
      <c r="N1837" s="251"/>
      <c r="O1837" s="251"/>
      <c r="P1837" s="251"/>
      <c r="Q1837" s="251"/>
      <c r="R1837" s="251"/>
      <c r="S1837" s="251"/>
      <c r="T1837" s="252"/>
      <c r="U1837" s="14"/>
      <c r="V1837" s="14"/>
      <c r="W1837" s="14"/>
      <c r="X1837" s="14"/>
      <c r="Y1837" s="14"/>
      <c r="Z1837" s="14"/>
      <c r="AA1837" s="14"/>
      <c r="AB1837" s="14"/>
      <c r="AC1837" s="14"/>
      <c r="AD1837" s="14"/>
      <c r="AE1837" s="14"/>
      <c r="AT1837" s="253" t="s">
        <v>170</v>
      </c>
      <c r="AU1837" s="253" t="s">
        <v>77</v>
      </c>
      <c r="AV1837" s="14" t="s">
        <v>77</v>
      </c>
      <c r="AW1837" s="14" t="s">
        <v>31</v>
      </c>
      <c r="AX1837" s="14" t="s">
        <v>69</v>
      </c>
      <c r="AY1837" s="253" t="s">
        <v>155</v>
      </c>
    </row>
    <row r="1838" s="13" customFormat="1">
      <c r="A1838" s="13"/>
      <c r="B1838" s="233"/>
      <c r="C1838" s="234"/>
      <c r="D1838" s="228" t="s">
        <v>170</v>
      </c>
      <c r="E1838" s="235" t="s">
        <v>19</v>
      </c>
      <c r="F1838" s="236" t="s">
        <v>183</v>
      </c>
      <c r="G1838" s="234"/>
      <c r="H1838" s="235" t="s">
        <v>19</v>
      </c>
      <c r="I1838" s="237"/>
      <c r="J1838" s="234"/>
      <c r="K1838" s="234"/>
      <c r="L1838" s="238"/>
      <c r="M1838" s="239"/>
      <c r="N1838" s="240"/>
      <c r="O1838" s="240"/>
      <c r="P1838" s="240"/>
      <c r="Q1838" s="240"/>
      <c r="R1838" s="240"/>
      <c r="S1838" s="240"/>
      <c r="T1838" s="241"/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  <c r="AE1838" s="13"/>
      <c r="AT1838" s="242" t="s">
        <v>170</v>
      </c>
      <c r="AU1838" s="242" t="s">
        <v>77</v>
      </c>
      <c r="AV1838" s="13" t="s">
        <v>75</v>
      </c>
      <c r="AW1838" s="13" t="s">
        <v>31</v>
      </c>
      <c r="AX1838" s="13" t="s">
        <v>69</v>
      </c>
      <c r="AY1838" s="242" t="s">
        <v>155</v>
      </c>
    </row>
    <row r="1839" s="14" customFormat="1">
      <c r="A1839" s="14"/>
      <c r="B1839" s="243"/>
      <c r="C1839" s="244"/>
      <c r="D1839" s="228" t="s">
        <v>170</v>
      </c>
      <c r="E1839" s="245" t="s">
        <v>19</v>
      </c>
      <c r="F1839" s="246" t="s">
        <v>1382</v>
      </c>
      <c r="G1839" s="244"/>
      <c r="H1839" s="247">
        <v>16.780000000000002</v>
      </c>
      <c r="I1839" s="248"/>
      <c r="J1839" s="244"/>
      <c r="K1839" s="244"/>
      <c r="L1839" s="249"/>
      <c r="M1839" s="250"/>
      <c r="N1839" s="251"/>
      <c r="O1839" s="251"/>
      <c r="P1839" s="251"/>
      <c r="Q1839" s="251"/>
      <c r="R1839" s="251"/>
      <c r="S1839" s="251"/>
      <c r="T1839" s="252"/>
      <c r="U1839" s="14"/>
      <c r="V1839" s="14"/>
      <c r="W1839" s="14"/>
      <c r="X1839" s="14"/>
      <c r="Y1839" s="14"/>
      <c r="Z1839" s="14"/>
      <c r="AA1839" s="14"/>
      <c r="AB1839" s="14"/>
      <c r="AC1839" s="14"/>
      <c r="AD1839" s="14"/>
      <c r="AE1839" s="14"/>
      <c r="AT1839" s="253" t="s">
        <v>170</v>
      </c>
      <c r="AU1839" s="253" t="s">
        <v>77</v>
      </c>
      <c r="AV1839" s="14" t="s">
        <v>77</v>
      </c>
      <c r="AW1839" s="14" t="s">
        <v>31</v>
      </c>
      <c r="AX1839" s="14" t="s">
        <v>69</v>
      </c>
      <c r="AY1839" s="253" t="s">
        <v>155</v>
      </c>
    </row>
    <row r="1840" s="13" customFormat="1">
      <c r="A1840" s="13"/>
      <c r="B1840" s="233"/>
      <c r="C1840" s="234"/>
      <c r="D1840" s="228" t="s">
        <v>170</v>
      </c>
      <c r="E1840" s="235" t="s">
        <v>19</v>
      </c>
      <c r="F1840" s="236" t="s">
        <v>187</v>
      </c>
      <c r="G1840" s="234"/>
      <c r="H1840" s="235" t="s">
        <v>19</v>
      </c>
      <c r="I1840" s="237"/>
      <c r="J1840" s="234"/>
      <c r="K1840" s="234"/>
      <c r="L1840" s="238"/>
      <c r="M1840" s="239"/>
      <c r="N1840" s="240"/>
      <c r="O1840" s="240"/>
      <c r="P1840" s="240"/>
      <c r="Q1840" s="240"/>
      <c r="R1840" s="240"/>
      <c r="S1840" s="240"/>
      <c r="T1840" s="241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T1840" s="242" t="s">
        <v>170</v>
      </c>
      <c r="AU1840" s="242" t="s">
        <v>77</v>
      </c>
      <c r="AV1840" s="13" t="s">
        <v>75</v>
      </c>
      <c r="AW1840" s="13" t="s">
        <v>31</v>
      </c>
      <c r="AX1840" s="13" t="s">
        <v>69</v>
      </c>
      <c r="AY1840" s="242" t="s">
        <v>155</v>
      </c>
    </row>
    <row r="1841" s="14" customFormat="1">
      <c r="A1841" s="14"/>
      <c r="B1841" s="243"/>
      <c r="C1841" s="244"/>
      <c r="D1841" s="228" t="s">
        <v>170</v>
      </c>
      <c r="E1841" s="245" t="s">
        <v>19</v>
      </c>
      <c r="F1841" s="246" t="s">
        <v>1383</v>
      </c>
      <c r="G1841" s="244"/>
      <c r="H1841" s="247">
        <v>23.38</v>
      </c>
      <c r="I1841" s="248"/>
      <c r="J1841" s="244"/>
      <c r="K1841" s="244"/>
      <c r="L1841" s="249"/>
      <c r="M1841" s="250"/>
      <c r="N1841" s="251"/>
      <c r="O1841" s="251"/>
      <c r="P1841" s="251"/>
      <c r="Q1841" s="251"/>
      <c r="R1841" s="251"/>
      <c r="S1841" s="251"/>
      <c r="T1841" s="252"/>
      <c r="U1841" s="14"/>
      <c r="V1841" s="14"/>
      <c r="W1841" s="14"/>
      <c r="X1841" s="14"/>
      <c r="Y1841" s="14"/>
      <c r="Z1841" s="14"/>
      <c r="AA1841" s="14"/>
      <c r="AB1841" s="14"/>
      <c r="AC1841" s="14"/>
      <c r="AD1841" s="14"/>
      <c r="AE1841" s="14"/>
      <c r="AT1841" s="253" t="s">
        <v>170</v>
      </c>
      <c r="AU1841" s="253" t="s">
        <v>77</v>
      </c>
      <c r="AV1841" s="14" t="s">
        <v>77</v>
      </c>
      <c r="AW1841" s="14" t="s">
        <v>31</v>
      </c>
      <c r="AX1841" s="14" t="s">
        <v>69</v>
      </c>
      <c r="AY1841" s="253" t="s">
        <v>155</v>
      </c>
    </row>
    <row r="1842" s="15" customFormat="1">
      <c r="A1842" s="15"/>
      <c r="B1842" s="254"/>
      <c r="C1842" s="255"/>
      <c r="D1842" s="228" t="s">
        <v>170</v>
      </c>
      <c r="E1842" s="256" t="s">
        <v>19</v>
      </c>
      <c r="F1842" s="257" t="s">
        <v>192</v>
      </c>
      <c r="G1842" s="255"/>
      <c r="H1842" s="258">
        <v>102.47999999999998</v>
      </c>
      <c r="I1842" s="259"/>
      <c r="J1842" s="255"/>
      <c r="K1842" s="255"/>
      <c r="L1842" s="260"/>
      <c r="M1842" s="261"/>
      <c r="N1842" s="262"/>
      <c r="O1842" s="262"/>
      <c r="P1842" s="262"/>
      <c r="Q1842" s="262"/>
      <c r="R1842" s="262"/>
      <c r="S1842" s="262"/>
      <c r="T1842" s="263"/>
      <c r="U1842" s="15"/>
      <c r="V1842" s="15"/>
      <c r="W1842" s="15"/>
      <c r="X1842" s="15"/>
      <c r="Y1842" s="15"/>
      <c r="Z1842" s="15"/>
      <c r="AA1842" s="15"/>
      <c r="AB1842" s="15"/>
      <c r="AC1842" s="15"/>
      <c r="AD1842" s="15"/>
      <c r="AE1842" s="15"/>
      <c r="AT1842" s="264" t="s">
        <v>170</v>
      </c>
      <c r="AU1842" s="264" t="s">
        <v>77</v>
      </c>
      <c r="AV1842" s="15" t="s">
        <v>161</v>
      </c>
      <c r="AW1842" s="15" t="s">
        <v>31</v>
      </c>
      <c r="AX1842" s="15" t="s">
        <v>75</v>
      </c>
      <c r="AY1842" s="264" t="s">
        <v>155</v>
      </c>
    </row>
    <row r="1843" s="2" customFormat="1" ht="16.5" customHeight="1">
      <c r="A1843" s="41"/>
      <c r="B1843" s="42"/>
      <c r="C1843" s="265" t="s">
        <v>857</v>
      </c>
      <c r="D1843" s="265" t="s">
        <v>322</v>
      </c>
      <c r="E1843" s="266" t="s">
        <v>1340</v>
      </c>
      <c r="F1843" s="267" t="s">
        <v>1341</v>
      </c>
      <c r="G1843" s="268" t="s">
        <v>201</v>
      </c>
      <c r="H1843" s="269">
        <v>8.362</v>
      </c>
      <c r="I1843" s="270"/>
      <c r="J1843" s="271">
        <f>ROUND(I1843*H1843,2)</f>
        <v>0</v>
      </c>
      <c r="K1843" s="267" t="s">
        <v>19</v>
      </c>
      <c r="L1843" s="272"/>
      <c r="M1843" s="273" t="s">
        <v>19</v>
      </c>
      <c r="N1843" s="274" t="s">
        <v>40</v>
      </c>
      <c r="O1843" s="87"/>
      <c r="P1843" s="224">
        <f>O1843*H1843</f>
        <v>0</v>
      </c>
      <c r="Q1843" s="224">
        <v>0</v>
      </c>
      <c r="R1843" s="224">
        <f>Q1843*H1843</f>
        <v>0</v>
      </c>
      <c r="S1843" s="224">
        <v>0</v>
      </c>
      <c r="T1843" s="225">
        <f>S1843*H1843</f>
        <v>0</v>
      </c>
      <c r="U1843" s="41"/>
      <c r="V1843" s="41"/>
      <c r="W1843" s="41"/>
      <c r="X1843" s="41"/>
      <c r="Y1843" s="41"/>
      <c r="Z1843" s="41"/>
      <c r="AA1843" s="41"/>
      <c r="AB1843" s="41"/>
      <c r="AC1843" s="41"/>
      <c r="AD1843" s="41"/>
      <c r="AE1843" s="41"/>
      <c r="AR1843" s="226" t="s">
        <v>282</v>
      </c>
      <c r="AT1843" s="226" t="s">
        <v>322</v>
      </c>
      <c r="AU1843" s="226" t="s">
        <v>77</v>
      </c>
      <c r="AY1843" s="20" t="s">
        <v>155</v>
      </c>
      <c r="BE1843" s="227">
        <f>IF(N1843="základní",J1843,0)</f>
        <v>0</v>
      </c>
      <c r="BF1843" s="227">
        <f>IF(N1843="snížená",J1843,0)</f>
        <v>0</v>
      </c>
      <c r="BG1843" s="227">
        <f>IF(N1843="zákl. přenesená",J1843,0)</f>
        <v>0</v>
      </c>
      <c r="BH1843" s="227">
        <f>IF(N1843="sníž. přenesená",J1843,0)</f>
        <v>0</v>
      </c>
      <c r="BI1843" s="227">
        <f>IF(N1843="nulová",J1843,0)</f>
        <v>0</v>
      </c>
      <c r="BJ1843" s="20" t="s">
        <v>75</v>
      </c>
      <c r="BK1843" s="227">
        <f>ROUND(I1843*H1843,2)</f>
        <v>0</v>
      </c>
      <c r="BL1843" s="20" t="s">
        <v>220</v>
      </c>
      <c r="BM1843" s="226" t="s">
        <v>1384</v>
      </c>
    </row>
    <row r="1844" s="2" customFormat="1">
      <c r="A1844" s="41"/>
      <c r="B1844" s="42"/>
      <c r="C1844" s="43"/>
      <c r="D1844" s="228" t="s">
        <v>162</v>
      </c>
      <c r="E1844" s="43"/>
      <c r="F1844" s="229" t="s">
        <v>1341</v>
      </c>
      <c r="G1844" s="43"/>
      <c r="H1844" s="43"/>
      <c r="I1844" s="230"/>
      <c r="J1844" s="43"/>
      <c r="K1844" s="43"/>
      <c r="L1844" s="47"/>
      <c r="M1844" s="231"/>
      <c r="N1844" s="232"/>
      <c r="O1844" s="87"/>
      <c r="P1844" s="87"/>
      <c r="Q1844" s="87"/>
      <c r="R1844" s="87"/>
      <c r="S1844" s="87"/>
      <c r="T1844" s="88"/>
      <c r="U1844" s="41"/>
      <c r="V1844" s="41"/>
      <c r="W1844" s="41"/>
      <c r="X1844" s="41"/>
      <c r="Y1844" s="41"/>
      <c r="Z1844" s="41"/>
      <c r="AA1844" s="41"/>
      <c r="AB1844" s="41"/>
      <c r="AC1844" s="41"/>
      <c r="AD1844" s="41"/>
      <c r="AE1844" s="41"/>
      <c r="AT1844" s="20" t="s">
        <v>162</v>
      </c>
      <c r="AU1844" s="20" t="s">
        <v>77</v>
      </c>
    </row>
    <row r="1845" s="13" customFormat="1">
      <c r="A1845" s="13"/>
      <c r="B1845" s="233"/>
      <c r="C1845" s="234"/>
      <c r="D1845" s="228" t="s">
        <v>170</v>
      </c>
      <c r="E1845" s="235" t="s">
        <v>19</v>
      </c>
      <c r="F1845" s="236" t="s">
        <v>1378</v>
      </c>
      <c r="G1845" s="234"/>
      <c r="H1845" s="235" t="s">
        <v>19</v>
      </c>
      <c r="I1845" s="237"/>
      <c r="J1845" s="234"/>
      <c r="K1845" s="234"/>
      <c r="L1845" s="238"/>
      <c r="M1845" s="239"/>
      <c r="N1845" s="240"/>
      <c r="O1845" s="240"/>
      <c r="P1845" s="240"/>
      <c r="Q1845" s="240"/>
      <c r="R1845" s="240"/>
      <c r="S1845" s="240"/>
      <c r="T1845" s="241"/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  <c r="AE1845" s="13"/>
      <c r="AT1845" s="242" t="s">
        <v>170</v>
      </c>
      <c r="AU1845" s="242" t="s">
        <v>77</v>
      </c>
      <c r="AV1845" s="13" t="s">
        <v>75</v>
      </c>
      <c r="AW1845" s="13" t="s">
        <v>31</v>
      </c>
      <c r="AX1845" s="13" t="s">
        <v>69</v>
      </c>
      <c r="AY1845" s="242" t="s">
        <v>155</v>
      </c>
    </row>
    <row r="1846" s="13" customFormat="1">
      <c r="A1846" s="13"/>
      <c r="B1846" s="233"/>
      <c r="C1846" s="234"/>
      <c r="D1846" s="228" t="s">
        <v>170</v>
      </c>
      <c r="E1846" s="235" t="s">
        <v>19</v>
      </c>
      <c r="F1846" s="236" t="s">
        <v>171</v>
      </c>
      <c r="G1846" s="234"/>
      <c r="H1846" s="235" t="s">
        <v>19</v>
      </c>
      <c r="I1846" s="237"/>
      <c r="J1846" s="234"/>
      <c r="K1846" s="234"/>
      <c r="L1846" s="238"/>
      <c r="M1846" s="239"/>
      <c r="N1846" s="240"/>
      <c r="O1846" s="240"/>
      <c r="P1846" s="240"/>
      <c r="Q1846" s="240"/>
      <c r="R1846" s="240"/>
      <c r="S1846" s="240"/>
      <c r="T1846" s="241"/>
      <c r="U1846" s="13"/>
      <c r="V1846" s="13"/>
      <c r="W1846" s="13"/>
      <c r="X1846" s="13"/>
      <c r="Y1846" s="13"/>
      <c r="Z1846" s="13"/>
      <c r="AA1846" s="13"/>
      <c r="AB1846" s="13"/>
      <c r="AC1846" s="13"/>
      <c r="AD1846" s="13"/>
      <c r="AE1846" s="13"/>
      <c r="AT1846" s="242" t="s">
        <v>170</v>
      </c>
      <c r="AU1846" s="242" t="s">
        <v>77</v>
      </c>
      <c r="AV1846" s="13" t="s">
        <v>75</v>
      </c>
      <c r="AW1846" s="13" t="s">
        <v>31</v>
      </c>
      <c r="AX1846" s="13" t="s">
        <v>69</v>
      </c>
      <c r="AY1846" s="242" t="s">
        <v>155</v>
      </c>
    </row>
    <row r="1847" s="14" customFormat="1">
      <c r="A1847" s="14"/>
      <c r="B1847" s="243"/>
      <c r="C1847" s="244"/>
      <c r="D1847" s="228" t="s">
        <v>170</v>
      </c>
      <c r="E1847" s="245" t="s">
        <v>19</v>
      </c>
      <c r="F1847" s="246" t="s">
        <v>1385</v>
      </c>
      <c r="G1847" s="244"/>
      <c r="H1847" s="247">
        <v>2.317</v>
      </c>
      <c r="I1847" s="248"/>
      <c r="J1847" s="244"/>
      <c r="K1847" s="244"/>
      <c r="L1847" s="249"/>
      <c r="M1847" s="250"/>
      <c r="N1847" s="251"/>
      <c r="O1847" s="251"/>
      <c r="P1847" s="251"/>
      <c r="Q1847" s="251"/>
      <c r="R1847" s="251"/>
      <c r="S1847" s="251"/>
      <c r="T1847" s="252"/>
      <c r="U1847" s="14"/>
      <c r="V1847" s="14"/>
      <c r="W1847" s="14"/>
      <c r="X1847" s="14"/>
      <c r="Y1847" s="14"/>
      <c r="Z1847" s="14"/>
      <c r="AA1847" s="14"/>
      <c r="AB1847" s="14"/>
      <c r="AC1847" s="14"/>
      <c r="AD1847" s="14"/>
      <c r="AE1847" s="14"/>
      <c r="AT1847" s="253" t="s">
        <v>170</v>
      </c>
      <c r="AU1847" s="253" t="s">
        <v>77</v>
      </c>
      <c r="AV1847" s="14" t="s">
        <v>77</v>
      </c>
      <c r="AW1847" s="14" t="s">
        <v>31</v>
      </c>
      <c r="AX1847" s="14" t="s">
        <v>69</v>
      </c>
      <c r="AY1847" s="253" t="s">
        <v>155</v>
      </c>
    </row>
    <row r="1848" s="13" customFormat="1">
      <c r="A1848" s="13"/>
      <c r="B1848" s="233"/>
      <c r="C1848" s="234"/>
      <c r="D1848" s="228" t="s">
        <v>170</v>
      </c>
      <c r="E1848" s="235" t="s">
        <v>19</v>
      </c>
      <c r="F1848" s="236" t="s">
        <v>177</v>
      </c>
      <c r="G1848" s="234"/>
      <c r="H1848" s="235" t="s">
        <v>19</v>
      </c>
      <c r="I1848" s="237"/>
      <c r="J1848" s="234"/>
      <c r="K1848" s="234"/>
      <c r="L1848" s="238"/>
      <c r="M1848" s="239"/>
      <c r="N1848" s="240"/>
      <c r="O1848" s="240"/>
      <c r="P1848" s="240"/>
      <c r="Q1848" s="240"/>
      <c r="R1848" s="240"/>
      <c r="S1848" s="240"/>
      <c r="T1848" s="241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T1848" s="242" t="s">
        <v>170</v>
      </c>
      <c r="AU1848" s="242" t="s">
        <v>77</v>
      </c>
      <c r="AV1848" s="13" t="s">
        <v>75</v>
      </c>
      <c r="AW1848" s="13" t="s">
        <v>31</v>
      </c>
      <c r="AX1848" s="13" t="s">
        <v>69</v>
      </c>
      <c r="AY1848" s="242" t="s">
        <v>155</v>
      </c>
    </row>
    <row r="1849" s="14" customFormat="1">
      <c r="A1849" s="14"/>
      <c r="B1849" s="243"/>
      <c r="C1849" s="244"/>
      <c r="D1849" s="228" t="s">
        <v>170</v>
      </c>
      <c r="E1849" s="245" t="s">
        <v>19</v>
      </c>
      <c r="F1849" s="246" t="s">
        <v>1386</v>
      </c>
      <c r="G1849" s="244"/>
      <c r="H1849" s="247">
        <v>1.152</v>
      </c>
      <c r="I1849" s="248"/>
      <c r="J1849" s="244"/>
      <c r="K1849" s="244"/>
      <c r="L1849" s="249"/>
      <c r="M1849" s="250"/>
      <c r="N1849" s="251"/>
      <c r="O1849" s="251"/>
      <c r="P1849" s="251"/>
      <c r="Q1849" s="251"/>
      <c r="R1849" s="251"/>
      <c r="S1849" s="251"/>
      <c r="T1849" s="252"/>
      <c r="U1849" s="14"/>
      <c r="V1849" s="14"/>
      <c r="W1849" s="14"/>
      <c r="X1849" s="14"/>
      <c r="Y1849" s="14"/>
      <c r="Z1849" s="14"/>
      <c r="AA1849" s="14"/>
      <c r="AB1849" s="14"/>
      <c r="AC1849" s="14"/>
      <c r="AD1849" s="14"/>
      <c r="AE1849" s="14"/>
      <c r="AT1849" s="253" t="s">
        <v>170</v>
      </c>
      <c r="AU1849" s="253" t="s">
        <v>77</v>
      </c>
      <c r="AV1849" s="14" t="s">
        <v>77</v>
      </c>
      <c r="AW1849" s="14" t="s">
        <v>31</v>
      </c>
      <c r="AX1849" s="14" t="s">
        <v>69</v>
      </c>
      <c r="AY1849" s="253" t="s">
        <v>155</v>
      </c>
    </row>
    <row r="1850" s="13" customFormat="1">
      <c r="A1850" s="13"/>
      <c r="B1850" s="233"/>
      <c r="C1850" s="234"/>
      <c r="D1850" s="228" t="s">
        <v>170</v>
      </c>
      <c r="E1850" s="235" t="s">
        <v>19</v>
      </c>
      <c r="F1850" s="236" t="s">
        <v>180</v>
      </c>
      <c r="G1850" s="234"/>
      <c r="H1850" s="235" t="s">
        <v>19</v>
      </c>
      <c r="I1850" s="237"/>
      <c r="J1850" s="234"/>
      <c r="K1850" s="234"/>
      <c r="L1850" s="238"/>
      <c r="M1850" s="239"/>
      <c r="N1850" s="240"/>
      <c r="O1850" s="240"/>
      <c r="P1850" s="240"/>
      <c r="Q1850" s="240"/>
      <c r="R1850" s="240"/>
      <c r="S1850" s="240"/>
      <c r="T1850" s="241"/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  <c r="AE1850" s="13"/>
      <c r="AT1850" s="242" t="s">
        <v>170</v>
      </c>
      <c r="AU1850" s="242" t="s">
        <v>77</v>
      </c>
      <c r="AV1850" s="13" t="s">
        <v>75</v>
      </c>
      <c r="AW1850" s="13" t="s">
        <v>31</v>
      </c>
      <c r="AX1850" s="13" t="s">
        <v>69</v>
      </c>
      <c r="AY1850" s="242" t="s">
        <v>155</v>
      </c>
    </row>
    <row r="1851" s="14" customFormat="1">
      <c r="A1851" s="14"/>
      <c r="B1851" s="243"/>
      <c r="C1851" s="244"/>
      <c r="D1851" s="228" t="s">
        <v>170</v>
      </c>
      <c r="E1851" s="245" t="s">
        <v>19</v>
      </c>
      <c r="F1851" s="246" t="s">
        <v>1387</v>
      </c>
      <c r="G1851" s="244"/>
      <c r="H1851" s="247">
        <v>1.5169999999999997</v>
      </c>
      <c r="I1851" s="248"/>
      <c r="J1851" s="244"/>
      <c r="K1851" s="244"/>
      <c r="L1851" s="249"/>
      <c r="M1851" s="250"/>
      <c r="N1851" s="251"/>
      <c r="O1851" s="251"/>
      <c r="P1851" s="251"/>
      <c r="Q1851" s="251"/>
      <c r="R1851" s="251"/>
      <c r="S1851" s="251"/>
      <c r="T1851" s="252"/>
      <c r="U1851" s="14"/>
      <c r="V1851" s="14"/>
      <c r="W1851" s="14"/>
      <c r="X1851" s="14"/>
      <c r="Y1851" s="14"/>
      <c r="Z1851" s="14"/>
      <c r="AA1851" s="14"/>
      <c r="AB1851" s="14"/>
      <c r="AC1851" s="14"/>
      <c r="AD1851" s="14"/>
      <c r="AE1851" s="14"/>
      <c r="AT1851" s="253" t="s">
        <v>170</v>
      </c>
      <c r="AU1851" s="253" t="s">
        <v>77</v>
      </c>
      <c r="AV1851" s="14" t="s">
        <v>77</v>
      </c>
      <c r="AW1851" s="14" t="s">
        <v>31</v>
      </c>
      <c r="AX1851" s="14" t="s">
        <v>69</v>
      </c>
      <c r="AY1851" s="253" t="s">
        <v>155</v>
      </c>
    </row>
    <row r="1852" s="13" customFormat="1">
      <c r="A1852" s="13"/>
      <c r="B1852" s="233"/>
      <c r="C1852" s="234"/>
      <c r="D1852" s="228" t="s">
        <v>170</v>
      </c>
      <c r="E1852" s="235" t="s">
        <v>19</v>
      </c>
      <c r="F1852" s="236" t="s">
        <v>183</v>
      </c>
      <c r="G1852" s="234"/>
      <c r="H1852" s="235" t="s">
        <v>19</v>
      </c>
      <c r="I1852" s="237"/>
      <c r="J1852" s="234"/>
      <c r="K1852" s="234"/>
      <c r="L1852" s="238"/>
      <c r="M1852" s="239"/>
      <c r="N1852" s="240"/>
      <c r="O1852" s="240"/>
      <c r="P1852" s="240"/>
      <c r="Q1852" s="240"/>
      <c r="R1852" s="240"/>
      <c r="S1852" s="240"/>
      <c r="T1852" s="241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/>
      <c r="AT1852" s="242" t="s">
        <v>170</v>
      </c>
      <c r="AU1852" s="242" t="s">
        <v>77</v>
      </c>
      <c r="AV1852" s="13" t="s">
        <v>75</v>
      </c>
      <c r="AW1852" s="13" t="s">
        <v>31</v>
      </c>
      <c r="AX1852" s="13" t="s">
        <v>69</v>
      </c>
      <c r="AY1852" s="242" t="s">
        <v>155</v>
      </c>
    </row>
    <row r="1853" s="14" customFormat="1">
      <c r="A1853" s="14"/>
      <c r="B1853" s="243"/>
      <c r="C1853" s="244"/>
      <c r="D1853" s="228" t="s">
        <v>170</v>
      </c>
      <c r="E1853" s="245" t="s">
        <v>19</v>
      </c>
      <c r="F1853" s="246" t="s">
        <v>1388</v>
      </c>
      <c r="G1853" s="244"/>
      <c r="H1853" s="247">
        <v>1.3420000000000002</v>
      </c>
      <c r="I1853" s="248"/>
      <c r="J1853" s="244"/>
      <c r="K1853" s="244"/>
      <c r="L1853" s="249"/>
      <c r="M1853" s="250"/>
      <c r="N1853" s="251"/>
      <c r="O1853" s="251"/>
      <c r="P1853" s="251"/>
      <c r="Q1853" s="251"/>
      <c r="R1853" s="251"/>
      <c r="S1853" s="251"/>
      <c r="T1853" s="252"/>
      <c r="U1853" s="14"/>
      <c r="V1853" s="14"/>
      <c r="W1853" s="14"/>
      <c r="X1853" s="14"/>
      <c r="Y1853" s="14"/>
      <c r="Z1853" s="14"/>
      <c r="AA1853" s="14"/>
      <c r="AB1853" s="14"/>
      <c r="AC1853" s="14"/>
      <c r="AD1853" s="14"/>
      <c r="AE1853" s="14"/>
      <c r="AT1853" s="253" t="s">
        <v>170</v>
      </c>
      <c r="AU1853" s="253" t="s">
        <v>77</v>
      </c>
      <c r="AV1853" s="14" t="s">
        <v>77</v>
      </c>
      <c r="AW1853" s="14" t="s">
        <v>31</v>
      </c>
      <c r="AX1853" s="14" t="s">
        <v>69</v>
      </c>
      <c r="AY1853" s="253" t="s">
        <v>155</v>
      </c>
    </row>
    <row r="1854" s="13" customFormat="1">
      <c r="A1854" s="13"/>
      <c r="B1854" s="233"/>
      <c r="C1854" s="234"/>
      <c r="D1854" s="228" t="s">
        <v>170</v>
      </c>
      <c r="E1854" s="235" t="s">
        <v>19</v>
      </c>
      <c r="F1854" s="236" t="s">
        <v>187</v>
      </c>
      <c r="G1854" s="234"/>
      <c r="H1854" s="235" t="s">
        <v>19</v>
      </c>
      <c r="I1854" s="237"/>
      <c r="J1854" s="234"/>
      <c r="K1854" s="234"/>
      <c r="L1854" s="238"/>
      <c r="M1854" s="239"/>
      <c r="N1854" s="240"/>
      <c r="O1854" s="240"/>
      <c r="P1854" s="240"/>
      <c r="Q1854" s="240"/>
      <c r="R1854" s="240"/>
      <c r="S1854" s="240"/>
      <c r="T1854" s="241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T1854" s="242" t="s">
        <v>170</v>
      </c>
      <c r="AU1854" s="242" t="s">
        <v>77</v>
      </c>
      <c r="AV1854" s="13" t="s">
        <v>75</v>
      </c>
      <c r="AW1854" s="13" t="s">
        <v>31</v>
      </c>
      <c r="AX1854" s="13" t="s">
        <v>69</v>
      </c>
      <c r="AY1854" s="242" t="s">
        <v>155</v>
      </c>
    </row>
    <row r="1855" s="14" customFormat="1">
      <c r="A1855" s="14"/>
      <c r="B1855" s="243"/>
      <c r="C1855" s="244"/>
      <c r="D1855" s="228" t="s">
        <v>170</v>
      </c>
      <c r="E1855" s="245" t="s">
        <v>19</v>
      </c>
      <c r="F1855" s="246" t="s">
        <v>1389</v>
      </c>
      <c r="G1855" s="244"/>
      <c r="H1855" s="247">
        <v>1.8700000000000003</v>
      </c>
      <c r="I1855" s="248"/>
      <c r="J1855" s="244"/>
      <c r="K1855" s="244"/>
      <c r="L1855" s="249"/>
      <c r="M1855" s="250"/>
      <c r="N1855" s="251"/>
      <c r="O1855" s="251"/>
      <c r="P1855" s="251"/>
      <c r="Q1855" s="251"/>
      <c r="R1855" s="251"/>
      <c r="S1855" s="251"/>
      <c r="T1855" s="252"/>
      <c r="U1855" s="14"/>
      <c r="V1855" s="14"/>
      <c r="W1855" s="14"/>
      <c r="X1855" s="14"/>
      <c r="Y1855" s="14"/>
      <c r="Z1855" s="14"/>
      <c r="AA1855" s="14"/>
      <c r="AB1855" s="14"/>
      <c r="AC1855" s="14"/>
      <c r="AD1855" s="14"/>
      <c r="AE1855" s="14"/>
      <c r="AT1855" s="253" t="s">
        <v>170</v>
      </c>
      <c r="AU1855" s="253" t="s">
        <v>77</v>
      </c>
      <c r="AV1855" s="14" t="s">
        <v>77</v>
      </c>
      <c r="AW1855" s="14" t="s">
        <v>31</v>
      </c>
      <c r="AX1855" s="14" t="s">
        <v>69</v>
      </c>
      <c r="AY1855" s="253" t="s">
        <v>155</v>
      </c>
    </row>
    <row r="1856" s="15" customFormat="1">
      <c r="A1856" s="15"/>
      <c r="B1856" s="254"/>
      <c r="C1856" s="255"/>
      <c r="D1856" s="228" t="s">
        <v>170</v>
      </c>
      <c r="E1856" s="256" t="s">
        <v>19</v>
      </c>
      <c r="F1856" s="257" t="s">
        <v>192</v>
      </c>
      <c r="G1856" s="255"/>
      <c r="H1856" s="258">
        <v>8.198</v>
      </c>
      <c r="I1856" s="259"/>
      <c r="J1856" s="255"/>
      <c r="K1856" s="255"/>
      <c r="L1856" s="260"/>
      <c r="M1856" s="261"/>
      <c r="N1856" s="262"/>
      <c r="O1856" s="262"/>
      <c r="P1856" s="262"/>
      <c r="Q1856" s="262"/>
      <c r="R1856" s="262"/>
      <c r="S1856" s="262"/>
      <c r="T1856" s="263"/>
      <c r="U1856" s="15"/>
      <c r="V1856" s="15"/>
      <c r="W1856" s="15"/>
      <c r="X1856" s="15"/>
      <c r="Y1856" s="15"/>
      <c r="Z1856" s="15"/>
      <c r="AA1856" s="15"/>
      <c r="AB1856" s="15"/>
      <c r="AC1856" s="15"/>
      <c r="AD1856" s="15"/>
      <c r="AE1856" s="15"/>
      <c r="AT1856" s="264" t="s">
        <v>170</v>
      </c>
      <c r="AU1856" s="264" t="s">
        <v>77</v>
      </c>
      <c r="AV1856" s="15" t="s">
        <v>161</v>
      </c>
      <c r="AW1856" s="15" t="s">
        <v>31</v>
      </c>
      <c r="AX1856" s="15" t="s">
        <v>69</v>
      </c>
      <c r="AY1856" s="264" t="s">
        <v>155</v>
      </c>
    </row>
    <row r="1857" s="14" customFormat="1">
      <c r="A1857" s="14"/>
      <c r="B1857" s="243"/>
      <c r="C1857" s="244"/>
      <c r="D1857" s="228" t="s">
        <v>170</v>
      </c>
      <c r="E1857" s="245" t="s">
        <v>19</v>
      </c>
      <c r="F1857" s="246" t="s">
        <v>1390</v>
      </c>
      <c r="G1857" s="244"/>
      <c r="H1857" s="247">
        <v>8.362</v>
      </c>
      <c r="I1857" s="248"/>
      <c r="J1857" s="244"/>
      <c r="K1857" s="244"/>
      <c r="L1857" s="249"/>
      <c r="M1857" s="250"/>
      <c r="N1857" s="251"/>
      <c r="O1857" s="251"/>
      <c r="P1857" s="251"/>
      <c r="Q1857" s="251"/>
      <c r="R1857" s="251"/>
      <c r="S1857" s="251"/>
      <c r="T1857" s="252"/>
      <c r="U1857" s="14"/>
      <c r="V1857" s="14"/>
      <c r="W1857" s="14"/>
      <c r="X1857" s="14"/>
      <c r="Y1857" s="14"/>
      <c r="Z1857" s="14"/>
      <c r="AA1857" s="14"/>
      <c r="AB1857" s="14"/>
      <c r="AC1857" s="14"/>
      <c r="AD1857" s="14"/>
      <c r="AE1857" s="14"/>
      <c r="AT1857" s="253" t="s">
        <v>170</v>
      </c>
      <c r="AU1857" s="253" t="s">
        <v>77</v>
      </c>
      <c r="AV1857" s="14" t="s">
        <v>77</v>
      </c>
      <c r="AW1857" s="14" t="s">
        <v>31</v>
      </c>
      <c r="AX1857" s="14" t="s">
        <v>69</v>
      </c>
      <c r="AY1857" s="253" t="s">
        <v>155</v>
      </c>
    </row>
    <row r="1858" s="15" customFormat="1">
      <c r="A1858" s="15"/>
      <c r="B1858" s="254"/>
      <c r="C1858" s="255"/>
      <c r="D1858" s="228" t="s">
        <v>170</v>
      </c>
      <c r="E1858" s="256" t="s">
        <v>19</v>
      </c>
      <c r="F1858" s="257" t="s">
        <v>192</v>
      </c>
      <c r="G1858" s="255"/>
      <c r="H1858" s="258">
        <v>8.362</v>
      </c>
      <c r="I1858" s="259"/>
      <c r="J1858" s="255"/>
      <c r="K1858" s="255"/>
      <c r="L1858" s="260"/>
      <c r="M1858" s="261"/>
      <c r="N1858" s="262"/>
      <c r="O1858" s="262"/>
      <c r="P1858" s="262"/>
      <c r="Q1858" s="262"/>
      <c r="R1858" s="262"/>
      <c r="S1858" s="262"/>
      <c r="T1858" s="263"/>
      <c r="U1858" s="15"/>
      <c r="V1858" s="15"/>
      <c r="W1858" s="15"/>
      <c r="X1858" s="15"/>
      <c r="Y1858" s="15"/>
      <c r="Z1858" s="15"/>
      <c r="AA1858" s="15"/>
      <c r="AB1858" s="15"/>
      <c r="AC1858" s="15"/>
      <c r="AD1858" s="15"/>
      <c r="AE1858" s="15"/>
      <c r="AT1858" s="264" t="s">
        <v>170</v>
      </c>
      <c r="AU1858" s="264" t="s">
        <v>77</v>
      </c>
      <c r="AV1858" s="15" t="s">
        <v>161</v>
      </c>
      <c r="AW1858" s="15" t="s">
        <v>31</v>
      </c>
      <c r="AX1858" s="15" t="s">
        <v>75</v>
      </c>
      <c r="AY1858" s="264" t="s">
        <v>155</v>
      </c>
    </row>
    <row r="1859" s="2" customFormat="1" ht="16.5" customHeight="1">
      <c r="A1859" s="41"/>
      <c r="B1859" s="42"/>
      <c r="C1859" s="215" t="s">
        <v>1391</v>
      </c>
      <c r="D1859" s="215" t="s">
        <v>157</v>
      </c>
      <c r="E1859" s="216" t="s">
        <v>1366</v>
      </c>
      <c r="F1859" s="217" t="s">
        <v>1367</v>
      </c>
      <c r="G1859" s="218" t="s">
        <v>168</v>
      </c>
      <c r="H1859" s="219">
        <v>3425.226</v>
      </c>
      <c r="I1859" s="220"/>
      <c r="J1859" s="221">
        <f>ROUND(I1859*H1859,2)</f>
        <v>0</v>
      </c>
      <c r="K1859" s="217" t="s">
        <v>19</v>
      </c>
      <c r="L1859" s="47"/>
      <c r="M1859" s="222" t="s">
        <v>19</v>
      </c>
      <c r="N1859" s="223" t="s">
        <v>40</v>
      </c>
      <c r="O1859" s="87"/>
      <c r="P1859" s="224">
        <f>O1859*H1859</f>
        <v>0</v>
      </c>
      <c r="Q1859" s="224">
        <v>0</v>
      </c>
      <c r="R1859" s="224">
        <f>Q1859*H1859</f>
        <v>0</v>
      </c>
      <c r="S1859" s="224">
        <v>0</v>
      </c>
      <c r="T1859" s="225">
        <f>S1859*H1859</f>
        <v>0</v>
      </c>
      <c r="U1859" s="41"/>
      <c r="V1859" s="41"/>
      <c r="W1859" s="41"/>
      <c r="X1859" s="41"/>
      <c r="Y1859" s="41"/>
      <c r="Z1859" s="41"/>
      <c r="AA1859" s="41"/>
      <c r="AB1859" s="41"/>
      <c r="AC1859" s="41"/>
      <c r="AD1859" s="41"/>
      <c r="AE1859" s="41"/>
      <c r="AR1859" s="226" t="s">
        <v>220</v>
      </c>
      <c r="AT1859" s="226" t="s">
        <v>157</v>
      </c>
      <c r="AU1859" s="226" t="s">
        <v>77</v>
      </c>
      <c r="AY1859" s="20" t="s">
        <v>155</v>
      </c>
      <c r="BE1859" s="227">
        <f>IF(N1859="základní",J1859,0)</f>
        <v>0</v>
      </c>
      <c r="BF1859" s="227">
        <f>IF(N1859="snížená",J1859,0)</f>
        <v>0</v>
      </c>
      <c r="BG1859" s="227">
        <f>IF(N1859="zákl. přenesená",J1859,0)</f>
        <v>0</v>
      </c>
      <c r="BH1859" s="227">
        <f>IF(N1859="sníž. přenesená",J1859,0)</f>
        <v>0</v>
      </c>
      <c r="BI1859" s="227">
        <f>IF(N1859="nulová",J1859,0)</f>
        <v>0</v>
      </c>
      <c r="BJ1859" s="20" t="s">
        <v>75</v>
      </c>
      <c r="BK1859" s="227">
        <f>ROUND(I1859*H1859,2)</f>
        <v>0</v>
      </c>
      <c r="BL1859" s="20" t="s">
        <v>220</v>
      </c>
      <c r="BM1859" s="226" t="s">
        <v>1392</v>
      </c>
    </row>
    <row r="1860" s="2" customFormat="1">
      <c r="A1860" s="41"/>
      <c r="B1860" s="42"/>
      <c r="C1860" s="43"/>
      <c r="D1860" s="228" t="s">
        <v>162</v>
      </c>
      <c r="E1860" s="43"/>
      <c r="F1860" s="229" t="s">
        <v>1367</v>
      </c>
      <c r="G1860" s="43"/>
      <c r="H1860" s="43"/>
      <c r="I1860" s="230"/>
      <c r="J1860" s="43"/>
      <c r="K1860" s="43"/>
      <c r="L1860" s="47"/>
      <c r="M1860" s="231"/>
      <c r="N1860" s="232"/>
      <c r="O1860" s="87"/>
      <c r="P1860" s="87"/>
      <c r="Q1860" s="87"/>
      <c r="R1860" s="87"/>
      <c r="S1860" s="87"/>
      <c r="T1860" s="88"/>
      <c r="U1860" s="41"/>
      <c r="V1860" s="41"/>
      <c r="W1860" s="41"/>
      <c r="X1860" s="41"/>
      <c r="Y1860" s="41"/>
      <c r="Z1860" s="41"/>
      <c r="AA1860" s="41"/>
      <c r="AB1860" s="41"/>
      <c r="AC1860" s="41"/>
      <c r="AD1860" s="41"/>
      <c r="AE1860" s="41"/>
      <c r="AT1860" s="20" t="s">
        <v>162</v>
      </c>
      <c r="AU1860" s="20" t="s">
        <v>77</v>
      </c>
    </row>
    <row r="1861" s="13" customFormat="1">
      <c r="A1861" s="13"/>
      <c r="B1861" s="233"/>
      <c r="C1861" s="234"/>
      <c r="D1861" s="228" t="s">
        <v>170</v>
      </c>
      <c r="E1861" s="235" t="s">
        <v>19</v>
      </c>
      <c r="F1861" s="236" t="s">
        <v>1393</v>
      </c>
      <c r="G1861" s="234"/>
      <c r="H1861" s="235" t="s">
        <v>19</v>
      </c>
      <c r="I1861" s="237"/>
      <c r="J1861" s="234"/>
      <c r="K1861" s="234"/>
      <c r="L1861" s="238"/>
      <c r="M1861" s="239"/>
      <c r="N1861" s="240"/>
      <c r="O1861" s="240"/>
      <c r="P1861" s="240"/>
      <c r="Q1861" s="240"/>
      <c r="R1861" s="240"/>
      <c r="S1861" s="240"/>
      <c r="T1861" s="241"/>
      <c r="U1861" s="13"/>
      <c r="V1861" s="13"/>
      <c r="W1861" s="13"/>
      <c r="X1861" s="13"/>
      <c r="Y1861" s="13"/>
      <c r="Z1861" s="13"/>
      <c r="AA1861" s="13"/>
      <c r="AB1861" s="13"/>
      <c r="AC1861" s="13"/>
      <c r="AD1861" s="13"/>
      <c r="AE1861" s="13"/>
      <c r="AT1861" s="242" t="s">
        <v>170</v>
      </c>
      <c r="AU1861" s="242" t="s">
        <v>77</v>
      </c>
      <c r="AV1861" s="13" t="s">
        <v>75</v>
      </c>
      <c r="AW1861" s="13" t="s">
        <v>31</v>
      </c>
      <c r="AX1861" s="13" t="s">
        <v>69</v>
      </c>
      <c r="AY1861" s="242" t="s">
        <v>155</v>
      </c>
    </row>
    <row r="1862" s="13" customFormat="1">
      <c r="A1862" s="13"/>
      <c r="B1862" s="233"/>
      <c r="C1862" s="234"/>
      <c r="D1862" s="228" t="s">
        <v>170</v>
      </c>
      <c r="E1862" s="235" t="s">
        <v>19</v>
      </c>
      <c r="F1862" s="236" t="s">
        <v>171</v>
      </c>
      <c r="G1862" s="234"/>
      <c r="H1862" s="235" t="s">
        <v>19</v>
      </c>
      <c r="I1862" s="237"/>
      <c r="J1862" s="234"/>
      <c r="K1862" s="234"/>
      <c r="L1862" s="238"/>
      <c r="M1862" s="239"/>
      <c r="N1862" s="240"/>
      <c r="O1862" s="240"/>
      <c r="P1862" s="240"/>
      <c r="Q1862" s="240"/>
      <c r="R1862" s="240"/>
      <c r="S1862" s="240"/>
      <c r="T1862" s="241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T1862" s="242" t="s">
        <v>170</v>
      </c>
      <c r="AU1862" s="242" t="s">
        <v>77</v>
      </c>
      <c r="AV1862" s="13" t="s">
        <v>75</v>
      </c>
      <c r="AW1862" s="13" t="s">
        <v>31</v>
      </c>
      <c r="AX1862" s="13" t="s">
        <v>69</v>
      </c>
      <c r="AY1862" s="242" t="s">
        <v>155</v>
      </c>
    </row>
    <row r="1863" s="14" customFormat="1">
      <c r="A1863" s="14"/>
      <c r="B1863" s="243"/>
      <c r="C1863" s="244"/>
      <c r="D1863" s="228" t="s">
        <v>170</v>
      </c>
      <c r="E1863" s="245" t="s">
        <v>19</v>
      </c>
      <c r="F1863" s="246" t="s">
        <v>1394</v>
      </c>
      <c r="G1863" s="244"/>
      <c r="H1863" s="247">
        <v>1230.8</v>
      </c>
      <c r="I1863" s="248"/>
      <c r="J1863" s="244"/>
      <c r="K1863" s="244"/>
      <c r="L1863" s="249"/>
      <c r="M1863" s="250"/>
      <c r="N1863" s="251"/>
      <c r="O1863" s="251"/>
      <c r="P1863" s="251"/>
      <c r="Q1863" s="251"/>
      <c r="R1863" s="251"/>
      <c r="S1863" s="251"/>
      <c r="T1863" s="252"/>
      <c r="U1863" s="14"/>
      <c r="V1863" s="14"/>
      <c r="W1863" s="14"/>
      <c r="X1863" s="14"/>
      <c r="Y1863" s="14"/>
      <c r="Z1863" s="14"/>
      <c r="AA1863" s="14"/>
      <c r="AB1863" s="14"/>
      <c r="AC1863" s="14"/>
      <c r="AD1863" s="14"/>
      <c r="AE1863" s="14"/>
      <c r="AT1863" s="253" t="s">
        <v>170</v>
      </c>
      <c r="AU1863" s="253" t="s">
        <v>77</v>
      </c>
      <c r="AV1863" s="14" t="s">
        <v>77</v>
      </c>
      <c r="AW1863" s="14" t="s">
        <v>31</v>
      </c>
      <c r="AX1863" s="14" t="s">
        <v>69</v>
      </c>
      <c r="AY1863" s="253" t="s">
        <v>155</v>
      </c>
    </row>
    <row r="1864" s="13" customFormat="1">
      <c r="A1864" s="13"/>
      <c r="B1864" s="233"/>
      <c r="C1864" s="234"/>
      <c r="D1864" s="228" t="s">
        <v>170</v>
      </c>
      <c r="E1864" s="235" t="s">
        <v>19</v>
      </c>
      <c r="F1864" s="236" t="s">
        <v>177</v>
      </c>
      <c r="G1864" s="234"/>
      <c r="H1864" s="235" t="s">
        <v>19</v>
      </c>
      <c r="I1864" s="237"/>
      <c r="J1864" s="234"/>
      <c r="K1864" s="234"/>
      <c r="L1864" s="238"/>
      <c r="M1864" s="239"/>
      <c r="N1864" s="240"/>
      <c r="O1864" s="240"/>
      <c r="P1864" s="240"/>
      <c r="Q1864" s="240"/>
      <c r="R1864" s="240"/>
      <c r="S1864" s="240"/>
      <c r="T1864" s="241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/>
      <c r="AT1864" s="242" t="s">
        <v>170</v>
      </c>
      <c r="AU1864" s="242" t="s">
        <v>77</v>
      </c>
      <c r="AV1864" s="13" t="s">
        <v>75</v>
      </c>
      <c r="AW1864" s="13" t="s">
        <v>31</v>
      </c>
      <c r="AX1864" s="13" t="s">
        <v>69</v>
      </c>
      <c r="AY1864" s="242" t="s">
        <v>155</v>
      </c>
    </row>
    <row r="1865" s="14" customFormat="1">
      <c r="A1865" s="14"/>
      <c r="B1865" s="243"/>
      <c r="C1865" s="244"/>
      <c r="D1865" s="228" t="s">
        <v>170</v>
      </c>
      <c r="E1865" s="245" t="s">
        <v>19</v>
      </c>
      <c r="F1865" s="246" t="s">
        <v>1395</v>
      </c>
      <c r="G1865" s="244"/>
      <c r="H1865" s="247">
        <v>612</v>
      </c>
      <c r="I1865" s="248"/>
      <c r="J1865" s="244"/>
      <c r="K1865" s="244"/>
      <c r="L1865" s="249"/>
      <c r="M1865" s="250"/>
      <c r="N1865" s="251"/>
      <c r="O1865" s="251"/>
      <c r="P1865" s="251"/>
      <c r="Q1865" s="251"/>
      <c r="R1865" s="251"/>
      <c r="S1865" s="251"/>
      <c r="T1865" s="252"/>
      <c r="U1865" s="14"/>
      <c r="V1865" s="14"/>
      <c r="W1865" s="14"/>
      <c r="X1865" s="14"/>
      <c r="Y1865" s="14"/>
      <c r="Z1865" s="14"/>
      <c r="AA1865" s="14"/>
      <c r="AB1865" s="14"/>
      <c r="AC1865" s="14"/>
      <c r="AD1865" s="14"/>
      <c r="AE1865" s="14"/>
      <c r="AT1865" s="253" t="s">
        <v>170</v>
      </c>
      <c r="AU1865" s="253" t="s">
        <v>77</v>
      </c>
      <c r="AV1865" s="14" t="s">
        <v>77</v>
      </c>
      <c r="AW1865" s="14" t="s">
        <v>31</v>
      </c>
      <c r="AX1865" s="14" t="s">
        <v>69</v>
      </c>
      <c r="AY1865" s="253" t="s">
        <v>155</v>
      </c>
    </row>
    <row r="1866" s="13" customFormat="1">
      <c r="A1866" s="13"/>
      <c r="B1866" s="233"/>
      <c r="C1866" s="234"/>
      <c r="D1866" s="228" t="s">
        <v>170</v>
      </c>
      <c r="E1866" s="235" t="s">
        <v>19</v>
      </c>
      <c r="F1866" s="236" t="s">
        <v>180</v>
      </c>
      <c r="G1866" s="234"/>
      <c r="H1866" s="235" t="s">
        <v>19</v>
      </c>
      <c r="I1866" s="237"/>
      <c r="J1866" s="234"/>
      <c r="K1866" s="234"/>
      <c r="L1866" s="238"/>
      <c r="M1866" s="239"/>
      <c r="N1866" s="240"/>
      <c r="O1866" s="240"/>
      <c r="P1866" s="240"/>
      <c r="Q1866" s="240"/>
      <c r="R1866" s="240"/>
      <c r="S1866" s="240"/>
      <c r="T1866" s="241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T1866" s="242" t="s">
        <v>170</v>
      </c>
      <c r="AU1866" s="242" t="s">
        <v>77</v>
      </c>
      <c r="AV1866" s="13" t="s">
        <v>75</v>
      </c>
      <c r="AW1866" s="13" t="s">
        <v>31</v>
      </c>
      <c r="AX1866" s="13" t="s">
        <v>69</v>
      </c>
      <c r="AY1866" s="242" t="s">
        <v>155</v>
      </c>
    </row>
    <row r="1867" s="14" customFormat="1">
      <c r="A1867" s="14"/>
      <c r="B1867" s="243"/>
      <c r="C1867" s="244"/>
      <c r="D1867" s="228" t="s">
        <v>170</v>
      </c>
      <c r="E1867" s="245" t="s">
        <v>19</v>
      </c>
      <c r="F1867" s="246" t="s">
        <v>1396</v>
      </c>
      <c r="G1867" s="244"/>
      <c r="H1867" s="247">
        <v>805.8</v>
      </c>
      <c r="I1867" s="248"/>
      <c r="J1867" s="244"/>
      <c r="K1867" s="244"/>
      <c r="L1867" s="249"/>
      <c r="M1867" s="250"/>
      <c r="N1867" s="251"/>
      <c r="O1867" s="251"/>
      <c r="P1867" s="251"/>
      <c r="Q1867" s="251"/>
      <c r="R1867" s="251"/>
      <c r="S1867" s="251"/>
      <c r="T1867" s="252"/>
      <c r="U1867" s="14"/>
      <c r="V1867" s="14"/>
      <c r="W1867" s="14"/>
      <c r="X1867" s="14"/>
      <c r="Y1867" s="14"/>
      <c r="Z1867" s="14"/>
      <c r="AA1867" s="14"/>
      <c r="AB1867" s="14"/>
      <c r="AC1867" s="14"/>
      <c r="AD1867" s="14"/>
      <c r="AE1867" s="14"/>
      <c r="AT1867" s="253" t="s">
        <v>170</v>
      </c>
      <c r="AU1867" s="253" t="s">
        <v>77</v>
      </c>
      <c r="AV1867" s="14" t="s">
        <v>77</v>
      </c>
      <c r="AW1867" s="14" t="s">
        <v>31</v>
      </c>
      <c r="AX1867" s="14" t="s">
        <v>69</v>
      </c>
      <c r="AY1867" s="253" t="s">
        <v>155</v>
      </c>
    </row>
    <row r="1868" s="13" customFormat="1">
      <c r="A1868" s="13"/>
      <c r="B1868" s="233"/>
      <c r="C1868" s="234"/>
      <c r="D1868" s="228" t="s">
        <v>170</v>
      </c>
      <c r="E1868" s="235" t="s">
        <v>19</v>
      </c>
      <c r="F1868" s="236" t="s">
        <v>183</v>
      </c>
      <c r="G1868" s="234"/>
      <c r="H1868" s="235" t="s">
        <v>19</v>
      </c>
      <c r="I1868" s="237"/>
      <c r="J1868" s="234"/>
      <c r="K1868" s="234"/>
      <c r="L1868" s="238"/>
      <c r="M1868" s="239"/>
      <c r="N1868" s="240"/>
      <c r="O1868" s="240"/>
      <c r="P1868" s="240"/>
      <c r="Q1868" s="240"/>
      <c r="R1868" s="240"/>
      <c r="S1868" s="240"/>
      <c r="T1868" s="241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/>
      <c r="AT1868" s="242" t="s">
        <v>170</v>
      </c>
      <c r="AU1868" s="242" t="s">
        <v>77</v>
      </c>
      <c r="AV1868" s="13" t="s">
        <v>75</v>
      </c>
      <c r="AW1868" s="13" t="s">
        <v>31</v>
      </c>
      <c r="AX1868" s="13" t="s">
        <v>69</v>
      </c>
      <c r="AY1868" s="242" t="s">
        <v>155</v>
      </c>
    </row>
    <row r="1869" s="14" customFormat="1">
      <c r="A1869" s="14"/>
      <c r="B1869" s="243"/>
      <c r="C1869" s="244"/>
      <c r="D1869" s="228" t="s">
        <v>170</v>
      </c>
      <c r="E1869" s="245" t="s">
        <v>19</v>
      </c>
      <c r="F1869" s="246" t="s">
        <v>1397</v>
      </c>
      <c r="G1869" s="244"/>
      <c r="H1869" s="247">
        <v>1023.58</v>
      </c>
      <c r="I1869" s="248"/>
      <c r="J1869" s="244"/>
      <c r="K1869" s="244"/>
      <c r="L1869" s="249"/>
      <c r="M1869" s="250"/>
      <c r="N1869" s="251"/>
      <c r="O1869" s="251"/>
      <c r="P1869" s="251"/>
      <c r="Q1869" s="251"/>
      <c r="R1869" s="251"/>
      <c r="S1869" s="251"/>
      <c r="T1869" s="252"/>
      <c r="U1869" s="14"/>
      <c r="V1869" s="14"/>
      <c r="W1869" s="14"/>
      <c r="X1869" s="14"/>
      <c r="Y1869" s="14"/>
      <c r="Z1869" s="14"/>
      <c r="AA1869" s="14"/>
      <c r="AB1869" s="14"/>
      <c r="AC1869" s="14"/>
      <c r="AD1869" s="14"/>
      <c r="AE1869" s="14"/>
      <c r="AT1869" s="253" t="s">
        <v>170</v>
      </c>
      <c r="AU1869" s="253" t="s">
        <v>77</v>
      </c>
      <c r="AV1869" s="14" t="s">
        <v>77</v>
      </c>
      <c r="AW1869" s="14" t="s">
        <v>31</v>
      </c>
      <c r="AX1869" s="14" t="s">
        <v>69</v>
      </c>
      <c r="AY1869" s="253" t="s">
        <v>155</v>
      </c>
    </row>
    <row r="1870" s="13" customFormat="1">
      <c r="A1870" s="13"/>
      <c r="B1870" s="233"/>
      <c r="C1870" s="234"/>
      <c r="D1870" s="228" t="s">
        <v>170</v>
      </c>
      <c r="E1870" s="235" t="s">
        <v>19</v>
      </c>
      <c r="F1870" s="236" t="s">
        <v>187</v>
      </c>
      <c r="G1870" s="234"/>
      <c r="H1870" s="235" t="s">
        <v>19</v>
      </c>
      <c r="I1870" s="237"/>
      <c r="J1870" s="234"/>
      <c r="K1870" s="234"/>
      <c r="L1870" s="238"/>
      <c r="M1870" s="239"/>
      <c r="N1870" s="240"/>
      <c r="O1870" s="240"/>
      <c r="P1870" s="240"/>
      <c r="Q1870" s="240"/>
      <c r="R1870" s="240"/>
      <c r="S1870" s="240"/>
      <c r="T1870" s="241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42" t="s">
        <v>170</v>
      </c>
      <c r="AU1870" s="242" t="s">
        <v>77</v>
      </c>
      <c r="AV1870" s="13" t="s">
        <v>75</v>
      </c>
      <c r="AW1870" s="13" t="s">
        <v>31</v>
      </c>
      <c r="AX1870" s="13" t="s">
        <v>69</v>
      </c>
      <c r="AY1870" s="242" t="s">
        <v>155</v>
      </c>
    </row>
    <row r="1871" s="14" customFormat="1">
      <c r="A1871" s="14"/>
      <c r="B1871" s="243"/>
      <c r="C1871" s="244"/>
      <c r="D1871" s="228" t="s">
        <v>170</v>
      </c>
      <c r="E1871" s="245" t="s">
        <v>19</v>
      </c>
      <c r="F1871" s="246" t="s">
        <v>1398</v>
      </c>
      <c r="G1871" s="244"/>
      <c r="H1871" s="247">
        <v>1426.18</v>
      </c>
      <c r="I1871" s="248"/>
      <c r="J1871" s="244"/>
      <c r="K1871" s="244"/>
      <c r="L1871" s="249"/>
      <c r="M1871" s="250"/>
      <c r="N1871" s="251"/>
      <c r="O1871" s="251"/>
      <c r="P1871" s="251"/>
      <c r="Q1871" s="251"/>
      <c r="R1871" s="251"/>
      <c r="S1871" s="251"/>
      <c r="T1871" s="252"/>
      <c r="U1871" s="14"/>
      <c r="V1871" s="14"/>
      <c r="W1871" s="14"/>
      <c r="X1871" s="14"/>
      <c r="Y1871" s="14"/>
      <c r="Z1871" s="14"/>
      <c r="AA1871" s="14"/>
      <c r="AB1871" s="14"/>
      <c r="AC1871" s="14"/>
      <c r="AD1871" s="14"/>
      <c r="AE1871" s="14"/>
      <c r="AT1871" s="253" t="s">
        <v>170</v>
      </c>
      <c r="AU1871" s="253" t="s">
        <v>77</v>
      </c>
      <c r="AV1871" s="14" t="s">
        <v>77</v>
      </c>
      <c r="AW1871" s="14" t="s">
        <v>31</v>
      </c>
      <c r="AX1871" s="14" t="s">
        <v>69</v>
      </c>
      <c r="AY1871" s="253" t="s">
        <v>155</v>
      </c>
    </row>
    <row r="1872" s="14" customFormat="1">
      <c r="A1872" s="14"/>
      <c r="B1872" s="243"/>
      <c r="C1872" s="244"/>
      <c r="D1872" s="228" t="s">
        <v>170</v>
      </c>
      <c r="E1872" s="245" t="s">
        <v>19</v>
      </c>
      <c r="F1872" s="246" t="s">
        <v>1399</v>
      </c>
      <c r="G1872" s="244"/>
      <c r="H1872" s="247">
        <v>23.275</v>
      </c>
      <c r="I1872" s="248"/>
      <c r="J1872" s="244"/>
      <c r="K1872" s="244"/>
      <c r="L1872" s="249"/>
      <c r="M1872" s="250"/>
      <c r="N1872" s="251"/>
      <c r="O1872" s="251"/>
      <c r="P1872" s="251"/>
      <c r="Q1872" s="251"/>
      <c r="R1872" s="251"/>
      <c r="S1872" s="251"/>
      <c r="T1872" s="252"/>
      <c r="U1872" s="14"/>
      <c r="V1872" s="14"/>
      <c r="W1872" s="14"/>
      <c r="X1872" s="14"/>
      <c r="Y1872" s="14"/>
      <c r="Z1872" s="14"/>
      <c r="AA1872" s="14"/>
      <c r="AB1872" s="14"/>
      <c r="AC1872" s="14"/>
      <c r="AD1872" s="14"/>
      <c r="AE1872" s="14"/>
      <c r="AT1872" s="253" t="s">
        <v>170</v>
      </c>
      <c r="AU1872" s="253" t="s">
        <v>77</v>
      </c>
      <c r="AV1872" s="14" t="s">
        <v>77</v>
      </c>
      <c r="AW1872" s="14" t="s">
        <v>31</v>
      </c>
      <c r="AX1872" s="14" t="s">
        <v>69</v>
      </c>
      <c r="AY1872" s="253" t="s">
        <v>155</v>
      </c>
    </row>
    <row r="1873" s="16" customFormat="1">
      <c r="A1873" s="16"/>
      <c r="B1873" s="276"/>
      <c r="C1873" s="277"/>
      <c r="D1873" s="228" t="s">
        <v>170</v>
      </c>
      <c r="E1873" s="278" t="s">
        <v>19</v>
      </c>
      <c r="F1873" s="279" t="s">
        <v>426</v>
      </c>
      <c r="G1873" s="277"/>
      <c r="H1873" s="280">
        <v>5121.6349999999992</v>
      </c>
      <c r="I1873" s="281"/>
      <c r="J1873" s="277"/>
      <c r="K1873" s="277"/>
      <c r="L1873" s="282"/>
      <c r="M1873" s="283"/>
      <c r="N1873" s="284"/>
      <c r="O1873" s="284"/>
      <c r="P1873" s="284"/>
      <c r="Q1873" s="284"/>
      <c r="R1873" s="284"/>
      <c r="S1873" s="284"/>
      <c r="T1873" s="285"/>
      <c r="U1873" s="16"/>
      <c r="V1873" s="16"/>
      <c r="W1873" s="16"/>
      <c r="X1873" s="16"/>
      <c r="Y1873" s="16"/>
      <c r="Z1873" s="16"/>
      <c r="AA1873" s="16"/>
      <c r="AB1873" s="16"/>
      <c r="AC1873" s="16"/>
      <c r="AD1873" s="16"/>
      <c r="AE1873" s="16"/>
      <c r="AT1873" s="286" t="s">
        <v>170</v>
      </c>
      <c r="AU1873" s="286" t="s">
        <v>77</v>
      </c>
      <c r="AV1873" s="16" t="s">
        <v>165</v>
      </c>
      <c r="AW1873" s="16" t="s">
        <v>31</v>
      </c>
      <c r="AX1873" s="16" t="s">
        <v>69</v>
      </c>
      <c r="AY1873" s="286" t="s">
        <v>155</v>
      </c>
    </row>
    <row r="1874" s="13" customFormat="1">
      <c r="A1874" s="13"/>
      <c r="B1874" s="233"/>
      <c r="C1874" s="234"/>
      <c r="D1874" s="228" t="s">
        <v>170</v>
      </c>
      <c r="E1874" s="235" t="s">
        <v>19</v>
      </c>
      <c r="F1874" s="236" t="s">
        <v>562</v>
      </c>
      <c r="G1874" s="234"/>
      <c r="H1874" s="235" t="s">
        <v>19</v>
      </c>
      <c r="I1874" s="237"/>
      <c r="J1874" s="234"/>
      <c r="K1874" s="234"/>
      <c r="L1874" s="238"/>
      <c r="M1874" s="239"/>
      <c r="N1874" s="240"/>
      <c r="O1874" s="240"/>
      <c r="P1874" s="240"/>
      <c r="Q1874" s="240"/>
      <c r="R1874" s="240"/>
      <c r="S1874" s="240"/>
      <c r="T1874" s="241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T1874" s="242" t="s">
        <v>170</v>
      </c>
      <c r="AU1874" s="242" t="s">
        <v>77</v>
      </c>
      <c r="AV1874" s="13" t="s">
        <v>75</v>
      </c>
      <c r="AW1874" s="13" t="s">
        <v>31</v>
      </c>
      <c r="AX1874" s="13" t="s">
        <v>69</v>
      </c>
      <c r="AY1874" s="242" t="s">
        <v>155</v>
      </c>
    </row>
    <row r="1875" s="14" customFormat="1">
      <c r="A1875" s="14"/>
      <c r="B1875" s="243"/>
      <c r="C1875" s="244"/>
      <c r="D1875" s="228" t="s">
        <v>170</v>
      </c>
      <c r="E1875" s="245" t="s">
        <v>19</v>
      </c>
      <c r="F1875" s="246" t="s">
        <v>618</v>
      </c>
      <c r="G1875" s="244"/>
      <c r="H1875" s="247">
        <v>-827.6</v>
      </c>
      <c r="I1875" s="248"/>
      <c r="J1875" s="244"/>
      <c r="K1875" s="244"/>
      <c r="L1875" s="249"/>
      <c r="M1875" s="250"/>
      <c r="N1875" s="251"/>
      <c r="O1875" s="251"/>
      <c r="P1875" s="251"/>
      <c r="Q1875" s="251"/>
      <c r="R1875" s="251"/>
      <c r="S1875" s="251"/>
      <c r="T1875" s="252"/>
      <c r="U1875" s="14"/>
      <c r="V1875" s="14"/>
      <c r="W1875" s="14"/>
      <c r="X1875" s="14"/>
      <c r="Y1875" s="14"/>
      <c r="Z1875" s="14"/>
      <c r="AA1875" s="14"/>
      <c r="AB1875" s="14"/>
      <c r="AC1875" s="14"/>
      <c r="AD1875" s="14"/>
      <c r="AE1875" s="14"/>
      <c r="AT1875" s="253" t="s">
        <v>170</v>
      </c>
      <c r="AU1875" s="253" t="s">
        <v>77</v>
      </c>
      <c r="AV1875" s="14" t="s">
        <v>77</v>
      </c>
      <c r="AW1875" s="14" t="s">
        <v>31</v>
      </c>
      <c r="AX1875" s="14" t="s">
        <v>69</v>
      </c>
      <c r="AY1875" s="253" t="s">
        <v>155</v>
      </c>
    </row>
    <row r="1876" s="14" customFormat="1">
      <c r="A1876" s="14"/>
      <c r="B1876" s="243"/>
      <c r="C1876" s="244"/>
      <c r="D1876" s="228" t="s">
        <v>170</v>
      </c>
      <c r="E1876" s="245" t="s">
        <v>19</v>
      </c>
      <c r="F1876" s="246" t="s">
        <v>619</v>
      </c>
      <c r="G1876" s="244"/>
      <c r="H1876" s="247">
        <v>-21.996</v>
      </c>
      <c r="I1876" s="248"/>
      <c r="J1876" s="244"/>
      <c r="K1876" s="244"/>
      <c r="L1876" s="249"/>
      <c r="M1876" s="250"/>
      <c r="N1876" s="251"/>
      <c r="O1876" s="251"/>
      <c r="P1876" s="251"/>
      <c r="Q1876" s="251"/>
      <c r="R1876" s="251"/>
      <c r="S1876" s="251"/>
      <c r="T1876" s="252"/>
      <c r="U1876" s="14"/>
      <c r="V1876" s="14"/>
      <c r="W1876" s="14"/>
      <c r="X1876" s="14"/>
      <c r="Y1876" s="14"/>
      <c r="Z1876" s="14"/>
      <c r="AA1876" s="14"/>
      <c r="AB1876" s="14"/>
      <c r="AC1876" s="14"/>
      <c r="AD1876" s="14"/>
      <c r="AE1876" s="14"/>
      <c r="AT1876" s="253" t="s">
        <v>170</v>
      </c>
      <c r="AU1876" s="253" t="s">
        <v>77</v>
      </c>
      <c r="AV1876" s="14" t="s">
        <v>77</v>
      </c>
      <c r="AW1876" s="14" t="s">
        <v>31</v>
      </c>
      <c r="AX1876" s="14" t="s">
        <v>69</v>
      </c>
      <c r="AY1876" s="253" t="s">
        <v>155</v>
      </c>
    </row>
    <row r="1877" s="14" customFormat="1">
      <c r="A1877" s="14"/>
      <c r="B1877" s="243"/>
      <c r="C1877" s="244"/>
      <c r="D1877" s="228" t="s">
        <v>170</v>
      </c>
      <c r="E1877" s="245" t="s">
        <v>19</v>
      </c>
      <c r="F1877" s="246" t="s">
        <v>620</v>
      </c>
      <c r="G1877" s="244"/>
      <c r="H1877" s="247">
        <v>-5.499</v>
      </c>
      <c r="I1877" s="248"/>
      <c r="J1877" s="244"/>
      <c r="K1877" s="244"/>
      <c r="L1877" s="249"/>
      <c r="M1877" s="250"/>
      <c r="N1877" s="251"/>
      <c r="O1877" s="251"/>
      <c r="P1877" s="251"/>
      <c r="Q1877" s="251"/>
      <c r="R1877" s="251"/>
      <c r="S1877" s="251"/>
      <c r="T1877" s="252"/>
      <c r="U1877" s="14"/>
      <c r="V1877" s="14"/>
      <c r="W1877" s="14"/>
      <c r="X1877" s="14"/>
      <c r="Y1877" s="14"/>
      <c r="Z1877" s="14"/>
      <c r="AA1877" s="14"/>
      <c r="AB1877" s="14"/>
      <c r="AC1877" s="14"/>
      <c r="AD1877" s="14"/>
      <c r="AE1877" s="14"/>
      <c r="AT1877" s="253" t="s">
        <v>170</v>
      </c>
      <c r="AU1877" s="253" t="s">
        <v>77</v>
      </c>
      <c r="AV1877" s="14" t="s">
        <v>77</v>
      </c>
      <c r="AW1877" s="14" t="s">
        <v>31</v>
      </c>
      <c r="AX1877" s="14" t="s">
        <v>69</v>
      </c>
      <c r="AY1877" s="253" t="s">
        <v>155</v>
      </c>
    </row>
    <row r="1878" s="14" customFormat="1">
      <c r="A1878" s="14"/>
      <c r="B1878" s="243"/>
      <c r="C1878" s="244"/>
      <c r="D1878" s="228" t="s">
        <v>170</v>
      </c>
      <c r="E1878" s="245" t="s">
        <v>19</v>
      </c>
      <c r="F1878" s="246" t="s">
        <v>621</v>
      </c>
      <c r="G1878" s="244"/>
      <c r="H1878" s="247">
        <v>-248.684</v>
      </c>
      <c r="I1878" s="248"/>
      <c r="J1878" s="244"/>
      <c r="K1878" s="244"/>
      <c r="L1878" s="249"/>
      <c r="M1878" s="250"/>
      <c r="N1878" s="251"/>
      <c r="O1878" s="251"/>
      <c r="P1878" s="251"/>
      <c r="Q1878" s="251"/>
      <c r="R1878" s="251"/>
      <c r="S1878" s="251"/>
      <c r="T1878" s="252"/>
      <c r="U1878" s="14"/>
      <c r="V1878" s="14"/>
      <c r="W1878" s="14"/>
      <c r="X1878" s="14"/>
      <c r="Y1878" s="14"/>
      <c r="Z1878" s="14"/>
      <c r="AA1878" s="14"/>
      <c r="AB1878" s="14"/>
      <c r="AC1878" s="14"/>
      <c r="AD1878" s="14"/>
      <c r="AE1878" s="14"/>
      <c r="AT1878" s="253" t="s">
        <v>170</v>
      </c>
      <c r="AU1878" s="253" t="s">
        <v>77</v>
      </c>
      <c r="AV1878" s="14" t="s">
        <v>77</v>
      </c>
      <c r="AW1878" s="14" t="s">
        <v>31</v>
      </c>
      <c r="AX1878" s="14" t="s">
        <v>69</v>
      </c>
      <c r="AY1878" s="253" t="s">
        <v>155</v>
      </c>
    </row>
    <row r="1879" s="14" customFormat="1">
      <c r="A1879" s="14"/>
      <c r="B1879" s="243"/>
      <c r="C1879" s="244"/>
      <c r="D1879" s="228" t="s">
        <v>170</v>
      </c>
      <c r="E1879" s="245" t="s">
        <v>19</v>
      </c>
      <c r="F1879" s="246" t="s">
        <v>622</v>
      </c>
      <c r="G1879" s="244"/>
      <c r="H1879" s="247">
        <v>-4.32</v>
      </c>
      <c r="I1879" s="248"/>
      <c r="J1879" s="244"/>
      <c r="K1879" s="244"/>
      <c r="L1879" s="249"/>
      <c r="M1879" s="250"/>
      <c r="N1879" s="251"/>
      <c r="O1879" s="251"/>
      <c r="P1879" s="251"/>
      <c r="Q1879" s="251"/>
      <c r="R1879" s="251"/>
      <c r="S1879" s="251"/>
      <c r="T1879" s="252"/>
      <c r="U1879" s="14"/>
      <c r="V1879" s="14"/>
      <c r="W1879" s="14"/>
      <c r="X1879" s="14"/>
      <c r="Y1879" s="14"/>
      <c r="Z1879" s="14"/>
      <c r="AA1879" s="14"/>
      <c r="AB1879" s="14"/>
      <c r="AC1879" s="14"/>
      <c r="AD1879" s="14"/>
      <c r="AE1879" s="14"/>
      <c r="AT1879" s="253" t="s">
        <v>170</v>
      </c>
      <c r="AU1879" s="253" t="s">
        <v>77</v>
      </c>
      <c r="AV1879" s="14" t="s">
        <v>77</v>
      </c>
      <c r="AW1879" s="14" t="s">
        <v>31</v>
      </c>
      <c r="AX1879" s="14" t="s">
        <v>69</v>
      </c>
      <c r="AY1879" s="253" t="s">
        <v>155</v>
      </c>
    </row>
    <row r="1880" s="14" customFormat="1">
      <c r="A1880" s="14"/>
      <c r="B1880" s="243"/>
      <c r="C1880" s="244"/>
      <c r="D1880" s="228" t="s">
        <v>170</v>
      </c>
      <c r="E1880" s="245" t="s">
        <v>19</v>
      </c>
      <c r="F1880" s="246" t="s">
        <v>623</v>
      </c>
      <c r="G1880" s="244"/>
      <c r="H1880" s="247">
        <v>-5.76</v>
      </c>
      <c r="I1880" s="248"/>
      <c r="J1880" s="244"/>
      <c r="K1880" s="244"/>
      <c r="L1880" s="249"/>
      <c r="M1880" s="250"/>
      <c r="N1880" s="251"/>
      <c r="O1880" s="251"/>
      <c r="P1880" s="251"/>
      <c r="Q1880" s="251"/>
      <c r="R1880" s="251"/>
      <c r="S1880" s="251"/>
      <c r="T1880" s="252"/>
      <c r="U1880" s="14"/>
      <c r="V1880" s="14"/>
      <c r="W1880" s="14"/>
      <c r="X1880" s="14"/>
      <c r="Y1880" s="14"/>
      <c r="Z1880" s="14"/>
      <c r="AA1880" s="14"/>
      <c r="AB1880" s="14"/>
      <c r="AC1880" s="14"/>
      <c r="AD1880" s="14"/>
      <c r="AE1880" s="14"/>
      <c r="AT1880" s="253" t="s">
        <v>170</v>
      </c>
      <c r="AU1880" s="253" t="s">
        <v>77</v>
      </c>
      <c r="AV1880" s="14" t="s">
        <v>77</v>
      </c>
      <c r="AW1880" s="14" t="s">
        <v>31</v>
      </c>
      <c r="AX1880" s="14" t="s">
        <v>69</v>
      </c>
      <c r="AY1880" s="253" t="s">
        <v>155</v>
      </c>
    </row>
    <row r="1881" s="14" customFormat="1">
      <c r="A1881" s="14"/>
      <c r="B1881" s="243"/>
      <c r="C1881" s="244"/>
      <c r="D1881" s="228" t="s">
        <v>170</v>
      </c>
      <c r="E1881" s="245" t="s">
        <v>19</v>
      </c>
      <c r="F1881" s="246" t="s">
        <v>624</v>
      </c>
      <c r="G1881" s="244"/>
      <c r="H1881" s="247">
        <v>-4.7</v>
      </c>
      <c r="I1881" s="248"/>
      <c r="J1881" s="244"/>
      <c r="K1881" s="244"/>
      <c r="L1881" s="249"/>
      <c r="M1881" s="250"/>
      <c r="N1881" s="251"/>
      <c r="O1881" s="251"/>
      <c r="P1881" s="251"/>
      <c r="Q1881" s="251"/>
      <c r="R1881" s="251"/>
      <c r="S1881" s="251"/>
      <c r="T1881" s="252"/>
      <c r="U1881" s="14"/>
      <c r="V1881" s="14"/>
      <c r="W1881" s="14"/>
      <c r="X1881" s="14"/>
      <c r="Y1881" s="14"/>
      <c r="Z1881" s="14"/>
      <c r="AA1881" s="14"/>
      <c r="AB1881" s="14"/>
      <c r="AC1881" s="14"/>
      <c r="AD1881" s="14"/>
      <c r="AE1881" s="14"/>
      <c r="AT1881" s="253" t="s">
        <v>170</v>
      </c>
      <c r="AU1881" s="253" t="s">
        <v>77</v>
      </c>
      <c r="AV1881" s="14" t="s">
        <v>77</v>
      </c>
      <c r="AW1881" s="14" t="s">
        <v>31</v>
      </c>
      <c r="AX1881" s="14" t="s">
        <v>69</v>
      </c>
      <c r="AY1881" s="253" t="s">
        <v>155</v>
      </c>
    </row>
    <row r="1882" s="14" customFormat="1">
      <c r="A1882" s="14"/>
      <c r="B1882" s="243"/>
      <c r="C1882" s="244"/>
      <c r="D1882" s="228" t="s">
        <v>170</v>
      </c>
      <c r="E1882" s="245" t="s">
        <v>19</v>
      </c>
      <c r="F1882" s="246" t="s">
        <v>625</v>
      </c>
      <c r="G1882" s="244"/>
      <c r="H1882" s="247">
        <v>-28.899</v>
      </c>
      <c r="I1882" s="248"/>
      <c r="J1882" s="244"/>
      <c r="K1882" s="244"/>
      <c r="L1882" s="249"/>
      <c r="M1882" s="250"/>
      <c r="N1882" s="251"/>
      <c r="O1882" s="251"/>
      <c r="P1882" s="251"/>
      <c r="Q1882" s="251"/>
      <c r="R1882" s="251"/>
      <c r="S1882" s="251"/>
      <c r="T1882" s="252"/>
      <c r="U1882" s="14"/>
      <c r="V1882" s="14"/>
      <c r="W1882" s="14"/>
      <c r="X1882" s="14"/>
      <c r="Y1882" s="14"/>
      <c r="Z1882" s="14"/>
      <c r="AA1882" s="14"/>
      <c r="AB1882" s="14"/>
      <c r="AC1882" s="14"/>
      <c r="AD1882" s="14"/>
      <c r="AE1882" s="14"/>
      <c r="AT1882" s="253" t="s">
        <v>170</v>
      </c>
      <c r="AU1882" s="253" t="s">
        <v>77</v>
      </c>
      <c r="AV1882" s="14" t="s">
        <v>77</v>
      </c>
      <c r="AW1882" s="14" t="s">
        <v>31</v>
      </c>
      <c r="AX1882" s="14" t="s">
        <v>69</v>
      </c>
      <c r="AY1882" s="253" t="s">
        <v>155</v>
      </c>
    </row>
    <row r="1883" s="14" customFormat="1">
      <c r="A1883" s="14"/>
      <c r="B1883" s="243"/>
      <c r="C1883" s="244"/>
      <c r="D1883" s="228" t="s">
        <v>170</v>
      </c>
      <c r="E1883" s="245" t="s">
        <v>19</v>
      </c>
      <c r="F1883" s="246" t="s">
        <v>626</v>
      </c>
      <c r="G1883" s="244"/>
      <c r="H1883" s="247">
        <v>-2.223</v>
      </c>
      <c r="I1883" s="248"/>
      <c r="J1883" s="244"/>
      <c r="K1883" s="244"/>
      <c r="L1883" s="249"/>
      <c r="M1883" s="250"/>
      <c r="N1883" s="251"/>
      <c r="O1883" s="251"/>
      <c r="P1883" s="251"/>
      <c r="Q1883" s="251"/>
      <c r="R1883" s="251"/>
      <c r="S1883" s="251"/>
      <c r="T1883" s="252"/>
      <c r="U1883" s="14"/>
      <c r="V1883" s="14"/>
      <c r="W1883" s="14"/>
      <c r="X1883" s="14"/>
      <c r="Y1883" s="14"/>
      <c r="Z1883" s="14"/>
      <c r="AA1883" s="14"/>
      <c r="AB1883" s="14"/>
      <c r="AC1883" s="14"/>
      <c r="AD1883" s="14"/>
      <c r="AE1883" s="14"/>
      <c r="AT1883" s="253" t="s">
        <v>170</v>
      </c>
      <c r="AU1883" s="253" t="s">
        <v>77</v>
      </c>
      <c r="AV1883" s="14" t="s">
        <v>77</v>
      </c>
      <c r="AW1883" s="14" t="s">
        <v>31</v>
      </c>
      <c r="AX1883" s="14" t="s">
        <v>69</v>
      </c>
      <c r="AY1883" s="253" t="s">
        <v>155</v>
      </c>
    </row>
    <row r="1884" s="14" customFormat="1">
      <c r="A1884" s="14"/>
      <c r="B1884" s="243"/>
      <c r="C1884" s="244"/>
      <c r="D1884" s="228" t="s">
        <v>170</v>
      </c>
      <c r="E1884" s="245" t="s">
        <v>19</v>
      </c>
      <c r="F1884" s="246" t="s">
        <v>627</v>
      </c>
      <c r="G1884" s="244"/>
      <c r="H1884" s="247">
        <v>-73.944</v>
      </c>
      <c r="I1884" s="248"/>
      <c r="J1884" s="244"/>
      <c r="K1884" s="244"/>
      <c r="L1884" s="249"/>
      <c r="M1884" s="250"/>
      <c r="N1884" s="251"/>
      <c r="O1884" s="251"/>
      <c r="P1884" s="251"/>
      <c r="Q1884" s="251"/>
      <c r="R1884" s="251"/>
      <c r="S1884" s="251"/>
      <c r="T1884" s="252"/>
      <c r="U1884" s="14"/>
      <c r="V1884" s="14"/>
      <c r="W1884" s="14"/>
      <c r="X1884" s="14"/>
      <c r="Y1884" s="14"/>
      <c r="Z1884" s="14"/>
      <c r="AA1884" s="14"/>
      <c r="AB1884" s="14"/>
      <c r="AC1884" s="14"/>
      <c r="AD1884" s="14"/>
      <c r="AE1884" s="14"/>
      <c r="AT1884" s="253" t="s">
        <v>170</v>
      </c>
      <c r="AU1884" s="253" t="s">
        <v>77</v>
      </c>
      <c r="AV1884" s="14" t="s">
        <v>77</v>
      </c>
      <c r="AW1884" s="14" t="s">
        <v>31</v>
      </c>
      <c r="AX1884" s="14" t="s">
        <v>69</v>
      </c>
      <c r="AY1884" s="253" t="s">
        <v>155</v>
      </c>
    </row>
    <row r="1885" s="14" customFormat="1">
      <c r="A1885" s="14"/>
      <c r="B1885" s="243"/>
      <c r="C1885" s="244"/>
      <c r="D1885" s="228" t="s">
        <v>170</v>
      </c>
      <c r="E1885" s="245" t="s">
        <v>19</v>
      </c>
      <c r="F1885" s="246" t="s">
        <v>628</v>
      </c>
      <c r="G1885" s="244"/>
      <c r="H1885" s="247">
        <v>-60.08</v>
      </c>
      <c r="I1885" s="248"/>
      <c r="J1885" s="244"/>
      <c r="K1885" s="244"/>
      <c r="L1885" s="249"/>
      <c r="M1885" s="250"/>
      <c r="N1885" s="251"/>
      <c r="O1885" s="251"/>
      <c r="P1885" s="251"/>
      <c r="Q1885" s="251"/>
      <c r="R1885" s="251"/>
      <c r="S1885" s="251"/>
      <c r="T1885" s="252"/>
      <c r="U1885" s="14"/>
      <c r="V1885" s="14"/>
      <c r="W1885" s="14"/>
      <c r="X1885" s="14"/>
      <c r="Y1885" s="14"/>
      <c r="Z1885" s="14"/>
      <c r="AA1885" s="14"/>
      <c r="AB1885" s="14"/>
      <c r="AC1885" s="14"/>
      <c r="AD1885" s="14"/>
      <c r="AE1885" s="14"/>
      <c r="AT1885" s="253" t="s">
        <v>170</v>
      </c>
      <c r="AU1885" s="253" t="s">
        <v>77</v>
      </c>
      <c r="AV1885" s="14" t="s">
        <v>77</v>
      </c>
      <c r="AW1885" s="14" t="s">
        <v>31</v>
      </c>
      <c r="AX1885" s="14" t="s">
        <v>69</v>
      </c>
      <c r="AY1885" s="253" t="s">
        <v>155</v>
      </c>
    </row>
    <row r="1886" s="14" customFormat="1">
      <c r="A1886" s="14"/>
      <c r="B1886" s="243"/>
      <c r="C1886" s="244"/>
      <c r="D1886" s="228" t="s">
        <v>170</v>
      </c>
      <c r="E1886" s="245" t="s">
        <v>19</v>
      </c>
      <c r="F1886" s="246" t="s">
        <v>629</v>
      </c>
      <c r="G1886" s="244"/>
      <c r="H1886" s="247">
        <v>-2.75</v>
      </c>
      <c r="I1886" s="248"/>
      <c r="J1886" s="244"/>
      <c r="K1886" s="244"/>
      <c r="L1886" s="249"/>
      <c r="M1886" s="250"/>
      <c r="N1886" s="251"/>
      <c r="O1886" s="251"/>
      <c r="P1886" s="251"/>
      <c r="Q1886" s="251"/>
      <c r="R1886" s="251"/>
      <c r="S1886" s="251"/>
      <c r="T1886" s="252"/>
      <c r="U1886" s="14"/>
      <c r="V1886" s="14"/>
      <c r="W1886" s="14"/>
      <c r="X1886" s="14"/>
      <c r="Y1886" s="14"/>
      <c r="Z1886" s="14"/>
      <c r="AA1886" s="14"/>
      <c r="AB1886" s="14"/>
      <c r="AC1886" s="14"/>
      <c r="AD1886" s="14"/>
      <c r="AE1886" s="14"/>
      <c r="AT1886" s="253" t="s">
        <v>170</v>
      </c>
      <c r="AU1886" s="253" t="s">
        <v>77</v>
      </c>
      <c r="AV1886" s="14" t="s">
        <v>77</v>
      </c>
      <c r="AW1886" s="14" t="s">
        <v>31</v>
      </c>
      <c r="AX1886" s="14" t="s">
        <v>69</v>
      </c>
      <c r="AY1886" s="253" t="s">
        <v>155</v>
      </c>
    </row>
    <row r="1887" s="14" customFormat="1">
      <c r="A1887" s="14"/>
      <c r="B1887" s="243"/>
      <c r="C1887" s="244"/>
      <c r="D1887" s="228" t="s">
        <v>170</v>
      </c>
      <c r="E1887" s="245" t="s">
        <v>19</v>
      </c>
      <c r="F1887" s="246" t="s">
        <v>629</v>
      </c>
      <c r="G1887" s="244"/>
      <c r="H1887" s="247">
        <v>-2.75</v>
      </c>
      <c r="I1887" s="248"/>
      <c r="J1887" s="244"/>
      <c r="K1887" s="244"/>
      <c r="L1887" s="249"/>
      <c r="M1887" s="250"/>
      <c r="N1887" s="251"/>
      <c r="O1887" s="251"/>
      <c r="P1887" s="251"/>
      <c r="Q1887" s="251"/>
      <c r="R1887" s="251"/>
      <c r="S1887" s="251"/>
      <c r="T1887" s="252"/>
      <c r="U1887" s="14"/>
      <c r="V1887" s="14"/>
      <c r="W1887" s="14"/>
      <c r="X1887" s="14"/>
      <c r="Y1887" s="14"/>
      <c r="Z1887" s="14"/>
      <c r="AA1887" s="14"/>
      <c r="AB1887" s="14"/>
      <c r="AC1887" s="14"/>
      <c r="AD1887" s="14"/>
      <c r="AE1887" s="14"/>
      <c r="AT1887" s="253" t="s">
        <v>170</v>
      </c>
      <c r="AU1887" s="253" t="s">
        <v>77</v>
      </c>
      <c r="AV1887" s="14" t="s">
        <v>77</v>
      </c>
      <c r="AW1887" s="14" t="s">
        <v>31</v>
      </c>
      <c r="AX1887" s="14" t="s">
        <v>69</v>
      </c>
      <c r="AY1887" s="253" t="s">
        <v>155</v>
      </c>
    </row>
    <row r="1888" s="14" customFormat="1">
      <c r="A1888" s="14"/>
      <c r="B1888" s="243"/>
      <c r="C1888" s="244"/>
      <c r="D1888" s="228" t="s">
        <v>170</v>
      </c>
      <c r="E1888" s="245" t="s">
        <v>19</v>
      </c>
      <c r="F1888" s="246" t="s">
        <v>630</v>
      </c>
      <c r="G1888" s="244"/>
      <c r="H1888" s="247">
        <v>-4.68</v>
      </c>
      <c r="I1888" s="248"/>
      <c r="J1888" s="244"/>
      <c r="K1888" s="244"/>
      <c r="L1888" s="249"/>
      <c r="M1888" s="250"/>
      <c r="N1888" s="251"/>
      <c r="O1888" s="251"/>
      <c r="P1888" s="251"/>
      <c r="Q1888" s="251"/>
      <c r="R1888" s="251"/>
      <c r="S1888" s="251"/>
      <c r="T1888" s="252"/>
      <c r="U1888" s="14"/>
      <c r="V1888" s="14"/>
      <c r="W1888" s="14"/>
      <c r="X1888" s="14"/>
      <c r="Y1888" s="14"/>
      <c r="Z1888" s="14"/>
      <c r="AA1888" s="14"/>
      <c r="AB1888" s="14"/>
      <c r="AC1888" s="14"/>
      <c r="AD1888" s="14"/>
      <c r="AE1888" s="14"/>
      <c r="AT1888" s="253" t="s">
        <v>170</v>
      </c>
      <c r="AU1888" s="253" t="s">
        <v>77</v>
      </c>
      <c r="AV1888" s="14" t="s">
        <v>77</v>
      </c>
      <c r="AW1888" s="14" t="s">
        <v>31</v>
      </c>
      <c r="AX1888" s="14" t="s">
        <v>69</v>
      </c>
      <c r="AY1888" s="253" t="s">
        <v>155</v>
      </c>
    </row>
    <row r="1889" s="14" customFormat="1">
      <c r="A1889" s="14"/>
      <c r="B1889" s="243"/>
      <c r="C1889" s="244"/>
      <c r="D1889" s="228" t="s">
        <v>170</v>
      </c>
      <c r="E1889" s="245" t="s">
        <v>19</v>
      </c>
      <c r="F1889" s="246" t="s">
        <v>631</v>
      </c>
      <c r="G1889" s="244"/>
      <c r="H1889" s="247">
        <v>-236.457</v>
      </c>
      <c r="I1889" s="248"/>
      <c r="J1889" s="244"/>
      <c r="K1889" s="244"/>
      <c r="L1889" s="249"/>
      <c r="M1889" s="250"/>
      <c r="N1889" s="251"/>
      <c r="O1889" s="251"/>
      <c r="P1889" s="251"/>
      <c r="Q1889" s="251"/>
      <c r="R1889" s="251"/>
      <c r="S1889" s="251"/>
      <c r="T1889" s="252"/>
      <c r="U1889" s="14"/>
      <c r="V1889" s="14"/>
      <c r="W1889" s="14"/>
      <c r="X1889" s="14"/>
      <c r="Y1889" s="14"/>
      <c r="Z1889" s="14"/>
      <c r="AA1889" s="14"/>
      <c r="AB1889" s="14"/>
      <c r="AC1889" s="14"/>
      <c r="AD1889" s="14"/>
      <c r="AE1889" s="14"/>
      <c r="AT1889" s="253" t="s">
        <v>170</v>
      </c>
      <c r="AU1889" s="253" t="s">
        <v>77</v>
      </c>
      <c r="AV1889" s="14" t="s">
        <v>77</v>
      </c>
      <c r="AW1889" s="14" t="s">
        <v>31</v>
      </c>
      <c r="AX1889" s="14" t="s">
        <v>69</v>
      </c>
      <c r="AY1889" s="253" t="s">
        <v>155</v>
      </c>
    </row>
    <row r="1890" s="14" customFormat="1">
      <c r="A1890" s="14"/>
      <c r="B1890" s="243"/>
      <c r="C1890" s="244"/>
      <c r="D1890" s="228" t="s">
        <v>170</v>
      </c>
      <c r="E1890" s="245" t="s">
        <v>19</v>
      </c>
      <c r="F1890" s="246" t="s">
        <v>632</v>
      </c>
      <c r="G1890" s="244"/>
      <c r="H1890" s="247">
        <v>-73.71</v>
      </c>
      <c r="I1890" s="248"/>
      <c r="J1890" s="244"/>
      <c r="K1890" s="244"/>
      <c r="L1890" s="249"/>
      <c r="M1890" s="250"/>
      <c r="N1890" s="251"/>
      <c r="O1890" s="251"/>
      <c r="P1890" s="251"/>
      <c r="Q1890" s="251"/>
      <c r="R1890" s="251"/>
      <c r="S1890" s="251"/>
      <c r="T1890" s="252"/>
      <c r="U1890" s="14"/>
      <c r="V1890" s="14"/>
      <c r="W1890" s="14"/>
      <c r="X1890" s="14"/>
      <c r="Y1890" s="14"/>
      <c r="Z1890" s="14"/>
      <c r="AA1890" s="14"/>
      <c r="AB1890" s="14"/>
      <c r="AC1890" s="14"/>
      <c r="AD1890" s="14"/>
      <c r="AE1890" s="14"/>
      <c r="AT1890" s="253" t="s">
        <v>170</v>
      </c>
      <c r="AU1890" s="253" t="s">
        <v>77</v>
      </c>
      <c r="AV1890" s="14" t="s">
        <v>77</v>
      </c>
      <c r="AW1890" s="14" t="s">
        <v>31</v>
      </c>
      <c r="AX1890" s="14" t="s">
        <v>69</v>
      </c>
      <c r="AY1890" s="253" t="s">
        <v>155</v>
      </c>
    </row>
    <row r="1891" s="14" customFormat="1">
      <c r="A1891" s="14"/>
      <c r="B1891" s="243"/>
      <c r="C1891" s="244"/>
      <c r="D1891" s="228" t="s">
        <v>170</v>
      </c>
      <c r="E1891" s="245" t="s">
        <v>19</v>
      </c>
      <c r="F1891" s="246" t="s">
        <v>633</v>
      </c>
      <c r="G1891" s="244"/>
      <c r="H1891" s="247">
        <v>-9</v>
      </c>
      <c r="I1891" s="248"/>
      <c r="J1891" s="244"/>
      <c r="K1891" s="244"/>
      <c r="L1891" s="249"/>
      <c r="M1891" s="250"/>
      <c r="N1891" s="251"/>
      <c r="O1891" s="251"/>
      <c r="P1891" s="251"/>
      <c r="Q1891" s="251"/>
      <c r="R1891" s="251"/>
      <c r="S1891" s="251"/>
      <c r="T1891" s="252"/>
      <c r="U1891" s="14"/>
      <c r="V1891" s="14"/>
      <c r="W1891" s="14"/>
      <c r="X1891" s="14"/>
      <c r="Y1891" s="14"/>
      <c r="Z1891" s="14"/>
      <c r="AA1891" s="14"/>
      <c r="AB1891" s="14"/>
      <c r="AC1891" s="14"/>
      <c r="AD1891" s="14"/>
      <c r="AE1891" s="14"/>
      <c r="AT1891" s="253" t="s">
        <v>170</v>
      </c>
      <c r="AU1891" s="253" t="s">
        <v>77</v>
      </c>
      <c r="AV1891" s="14" t="s">
        <v>77</v>
      </c>
      <c r="AW1891" s="14" t="s">
        <v>31</v>
      </c>
      <c r="AX1891" s="14" t="s">
        <v>69</v>
      </c>
      <c r="AY1891" s="253" t="s">
        <v>155</v>
      </c>
    </row>
    <row r="1892" s="14" customFormat="1">
      <c r="A1892" s="14"/>
      <c r="B1892" s="243"/>
      <c r="C1892" s="244"/>
      <c r="D1892" s="228" t="s">
        <v>170</v>
      </c>
      <c r="E1892" s="245" t="s">
        <v>19</v>
      </c>
      <c r="F1892" s="246" t="s">
        <v>634</v>
      </c>
      <c r="G1892" s="244"/>
      <c r="H1892" s="247">
        <v>-2.85</v>
      </c>
      <c r="I1892" s="248"/>
      <c r="J1892" s="244"/>
      <c r="K1892" s="244"/>
      <c r="L1892" s="249"/>
      <c r="M1892" s="250"/>
      <c r="N1892" s="251"/>
      <c r="O1892" s="251"/>
      <c r="P1892" s="251"/>
      <c r="Q1892" s="251"/>
      <c r="R1892" s="251"/>
      <c r="S1892" s="251"/>
      <c r="T1892" s="252"/>
      <c r="U1892" s="14"/>
      <c r="V1892" s="14"/>
      <c r="W1892" s="14"/>
      <c r="X1892" s="14"/>
      <c r="Y1892" s="14"/>
      <c r="Z1892" s="14"/>
      <c r="AA1892" s="14"/>
      <c r="AB1892" s="14"/>
      <c r="AC1892" s="14"/>
      <c r="AD1892" s="14"/>
      <c r="AE1892" s="14"/>
      <c r="AT1892" s="253" t="s">
        <v>170</v>
      </c>
      <c r="AU1892" s="253" t="s">
        <v>77</v>
      </c>
      <c r="AV1892" s="14" t="s">
        <v>77</v>
      </c>
      <c r="AW1892" s="14" t="s">
        <v>31</v>
      </c>
      <c r="AX1892" s="14" t="s">
        <v>69</v>
      </c>
      <c r="AY1892" s="253" t="s">
        <v>155</v>
      </c>
    </row>
    <row r="1893" s="14" customFormat="1">
      <c r="A1893" s="14"/>
      <c r="B1893" s="243"/>
      <c r="C1893" s="244"/>
      <c r="D1893" s="228" t="s">
        <v>170</v>
      </c>
      <c r="E1893" s="245" t="s">
        <v>19</v>
      </c>
      <c r="F1893" s="246" t="s">
        <v>635</v>
      </c>
      <c r="G1893" s="244"/>
      <c r="H1893" s="247">
        <v>-6.435</v>
      </c>
      <c r="I1893" s="248"/>
      <c r="J1893" s="244"/>
      <c r="K1893" s="244"/>
      <c r="L1893" s="249"/>
      <c r="M1893" s="250"/>
      <c r="N1893" s="251"/>
      <c r="O1893" s="251"/>
      <c r="P1893" s="251"/>
      <c r="Q1893" s="251"/>
      <c r="R1893" s="251"/>
      <c r="S1893" s="251"/>
      <c r="T1893" s="252"/>
      <c r="U1893" s="14"/>
      <c r="V1893" s="14"/>
      <c r="W1893" s="14"/>
      <c r="X1893" s="14"/>
      <c r="Y1893" s="14"/>
      <c r="Z1893" s="14"/>
      <c r="AA1893" s="14"/>
      <c r="AB1893" s="14"/>
      <c r="AC1893" s="14"/>
      <c r="AD1893" s="14"/>
      <c r="AE1893" s="14"/>
      <c r="AT1893" s="253" t="s">
        <v>170</v>
      </c>
      <c r="AU1893" s="253" t="s">
        <v>77</v>
      </c>
      <c r="AV1893" s="14" t="s">
        <v>77</v>
      </c>
      <c r="AW1893" s="14" t="s">
        <v>31</v>
      </c>
      <c r="AX1893" s="14" t="s">
        <v>69</v>
      </c>
      <c r="AY1893" s="253" t="s">
        <v>155</v>
      </c>
    </row>
    <row r="1894" s="14" customFormat="1">
      <c r="A1894" s="14"/>
      <c r="B1894" s="243"/>
      <c r="C1894" s="244"/>
      <c r="D1894" s="228" t="s">
        <v>170</v>
      </c>
      <c r="E1894" s="245" t="s">
        <v>19</v>
      </c>
      <c r="F1894" s="246" t="s">
        <v>636</v>
      </c>
      <c r="G1894" s="244"/>
      <c r="H1894" s="247">
        <v>-3.1349999999999996</v>
      </c>
      <c r="I1894" s="248"/>
      <c r="J1894" s="244"/>
      <c r="K1894" s="244"/>
      <c r="L1894" s="249"/>
      <c r="M1894" s="250"/>
      <c r="N1894" s="251"/>
      <c r="O1894" s="251"/>
      <c r="P1894" s="251"/>
      <c r="Q1894" s="251"/>
      <c r="R1894" s="251"/>
      <c r="S1894" s="251"/>
      <c r="T1894" s="252"/>
      <c r="U1894" s="14"/>
      <c r="V1894" s="14"/>
      <c r="W1894" s="14"/>
      <c r="X1894" s="14"/>
      <c r="Y1894" s="14"/>
      <c r="Z1894" s="14"/>
      <c r="AA1894" s="14"/>
      <c r="AB1894" s="14"/>
      <c r="AC1894" s="14"/>
      <c r="AD1894" s="14"/>
      <c r="AE1894" s="14"/>
      <c r="AT1894" s="253" t="s">
        <v>170</v>
      </c>
      <c r="AU1894" s="253" t="s">
        <v>77</v>
      </c>
      <c r="AV1894" s="14" t="s">
        <v>77</v>
      </c>
      <c r="AW1894" s="14" t="s">
        <v>31</v>
      </c>
      <c r="AX1894" s="14" t="s">
        <v>69</v>
      </c>
      <c r="AY1894" s="253" t="s">
        <v>155</v>
      </c>
    </row>
    <row r="1895" s="14" customFormat="1">
      <c r="A1895" s="14"/>
      <c r="B1895" s="243"/>
      <c r="C1895" s="244"/>
      <c r="D1895" s="228" t="s">
        <v>170</v>
      </c>
      <c r="E1895" s="245" t="s">
        <v>19</v>
      </c>
      <c r="F1895" s="246" t="s">
        <v>637</v>
      </c>
      <c r="G1895" s="244"/>
      <c r="H1895" s="247">
        <v>-7.56</v>
      </c>
      <c r="I1895" s="248"/>
      <c r="J1895" s="244"/>
      <c r="K1895" s="244"/>
      <c r="L1895" s="249"/>
      <c r="M1895" s="250"/>
      <c r="N1895" s="251"/>
      <c r="O1895" s="251"/>
      <c r="P1895" s="251"/>
      <c r="Q1895" s="251"/>
      <c r="R1895" s="251"/>
      <c r="S1895" s="251"/>
      <c r="T1895" s="252"/>
      <c r="U1895" s="14"/>
      <c r="V1895" s="14"/>
      <c r="W1895" s="14"/>
      <c r="X1895" s="14"/>
      <c r="Y1895" s="14"/>
      <c r="Z1895" s="14"/>
      <c r="AA1895" s="14"/>
      <c r="AB1895" s="14"/>
      <c r="AC1895" s="14"/>
      <c r="AD1895" s="14"/>
      <c r="AE1895" s="14"/>
      <c r="AT1895" s="253" t="s">
        <v>170</v>
      </c>
      <c r="AU1895" s="253" t="s">
        <v>77</v>
      </c>
      <c r="AV1895" s="14" t="s">
        <v>77</v>
      </c>
      <c r="AW1895" s="14" t="s">
        <v>31</v>
      </c>
      <c r="AX1895" s="14" t="s">
        <v>69</v>
      </c>
      <c r="AY1895" s="253" t="s">
        <v>155</v>
      </c>
    </row>
    <row r="1896" s="14" customFormat="1">
      <c r="A1896" s="14"/>
      <c r="B1896" s="243"/>
      <c r="C1896" s="244"/>
      <c r="D1896" s="228" t="s">
        <v>170</v>
      </c>
      <c r="E1896" s="245" t="s">
        <v>19</v>
      </c>
      <c r="F1896" s="246" t="s">
        <v>638</v>
      </c>
      <c r="G1896" s="244"/>
      <c r="H1896" s="247">
        <v>-5.64</v>
      </c>
      <c r="I1896" s="248"/>
      <c r="J1896" s="244"/>
      <c r="K1896" s="244"/>
      <c r="L1896" s="249"/>
      <c r="M1896" s="250"/>
      <c r="N1896" s="251"/>
      <c r="O1896" s="251"/>
      <c r="P1896" s="251"/>
      <c r="Q1896" s="251"/>
      <c r="R1896" s="251"/>
      <c r="S1896" s="251"/>
      <c r="T1896" s="252"/>
      <c r="U1896" s="14"/>
      <c r="V1896" s="14"/>
      <c r="W1896" s="14"/>
      <c r="X1896" s="14"/>
      <c r="Y1896" s="14"/>
      <c r="Z1896" s="14"/>
      <c r="AA1896" s="14"/>
      <c r="AB1896" s="14"/>
      <c r="AC1896" s="14"/>
      <c r="AD1896" s="14"/>
      <c r="AE1896" s="14"/>
      <c r="AT1896" s="253" t="s">
        <v>170</v>
      </c>
      <c r="AU1896" s="253" t="s">
        <v>77</v>
      </c>
      <c r="AV1896" s="14" t="s">
        <v>77</v>
      </c>
      <c r="AW1896" s="14" t="s">
        <v>31</v>
      </c>
      <c r="AX1896" s="14" t="s">
        <v>69</v>
      </c>
      <c r="AY1896" s="253" t="s">
        <v>155</v>
      </c>
    </row>
    <row r="1897" s="14" customFormat="1">
      <c r="A1897" s="14"/>
      <c r="B1897" s="243"/>
      <c r="C1897" s="244"/>
      <c r="D1897" s="228" t="s">
        <v>170</v>
      </c>
      <c r="E1897" s="245" t="s">
        <v>19</v>
      </c>
      <c r="F1897" s="246" t="s">
        <v>638</v>
      </c>
      <c r="G1897" s="244"/>
      <c r="H1897" s="247">
        <v>-5.64</v>
      </c>
      <c r="I1897" s="248"/>
      <c r="J1897" s="244"/>
      <c r="K1897" s="244"/>
      <c r="L1897" s="249"/>
      <c r="M1897" s="250"/>
      <c r="N1897" s="251"/>
      <c r="O1897" s="251"/>
      <c r="P1897" s="251"/>
      <c r="Q1897" s="251"/>
      <c r="R1897" s="251"/>
      <c r="S1897" s="251"/>
      <c r="T1897" s="252"/>
      <c r="U1897" s="14"/>
      <c r="V1897" s="14"/>
      <c r="W1897" s="14"/>
      <c r="X1897" s="14"/>
      <c r="Y1897" s="14"/>
      <c r="Z1897" s="14"/>
      <c r="AA1897" s="14"/>
      <c r="AB1897" s="14"/>
      <c r="AC1897" s="14"/>
      <c r="AD1897" s="14"/>
      <c r="AE1897" s="14"/>
      <c r="AT1897" s="253" t="s">
        <v>170</v>
      </c>
      <c r="AU1897" s="253" t="s">
        <v>77</v>
      </c>
      <c r="AV1897" s="14" t="s">
        <v>77</v>
      </c>
      <c r="AW1897" s="14" t="s">
        <v>31</v>
      </c>
      <c r="AX1897" s="14" t="s">
        <v>69</v>
      </c>
      <c r="AY1897" s="253" t="s">
        <v>155</v>
      </c>
    </row>
    <row r="1898" s="14" customFormat="1">
      <c r="A1898" s="14"/>
      <c r="B1898" s="243"/>
      <c r="C1898" s="244"/>
      <c r="D1898" s="228" t="s">
        <v>170</v>
      </c>
      <c r="E1898" s="245" t="s">
        <v>19</v>
      </c>
      <c r="F1898" s="246" t="s">
        <v>639</v>
      </c>
      <c r="G1898" s="244"/>
      <c r="H1898" s="247">
        <v>-12</v>
      </c>
      <c r="I1898" s="248"/>
      <c r="J1898" s="244"/>
      <c r="K1898" s="244"/>
      <c r="L1898" s="249"/>
      <c r="M1898" s="250"/>
      <c r="N1898" s="251"/>
      <c r="O1898" s="251"/>
      <c r="P1898" s="251"/>
      <c r="Q1898" s="251"/>
      <c r="R1898" s="251"/>
      <c r="S1898" s="251"/>
      <c r="T1898" s="252"/>
      <c r="U1898" s="14"/>
      <c r="V1898" s="14"/>
      <c r="W1898" s="14"/>
      <c r="X1898" s="14"/>
      <c r="Y1898" s="14"/>
      <c r="Z1898" s="14"/>
      <c r="AA1898" s="14"/>
      <c r="AB1898" s="14"/>
      <c r="AC1898" s="14"/>
      <c r="AD1898" s="14"/>
      <c r="AE1898" s="14"/>
      <c r="AT1898" s="253" t="s">
        <v>170</v>
      </c>
      <c r="AU1898" s="253" t="s">
        <v>77</v>
      </c>
      <c r="AV1898" s="14" t="s">
        <v>77</v>
      </c>
      <c r="AW1898" s="14" t="s">
        <v>31</v>
      </c>
      <c r="AX1898" s="14" t="s">
        <v>69</v>
      </c>
      <c r="AY1898" s="253" t="s">
        <v>155</v>
      </c>
    </row>
    <row r="1899" s="14" customFormat="1">
      <c r="A1899" s="14"/>
      <c r="B1899" s="243"/>
      <c r="C1899" s="244"/>
      <c r="D1899" s="228" t="s">
        <v>170</v>
      </c>
      <c r="E1899" s="245" t="s">
        <v>19</v>
      </c>
      <c r="F1899" s="246" t="s">
        <v>640</v>
      </c>
      <c r="G1899" s="244"/>
      <c r="H1899" s="247">
        <v>-16.38</v>
      </c>
      <c r="I1899" s="248"/>
      <c r="J1899" s="244"/>
      <c r="K1899" s="244"/>
      <c r="L1899" s="249"/>
      <c r="M1899" s="250"/>
      <c r="N1899" s="251"/>
      <c r="O1899" s="251"/>
      <c r="P1899" s="251"/>
      <c r="Q1899" s="251"/>
      <c r="R1899" s="251"/>
      <c r="S1899" s="251"/>
      <c r="T1899" s="252"/>
      <c r="U1899" s="14"/>
      <c r="V1899" s="14"/>
      <c r="W1899" s="14"/>
      <c r="X1899" s="14"/>
      <c r="Y1899" s="14"/>
      <c r="Z1899" s="14"/>
      <c r="AA1899" s="14"/>
      <c r="AB1899" s="14"/>
      <c r="AC1899" s="14"/>
      <c r="AD1899" s="14"/>
      <c r="AE1899" s="14"/>
      <c r="AT1899" s="253" t="s">
        <v>170</v>
      </c>
      <c r="AU1899" s="253" t="s">
        <v>77</v>
      </c>
      <c r="AV1899" s="14" t="s">
        <v>77</v>
      </c>
      <c r="AW1899" s="14" t="s">
        <v>31</v>
      </c>
      <c r="AX1899" s="14" t="s">
        <v>69</v>
      </c>
      <c r="AY1899" s="253" t="s">
        <v>155</v>
      </c>
    </row>
    <row r="1900" s="14" customFormat="1">
      <c r="A1900" s="14"/>
      <c r="B1900" s="243"/>
      <c r="C1900" s="244"/>
      <c r="D1900" s="228" t="s">
        <v>170</v>
      </c>
      <c r="E1900" s="245" t="s">
        <v>19</v>
      </c>
      <c r="F1900" s="246" t="s">
        <v>635</v>
      </c>
      <c r="G1900" s="244"/>
      <c r="H1900" s="247">
        <v>-6.435</v>
      </c>
      <c r="I1900" s="248"/>
      <c r="J1900" s="244"/>
      <c r="K1900" s="244"/>
      <c r="L1900" s="249"/>
      <c r="M1900" s="250"/>
      <c r="N1900" s="251"/>
      <c r="O1900" s="251"/>
      <c r="P1900" s="251"/>
      <c r="Q1900" s="251"/>
      <c r="R1900" s="251"/>
      <c r="S1900" s="251"/>
      <c r="T1900" s="252"/>
      <c r="U1900" s="14"/>
      <c r="V1900" s="14"/>
      <c r="W1900" s="14"/>
      <c r="X1900" s="14"/>
      <c r="Y1900" s="14"/>
      <c r="Z1900" s="14"/>
      <c r="AA1900" s="14"/>
      <c r="AB1900" s="14"/>
      <c r="AC1900" s="14"/>
      <c r="AD1900" s="14"/>
      <c r="AE1900" s="14"/>
      <c r="AT1900" s="253" t="s">
        <v>170</v>
      </c>
      <c r="AU1900" s="253" t="s">
        <v>77</v>
      </c>
      <c r="AV1900" s="14" t="s">
        <v>77</v>
      </c>
      <c r="AW1900" s="14" t="s">
        <v>31</v>
      </c>
      <c r="AX1900" s="14" t="s">
        <v>69</v>
      </c>
      <c r="AY1900" s="253" t="s">
        <v>155</v>
      </c>
    </row>
    <row r="1901" s="14" customFormat="1">
      <c r="A1901" s="14"/>
      <c r="B1901" s="243"/>
      <c r="C1901" s="244"/>
      <c r="D1901" s="228" t="s">
        <v>170</v>
      </c>
      <c r="E1901" s="245" t="s">
        <v>19</v>
      </c>
      <c r="F1901" s="246" t="s">
        <v>641</v>
      </c>
      <c r="G1901" s="244"/>
      <c r="H1901" s="247">
        <v>-15</v>
      </c>
      <c r="I1901" s="248"/>
      <c r="J1901" s="244"/>
      <c r="K1901" s="244"/>
      <c r="L1901" s="249"/>
      <c r="M1901" s="250"/>
      <c r="N1901" s="251"/>
      <c r="O1901" s="251"/>
      <c r="P1901" s="251"/>
      <c r="Q1901" s="251"/>
      <c r="R1901" s="251"/>
      <c r="S1901" s="251"/>
      <c r="T1901" s="252"/>
      <c r="U1901" s="14"/>
      <c r="V1901" s="14"/>
      <c r="W1901" s="14"/>
      <c r="X1901" s="14"/>
      <c r="Y1901" s="14"/>
      <c r="Z1901" s="14"/>
      <c r="AA1901" s="14"/>
      <c r="AB1901" s="14"/>
      <c r="AC1901" s="14"/>
      <c r="AD1901" s="14"/>
      <c r="AE1901" s="14"/>
      <c r="AT1901" s="253" t="s">
        <v>170</v>
      </c>
      <c r="AU1901" s="253" t="s">
        <v>77</v>
      </c>
      <c r="AV1901" s="14" t="s">
        <v>77</v>
      </c>
      <c r="AW1901" s="14" t="s">
        <v>31</v>
      </c>
      <c r="AX1901" s="14" t="s">
        <v>69</v>
      </c>
      <c r="AY1901" s="253" t="s">
        <v>155</v>
      </c>
    </row>
    <row r="1902" s="14" customFormat="1">
      <c r="A1902" s="14"/>
      <c r="B1902" s="243"/>
      <c r="C1902" s="244"/>
      <c r="D1902" s="228" t="s">
        <v>170</v>
      </c>
      <c r="E1902" s="245" t="s">
        <v>19</v>
      </c>
      <c r="F1902" s="246" t="s">
        <v>642</v>
      </c>
      <c r="G1902" s="244"/>
      <c r="H1902" s="247">
        <v>-14.742</v>
      </c>
      <c r="I1902" s="248"/>
      <c r="J1902" s="244"/>
      <c r="K1902" s="244"/>
      <c r="L1902" s="249"/>
      <c r="M1902" s="250"/>
      <c r="N1902" s="251"/>
      <c r="O1902" s="251"/>
      <c r="P1902" s="251"/>
      <c r="Q1902" s="251"/>
      <c r="R1902" s="251"/>
      <c r="S1902" s="251"/>
      <c r="T1902" s="252"/>
      <c r="U1902" s="14"/>
      <c r="V1902" s="14"/>
      <c r="W1902" s="14"/>
      <c r="X1902" s="14"/>
      <c r="Y1902" s="14"/>
      <c r="Z1902" s="14"/>
      <c r="AA1902" s="14"/>
      <c r="AB1902" s="14"/>
      <c r="AC1902" s="14"/>
      <c r="AD1902" s="14"/>
      <c r="AE1902" s="14"/>
      <c r="AT1902" s="253" t="s">
        <v>170</v>
      </c>
      <c r="AU1902" s="253" t="s">
        <v>77</v>
      </c>
      <c r="AV1902" s="14" t="s">
        <v>77</v>
      </c>
      <c r="AW1902" s="14" t="s">
        <v>31</v>
      </c>
      <c r="AX1902" s="14" t="s">
        <v>69</v>
      </c>
      <c r="AY1902" s="253" t="s">
        <v>155</v>
      </c>
    </row>
    <row r="1903" s="16" customFormat="1">
      <c r="A1903" s="16"/>
      <c r="B1903" s="276"/>
      <c r="C1903" s="277"/>
      <c r="D1903" s="228" t="s">
        <v>170</v>
      </c>
      <c r="E1903" s="278" t="s">
        <v>19</v>
      </c>
      <c r="F1903" s="279" t="s">
        <v>426</v>
      </c>
      <c r="G1903" s="277"/>
      <c r="H1903" s="280">
        <v>-1708.869</v>
      </c>
      <c r="I1903" s="281"/>
      <c r="J1903" s="277"/>
      <c r="K1903" s="277"/>
      <c r="L1903" s="282"/>
      <c r="M1903" s="283"/>
      <c r="N1903" s="284"/>
      <c r="O1903" s="284"/>
      <c r="P1903" s="284"/>
      <c r="Q1903" s="284"/>
      <c r="R1903" s="284"/>
      <c r="S1903" s="284"/>
      <c r="T1903" s="285"/>
      <c r="U1903" s="16"/>
      <c r="V1903" s="16"/>
      <c r="W1903" s="16"/>
      <c r="X1903" s="16"/>
      <c r="Y1903" s="16"/>
      <c r="Z1903" s="16"/>
      <c r="AA1903" s="16"/>
      <c r="AB1903" s="16"/>
      <c r="AC1903" s="16"/>
      <c r="AD1903" s="16"/>
      <c r="AE1903" s="16"/>
      <c r="AT1903" s="286" t="s">
        <v>170</v>
      </c>
      <c r="AU1903" s="286" t="s">
        <v>77</v>
      </c>
      <c r="AV1903" s="16" t="s">
        <v>165</v>
      </c>
      <c r="AW1903" s="16" t="s">
        <v>31</v>
      </c>
      <c r="AX1903" s="16" t="s">
        <v>69</v>
      </c>
      <c r="AY1903" s="286" t="s">
        <v>155</v>
      </c>
    </row>
    <row r="1904" s="13" customFormat="1">
      <c r="A1904" s="13"/>
      <c r="B1904" s="233"/>
      <c r="C1904" s="234"/>
      <c r="D1904" s="228" t="s">
        <v>170</v>
      </c>
      <c r="E1904" s="235" t="s">
        <v>19</v>
      </c>
      <c r="F1904" s="236" t="s">
        <v>1400</v>
      </c>
      <c r="G1904" s="234"/>
      <c r="H1904" s="235" t="s">
        <v>19</v>
      </c>
      <c r="I1904" s="237"/>
      <c r="J1904" s="234"/>
      <c r="K1904" s="234"/>
      <c r="L1904" s="238"/>
      <c r="M1904" s="239"/>
      <c r="N1904" s="240"/>
      <c r="O1904" s="240"/>
      <c r="P1904" s="240"/>
      <c r="Q1904" s="240"/>
      <c r="R1904" s="240"/>
      <c r="S1904" s="240"/>
      <c r="T1904" s="241"/>
      <c r="U1904" s="13"/>
      <c r="V1904" s="13"/>
      <c r="W1904" s="13"/>
      <c r="X1904" s="13"/>
      <c r="Y1904" s="13"/>
      <c r="Z1904" s="13"/>
      <c r="AA1904" s="13"/>
      <c r="AB1904" s="13"/>
      <c r="AC1904" s="13"/>
      <c r="AD1904" s="13"/>
      <c r="AE1904" s="13"/>
      <c r="AT1904" s="242" t="s">
        <v>170</v>
      </c>
      <c r="AU1904" s="242" t="s">
        <v>77</v>
      </c>
      <c r="AV1904" s="13" t="s">
        <v>75</v>
      </c>
      <c r="AW1904" s="13" t="s">
        <v>31</v>
      </c>
      <c r="AX1904" s="13" t="s">
        <v>69</v>
      </c>
      <c r="AY1904" s="242" t="s">
        <v>155</v>
      </c>
    </row>
    <row r="1905" s="14" customFormat="1">
      <c r="A1905" s="14"/>
      <c r="B1905" s="243"/>
      <c r="C1905" s="244"/>
      <c r="D1905" s="228" t="s">
        <v>170</v>
      </c>
      <c r="E1905" s="245" t="s">
        <v>19</v>
      </c>
      <c r="F1905" s="246" t="s">
        <v>453</v>
      </c>
      <c r="G1905" s="244"/>
      <c r="H1905" s="247">
        <v>6.72</v>
      </c>
      <c r="I1905" s="248"/>
      <c r="J1905" s="244"/>
      <c r="K1905" s="244"/>
      <c r="L1905" s="249"/>
      <c r="M1905" s="250"/>
      <c r="N1905" s="251"/>
      <c r="O1905" s="251"/>
      <c r="P1905" s="251"/>
      <c r="Q1905" s="251"/>
      <c r="R1905" s="251"/>
      <c r="S1905" s="251"/>
      <c r="T1905" s="252"/>
      <c r="U1905" s="14"/>
      <c r="V1905" s="14"/>
      <c r="W1905" s="14"/>
      <c r="X1905" s="14"/>
      <c r="Y1905" s="14"/>
      <c r="Z1905" s="14"/>
      <c r="AA1905" s="14"/>
      <c r="AB1905" s="14"/>
      <c r="AC1905" s="14"/>
      <c r="AD1905" s="14"/>
      <c r="AE1905" s="14"/>
      <c r="AT1905" s="253" t="s">
        <v>170</v>
      </c>
      <c r="AU1905" s="253" t="s">
        <v>77</v>
      </c>
      <c r="AV1905" s="14" t="s">
        <v>77</v>
      </c>
      <c r="AW1905" s="14" t="s">
        <v>31</v>
      </c>
      <c r="AX1905" s="14" t="s">
        <v>69</v>
      </c>
      <c r="AY1905" s="253" t="s">
        <v>155</v>
      </c>
    </row>
    <row r="1906" s="14" customFormat="1">
      <c r="A1906" s="14"/>
      <c r="B1906" s="243"/>
      <c r="C1906" s="244"/>
      <c r="D1906" s="228" t="s">
        <v>170</v>
      </c>
      <c r="E1906" s="245" t="s">
        <v>19</v>
      </c>
      <c r="F1906" s="246" t="s">
        <v>454</v>
      </c>
      <c r="G1906" s="244"/>
      <c r="H1906" s="247">
        <v>5.74</v>
      </c>
      <c r="I1906" s="248"/>
      <c r="J1906" s="244"/>
      <c r="K1906" s="244"/>
      <c r="L1906" s="249"/>
      <c r="M1906" s="250"/>
      <c r="N1906" s="251"/>
      <c r="O1906" s="251"/>
      <c r="P1906" s="251"/>
      <c r="Q1906" s="251"/>
      <c r="R1906" s="251"/>
      <c r="S1906" s="251"/>
      <c r="T1906" s="252"/>
      <c r="U1906" s="14"/>
      <c r="V1906" s="14"/>
      <c r="W1906" s="14"/>
      <c r="X1906" s="14"/>
      <c r="Y1906" s="14"/>
      <c r="Z1906" s="14"/>
      <c r="AA1906" s="14"/>
      <c r="AB1906" s="14"/>
      <c r="AC1906" s="14"/>
      <c r="AD1906" s="14"/>
      <c r="AE1906" s="14"/>
      <c r="AT1906" s="253" t="s">
        <v>170</v>
      </c>
      <c r="AU1906" s="253" t="s">
        <v>77</v>
      </c>
      <c r="AV1906" s="14" t="s">
        <v>77</v>
      </c>
      <c r="AW1906" s="14" t="s">
        <v>31</v>
      </c>
      <c r="AX1906" s="14" t="s">
        <v>69</v>
      </c>
      <c r="AY1906" s="253" t="s">
        <v>155</v>
      </c>
    </row>
    <row r="1907" s="15" customFormat="1">
      <c r="A1907" s="15"/>
      <c r="B1907" s="254"/>
      <c r="C1907" s="255"/>
      <c r="D1907" s="228" t="s">
        <v>170</v>
      </c>
      <c r="E1907" s="256" t="s">
        <v>19</v>
      </c>
      <c r="F1907" s="257" t="s">
        <v>192</v>
      </c>
      <c r="G1907" s="255"/>
      <c r="H1907" s="258">
        <v>3425.2259999999988</v>
      </c>
      <c r="I1907" s="259"/>
      <c r="J1907" s="255"/>
      <c r="K1907" s="255"/>
      <c r="L1907" s="260"/>
      <c r="M1907" s="261"/>
      <c r="N1907" s="262"/>
      <c r="O1907" s="262"/>
      <c r="P1907" s="262"/>
      <c r="Q1907" s="262"/>
      <c r="R1907" s="262"/>
      <c r="S1907" s="262"/>
      <c r="T1907" s="263"/>
      <c r="U1907" s="15"/>
      <c r="V1907" s="15"/>
      <c r="W1907" s="15"/>
      <c r="X1907" s="15"/>
      <c r="Y1907" s="15"/>
      <c r="Z1907" s="15"/>
      <c r="AA1907" s="15"/>
      <c r="AB1907" s="15"/>
      <c r="AC1907" s="15"/>
      <c r="AD1907" s="15"/>
      <c r="AE1907" s="15"/>
      <c r="AT1907" s="264" t="s">
        <v>170</v>
      </c>
      <c r="AU1907" s="264" t="s">
        <v>77</v>
      </c>
      <c r="AV1907" s="15" t="s">
        <v>161</v>
      </c>
      <c r="AW1907" s="15" t="s">
        <v>31</v>
      </c>
      <c r="AX1907" s="15" t="s">
        <v>75</v>
      </c>
      <c r="AY1907" s="264" t="s">
        <v>155</v>
      </c>
    </row>
    <row r="1908" s="2" customFormat="1" ht="16.5" customHeight="1">
      <c r="A1908" s="41"/>
      <c r="B1908" s="42"/>
      <c r="C1908" s="265" t="s">
        <v>863</v>
      </c>
      <c r="D1908" s="265" t="s">
        <v>322</v>
      </c>
      <c r="E1908" s="266" t="s">
        <v>1401</v>
      </c>
      <c r="F1908" s="267" t="s">
        <v>1402</v>
      </c>
      <c r="G1908" s="268" t="s">
        <v>168</v>
      </c>
      <c r="H1908" s="269">
        <v>3493.7310000000004</v>
      </c>
      <c r="I1908" s="270"/>
      <c r="J1908" s="271">
        <f>ROUND(I1908*H1908,2)</f>
        <v>0</v>
      </c>
      <c r="K1908" s="267" t="s">
        <v>19</v>
      </c>
      <c r="L1908" s="272"/>
      <c r="M1908" s="273" t="s">
        <v>19</v>
      </c>
      <c r="N1908" s="274" t="s">
        <v>40</v>
      </c>
      <c r="O1908" s="87"/>
      <c r="P1908" s="224">
        <f>O1908*H1908</f>
        <v>0</v>
      </c>
      <c r="Q1908" s="224">
        <v>0</v>
      </c>
      <c r="R1908" s="224">
        <f>Q1908*H1908</f>
        <v>0</v>
      </c>
      <c r="S1908" s="224">
        <v>0</v>
      </c>
      <c r="T1908" s="225">
        <f>S1908*H1908</f>
        <v>0</v>
      </c>
      <c r="U1908" s="41"/>
      <c r="V1908" s="41"/>
      <c r="W1908" s="41"/>
      <c r="X1908" s="41"/>
      <c r="Y1908" s="41"/>
      <c r="Z1908" s="41"/>
      <c r="AA1908" s="41"/>
      <c r="AB1908" s="41"/>
      <c r="AC1908" s="41"/>
      <c r="AD1908" s="41"/>
      <c r="AE1908" s="41"/>
      <c r="AR1908" s="226" t="s">
        <v>282</v>
      </c>
      <c r="AT1908" s="226" t="s">
        <v>322</v>
      </c>
      <c r="AU1908" s="226" t="s">
        <v>77</v>
      </c>
      <c r="AY1908" s="20" t="s">
        <v>155</v>
      </c>
      <c r="BE1908" s="227">
        <f>IF(N1908="základní",J1908,0)</f>
        <v>0</v>
      </c>
      <c r="BF1908" s="227">
        <f>IF(N1908="snížená",J1908,0)</f>
        <v>0</v>
      </c>
      <c r="BG1908" s="227">
        <f>IF(N1908="zákl. přenesená",J1908,0)</f>
        <v>0</v>
      </c>
      <c r="BH1908" s="227">
        <f>IF(N1908="sníž. přenesená",J1908,0)</f>
        <v>0</v>
      </c>
      <c r="BI1908" s="227">
        <f>IF(N1908="nulová",J1908,0)</f>
        <v>0</v>
      </c>
      <c r="BJ1908" s="20" t="s">
        <v>75</v>
      </c>
      <c r="BK1908" s="227">
        <f>ROUND(I1908*H1908,2)</f>
        <v>0</v>
      </c>
      <c r="BL1908" s="20" t="s">
        <v>220</v>
      </c>
      <c r="BM1908" s="226" t="s">
        <v>1403</v>
      </c>
    </row>
    <row r="1909" s="2" customFormat="1">
      <c r="A1909" s="41"/>
      <c r="B1909" s="42"/>
      <c r="C1909" s="43"/>
      <c r="D1909" s="228" t="s">
        <v>162</v>
      </c>
      <c r="E1909" s="43"/>
      <c r="F1909" s="229" t="s">
        <v>1402</v>
      </c>
      <c r="G1909" s="43"/>
      <c r="H1909" s="43"/>
      <c r="I1909" s="230"/>
      <c r="J1909" s="43"/>
      <c r="K1909" s="43"/>
      <c r="L1909" s="47"/>
      <c r="M1909" s="231"/>
      <c r="N1909" s="232"/>
      <c r="O1909" s="87"/>
      <c r="P1909" s="87"/>
      <c r="Q1909" s="87"/>
      <c r="R1909" s="87"/>
      <c r="S1909" s="87"/>
      <c r="T1909" s="88"/>
      <c r="U1909" s="41"/>
      <c r="V1909" s="41"/>
      <c r="W1909" s="41"/>
      <c r="X1909" s="41"/>
      <c r="Y1909" s="41"/>
      <c r="Z1909" s="41"/>
      <c r="AA1909" s="41"/>
      <c r="AB1909" s="41"/>
      <c r="AC1909" s="41"/>
      <c r="AD1909" s="41"/>
      <c r="AE1909" s="41"/>
      <c r="AT1909" s="20" t="s">
        <v>162</v>
      </c>
      <c r="AU1909" s="20" t="s">
        <v>77</v>
      </c>
    </row>
    <row r="1910" s="14" customFormat="1">
      <c r="A1910" s="14"/>
      <c r="B1910" s="243"/>
      <c r="C1910" s="244"/>
      <c r="D1910" s="228" t="s">
        <v>170</v>
      </c>
      <c r="E1910" s="245" t="s">
        <v>19</v>
      </c>
      <c r="F1910" s="246" t="s">
        <v>1404</v>
      </c>
      <c r="G1910" s="244"/>
      <c r="H1910" s="247">
        <v>3493.7310000000004</v>
      </c>
      <c r="I1910" s="248"/>
      <c r="J1910" s="244"/>
      <c r="K1910" s="244"/>
      <c r="L1910" s="249"/>
      <c r="M1910" s="250"/>
      <c r="N1910" s="251"/>
      <c r="O1910" s="251"/>
      <c r="P1910" s="251"/>
      <c r="Q1910" s="251"/>
      <c r="R1910" s="251"/>
      <c r="S1910" s="251"/>
      <c r="T1910" s="252"/>
      <c r="U1910" s="14"/>
      <c r="V1910" s="14"/>
      <c r="W1910" s="14"/>
      <c r="X1910" s="14"/>
      <c r="Y1910" s="14"/>
      <c r="Z1910" s="14"/>
      <c r="AA1910" s="14"/>
      <c r="AB1910" s="14"/>
      <c r="AC1910" s="14"/>
      <c r="AD1910" s="14"/>
      <c r="AE1910" s="14"/>
      <c r="AT1910" s="253" t="s">
        <v>170</v>
      </c>
      <c r="AU1910" s="253" t="s">
        <v>77</v>
      </c>
      <c r="AV1910" s="14" t="s">
        <v>77</v>
      </c>
      <c r="AW1910" s="14" t="s">
        <v>31</v>
      </c>
      <c r="AX1910" s="14" t="s">
        <v>69</v>
      </c>
      <c r="AY1910" s="253" t="s">
        <v>155</v>
      </c>
    </row>
    <row r="1911" s="15" customFormat="1">
      <c r="A1911" s="15"/>
      <c r="B1911" s="254"/>
      <c r="C1911" s="255"/>
      <c r="D1911" s="228" t="s">
        <v>170</v>
      </c>
      <c r="E1911" s="256" t="s">
        <v>19</v>
      </c>
      <c r="F1911" s="257" t="s">
        <v>192</v>
      </c>
      <c r="G1911" s="255"/>
      <c r="H1911" s="258">
        <v>3493.7310000000004</v>
      </c>
      <c r="I1911" s="259"/>
      <c r="J1911" s="255"/>
      <c r="K1911" s="255"/>
      <c r="L1911" s="260"/>
      <c r="M1911" s="261"/>
      <c r="N1911" s="262"/>
      <c r="O1911" s="262"/>
      <c r="P1911" s="262"/>
      <c r="Q1911" s="262"/>
      <c r="R1911" s="262"/>
      <c r="S1911" s="262"/>
      <c r="T1911" s="263"/>
      <c r="U1911" s="15"/>
      <c r="V1911" s="15"/>
      <c r="W1911" s="15"/>
      <c r="X1911" s="15"/>
      <c r="Y1911" s="15"/>
      <c r="Z1911" s="15"/>
      <c r="AA1911" s="15"/>
      <c r="AB1911" s="15"/>
      <c r="AC1911" s="15"/>
      <c r="AD1911" s="15"/>
      <c r="AE1911" s="15"/>
      <c r="AT1911" s="264" t="s">
        <v>170</v>
      </c>
      <c r="AU1911" s="264" t="s">
        <v>77</v>
      </c>
      <c r="AV1911" s="15" t="s">
        <v>161</v>
      </c>
      <c r="AW1911" s="15" t="s">
        <v>31</v>
      </c>
      <c r="AX1911" s="15" t="s">
        <v>75</v>
      </c>
      <c r="AY1911" s="264" t="s">
        <v>155</v>
      </c>
    </row>
    <row r="1912" s="2" customFormat="1" ht="16.5" customHeight="1">
      <c r="A1912" s="41"/>
      <c r="B1912" s="42"/>
      <c r="C1912" s="215" t="s">
        <v>1405</v>
      </c>
      <c r="D1912" s="215" t="s">
        <v>157</v>
      </c>
      <c r="E1912" s="216" t="s">
        <v>1406</v>
      </c>
      <c r="F1912" s="217" t="s">
        <v>1407</v>
      </c>
      <c r="G1912" s="218" t="s">
        <v>168</v>
      </c>
      <c r="H1912" s="219">
        <v>687.5</v>
      </c>
      <c r="I1912" s="220"/>
      <c r="J1912" s="221">
        <f>ROUND(I1912*H1912,2)</f>
        <v>0</v>
      </c>
      <c r="K1912" s="217" t="s">
        <v>19</v>
      </c>
      <c r="L1912" s="47"/>
      <c r="M1912" s="222" t="s">
        <v>19</v>
      </c>
      <c r="N1912" s="223" t="s">
        <v>40</v>
      </c>
      <c r="O1912" s="87"/>
      <c r="P1912" s="224">
        <f>O1912*H1912</f>
        <v>0</v>
      </c>
      <c r="Q1912" s="224">
        <v>0</v>
      </c>
      <c r="R1912" s="224">
        <f>Q1912*H1912</f>
        <v>0</v>
      </c>
      <c r="S1912" s="224">
        <v>0</v>
      </c>
      <c r="T1912" s="225">
        <f>S1912*H1912</f>
        <v>0</v>
      </c>
      <c r="U1912" s="41"/>
      <c r="V1912" s="41"/>
      <c r="W1912" s="41"/>
      <c r="X1912" s="41"/>
      <c r="Y1912" s="41"/>
      <c r="Z1912" s="41"/>
      <c r="AA1912" s="41"/>
      <c r="AB1912" s="41"/>
      <c r="AC1912" s="41"/>
      <c r="AD1912" s="41"/>
      <c r="AE1912" s="41"/>
      <c r="AR1912" s="226" t="s">
        <v>220</v>
      </c>
      <c r="AT1912" s="226" t="s">
        <v>157</v>
      </c>
      <c r="AU1912" s="226" t="s">
        <v>77</v>
      </c>
      <c r="AY1912" s="20" t="s">
        <v>155</v>
      </c>
      <c r="BE1912" s="227">
        <f>IF(N1912="základní",J1912,0)</f>
        <v>0</v>
      </c>
      <c r="BF1912" s="227">
        <f>IF(N1912="snížená",J1912,0)</f>
        <v>0</v>
      </c>
      <c r="BG1912" s="227">
        <f>IF(N1912="zákl. přenesená",J1912,0)</f>
        <v>0</v>
      </c>
      <c r="BH1912" s="227">
        <f>IF(N1912="sníž. přenesená",J1912,0)</f>
        <v>0</v>
      </c>
      <c r="BI1912" s="227">
        <f>IF(N1912="nulová",J1912,0)</f>
        <v>0</v>
      </c>
      <c r="BJ1912" s="20" t="s">
        <v>75</v>
      </c>
      <c r="BK1912" s="227">
        <f>ROUND(I1912*H1912,2)</f>
        <v>0</v>
      </c>
      <c r="BL1912" s="20" t="s">
        <v>220</v>
      </c>
      <c r="BM1912" s="226" t="s">
        <v>1408</v>
      </c>
    </row>
    <row r="1913" s="2" customFormat="1">
      <c r="A1913" s="41"/>
      <c r="B1913" s="42"/>
      <c r="C1913" s="43"/>
      <c r="D1913" s="228" t="s">
        <v>162</v>
      </c>
      <c r="E1913" s="43"/>
      <c r="F1913" s="229" t="s">
        <v>1407</v>
      </c>
      <c r="G1913" s="43"/>
      <c r="H1913" s="43"/>
      <c r="I1913" s="230"/>
      <c r="J1913" s="43"/>
      <c r="K1913" s="43"/>
      <c r="L1913" s="47"/>
      <c r="M1913" s="231"/>
      <c r="N1913" s="232"/>
      <c r="O1913" s="87"/>
      <c r="P1913" s="87"/>
      <c r="Q1913" s="87"/>
      <c r="R1913" s="87"/>
      <c r="S1913" s="87"/>
      <c r="T1913" s="88"/>
      <c r="U1913" s="41"/>
      <c r="V1913" s="41"/>
      <c r="W1913" s="41"/>
      <c r="X1913" s="41"/>
      <c r="Y1913" s="41"/>
      <c r="Z1913" s="41"/>
      <c r="AA1913" s="41"/>
      <c r="AB1913" s="41"/>
      <c r="AC1913" s="41"/>
      <c r="AD1913" s="41"/>
      <c r="AE1913" s="41"/>
      <c r="AT1913" s="20" t="s">
        <v>162</v>
      </c>
      <c r="AU1913" s="20" t="s">
        <v>77</v>
      </c>
    </row>
    <row r="1914" s="13" customFormat="1">
      <c r="A1914" s="13"/>
      <c r="B1914" s="233"/>
      <c r="C1914" s="234"/>
      <c r="D1914" s="228" t="s">
        <v>170</v>
      </c>
      <c r="E1914" s="235" t="s">
        <v>19</v>
      </c>
      <c r="F1914" s="236" t="s">
        <v>187</v>
      </c>
      <c r="G1914" s="234"/>
      <c r="H1914" s="235" t="s">
        <v>19</v>
      </c>
      <c r="I1914" s="237"/>
      <c r="J1914" s="234"/>
      <c r="K1914" s="234"/>
      <c r="L1914" s="238"/>
      <c r="M1914" s="239"/>
      <c r="N1914" s="240"/>
      <c r="O1914" s="240"/>
      <c r="P1914" s="240"/>
      <c r="Q1914" s="240"/>
      <c r="R1914" s="240"/>
      <c r="S1914" s="240"/>
      <c r="T1914" s="241"/>
      <c r="U1914" s="13"/>
      <c r="V1914" s="13"/>
      <c r="W1914" s="13"/>
      <c r="X1914" s="13"/>
      <c r="Y1914" s="13"/>
      <c r="Z1914" s="13"/>
      <c r="AA1914" s="13"/>
      <c r="AB1914" s="13"/>
      <c r="AC1914" s="13"/>
      <c r="AD1914" s="13"/>
      <c r="AE1914" s="13"/>
      <c r="AT1914" s="242" t="s">
        <v>170</v>
      </c>
      <c r="AU1914" s="242" t="s">
        <v>77</v>
      </c>
      <c r="AV1914" s="13" t="s">
        <v>75</v>
      </c>
      <c r="AW1914" s="13" t="s">
        <v>31</v>
      </c>
      <c r="AX1914" s="13" t="s">
        <v>69</v>
      </c>
      <c r="AY1914" s="242" t="s">
        <v>155</v>
      </c>
    </row>
    <row r="1915" s="14" customFormat="1">
      <c r="A1915" s="14"/>
      <c r="B1915" s="243"/>
      <c r="C1915" s="244"/>
      <c r="D1915" s="228" t="s">
        <v>170</v>
      </c>
      <c r="E1915" s="245" t="s">
        <v>19</v>
      </c>
      <c r="F1915" s="246" t="s">
        <v>1182</v>
      </c>
      <c r="G1915" s="244"/>
      <c r="H1915" s="247">
        <v>687.5</v>
      </c>
      <c r="I1915" s="248"/>
      <c r="J1915" s="244"/>
      <c r="K1915" s="244"/>
      <c r="L1915" s="249"/>
      <c r="M1915" s="250"/>
      <c r="N1915" s="251"/>
      <c r="O1915" s="251"/>
      <c r="P1915" s="251"/>
      <c r="Q1915" s="251"/>
      <c r="R1915" s="251"/>
      <c r="S1915" s="251"/>
      <c r="T1915" s="252"/>
      <c r="U1915" s="14"/>
      <c r="V1915" s="14"/>
      <c r="W1915" s="14"/>
      <c r="X1915" s="14"/>
      <c r="Y1915" s="14"/>
      <c r="Z1915" s="14"/>
      <c r="AA1915" s="14"/>
      <c r="AB1915" s="14"/>
      <c r="AC1915" s="14"/>
      <c r="AD1915" s="14"/>
      <c r="AE1915" s="14"/>
      <c r="AT1915" s="253" t="s">
        <v>170</v>
      </c>
      <c r="AU1915" s="253" t="s">
        <v>77</v>
      </c>
      <c r="AV1915" s="14" t="s">
        <v>77</v>
      </c>
      <c r="AW1915" s="14" t="s">
        <v>31</v>
      </c>
      <c r="AX1915" s="14" t="s">
        <v>69</v>
      </c>
      <c r="AY1915" s="253" t="s">
        <v>155</v>
      </c>
    </row>
    <row r="1916" s="15" customFormat="1">
      <c r="A1916" s="15"/>
      <c r="B1916" s="254"/>
      <c r="C1916" s="255"/>
      <c r="D1916" s="228" t="s">
        <v>170</v>
      </c>
      <c r="E1916" s="256" t="s">
        <v>19</v>
      </c>
      <c r="F1916" s="257" t="s">
        <v>192</v>
      </c>
      <c r="G1916" s="255"/>
      <c r="H1916" s="258">
        <v>687.5</v>
      </c>
      <c r="I1916" s="259"/>
      <c r="J1916" s="255"/>
      <c r="K1916" s="255"/>
      <c r="L1916" s="260"/>
      <c r="M1916" s="261"/>
      <c r="N1916" s="262"/>
      <c r="O1916" s="262"/>
      <c r="P1916" s="262"/>
      <c r="Q1916" s="262"/>
      <c r="R1916" s="262"/>
      <c r="S1916" s="262"/>
      <c r="T1916" s="263"/>
      <c r="U1916" s="15"/>
      <c r="V1916" s="15"/>
      <c r="W1916" s="15"/>
      <c r="X1916" s="15"/>
      <c r="Y1916" s="15"/>
      <c r="Z1916" s="15"/>
      <c r="AA1916" s="15"/>
      <c r="AB1916" s="15"/>
      <c r="AC1916" s="15"/>
      <c r="AD1916" s="15"/>
      <c r="AE1916" s="15"/>
      <c r="AT1916" s="264" t="s">
        <v>170</v>
      </c>
      <c r="AU1916" s="264" t="s">
        <v>77</v>
      </c>
      <c r="AV1916" s="15" t="s">
        <v>161</v>
      </c>
      <c r="AW1916" s="15" t="s">
        <v>31</v>
      </c>
      <c r="AX1916" s="15" t="s">
        <v>75</v>
      </c>
      <c r="AY1916" s="264" t="s">
        <v>155</v>
      </c>
    </row>
    <row r="1917" s="2" customFormat="1" ht="16.5" customHeight="1">
      <c r="A1917" s="41"/>
      <c r="B1917" s="42"/>
      <c r="C1917" s="215" t="s">
        <v>866</v>
      </c>
      <c r="D1917" s="215" t="s">
        <v>157</v>
      </c>
      <c r="E1917" s="216" t="s">
        <v>1409</v>
      </c>
      <c r="F1917" s="217" t="s">
        <v>1410</v>
      </c>
      <c r="G1917" s="218" t="s">
        <v>168</v>
      </c>
      <c r="H1917" s="219">
        <v>3413.02</v>
      </c>
      <c r="I1917" s="220"/>
      <c r="J1917" s="221">
        <f>ROUND(I1917*H1917,2)</f>
        <v>0</v>
      </c>
      <c r="K1917" s="217" t="s">
        <v>19</v>
      </c>
      <c r="L1917" s="47"/>
      <c r="M1917" s="222" t="s">
        <v>19</v>
      </c>
      <c r="N1917" s="223" t="s">
        <v>40</v>
      </c>
      <c r="O1917" s="87"/>
      <c r="P1917" s="224">
        <f>O1917*H1917</f>
        <v>0</v>
      </c>
      <c r="Q1917" s="224">
        <v>0</v>
      </c>
      <c r="R1917" s="224">
        <f>Q1917*H1917</f>
        <v>0</v>
      </c>
      <c r="S1917" s="224">
        <v>0</v>
      </c>
      <c r="T1917" s="225">
        <f>S1917*H1917</f>
        <v>0</v>
      </c>
      <c r="U1917" s="41"/>
      <c r="V1917" s="41"/>
      <c r="W1917" s="41"/>
      <c r="X1917" s="41"/>
      <c r="Y1917" s="41"/>
      <c r="Z1917" s="41"/>
      <c r="AA1917" s="41"/>
      <c r="AB1917" s="41"/>
      <c r="AC1917" s="41"/>
      <c r="AD1917" s="41"/>
      <c r="AE1917" s="41"/>
      <c r="AR1917" s="226" t="s">
        <v>220</v>
      </c>
      <c r="AT1917" s="226" t="s">
        <v>157</v>
      </c>
      <c r="AU1917" s="226" t="s">
        <v>77</v>
      </c>
      <c r="AY1917" s="20" t="s">
        <v>155</v>
      </c>
      <c r="BE1917" s="227">
        <f>IF(N1917="základní",J1917,0)</f>
        <v>0</v>
      </c>
      <c r="BF1917" s="227">
        <f>IF(N1917="snížená",J1917,0)</f>
        <v>0</v>
      </c>
      <c r="BG1917" s="227">
        <f>IF(N1917="zákl. přenesená",J1917,0)</f>
        <v>0</v>
      </c>
      <c r="BH1917" s="227">
        <f>IF(N1917="sníž. přenesená",J1917,0)</f>
        <v>0</v>
      </c>
      <c r="BI1917" s="227">
        <f>IF(N1917="nulová",J1917,0)</f>
        <v>0</v>
      </c>
      <c r="BJ1917" s="20" t="s">
        <v>75</v>
      </c>
      <c r="BK1917" s="227">
        <f>ROUND(I1917*H1917,2)</f>
        <v>0</v>
      </c>
      <c r="BL1917" s="20" t="s">
        <v>220</v>
      </c>
      <c r="BM1917" s="226" t="s">
        <v>1411</v>
      </c>
    </row>
    <row r="1918" s="2" customFormat="1">
      <c r="A1918" s="41"/>
      <c r="B1918" s="42"/>
      <c r="C1918" s="43"/>
      <c r="D1918" s="228" t="s">
        <v>162</v>
      </c>
      <c r="E1918" s="43"/>
      <c r="F1918" s="229" t="s">
        <v>1410</v>
      </c>
      <c r="G1918" s="43"/>
      <c r="H1918" s="43"/>
      <c r="I1918" s="230"/>
      <c r="J1918" s="43"/>
      <c r="K1918" s="43"/>
      <c r="L1918" s="47"/>
      <c r="M1918" s="231"/>
      <c r="N1918" s="232"/>
      <c r="O1918" s="87"/>
      <c r="P1918" s="87"/>
      <c r="Q1918" s="87"/>
      <c r="R1918" s="87"/>
      <c r="S1918" s="87"/>
      <c r="T1918" s="88"/>
      <c r="U1918" s="41"/>
      <c r="V1918" s="41"/>
      <c r="W1918" s="41"/>
      <c r="X1918" s="41"/>
      <c r="Y1918" s="41"/>
      <c r="Z1918" s="41"/>
      <c r="AA1918" s="41"/>
      <c r="AB1918" s="41"/>
      <c r="AC1918" s="41"/>
      <c r="AD1918" s="41"/>
      <c r="AE1918" s="41"/>
      <c r="AT1918" s="20" t="s">
        <v>162</v>
      </c>
      <c r="AU1918" s="20" t="s">
        <v>77</v>
      </c>
    </row>
    <row r="1919" s="13" customFormat="1">
      <c r="A1919" s="13"/>
      <c r="B1919" s="233"/>
      <c r="C1919" s="234"/>
      <c r="D1919" s="228" t="s">
        <v>170</v>
      </c>
      <c r="E1919" s="235" t="s">
        <v>19</v>
      </c>
      <c r="F1919" s="236" t="s">
        <v>1229</v>
      </c>
      <c r="G1919" s="234"/>
      <c r="H1919" s="235" t="s">
        <v>19</v>
      </c>
      <c r="I1919" s="237"/>
      <c r="J1919" s="234"/>
      <c r="K1919" s="234"/>
      <c r="L1919" s="238"/>
      <c r="M1919" s="239"/>
      <c r="N1919" s="240"/>
      <c r="O1919" s="240"/>
      <c r="P1919" s="240"/>
      <c r="Q1919" s="240"/>
      <c r="R1919" s="240"/>
      <c r="S1919" s="240"/>
      <c r="T1919" s="241"/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  <c r="AE1919" s="13"/>
      <c r="AT1919" s="242" t="s">
        <v>170</v>
      </c>
      <c r="AU1919" s="242" t="s">
        <v>77</v>
      </c>
      <c r="AV1919" s="13" t="s">
        <v>75</v>
      </c>
      <c r="AW1919" s="13" t="s">
        <v>31</v>
      </c>
      <c r="AX1919" s="13" t="s">
        <v>69</v>
      </c>
      <c r="AY1919" s="242" t="s">
        <v>155</v>
      </c>
    </row>
    <row r="1920" s="13" customFormat="1">
      <c r="A1920" s="13"/>
      <c r="B1920" s="233"/>
      <c r="C1920" s="234"/>
      <c r="D1920" s="228" t="s">
        <v>170</v>
      </c>
      <c r="E1920" s="235" t="s">
        <v>19</v>
      </c>
      <c r="F1920" s="236" t="s">
        <v>171</v>
      </c>
      <c r="G1920" s="234"/>
      <c r="H1920" s="235" t="s">
        <v>19</v>
      </c>
      <c r="I1920" s="237"/>
      <c r="J1920" s="234"/>
      <c r="K1920" s="234"/>
      <c r="L1920" s="238"/>
      <c r="M1920" s="239"/>
      <c r="N1920" s="240"/>
      <c r="O1920" s="240"/>
      <c r="P1920" s="240"/>
      <c r="Q1920" s="240"/>
      <c r="R1920" s="240"/>
      <c r="S1920" s="240"/>
      <c r="T1920" s="241"/>
      <c r="U1920" s="13"/>
      <c r="V1920" s="13"/>
      <c r="W1920" s="13"/>
      <c r="X1920" s="13"/>
      <c r="Y1920" s="13"/>
      <c r="Z1920" s="13"/>
      <c r="AA1920" s="13"/>
      <c r="AB1920" s="13"/>
      <c r="AC1920" s="13"/>
      <c r="AD1920" s="13"/>
      <c r="AE1920" s="13"/>
      <c r="AT1920" s="242" t="s">
        <v>170</v>
      </c>
      <c r="AU1920" s="242" t="s">
        <v>77</v>
      </c>
      <c r="AV1920" s="13" t="s">
        <v>75</v>
      </c>
      <c r="AW1920" s="13" t="s">
        <v>31</v>
      </c>
      <c r="AX1920" s="13" t="s">
        <v>69</v>
      </c>
      <c r="AY1920" s="242" t="s">
        <v>155</v>
      </c>
    </row>
    <row r="1921" s="14" customFormat="1">
      <c r="A1921" s="14"/>
      <c r="B1921" s="243"/>
      <c r="C1921" s="244"/>
      <c r="D1921" s="228" t="s">
        <v>170</v>
      </c>
      <c r="E1921" s="245" t="s">
        <v>19</v>
      </c>
      <c r="F1921" s="246" t="s">
        <v>1230</v>
      </c>
      <c r="G1921" s="244"/>
      <c r="H1921" s="247">
        <v>294</v>
      </c>
      <c r="I1921" s="248"/>
      <c r="J1921" s="244"/>
      <c r="K1921" s="244"/>
      <c r="L1921" s="249"/>
      <c r="M1921" s="250"/>
      <c r="N1921" s="251"/>
      <c r="O1921" s="251"/>
      <c r="P1921" s="251"/>
      <c r="Q1921" s="251"/>
      <c r="R1921" s="251"/>
      <c r="S1921" s="251"/>
      <c r="T1921" s="252"/>
      <c r="U1921" s="14"/>
      <c r="V1921" s="14"/>
      <c r="W1921" s="14"/>
      <c r="X1921" s="14"/>
      <c r="Y1921" s="14"/>
      <c r="Z1921" s="14"/>
      <c r="AA1921" s="14"/>
      <c r="AB1921" s="14"/>
      <c r="AC1921" s="14"/>
      <c r="AD1921" s="14"/>
      <c r="AE1921" s="14"/>
      <c r="AT1921" s="253" t="s">
        <v>170</v>
      </c>
      <c r="AU1921" s="253" t="s">
        <v>77</v>
      </c>
      <c r="AV1921" s="14" t="s">
        <v>77</v>
      </c>
      <c r="AW1921" s="14" t="s">
        <v>31</v>
      </c>
      <c r="AX1921" s="14" t="s">
        <v>69</v>
      </c>
      <c r="AY1921" s="253" t="s">
        <v>155</v>
      </c>
    </row>
    <row r="1922" s="14" customFormat="1">
      <c r="A1922" s="14"/>
      <c r="B1922" s="243"/>
      <c r="C1922" s="244"/>
      <c r="D1922" s="228" t="s">
        <v>170</v>
      </c>
      <c r="E1922" s="245" t="s">
        <v>19</v>
      </c>
      <c r="F1922" s="246" t="s">
        <v>1231</v>
      </c>
      <c r="G1922" s="244"/>
      <c r="H1922" s="247">
        <v>412</v>
      </c>
      <c r="I1922" s="248"/>
      <c r="J1922" s="244"/>
      <c r="K1922" s="244"/>
      <c r="L1922" s="249"/>
      <c r="M1922" s="250"/>
      <c r="N1922" s="251"/>
      <c r="O1922" s="251"/>
      <c r="P1922" s="251"/>
      <c r="Q1922" s="251"/>
      <c r="R1922" s="251"/>
      <c r="S1922" s="251"/>
      <c r="T1922" s="252"/>
      <c r="U1922" s="14"/>
      <c r="V1922" s="14"/>
      <c r="W1922" s="14"/>
      <c r="X1922" s="14"/>
      <c r="Y1922" s="14"/>
      <c r="Z1922" s="14"/>
      <c r="AA1922" s="14"/>
      <c r="AB1922" s="14"/>
      <c r="AC1922" s="14"/>
      <c r="AD1922" s="14"/>
      <c r="AE1922" s="14"/>
      <c r="AT1922" s="253" t="s">
        <v>170</v>
      </c>
      <c r="AU1922" s="253" t="s">
        <v>77</v>
      </c>
      <c r="AV1922" s="14" t="s">
        <v>77</v>
      </c>
      <c r="AW1922" s="14" t="s">
        <v>31</v>
      </c>
      <c r="AX1922" s="14" t="s">
        <v>69</v>
      </c>
      <c r="AY1922" s="253" t="s">
        <v>155</v>
      </c>
    </row>
    <row r="1923" s="13" customFormat="1">
      <c r="A1923" s="13"/>
      <c r="B1923" s="233"/>
      <c r="C1923" s="234"/>
      <c r="D1923" s="228" t="s">
        <v>170</v>
      </c>
      <c r="E1923" s="235" t="s">
        <v>19</v>
      </c>
      <c r="F1923" s="236" t="s">
        <v>177</v>
      </c>
      <c r="G1923" s="234"/>
      <c r="H1923" s="235" t="s">
        <v>19</v>
      </c>
      <c r="I1923" s="237"/>
      <c r="J1923" s="234"/>
      <c r="K1923" s="234"/>
      <c r="L1923" s="238"/>
      <c r="M1923" s="239"/>
      <c r="N1923" s="240"/>
      <c r="O1923" s="240"/>
      <c r="P1923" s="240"/>
      <c r="Q1923" s="240"/>
      <c r="R1923" s="240"/>
      <c r="S1923" s="240"/>
      <c r="T1923" s="241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T1923" s="242" t="s">
        <v>170</v>
      </c>
      <c r="AU1923" s="242" t="s">
        <v>77</v>
      </c>
      <c r="AV1923" s="13" t="s">
        <v>75</v>
      </c>
      <c r="AW1923" s="13" t="s">
        <v>31</v>
      </c>
      <c r="AX1923" s="13" t="s">
        <v>69</v>
      </c>
      <c r="AY1923" s="242" t="s">
        <v>155</v>
      </c>
    </row>
    <row r="1924" s="14" customFormat="1">
      <c r="A1924" s="14"/>
      <c r="B1924" s="243"/>
      <c r="C1924" s="244"/>
      <c r="D1924" s="228" t="s">
        <v>170</v>
      </c>
      <c r="E1924" s="245" t="s">
        <v>19</v>
      </c>
      <c r="F1924" s="246" t="s">
        <v>1235</v>
      </c>
      <c r="G1924" s="244"/>
      <c r="H1924" s="247">
        <v>356</v>
      </c>
      <c r="I1924" s="248"/>
      <c r="J1924" s="244"/>
      <c r="K1924" s="244"/>
      <c r="L1924" s="249"/>
      <c r="M1924" s="250"/>
      <c r="N1924" s="251"/>
      <c r="O1924" s="251"/>
      <c r="P1924" s="251"/>
      <c r="Q1924" s="251"/>
      <c r="R1924" s="251"/>
      <c r="S1924" s="251"/>
      <c r="T1924" s="252"/>
      <c r="U1924" s="14"/>
      <c r="V1924" s="14"/>
      <c r="W1924" s="14"/>
      <c r="X1924" s="14"/>
      <c r="Y1924" s="14"/>
      <c r="Z1924" s="14"/>
      <c r="AA1924" s="14"/>
      <c r="AB1924" s="14"/>
      <c r="AC1924" s="14"/>
      <c r="AD1924" s="14"/>
      <c r="AE1924" s="14"/>
      <c r="AT1924" s="253" t="s">
        <v>170</v>
      </c>
      <c r="AU1924" s="253" t="s">
        <v>77</v>
      </c>
      <c r="AV1924" s="14" t="s">
        <v>77</v>
      </c>
      <c r="AW1924" s="14" t="s">
        <v>31</v>
      </c>
      <c r="AX1924" s="14" t="s">
        <v>69</v>
      </c>
      <c r="AY1924" s="253" t="s">
        <v>155</v>
      </c>
    </row>
    <row r="1925" s="13" customFormat="1">
      <c r="A1925" s="13"/>
      <c r="B1925" s="233"/>
      <c r="C1925" s="234"/>
      <c r="D1925" s="228" t="s">
        <v>170</v>
      </c>
      <c r="E1925" s="235" t="s">
        <v>19</v>
      </c>
      <c r="F1925" s="236" t="s">
        <v>180</v>
      </c>
      <c r="G1925" s="234"/>
      <c r="H1925" s="235" t="s">
        <v>19</v>
      </c>
      <c r="I1925" s="237"/>
      <c r="J1925" s="234"/>
      <c r="K1925" s="234"/>
      <c r="L1925" s="238"/>
      <c r="M1925" s="239"/>
      <c r="N1925" s="240"/>
      <c r="O1925" s="240"/>
      <c r="P1925" s="240"/>
      <c r="Q1925" s="240"/>
      <c r="R1925" s="240"/>
      <c r="S1925" s="240"/>
      <c r="T1925" s="241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/>
      <c r="AT1925" s="242" t="s">
        <v>170</v>
      </c>
      <c r="AU1925" s="242" t="s">
        <v>77</v>
      </c>
      <c r="AV1925" s="13" t="s">
        <v>75</v>
      </c>
      <c r="AW1925" s="13" t="s">
        <v>31</v>
      </c>
      <c r="AX1925" s="13" t="s">
        <v>69</v>
      </c>
      <c r="AY1925" s="242" t="s">
        <v>155</v>
      </c>
    </row>
    <row r="1926" s="14" customFormat="1">
      <c r="A1926" s="14"/>
      <c r="B1926" s="243"/>
      <c r="C1926" s="244"/>
      <c r="D1926" s="228" t="s">
        <v>170</v>
      </c>
      <c r="E1926" s="245" t="s">
        <v>19</v>
      </c>
      <c r="F1926" s="246" t="s">
        <v>1238</v>
      </c>
      <c r="G1926" s="244"/>
      <c r="H1926" s="247">
        <v>392</v>
      </c>
      <c r="I1926" s="248"/>
      <c r="J1926" s="244"/>
      <c r="K1926" s="244"/>
      <c r="L1926" s="249"/>
      <c r="M1926" s="250"/>
      <c r="N1926" s="251"/>
      <c r="O1926" s="251"/>
      <c r="P1926" s="251"/>
      <c r="Q1926" s="251"/>
      <c r="R1926" s="251"/>
      <c r="S1926" s="251"/>
      <c r="T1926" s="252"/>
      <c r="U1926" s="14"/>
      <c r="V1926" s="14"/>
      <c r="W1926" s="14"/>
      <c r="X1926" s="14"/>
      <c r="Y1926" s="14"/>
      <c r="Z1926" s="14"/>
      <c r="AA1926" s="14"/>
      <c r="AB1926" s="14"/>
      <c r="AC1926" s="14"/>
      <c r="AD1926" s="14"/>
      <c r="AE1926" s="14"/>
      <c r="AT1926" s="253" t="s">
        <v>170</v>
      </c>
      <c r="AU1926" s="253" t="s">
        <v>77</v>
      </c>
      <c r="AV1926" s="14" t="s">
        <v>77</v>
      </c>
      <c r="AW1926" s="14" t="s">
        <v>31</v>
      </c>
      <c r="AX1926" s="14" t="s">
        <v>69</v>
      </c>
      <c r="AY1926" s="253" t="s">
        <v>155</v>
      </c>
    </row>
    <row r="1927" s="14" customFormat="1">
      <c r="A1927" s="14"/>
      <c r="B1927" s="243"/>
      <c r="C1927" s="244"/>
      <c r="D1927" s="228" t="s">
        <v>170</v>
      </c>
      <c r="E1927" s="245" t="s">
        <v>19</v>
      </c>
      <c r="F1927" s="246" t="s">
        <v>1239</v>
      </c>
      <c r="G1927" s="244"/>
      <c r="H1927" s="247">
        <v>536</v>
      </c>
      <c r="I1927" s="248"/>
      <c r="J1927" s="244"/>
      <c r="K1927" s="244"/>
      <c r="L1927" s="249"/>
      <c r="M1927" s="250"/>
      <c r="N1927" s="251"/>
      <c r="O1927" s="251"/>
      <c r="P1927" s="251"/>
      <c r="Q1927" s="251"/>
      <c r="R1927" s="251"/>
      <c r="S1927" s="251"/>
      <c r="T1927" s="252"/>
      <c r="U1927" s="14"/>
      <c r="V1927" s="14"/>
      <c r="W1927" s="14"/>
      <c r="X1927" s="14"/>
      <c r="Y1927" s="14"/>
      <c r="Z1927" s="14"/>
      <c r="AA1927" s="14"/>
      <c r="AB1927" s="14"/>
      <c r="AC1927" s="14"/>
      <c r="AD1927" s="14"/>
      <c r="AE1927" s="14"/>
      <c r="AT1927" s="253" t="s">
        <v>170</v>
      </c>
      <c r="AU1927" s="253" t="s">
        <v>77</v>
      </c>
      <c r="AV1927" s="14" t="s">
        <v>77</v>
      </c>
      <c r="AW1927" s="14" t="s">
        <v>31</v>
      </c>
      <c r="AX1927" s="14" t="s">
        <v>69</v>
      </c>
      <c r="AY1927" s="253" t="s">
        <v>155</v>
      </c>
    </row>
    <row r="1928" s="13" customFormat="1">
      <c r="A1928" s="13"/>
      <c r="B1928" s="233"/>
      <c r="C1928" s="234"/>
      <c r="D1928" s="228" t="s">
        <v>170</v>
      </c>
      <c r="E1928" s="235" t="s">
        <v>19</v>
      </c>
      <c r="F1928" s="236" t="s">
        <v>817</v>
      </c>
      <c r="G1928" s="234"/>
      <c r="H1928" s="235" t="s">
        <v>19</v>
      </c>
      <c r="I1928" s="237"/>
      <c r="J1928" s="234"/>
      <c r="K1928" s="234"/>
      <c r="L1928" s="238"/>
      <c r="M1928" s="239"/>
      <c r="N1928" s="240"/>
      <c r="O1928" s="240"/>
      <c r="P1928" s="240"/>
      <c r="Q1928" s="240"/>
      <c r="R1928" s="240"/>
      <c r="S1928" s="240"/>
      <c r="T1928" s="241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T1928" s="242" t="s">
        <v>170</v>
      </c>
      <c r="AU1928" s="242" t="s">
        <v>77</v>
      </c>
      <c r="AV1928" s="13" t="s">
        <v>75</v>
      </c>
      <c r="AW1928" s="13" t="s">
        <v>31</v>
      </c>
      <c r="AX1928" s="13" t="s">
        <v>69</v>
      </c>
      <c r="AY1928" s="242" t="s">
        <v>155</v>
      </c>
    </row>
    <row r="1929" s="14" customFormat="1">
      <c r="A1929" s="14"/>
      <c r="B1929" s="243"/>
      <c r="C1929" s="244"/>
      <c r="D1929" s="228" t="s">
        <v>170</v>
      </c>
      <c r="E1929" s="245" t="s">
        <v>19</v>
      </c>
      <c r="F1929" s="246" t="s">
        <v>1061</v>
      </c>
      <c r="G1929" s="244"/>
      <c r="H1929" s="247">
        <v>-48.51</v>
      </c>
      <c r="I1929" s="248"/>
      <c r="J1929" s="244"/>
      <c r="K1929" s="244"/>
      <c r="L1929" s="249"/>
      <c r="M1929" s="250"/>
      <c r="N1929" s="251"/>
      <c r="O1929" s="251"/>
      <c r="P1929" s="251"/>
      <c r="Q1929" s="251"/>
      <c r="R1929" s="251"/>
      <c r="S1929" s="251"/>
      <c r="T1929" s="252"/>
      <c r="U1929" s="14"/>
      <c r="V1929" s="14"/>
      <c r="W1929" s="14"/>
      <c r="X1929" s="14"/>
      <c r="Y1929" s="14"/>
      <c r="Z1929" s="14"/>
      <c r="AA1929" s="14"/>
      <c r="AB1929" s="14"/>
      <c r="AC1929" s="14"/>
      <c r="AD1929" s="14"/>
      <c r="AE1929" s="14"/>
      <c r="AT1929" s="253" t="s">
        <v>170</v>
      </c>
      <c r="AU1929" s="253" t="s">
        <v>77</v>
      </c>
      <c r="AV1929" s="14" t="s">
        <v>77</v>
      </c>
      <c r="AW1929" s="14" t="s">
        <v>31</v>
      </c>
      <c r="AX1929" s="14" t="s">
        <v>69</v>
      </c>
      <c r="AY1929" s="253" t="s">
        <v>155</v>
      </c>
    </row>
    <row r="1930" s="13" customFormat="1">
      <c r="A1930" s="13"/>
      <c r="B1930" s="233"/>
      <c r="C1930" s="234"/>
      <c r="D1930" s="228" t="s">
        <v>170</v>
      </c>
      <c r="E1930" s="235" t="s">
        <v>19</v>
      </c>
      <c r="F1930" s="236" t="s">
        <v>183</v>
      </c>
      <c r="G1930" s="234"/>
      <c r="H1930" s="235" t="s">
        <v>19</v>
      </c>
      <c r="I1930" s="237"/>
      <c r="J1930" s="234"/>
      <c r="K1930" s="234"/>
      <c r="L1930" s="238"/>
      <c r="M1930" s="239"/>
      <c r="N1930" s="240"/>
      <c r="O1930" s="240"/>
      <c r="P1930" s="240"/>
      <c r="Q1930" s="240"/>
      <c r="R1930" s="240"/>
      <c r="S1930" s="240"/>
      <c r="T1930" s="241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T1930" s="242" t="s">
        <v>170</v>
      </c>
      <c r="AU1930" s="242" t="s">
        <v>77</v>
      </c>
      <c r="AV1930" s="13" t="s">
        <v>75</v>
      </c>
      <c r="AW1930" s="13" t="s">
        <v>31</v>
      </c>
      <c r="AX1930" s="13" t="s">
        <v>69</v>
      </c>
      <c r="AY1930" s="242" t="s">
        <v>155</v>
      </c>
    </row>
    <row r="1931" s="14" customFormat="1">
      <c r="A1931" s="14"/>
      <c r="B1931" s="243"/>
      <c r="C1931" s="244"/>
      <c r="D1931" s="228" t="s">
        <v>170</v>
      </c>
      <c r="E1931" s="245" t="s">
        <v>19</v>
      </c>
      <c r="F1931" s="246" t="s">
        <v>1246</v>
      </c>
      <c r="G1931" s="244"/>
      <c r="H1931" s="247">
        <v>764</v>
      </c>
      <c r="I1931" s="248"/>
      <c r="J1931" s="244"/>
      <c r="K1931" s="244"/>
      <c r="L1931" s="249"/>
      <c r="M1931" s="250"/>
      <c r="N1931" s="251"/>
      <c r="O1931" s="251"/>
      <c r="P1931" s="251"/>
      <c r="Q1931" s="251"/>
      <c r="R1931" s="251"/>
      <c r="S1931" s="251"/>
      <c r="T1931" s="252"/>
      <c r="U1931" s="14"/>
      <c r="V1931" s="14"/>
      <c r="W1931" s="14"/>
      <c r="X1931" s="14"/>
      <c r="Y1931" s="14"/>
      <c r="Z1931" s="14"/>
      <c r="AA1931" s="14"/>
      <c r="AB1931" s="14"/>
      <c r="AC1931" s="14"/>
      <c r="AD1931" s="14"/>
      <c r="AE1931" s="14"/>
      <c r="AT1931" s="253" t="s">
        <v>170</v>
      </c>
      <c r="AU1931" s="253" t="s">
        <v>77</v>
      </c>
      <c r="AV1931" s="14" t="s">
        <v>77</v>
      </c>
      <c r="AW1931" s="14" t="s">
        <v>31</v>
      </c>
      <c r="AX1931" s="14" t="s">
        <v>69</v>
      </c>
      <c r="AY1931" s="253" t="s">
        <v>155</v>
      </c>
    </row>
    <row r="1932" s="13" customFormat="1">
      <c r="A1932" s="13"/>
      <c r="B1932" s="233"/>
      <c r="C1932" s="234"/>
      <c r="D1932" s="228" t="s">
        <v>170</v>
      </c>
      <c r="E1932" s="235" t="s">
        <v>19</v>
      </c>
      <c r="F1932" s="236" t="s">
        <v>817</v>
      </c>
      <c r="G1932" s="234"/>
      <c r="H1932" s="235" t="s">
        <v>19</v>
      </c>
      <c r="I1932" s="237"/>
      <c r="J1932" s="234"/>
      <c r="K1932" s="234"/>
      <c r="L1932" s="238"/>
      <c r="M1932" s="239"/>
      <c r="N1932" s="240"/>
      <c r="O1932" s="240"/>
      <c r="P1932" s="240"/>
      <c r="Q1932" s="240"/>
      <c r="R1932" s="240"/>
      <c r="S1932" s="240"/>
      <c r="T1932" s="241"/>
      <c r="U1932" s="13"/>
      <c r="V1932" s="13"/>
      <c r="W1932" s="13"/>
      <c r="X1932" s="13"/>
      <c r="Y1932" s="13"/>
      <c r="Z1932" s="13"/>
      <c r="AA1932" s="13"/>
      <c r="AB1932" s="13"/>
      <c r="AC1932" s="13"/>
      <c r="AD1932" s="13"/>
      <c r="AE1932" s="13"/>
      <c r="AT1932" s="242" t="s">
        <v>170</v>
      </c>
      <c r="AU1932" s="242" t="s">
        <v>77</v>
      </c>
      <c r="AV1932" s="13" t="s">
        <v>75</v>
      </c>
      <c r="AW1932" s="13" t="s">
        <v>31</v>
      </c>
      <c r="AX1932" s="13" t="s">
        <v>69</v>
      </c>
      <c r="AY1932" s="242" t="s">
        <v>155</v>
      </c>
    </row>
    <row r="1933" s="14" customFormat="1">
      <c r="A1933" s="14"/>
      <c r="B1933" s="243"/>
      <c r="C1933" s="244"/>
      <c r="D1933" s="228" t="s">
        <v>170</v>
      </c>
      <c r="E1933" s="245" t="s">
        <v>19</v>
      </c>
      <c r="F1933" s="246" t="s">
        <v>1206</v>
      </c>
      <c r="G1933" s="244"/>
      <c r="H1933" s="247">
        <v>-16.170000000000002</v>
      </c>
      <c r="I1933" s="248"/>
      <c r="J1933" s="244"/>
      <c r="K1933" s="244"/>
      <c r="L1933" s="249"/>
      <c r="M1933" s="250"/>
      <c r="N1933" s="251"/>
      <c r="O1933" s="251"/>
      <c r="P1933" s="251"/>
      <c r="Q1933" s="251"/>
      <c r="R1933" s="251"/>
      <c r="S1933" s="251"/>
      <c r="T1933" s="252"/>
      <c r="U1933" s="14"/>
      <c r="V1933" s="14"/>
      <c r="W1933" s="14"/>
      <c r="X1933" s="14"/>
      <c r="Y1933" s="14"/>
      <c r="Z1933" s="14"/>
      <c r="AA1933" s="14"/>
      <c r="AB1933" s="14"/>
      <c r="AC1933" s="14"/>
      <c r="AD1933" s="14"/>
      <c r="AE1933" s="14"/>
      <c r="AT1933" s="253" t="s">
        <v>170</v>
      </c>
      <c r="AU1933" s="253" t="s">
        <v>77</v>
      </c>
      <c r="AV1933" s="14" t="s">
        <v>77</v>
      </c>
      <c r="AW1933" s="14" t="s">
        <v>31</v>
      </c>
      <c r="AX1933" s="14" t="s">
        <v>69</v>
      </c>
      <c r="AY1933" s="253" t="s">
        <v>155</v>
      </c>
    </row>
    <row r="1934" s="13" customFormat="1">
      <c r="A1934" s="13"/>
      <c r="B1934" s="233"/>
      <c r="C1934" s="234"/>
      <c r="D1934" s="228" t="s">
        <v>170</v>
      </c>
      <c r="E1934" s="235" t="s">
        <v>19</v>
      </c>
      <c r="F1934" s="236" t="s">
        <v>822</v>
      </c>
      <c r="G1934" s="234"/>
      <c r="H1934" s="235" t="s">
        <v>19</v>
      </c>
      <c r="I1934" s="237"/>
      <c r="J1934" s="234"/>
      <c r="K1934" s="234"/>
      <c r="L1934" s="238"/>
      <c r="M1934" s="239"/>
      <c r="N1934" s="240"/>
      <c r="O1934" s="240"/>
      <c r="P1934" s="240"/>
      <c r="Q1934" s="240"/>
      <c r="R1934" s="240"/>
      <c r="S1934" s="240"/>
      <c r="T1934" s="241"/>
      <c r="U1934" s="13"/>
      <c r="V1934" s="13"/>
      <c r="W1934" s="13"/>
      <c r="X1934" s="13"/>
      <c r="Y1934" s="13"/>
      <c r="Z1934" s="13"/>
      <c r="AA1934" s="13"/>
      <c r="AB1934" s="13"/>
      <c r="AC1934" s="13"/>
      <c r="AD1934" s="13"/>
      <c r="AE1934" s="13"/>
      <c r="AT1934" s="242" t="s">
        <v>170</v>
      </c>
      <c r="AU1934" s="242" t="s">
        <v>77</v>
      </c>
      <c r="AV1934" s="13" t="s">
        <v>75</v>
      </c>
      <c r="AW1934" s="13" t="s">
        <v>31</v>
      </c>
      <c r="AX1934" s="13" t="s">
        <v>69</v>
      </c>
      <c r="AY1934" s="242" t="s">
        <v>155</v>
      </c>
    </row>
    <row r="1935" s="13" customFormat="1">
      <c r="A1935" s="13"/>
      <c r="B1935" s="233"/>
      <c r="C1935" s="234"/>
      <c r="D1935" s="228" t="s">
        <v>170</v>
      </c>
      <c r="E1935" s="235" t="s">
        <v>19</v>
      </c>
      <c r="F1935" s="236" t="s">
        <v>824</v>
      </c>
      <c r="G1935" s="234"/>
      <c r="H1935" s="235" t="s">
        <v>19</v>
      </c>
      <c r="I1935" s="237"/>
      <c r="J1935" s="234"/>
      <c r="K1935" s="234"/>
      <c r="L1935" s="238"/>
      <c r="M1935" s="239"/>
      <c r="N1935" s="240"/>
      <c r="O1935" s="240"/>
      <c r="P1935" s="240"/>
      <c r="Q1935" s="240"/>
      <c r="R1935" s="240"/>
      <c r="S1935" s="240"/>
      <c r="T1935" s="241"/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/>
      <c r="AT1935" s="242" t="s">
        <v>170</v>
      </c>
      <c r="AU1935" s="242" t="s">
        <v>77</v>
      </c>
      <c r="AV1935" s="13" t="s">
        <v>75</v>
      </c>
      <c r="AW1935" s="13" t="s">
        <v>31</v>
      </c>
      <c r="AX1935" s="13" t="s">
        <v>69</v>
      </c>
      <c r="AY1935" s="242" t="s">
        <v>155</v>
      </c>
    </row>
    <row r="1936" s="14" customFormat="1">
      <c r="A1936" s="14"/>
      <c r="B1936" s="243"/>
      <c r="C1936" s="244"/>
      <c r="D1936" s="228" t="s">
        <v>170</v>
      </c>
      <c r="E1936" s="245" t="s">
        <v>19</v>
      </c>
      <c r="F1936" s="246" t="s">
        <v>1212</v>
      </c>
      <c r="G1936" s="244"/>
      <c r="H1936" s="247">
        <v>37</v>
      </c>
      <c r="I1936" s="248"/>
      <c r="J1936" s="244"/>
      <c r="K1936" s="244"/>
      <c r="L1936" s="249"/>
      <c r="M1936" s="250"/>
      <c r="N1936" s="251"/>
      <c r="O1936" s="251"/>
      <c r="P1936" s="251"/>
      <c r="Q1936" s="251"/>
      <c r="R1936" s="251"/>
      <c r="S1936" s="251"/>
      <c r="T1936" s="252"/>
      <c r="U1936" s="14"/>
      <c r="V1936" s="14"/>
      <c r="W1936" s="14"/>
      <c r="X1936" s="14"/>
      <c r="Y1936" s="14"/>
      <c r="Z1936" s="14"/>
      <c r="AA1936" s="14"/>
      <c r="AB1936" s="14"/>
      <c r="AC1936" s="14"/>
      <c r="AD1936" s="14"/>
      <c r="AE1936" s="14"/>
      <c r="AT1936" s="253" t="s">
        <v>170</v>
      </c>
      <c r="AU1936" s="253" t="s">
        <v>77</v>
      </c>
      <c r="AV1936" s="14" t="s">
        <v>77</v>
      </c>
      <c r="AW1936" s="14" t="s">
        <v>31</v>
      </c>
      <c r="AX1936" s="14" t="s">
        <v>69</v>
      </c>
      <c r="AY1936" s="253" t="s">
        <v>155</v>
      </c>
    </row>
    <row r="1937" s="13" customFormat="1">
      <c r="A1937" s="13"/>
      <c r="B1937" s="233"/>
      <c r="C1937" s="234"/>
      <c r="D1937" s="228" t="s">
        <v>170</v>
      </c>
      <c r="E1937" s="235" t="s">
        <v>19</v>
      </c>
      <c r="F1937" s="236" t="s">
        <v>1209</v>
      </c>
      <c r="G1937" s="234"/>
      <c r="H1937" s="235" t="s">
        <v>19</v>
      </c>
      <c r="I1937" s="237"/>
      <c r="J1937" s="234"/>
      <c r="K1937" s="234"/>
      <c r="L1937" s="238"/>
      <c r="M1937" s="239"/>
      <c r="N1937" s="240"/>
      <c r="O1937" s="240"/>
      <c r="P1937" s="240"/>
      <c r="Q1937" s="240"/>
      <c r="R1937" s="240"/>
      <c r="S1937" s="240"/>
      <c r="T1937" s="241"/>
      <c r="U1937" s="13"/>
      <c r="V1937" s="13"/>
      <c r="W1937" s="13"/>
      <c r="X1937" s="13"/>
      <c r="Y1937" s="13"/>
      <c r="Z1937" s="13"/>
      <c r="AA1937" s="13"/>
      <c r="AB1937" s="13"/>
      <c r="AC1937" s="13"/>
      <c r="AD1937" s="13"/>
      <c r="AE1937" s="13"/>
      <c r="AT1937" s="242" t="s">
        <v>170</v>
      </c>
      <c r="AU1937" s="242" t="s">
        <v>77</v>
      </c>
      <c r="AV1937" s="13" t="s">
        <v>75</v>
      </c>
      <c r="AW1937" s="13" t="s">
        <v>31</v>
      </c>
      <c r="AX1937" s="13" t="s">
        <v>69</v>
      </c>
      <c r="AY1937" s="242" t="s">
        <v>155</v>
      </c>
    </row>
    <row r="1938" s="13" customFormat="1">
      <c r="A1938" s="13"/>
      <c r="B1938" s="233"/>
      <c r="C1938" s="234"/>
      <c r="D1938" s="228" t="s">
        <v>170</v>
      </c>
      <c r="E1938" s="235" t="s">
        <v>19</v>
      </c>
      <c r="F1938" s="236" t="s">
        <v>187</v>
      </c>
      <c r="G1938" s="234"/>
      <c r="H1938" s="235" t="s">
        <v>19</v>
      </c>
      <c r="I1938" s="237"/>
      <c r="J1938" s="234"/>
      <c r="K1938" s="234"/>
      <c r="L1938" s="238"/>
      <c r="M1938" s="239"/>
      <c r="N1938" s="240"/>
      <c r="O1938" s="240"/>
      <c r="P1938" s="240"/>
      <c r="Q1938" s="240"/>
      <c r="R1938" s="240"/>
      <c r="S1938" s="240"/>
      <c r="T1938" s="241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T1938" s="242" t="s">
        <v>170</v>
      </c>
      <c r="AU1938" s="242" t="s">
        <v>77</v>
      </c>
      <c r="AV1938" s="13" t="s">
        <v>75</v>
      </c>
      <c r="AW1938" s="13" t="s">
        <v>31</v>
      </c>
      <c r="AX1938" s="13" t="s">
        <v>69</v>
      </c>
      <c r="AY1938" s="242" t="s">
        <v>155</v>
      </c>
    </row>
    <row r="1939" s="14" customFormat="1">
      <c r="A1939" s="14"/>
      <c r="B1939" s="243"/>
      <c r="C1939" s="244"/>
      <c r="D1939" s="228" t="s">
        <v>170</v>
      </c>
      <c r="E1939" s="245" t="s">
        <v>19</v>
      </c>
      <c r="F1939" s="246" t="s">
        <v>1251</v>
      </c>
      <c r="G1939" s="244"/>
      <c r="H1939" s="247">
        <v>686.70000000000008</v>
      </c>
      <c r="I1939" s="248"/>
      <c r="J1939" s="244"/>
      <c r="K1939" s="244"/>
      <c r="L1939" s="249"/>
      <c r="M1939" s="250"/>
      <c r="N1939" s="251"/>
      <c r="O1939" s="251"/>
      <c r="P1939" s="251"/>
      <c r="Q1939" s="251"/>
      <c r="R1939" s="251"/>
      <c r="S1939" s="251"/>
      <c r="T1939" s="252"/>
      <c r="U1939" s="14"/>
      <c r="V1939" s="14"/>
      <c r="W1939" s="14"/>
      <c r="X1939" s="14"/>
      <c r="Y1939" s="14"/>
      <c r="Z1939" s="14"/>
      <c r="AA1939" s="14"/>
      <c r="AB1939" s="14"/>
      <c r="AC1939" s="14"/>
      <c r="AD1939" s="14"/>
      <c r="AE1939" s="14"/>
      <c r="AT1939" s="253" t="s">
        <v>170</v>
      </c>
      <c r="AU1939" s="253" t="s">
        <v>77</v>
      </c>
      <c r="AV1939" s="14" t="s">
        <v>77</v>
      </c>
      <c r="AW1939" s="14" t="s">
        <v>31</v>
      </c>
      <c r="AX1939" s="14" t="s">
        <v>69</v>
      </c>
      <c r="AY1939" s="253" t="s">
        <v>155</v>
      </c>
    </row>
    <row r="1940" s="15" customFormat="1">
      <c r="A1940" s="15"/>
      <c r="B1940" s="254"/>
      <c r="C1940" s="255"/>
      <c r="D1940" s="228" t="s">
        <v>170</v>
      </c>
      <c r="E1940" s="256" t="s">
        <v>19</v>
      </c>
      <c r="F1940" s="257" t="s">
        <v>192</v>
      </c>
      <c r="G1940" s="255"/>
      <c r="H1940" s="258">
        <v>3413.0199999999996</v>
      </c>
      <c r="I1940" s="259"/>
      <c r="J1940" s="255"/>
      <c r="K1940" s="255"/>
      <c r="L1940" s="260"/>
      <c r="M1940" s="261"/>
      <c r="N1940" s="262"/>
      <c r="O1940" s="262"/>
      <c r="P1940" s="262"/>
      <c r="Q1940" s="262"/>
      <c r="R1940" s="262"/>
      <c r="S1940" s="262"/>
      <c r="T1940" s="263"/>
      <c r="U1940" s="15"/>
      <c r="V1940" s="15"/>
      <c r="W1940" s="15"/>
      <c r="X1940" s="15"/>
      <c r="Y1940" s="15"/>
      <c r="Z1940" s="15"/>
      <c r="AA1940" s="15"/>
      <c r="AB1940" s="15"/>
      <c r="AC1940" s="15"/>
      <c r="AD1940" s="15"/>
      <c r="AE1940" s="15"/>
      <c r="AT1940" s="264" t="s">
        <v>170</v>
      </c>
      <c r="AU1940" s="264" t="s">
        <v>77</v>
      </c>
      <c r="AV1940" s="15" t="s">
        <v>161</v>
      </c>
      <c r="AW1940" s="15" t="s">
        <v>31</v>
      </c>
      <c r="AX1940" s="15" t="s">
        <v>75</v>
      </c>
      <c r="AY1940" s="264" t="s">
        <v>155</v>
      </c>
    </row>
    <row r="1941" s="2" customFormat="1" ht="16.5" customHeight="1">
      <c r="A1941" s="41"/>
      <c r="B1941" s="42"/>
      <c r="C1941" s="265" t="s">
        <v>1412</v>
      </c>
      <c r="D1941" s="265" t="s">
        <v>322</v>
      </c>
      <c r="E1941" s="266" t="s">
        <v>1413</v>
      </c>
      <c r="F1941" s="267" t="s">
        <v>1414</v>
      </c>
      <c r="G1941" s="268" t="s">
        <v>201</v>
      </c>
      <c r="H1941" s="269">
        <v>933.15</v>
      </c>
      <c r="I1941" s="270"/>
      <c r="J1941" s="271">
        <f>ROUND(I1941*H1941,2)</f>
        <v>0</v>
      </c>
      <c r="K1941" s="267" t="s">
        <v>19</v>
      </c>
      <c r="L1941" s="272"/>
      <c r="M1941" s="273" t="s">
        <v>19</v>
      </c>
      <c r="N1941" s="274" t="s">
        <v>40</v>
      </c>
      <c r="O1941" s="87"/>
      <c r="P1941" s="224">
        <f>O1941*H1941</f>
        <v>0</v>
      </c>
      <c r="Q1941" s="224">
        <v>0</v>
      </c>
      <c r="R1941" s="224">
        <f>Q1941*H1941</f>
        <v>0</v>
      </c>
      <c r="S1941" s="224">
        <v>0</v>
      </c>
      <c r="T1941" s="225">
        <f>S1941*H1941</f>
        <v>0</v>
      </c>
      <c r="U1941" s="41"/>
      <c r="V1941" s="41"/>
      <c r="W1941" s="41"/>
      <c r="X1941" s="41"/>
      <c r="Y1941" s="41"/>
      <c r="Z1941" s="41"/>
      <c r="AA1941" s="41"/>
      <c r="AB1941" s="41"/>
      <c r="AC1941" s="41"/>
      <c r="AD1941" s="41"/>
      <c r="AE1941" s="41"/>
      <c r="AR1941" s="226" t="s">
        <v>282</v>
      </c>
      <c r="AT1941" s="226" t="s">
        <v>322</v>
      </c>
      <c r="AU1941" s="226" t="s">
        <v>77</v>
      </c>
      <c r="AY1941" s="20" t="s">
        <v>155</v>
      </c>
      <c r="BE1941" s="227">
        <f>IF(N1941="základní",J1941,0)</f>
        <v>0</v>
      </c>
      <c r="BF1941" s="227">
        <f>IF(N1941="snížená",J1941,0)</f>
        <v>0</v>
      </c>
      <c r="BG1941" s="227">
        <f>IF(N1941="zákl. přenesená",J1941,0)</f>
        <v>0</v>
      </c>
      <c r="BH1941" s="227">
        <f>IF(N1941="sníž. přenesená",J1941,0)</f>
        <v>0</v>
      </c>
      <c r="BI1941" s="227">
        <f>IF(N1941="nulová",J1941,0)</f>
        <v>0</v>
      </c>
      <c r="BJ1941" s="20" t="s">
        <v>75</v>
      </c>
      <c r="BK1941" s="227">
        <f>ROUND(I1941*H1941,2)</f>
        <v>0</v>
      </c>
      <c r="BL1941" s="20" t="s">
        <v>220</v>
      </c>
      <c r="BM1941" s="226" t="s">
        <v>1415</v>
      </c>
    </row>
    <row r="1942" s="2" customFormat="1">
      <c r="A1942" s="41"/>
      <c r="B1942" s="42"/>
      <c r="C1942" s="43"/>
      <c r="D1942" s="228" t="s">
        <v>162</v>
      </c>
      <c r="E1942" s="43"/>
      <c r="F1942" s="229" t="s">
        <v>1414</v>
      </c>
      <c r="G1942" s="43"/>
      <c r="H1942" s="43"/>
      <c r="I1942" s="230"/>
      <c r="J1942" s="43"/>
      <c r="K1942" s="43"/>
      <c r="L1942" s="47"/>
      <c r="M1942" s="231"/>
      <c r="N1942" s="232"/>
      <c r="O1942" s="87"/>
      <c r="P1942" s="87"/>
      <c r="Q1942" s="87"/>
      <c r="R1942" s="87"/>
      <c r="S1942" s="87"/>
      <c r="T1942" s="88"/>
      <c r="U1942" s="41"/>
      <c r="V1942" s="41"/>
      <c r="W1942" s="41"/>
      <c r="X1942" s="41"/>
      <c r="Y1942" s="41"/>
      <c r="Z1942" s="41"/>
      <c r="AA1942" s="41"/>
      <c r="AB1942" s="41"/>
      <c r="AC1942" s="41"/>
      <c r="AD1942" s="41"/>
      <c r="AE1942" s="41"/>
      <c r="AT1942" s="20" t="s">
        <v>162</v>
      </c>
      <c r="AU1942" s="20" t="s">
        <v>77</v>
      </c>
    </row>
    <row r="1943" s="13" customFormat="1">
      <c r="A1943" s="13"/>
      <c r="B1943" s="233"/>
      <c r="C1943" s="234"/>
      <c r="D1943" s="228" t="s">
        <v>170</v>
      </c>
      <c r="E1943" s="235" t="s">
        <v>19</v>
      </c>
      <c r="F1943" s="236" t="s">
        <v>1229</v>
      </c>
      <c r="G1943" s="234"/>
      <c r="H1943" s="235" t="s">
        <v>19</v>
      </c>
      <c r="I1943" s="237"/>
      <c r="J1943" s="234"/>
      <c r="K1943" s="234"/>
      <c r="L1943" s="238"/>
      <c r="M1943" s="239"/>
      <c r="N1943" s="240"/>
      <c r="O1943" s="240"/>
      <c r="P1943" s="240"/>
      <c r="Q1943" s="240"/>
      <c r="R1943" s="240"/>
      <c r="S1943" s="240"/>
      <c r="T1943" s="241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T1943" s="242" t="s">
        <v>170</v>
      </c>
      <c r="AU1943" s="242" t="s">
        <v>77</v>
      </c>
      <c r="AV1943" s="13" t="s">
        <v>75</v>
      </c>
      <c r="AW1943" s="13" t="s">
        <v>31</v>
      </c>
      <c r="AX1943" s="13" t="s">
        <v>69</v>
      </c>
      <c r="AY1943" s="242" t="s">
        <v>155</v>
      </c>
    </row>
    <row r="1944" s="13" customFormat="1">
      <c r="A1944" s="13"/>
      <c r="B1944" s="233"/>
      <c r="C1944" s="234"/>
      <c r="D1944" s="228" t="s">
        <v>170</v>
      </c>
      <c r="E1944" s="235" t="s">
        <v>19</v>
      </c>
      <c r="F1944" s="236" t="s">
        <v>171</v>
      </c>
      <c r="G1944" s="234"/>
      <c r="H1944" s="235" t="s">
        <v>19</v>
      </c>
      <c r="I1944" s="237"/>
      <c r="J1944" s="234"/>
      <c r="K1944" s="234"/>
      <c r="L1944" s="238"/>
      <c r="M1944" s="239"/>
      <c r="N1944" s="240"/>
      <c r="O1944" s="240"/>
      <c r="P1944" s="240"/>
      <c r="Q1944" s="240"/>
      <c r="R1944" s="240"/>
      <c r="S1944" s="240"/>
      <c r="T1944" s="241"/>
      <c r="U1944" s="13"/>
      <c r="V1944" s="13"/>
      <c r="W1944" s="13"/>
      <c r="X1944" s="13"/>
      <c r="Y1944" s="13"/>
      <c r="Z1944" s="13"/>
      <c r="AA1944" s="13"/>
      <c r="AB1944" s="13"/>
      <c r="AC1944" s="13"/>
      <c r="AD1944" s="13"/>
      <c r="AE1944" s="13"/>
      <c r="AT1944" s="242" t="s">
        <v>170</v>
      </c>
      <c r="AU1944" s="242" t="s">
        <v>77</v>
      </c>
      <c r="AV1944" s="13" t="s">
        <v>75</v>
      </c>
      <c r="AW1944" s="13" t="s">
        <v>31</v>
      </c>
      <c r="AX1944" s="13" t="s">
        <v>69</v>
      </c>
      <c r="AY1944" s="242" t="s">
        <v>155</v>
      </c>
    </row>
    <row r="1945" s="14" customFormat="1">
      <c r="A1945" s="14"/>
      <c r="B1945" s="243"/>
      <c r="C1945" s="244"/>
      <c r="D1945" s="228" t="s">
        <v>170</v>
      </c>
      <c r="E1945" s="245" t="s">
        <v>19</v>
      </c>
      <c r="F1945" s="246" t="s">
        <v>1416</v>
      </c>
      <c r="G1945" s="244"/>
      <c r="H1945" s="247">
        <v>76.44</v>
      </c>
      <c r="I1945" s="248"/>
      <c r="J1945" s="244"/>
      <c r="K1945" s="244"/>
      <c r="L1945" s="249"/>
      <c r="M1945" s="250"/>
      <c r="N1945" s="251"/>
      <c r="O1945" s="251"/>
      <c r="P1945" s="251"/>
      <c r="Q1945" s="251"/>
      <c r="R1945" s="251"/>
      <c r="S1945" s="251"/>
      <c r="T1945" s="252"/>
      <c r="U1945" s="14"/>
      <c r="V1945" s="14"/>
      <c r="W1945" s="14"/>
      <c r="X1945" s="14"/>
      <c r="Y1945" s="14"/>
      <c r="Z1945" s="14"/>
      <c r="AA1945" s="14"/>
      <c r="AB1945" s="14"/>
      <c r="AC1945" s="14"/>
      <c r="AD1945" s="14"/>
      <c r="AE1945" s="14"/>
      <c r="AT1945" s="253" t="s">
        <v>170</v>
      </c>
      <c r="AU1945" s="253" t="s">
        <v>77</v>
      </c>
      <c r="AV1945" s="14" t="s">
        <v>77</v>
      </c>
      <c r="AW1945" s="14" t="s">
        <v>31</v>
      </c>
      <c r="AX1945" s="14" t="s">
        <v>69</v>
      </c>
      <c r="AY1945" s="253" t="s">
        <v>155</v>
      </c>
    </row>
    <row r="1946" s="14" customFormat="1">
      <c r="A1946" s="14"/>
      <c r="B1946" s="243"/>
      <c r="C1946" s="244"/>
      <c r="D1946" s="228" t="s">
        <v>170</v>
      </c>
      <c r="E1946" s="245" t="s">
        <v>19</v>
      </c>
      <c r="F1946" s="246" t="s">
        <v>1417</v>
      </c>
      <c r="G1946" s="244"/>
      <c r="H1946" s="247">
        <v>107.12</v>
      </c>
      <c r="I1946" s="248"/>
      <c r="J1946" s="244"/>
      <c r="K1946" s="244"/>
      <c r="L1946" s="249"/>
      <c r="M1946" s="250"/>
      <c r="N1946" s="251"/>
      <c r="O1946" s="251"/>
      <c r="P1946" s="251"/>
      <c r="Q1946" s="251"/>
      <c r="R1946" s="251"/>
      <c r="S1946" s="251"/>
      <c r="T1946" s="252"/>
      <c r="U1946" s="14"/>
      <c r="V1946" s="14"/>
      <c r="W1946" s="14"/>
      <c r="X1946" s="14"/>
      <c r="Y1946" s="14"/>
      <c r="Z1946" s="14"/>
      <c r="AA1946" s="14"/>
      <c r="AB1946" s="14"/>
      <c r="AC1946" s="14"/>
      <c r="AD1946" s="14"/>
      <c r="AE1946" s="14"/>
      <c r="AT1946" s="253" t="s">
        <v>170</v>
      </c>
      <c r="AU1946" s="253" t="s">
        <v>77</v>
      </c>
      <c r="AV1946" s="14" t="s">
        <v>77</v>
      </c>
      <c r="AW1946" s="14" t="s">
        <v>31</v>
      </c>
      <c r="AX1946" s="14" t="s">
        <v>69</v>
      </c>
      <c r="AY1946" s="253" t="s">
        <v>155</v>
      </c>
    </row>
    <row r="1947" s="13" customFormat="1">
      <c r="A1947" s="13"/>
      <c r="B1947" s="233"/>
      <c r="C1947" s="234"/>
      <c r="D1947" s="228" t="s">
        <v>170</v>
      </c>
      <c r="E1947" s="235" t="s">
        <v>19</v>
      </c>
      <c r="F1947" s="236" t="s">
        <v>177</v>
      </c>
      <c r="G1947" s="234"/>
      <c r="H1947" s="235" t="s">
        <v>19</v>
      </c>
      <c r="I1947" s="237"/>
      <c r="J1947" s="234"/>
      <c r="K1947" s="234"/>
      <c r="L1947" s="238"/>
      <c r="M1947" s="239"/>
      <c r="N1947" s="240"/>
      <c r="O1947" s="240"/>
      <c r="P1947" s="240"/>
      <c r="Q1947" s="240"/>
      <c r="R1947" s="240"/>
      <c r="S1947" s="240"/>
      <c r="T1947" s="241"/>
      <c r="U1947" s="13"/>
      <c r="V1947" s="13"/>
      <c r="W1947" s="13"/>
      <c r="X1947" s="13"/>
      <c r="Y1947" s="13"/>
      <c r="Z1947" s="13"/>
      <c r="AA1947" s="13"/>
      <c r="AB1947" s="13"/>
      <c r="AC1947" s="13"/>
      <c r="AD1947" s="13"/>
      <c r="AE1947" s="13"/>
      <c r="AT1947" s="242" t="s">
        <v>170</v>
      </c>
      <c r="AU1947" s="242" t="s">
        <v>77</v>
      </c>
      <c r="AV1947" s="13" t="s">
        <v>75</v>
      </c>
      <c r="AW1947" s="13" t="s">
        <v>31</v>
      </c>
      <c r="AX1947" s="13" t="s">
        <v>69</v>
      </c>
      <c r="AY1947" s="242" t="s">
        <v>155</v>
      </c>
    </row>
    <row r="1948" s="14" customFormat="1">
      <c r="A1948" s="14"/>
      <c r="B1948" s="243"/>
      <c r="C1948" s="244"/>
      <c r="D1948" s="228" t="s">
        <v>170</v>
      </c>
      <c r="E1948" s="245" t="s">
        <v>19</v>
      </c>
      <c r="F1948" s="246" t="s">
        <v>1418</v>
      </c>
      <c r="G1948" s="244"/>
      <c r="H1948" s="247">
        <v>92.56</v>
      </c>
      <c r="I1948" s="248"/>
      <c r="J1948" s="244"/>
      <c r="K1948" s="244"/>
      <c r="L1948" s="249"/>
      <c r="M1948" s="250"/>
      <c r="N1948" s="251"/>
      <c r="O1948" s="251"/>
      <c r="P1948" s="251"/>
      <c r="Q1948" s="251"/>
      <c r="R1948" s="251"/>
      <c r="S1948" s="251"/>
      <c r="T1948" s="252"/>
      <c r="U1948" s="14"/>
      <c r="V1948" s="14"/>
      <c r="W1948" s="14"/>
      <c r="X1948" s="14"/>
      <c r="Y1948" s="14"/>
      <c r="Z1948" s="14"/>
      <c r="AA1948" s="14"/>
      <c r="AB1948" s="14"/>
      <c r="AC1948" s="14"/>
      <c r="AD1948" s="14"/>
      <c r="AE1948" s="14"/>
      <c r="AT1948" s="253" t="s">
        <v>170</v>
      </c>
      <c r="AU1948" s="253" t="s">
        <v>77</v>
      </c>
      <c r="AV1948" s="14" t="s">
        <v>77</v>
      </c>
      <c r="AW1948" s="14" t="s">
        <v>31</v>
      </c>
      <c r="AX1948" s="14" t="s">
        <v>69</v>
      </c>
      <c r="AY1948" s="253" t="s">
        <v>155</v>
      </c>
    </row>
    <row r="1949" s="13" customFormat="1">
      <c r="A1949" s="13"/>
      <c r="B1949" s="233"/>
      <c r="C1949" s="234"/>
      <c r="D1949" s="228" t="s">
        <v>170</v>
      </c>
      <c r="E1949" s="235" t="s">
        <v>19</v>
      </c>
      <c r="F1949" s="236" t="s">
        <v>180</v>
      </c>
      <c r="G1949" s="234"/>
      <c r="H1949" s="235" t="s">
        <v>19</v>
      </c>
      <c r="I1949" s="237"/>
      <c r="J1949" s="234"/>
      <c r="K1949" s="234"/>
      <c r="L1949" s="238"/>
      <c r="M1949" s="239"/>
      <c r="N1949" s="240"/>
      <c r="O1949" s="240"/>
      <c r="P1949" s="240"/>
      <c r="Q1949" s="240"/>
      <c r="R1949" s="240"/>
      <c r="S1949" s="240"/>
      <c r="T1949" s="241"/>
      <c r="U1949" s="13"/>
      <c r="V1949" s="13"/>
      <c r="W1949" s="13"/>
      <c r="X1949" s="13"/>
      <c r="Y1949" s="13"/>
      <c r="Z1949" s="13"/>
      <c r="AA1949" s="13"/>
      <c r="AB1949" s="13"/>
      <c r="AC1949" s="13"/>
      <c r="AD1949" s="13"/>
      <c r="AE1949" s="13"/>
      <c r="AT1949" s="242" t="s">
        <v>170</v>
      </c>
      <c r="AU1949" s="242" t="s">
        <v>77</v>
      </c>
      <c r="AV1949" s="13" t="s">
        <v>75</v>
      </c>
      <c r="AW1949" s="13" t="s">
        <v>31</v>
      </c>
      <c r="AX1949" s="13" t="s">
        <v>69</v>
      </c>
      <c r="AY1949" s="242" t="s">
        <v>155</v>
      </c>
    </row>
    <row r="1950" s="14" customFormat="1">
      <c r="A1950" s="14"/>
      <c r="B1950" s="243"/>
      <c r="C1950" s="244"/>
      <c r="D1950" s="228" t="s">
        <v>170</v>
      </c>
      <c r="E1950" s="245" t="s">
        <v>19</v>
      </c>
      <c r="F1950" s="246" t="s">
        <v>1419</v>
      </c>
      <c r="G1950" s="244"/>
      <c r="H1950" s="247">
        <v>101.92</v>
      </c>
      <c r="I1950" s="248"/>
      <c r="J1950" s="244"/>
      <c r="K1950" s="244"/>
      <c r="L1950" s="249"/>
      <c r="M1950" s="250"/>
      <c r="N1950" s="251"/>
      <c r="O1950" s="251"/>
      <c r="P1950" s="251"/>
      <c r="Q1950" s="251"/>
      <c r="R1950" s="251"/>
      <c r="S1950" s="251"/>
      <c r="T1950" s="252"/>
      <c r="U1950" s="14"/>
      <c r="V1950" s="14"/>
      <c r="W1950" s="14"/>
      <c r="X1950" s="14"/>
      <c r="Y1950" s="14"/>
      <c r="Z1950" s="14"/>
      <c r="AA1950" s="14"/>
      <c r="AB1950" s="14"/>
      <c r="AC1950" s="14"/>
      <c r="AD1950" s="14"/>
      <c r="AE1950" s="14"/>
      <c r="AT1950" s="253" t="s">
        <v>170</v>
      </c>
      <c r="AU1950" s="253" t="s">
        <v>77</v>
      </c>
      <c r="AV1950" s="14" t="s">
        <v>77</v>
      </c>
      <c r="AW1950" s="14" t="s">
        <v>31</v>
      </c>
      <c r="AX1950" s="14" t="s">
        <v>69</v>
      </c>
      <c r="AY1950" s="253" t="s">
        <v>155</v>
      </c>
    </row>
    <row r="1951" s="14" customFormat="1">
      <c r="A1951" s="14"/>
      <c r="B1951" s="243"/>
      <c r="C1951" s="244"/>
      <c r="D1951" s="228" t="s">
        <v>170</v>
      </c>
      <c r="E1951" s="245" t="s">
        <v>19</v>
      </c>
      <c r="F1951" s="246" t="s">
        <v>1420</v>
      </c>
      <c r="G1951" s="244"/>
      <c r="H1951" s="247">
        <v>139.36000000000002</v>
      </c>
      <c r="I1951" s="248"/>
      <c r="J1951" s="244"/>
      <c r="K1951" s="244"/>
      <c r="L1951" s="249"/>
      <c r="M1951" s="250"/>
      <c r="N1951" s="251"/>
      <c r="O1951" s="251"/>
      <c r="P1951" s="251"/>
      <c r="Q1951" s="251"/>
      <c r="R1951" s="251"/>
      <c r="S1951" s="251"/>
      <c r="T1951" s="252"/>
      <c r="U1951" s="14"/>
      <c r="V1951" s="14"/>
      <c r="W1951" s="14"/>
      <c r="X1951" s="14"/>
      <c r="Y1951" s="14"/>
      <c r="Z1951" s="14"/>
      <c r="AA1951" s="14"/>
      <c r="AB1951" s="14"/>
      <c r="AC1951" s="14"/>
      <c r="AD1951" s="14"/>
      <c r="AE1951" s="14"/>
      <c r="AT1951" s="253" t="s">
        <v>170</v>
      </c>
      <c r="AU1951" s="253" t="s">
        <v>77</v>
      </c>
      <c r="AV1951" s="14" t="s">
        <v>77</v>
      </c>
      <c r="AW1951" s="14" t="s">
        <v>31</v>
      </c>
      <c r="AX1951" s="14" t="s">
        <v>69</v>
      </c>
      <c r="AY1951" s="253" t="s">
        <v>155</v>
      </c>
    </row>
    <row r="1952" s="13" customFormat="1">
      <c r="A1952" s="13"/>
      <c r="B1952" s="233"/>
      <c r="C1952" s="234"/>
      <c r="D1952" s="228" t="s">
        <v>170</v>
      </c>
      <c r="E1952" s="235" t="s">
        <v>19</v>
      </c>
      <c r="F1952" s="236" t="s">
        <v>817</v>
      </c>
      <c r="G1952" s="234"/>
      <c r="H1952" s="235" t="s">
        <v>19</v>
      </c>
      <c r="I1952" s="237"/>
      <c r="J1952" s="234"/>
      <c r="K1952" s="234"/>
      <c r="L1952" s="238"/>
      <c r="M1952" s="239"/>
      <c r="N1952" s="240"/>
      <c r="O1952" s="240"/>
      <c r="P1952" s="240"/>
      <c r="Q1952" s="240"/>
      <c r="R1952" s="240"/>
      <c r="S1952" s="240"/>
      <c r="T1952" s="241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T1952" s="242" t="s">
        <v>170</v>
      </c>
      <c r="AU1952" s="242" t="s">
        <v>77</v>
      </c>
      <c r="AV1952" s="13" t="s">
        <v>75</v>
      </c>
      <c r="AW1952" s="13" t="s">
        <v>31</v>
      </c>
      <c r="AX1952" s="13" t="s">
        <v>69</v>
      </c>
      <c r="AY1952" s="242" t="s">
        <v>155</v>
      </c>
    </row>
    <row r="1953" s="14" customFormat="1">
      <c r="A1953" s="14"/>
      <c r="B1953" s="243"/>
      <c r="C1953" s="244"/>
      <c r="D1953" s="228" t="s">
        <v>170</v>
      </c>
      <c r="E1953" s="245" t="s">
        <v>19</v>
      </c>
      <c r="F1953" s="246" t="s">
        <v>1421</v>
      </c>
      <c r="G1953" s="244"/>
      <c r="H1953" s="247">
        <v>-12.613</v>
      </c>
      <c r="I1953" s="248"/>
      <c r="J1953" s="244"/>
      <c r="K1953" s="244"/>
      <c r="L1953" s="249"/>
      <c r="M1953" s="250"/>
      <c r="N1953" s="251"/>
      <c r="O1953" s="251"/>
      <c r="P1953" s="251"/>
      <c r="Q1953" s="251"/>
      <c r="R1953" s="251"/>
      <c r="S1953" s="251"/>
      <c r="T1953" s="252"/>
      <c r="U1953" s="14"/>
      <c r="V1953" s="14"/>
      <c r="W1953" s="14"/>
      <c r="X1953" s="14"/>
      <c r="Y1953" s="14"/>
      <c r="Z1953" s="14"/>
      <c r="AA1953" s="14"/>
      <c r="AB1953" s="14"/>
      <c r="AC1953" s="14"/>
      <c r="AD1953" s="14"/>
      <c r="AE1953" s="14"/>
      <c r="AT1953" s="253" t="s">
        <v>170</v>
      </c>
      <c r="AU1953" s="253" t="s">
        <v>77</v>
      </c>
      <c r="AV1953" s="14" t="s">
        <v>77</v>
      </c>
      <c r="AW1953" s="14" t="s">
        <v>31</v>
      </c>
      <c r="AX1953" s="14" t="s">
        <v>69</v>
      </c>
      <c r="AY1953" s="253" t="s">
        <v>155</v>
      </c>
    </row>
    <row r="1954" s="13" customFormat="1">
      <c r="A1954" s="13"/>
      <c r="B1954" s="233"/>
      <c r="C1954" s="234"/>
      <c r="D1954" s="228" t="s">
        <v>170</v>
      </c>
      <c r="E1954" s="235" t="s">
        <v>19</v>
      </c>
      <c r="F1954" s="236" t="s">
        <v>183</v>
      </c>
      <c r="G1954" s="234"/>
      <c r="H1954" s="235" t="s">
        <v>19</v>
      </c>
      <c r="I1954" s="237"/>
      <c r="J1954" s="234"/>
      <c r="K1954" s="234"/>
      <c r="L1954" s="238"/>
      <c r="M1954" s="239"/>
      <c r="N1954" s="240"/>
      <c r="O1954" s="240"/>
      <c r="P1954" s="240"/>
      <c r="Q1954" s="240"/>
      <c r="R1954" s="240"/>
      <c r="S1954" s="240"/>
      <c r="T1954" s="241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T1954" s="242" t="s">
        <v>170</v>
      </c>
      <c r="AU1954" s="242" t="s">
        <v>77</v>
      </c>
      <c r="AV1954" s="13" t="s">
        <v>75</v>
      </c>
      <c r="AW1954" s="13" t="s">
        <v>31</v>
      </c>
      <c r="AX1954" s="13" t="s">
        <v>69</v>
      </c>
      <c r="AY1954" s="242" t="s">
        <v>155</v>
      </c>
    </row>
    <row r="1955" s="14" customFormat="1">
      <c r="A1955" s="14"/>
      <c r="B1955" s="243"/>
      <c r="C1955" s="244"/>
      <c r="D1955" s="228" t="s">
        <v>170</v>
      </c>
      <c r="E1955" s="245" t="s">
        <v>19</v>
      </c>
      <c r="F1955" s="246" t="s">
        <v>1422</v>
      </c>
      <c r="G1955" s="244"/>
      <c r="H1955" s="247">
        <v>198.64</v>
      </c>
      <c r="I1955" s="248"/>
      <c r="J1955" s="244"/>
      <c r="K1955" s="244"/>
      <c r="L1955" s="249"/>
      <c r="M1955" s="250"/>
      <c r="N1955" s="251"/>
      <c r="O1955" s="251"/>
      <c r="P1955" s="251"/>
      <c r="Q1955" s="251"/>
      <c r="R1955" s="251"/>
      <c r="S1955" s="251"/>
      <c r="T1955" s="252"/>
      <c r="U1955" s="14"/>
      <c r="V1955" s="14"/>
      <c r="W1955" s="14"/>
      <c r="X1955" s="14"/>
      <c r="Y1955" s="14"/>
      <c r="Z1955" s="14"/>
      <c r="AA1955" s="14"/>
      <c r="AB1955" s="14"/>
      <c r="AC1955" s="14"/>
      <c r="AD1955" s="14"/>
      <c r="AE1955" s="14"/>
      <c r="AT1955" s="253" t="s">
        <v>170</v>
      </c>
      <c r="AU1955" s="253" t="s">
        <v>77</v>
      </c>
      <c r="AV1955" s="14" t="s">
        <v>77</v>
      </c>
      <c r="AW1955" s="14" t="s">
        <v>31</v>
      </c>
      <c r="AX1955" s="14" t="s">
        <v>69</v>
      </c>
      <c r="AY1955" s="253" t="s">
        <v>155</v>
      </c>
    </row>
    <row r="1956" s="13" customFormat="1">
      <c r="A1956" s="13"/>
      <c r="B1956" s="233"/>
      <c r="C1956" s="234"/>
      <c r="D1956" s="228" t="s">
        <v>170</v>
      </c>
      <c r="E1956" s="235" t="s">
        <v>19</v>
      </c>
      <c r="F1956" s="236" t="s">
        <v>817</v>
      </c>
      <c r="G1956" s="234"/>
      <c r="H1956" s="235" t="s">
        <v>19</v>
      </c>
      <c r="I1956" s="237"/>
      <c r="J1956" s="234"/>
      <c r="K1956" s="234"/>
      <c r="L1956" s="238"/>
      <c r="M1956" s="239"/>
      <c r="N1956" s="240"/>
      <c r="O1956" s="240"/>
      <c r="P1956" s="240"/>
      <c r="Q1956" s="240"/>
      <c r="R1956" s="240"/>
      <c r="S1956" s="240"/>
      <c r="T1956" s="241"/>
      <c r="U1956" s="13"/>
      <c r="V1956" s="13"/>
      <c r="W1956" s="13"/>
      <c r="X1956" s="13"/>
      <c r="Y1956" s="13"/>
      <c r="Z1956" s="13"/>
      <c r="AA1956" s="13"/>
      <c r="AB1956" s="13"/>
      <c r="AC1956" s="13"/>
      <c r="AD1956" s="13"/>
      <c r="AE1956" s="13"/>
      <c r="AT1956" s="242" t="s">
        <v>170</v>
      </c>
      <c r="AU1956" s="242" t="s">
        <v>77</v>
      </c>
      <c r="AV1956" s="13" t="s">
        <v>75</v>
      </c>
      <c r="AW1956" s="13" t="s">
        <v>31</v>
      </c>
      <c r="AX1956" s="13" t="s">
        <v>69</v>
      </c>
      <c r="AY1956" s="242" t="s">
        <v>155</v>
      </c>
    </row>
    <row r="1957" s="14" customFormat="1">
      <c r="A1957" s="14"/>
      <c r="B1957" s="243"/>
      <c r="C1957" s="244"/>
      <c r="D1957" s="228" t="s">
        <v>170</v>
      </c>
      <c r="E1957" s="245" t="s">
        <v>19</v>
      </c>
      <c r="F1957" s="246" t="s">
        <v>1423</v>
      </c>
      <c r="G1957" s="244"/>
      <c r="H1957" s="247">
        <v>-4.204</v>
      </c>
      <c r="I1957" s="248"/>
      <c r="J1957" s="244"/>
      <c r="K1957" s="244"/>
      <c r="L1957" s="249"/>
      <c r="M1957" s="250"/>
      <c r="N1957" s="251"/>
      <c r="O1957" s="251"/>
      <c r="P1957" s="251"/>
      <c r="Q1957" s="251"/>
      <c r="R1957" s="251"/>
      <c r="S1957" s="251"/>
      <c r="T1957" s="252"/>
      <c r="U1957" s="14"/>
      <c r="V1957" s="14"/>
      <c r="W1957" s="14"/>
      <c r="X1957" s="14"/>
      <c r="Y1957" s="14"/>
      <c r="Z1957" s="14"/>
      <c r="AA1957" s="14"/>
      <c r="AB1957" s="14"/>
      <c r="AC1957" s="14"/>
      <c r="AD1957" s="14"/>
      <c r="AE1957" s="14"/>
      <c r="AT1957" s="253" t="s">
        <v>170</v>
      </c>
      <c r="AU1957" s="253" t="s">
        <v>77</v>
      </c>
      <c r="AV1957" s="14" t="s">
        <v>77</v>
      </c>
      <c r="AW1957" s="14" t="s">
        <v>31</v>
      </c>
      <c r="AX1957" s="14" t="s">
        <v>69</v>
      </c>
      <c r="AY1957" s="253" t="s">
        <v>155</v>
      </c>
    </row>
    <row r="1958" s="13" customFormat="1">
      <c r="A1958" s="13"/>
      <c r="B1958" s="233"/>
      <c r="C1958" s="234"/>
      <c r="D1958" s="228" t="s">
        <v>170</v>
      </c>
      <c r="E1958" s="235" t="s">
        <v>19</v>
      </c>
      <c r="F1958" s="236" t="s">
        <v>822</v>
      </c>
      <c r="G1958" s="234"/>
      <c r="H1958" s="235" t="s">
        <v>19</v>
      </c>
      <c r="I1958" s="237"/>
      <c r="J1958" s="234"/>
      <c r="K1958" s="234"/>
      <c r="L1958" s="238"/>
      <c r="M1958" s="239"/>
      <c r="N1958" s="240"/>
      <c r="O1958" s="240"/>
      <c r="P1958" s="240"/>
      <c r="Q1958" s="240"/>
      <c r="R1958" s="240"/>
      <c r="S1958" s="240"/>
      <c r="T1958" s="241"/>
      <c r="U1958" s="13"/>
      <c r="V1958" s="13"/>
      <c r="W1958" s="13"/>
      <c r="X1958" s="13"/>
      <c r="Y1958" s="13"/>
      <c r="Z1958" s="13"/>
      <c r="AA1958" s="13"/>
      <c r="AB1958" s="13"/>
      <c r="AC1958" s="13"/>
      <c r="AD1958" s="13"/>
      <c r="AE1958" s="13"/>
      <c r="AT1958" s="242" t="s">
        <v>170</v>
      </c>
      <c r="AU1958" s="242" t="s">
        <v>77</v>
      </c>
      <c r="AV1958" s="13" t="s">
        <v>75</v>
      </c>
      <c r="AW1958" s="13" t="s">
        <v>31</v>
      </c>
      <c r="AX1958" s="13" t="s">
        <v>69</v>
      </c>
      <c r="AY1958" s="242" t="s">
        <v>155</v>
      </c>
    </row>
    <row r="1959" s="13" customFormat="1">
      <c r="A1959" s="13"/>
      <c r="B1959" s="233"/>
      <c r="C1959" s="234"/>
      <c r="D1959" s="228" t="s">
        <v>170</v>
      </c>
      <c r="E1959" s="235" t="s">
        <v>19</v>
      </c>
      <c r="F1959" s="236" t="s">
        <v>824</v>
      </c>
      <c r="G1959" s="234"/>
      <c r="H1959" s="235" t="s">
        <v>19</v>
      </c>
      <c r="I1959" s="237"/>
      <c r="J1959" s="234"/>
      <c r="K1959" s="234"/>
      <c r="L1959" s="238"/>
      <c r="M1959" s="239"/>
      <c r="N1959" s="240"/>
      <c r="O1959" s="240"/>
      <c r="P1959" s="240"/>
      <c r="Q1959" s="240"/>
      <c r="R1959" s="240"/>
      <c r="S1959" s="240"/>
      <c r="T1959" s="241"/>
      <c r="U1959" s="13"/>
      <c r="V1959" s="13"/>
      <c r="W1959" s="13"/>
      <c r="X1959" s="13"/>
      <c r="Y1959" s="13"/>
      <c r="Z1959" s="13"/>
      <c r="AA1959" s="13"/>
      <c r="AB1959" s="13"/>
      <c r="AC1959" s="13"/>
      <c r="AD1959" s="13"/>
      <c r="AE1959" s="13"/>
      <c r="AT1959" s="242" t="s">
        <v>170</v>
      </c>
      <c r="AU1959" s="242" t="s">
        <v>77</v>
      </c>
      <c r="AV1959" s="13" t="s">
        <v>75</v>
      </c>
      <c r="AW1959" s="13" t="s">
        <v>31</v>
      </c>
      <c r="AX1959" s="13" t="s">
        <v>69</v>
      </c>
      <c r="AY1959" s="242" t="s">
        <v>155</v>
      </c>
    </row>
    <row r="1960" s="14" customFormat="1">
      <c r="A1960" s="14"/>
      <c r="B1960" s="243"/>
      <c r="C1960" s="244"/>
      <c r="D1960" s="228" t="s">
        <v>170</v>
      </c>
      <c r="E1960" s="245" t="s">
        <v>19</v>
      </c>
      <c r="F1960" s="246" t="s">
        <v>1424</v>
      </c>
      <c r="G1960" s="244"/>
      <c r="H1960" s="247">
        <v>9.62</v>
      </c>
      <c r="I1960" s="248"/>
      <c r="J1960" s="244"/>
      <c r="K1960" s="244"/>
      <c r="L1960" s="249"/>
      <c r="M1960" s="250"/>
      <c r="N1960" s="251"/>
      <c r="O1960" s="251"/>
      <c r="P1960" s="251"/>
      <c r="Q1960" s="251"/>
      <c r="R1960" s="251"/>
      <c r="S1960" s="251"/>
      <c r="T1960" s="252"/>
      <c r="U1960" s="14"/>
      <c r="V1960" s="14"/>
      <c r="W1960" s="14"/>
      <c r="X1960" s="14"/>
      <c r="Y1960" s="14"/>
      <c r="Z1960" s="14"/>
      <c r="AA1960" s="14"/>
      <c r="AB1960" s="14"/>
      <c r="AC1960" s="14"/>
      <c r="AD1960" s="14"/>
      <c r="AE1960" s="14"/>
      <c r="AT1960" s="253" t="s">
        <v>170</v>
      </c>
      <c r="AU1960" s="253" t="s">
        <v>77</v>
      </c>
      <c r="AV1960" s="14" t="s">
        <v>77</v>
      </c>
      <c r="AW1960" s="14" t="s">
        <v>31</v>
      </c>
      <c r="AX1960" s="14" t="s">
        <v>69</v>
      </c>
      <c r="AY1960" s="253" t="s">
        <v>155</v>
      </c>
    </row>
    <row r="1961" s="13" customFormat="1">
      <c r="A1961" s="13"/>
      <c r="B1961" s="233"/>
      <c r="C1961" s="234"/>
      <c r="D1961" s="228" t="s">
        <v>170</v>
      </c>
      <c r="E1961" s="235" t="s">
        <v>19</v>
      </c>
      <c r="F1961" s="236" t="s">
        <v>1209</v>
      </c>
      <c r="G1961" s="234"/>
      <c r="H1961" s="235" t="s">
        <v>19</v>
      </c>
      <c r="I1961" s="237"/>
      <c r="J1961" s="234"/>
      <c r="K1961" s="234"/>
      <c r="L1961" s="238"/>
      <c r="M1961" s="239"/>
      <c r="N1961" s="240"/>
      <c r="O1961" s="240"/>
      <c r="P1961" s="240"/>
      <c r="Q1961" s="240"/>
      <c r="R1961" s="240"/>
      <c r="S1961" s="240"/>
      <c r="T1961" s="241"/>
      <c r="U1961" s="13"/>
      <c r="V1961" s="13"/>
      <c r="W1961" s="13"/>
      <c r="X1961" s="13"/>
      <c r="Y1961" s="13"/>
      <c r="Z1961" s="13"/>
      <c r="AA1961" s="13"/>
      <c r="AB1961" s="13"/>
      <c r="AC1961" s="13"/>
      <c r="AD1961" s="13"/>
      <c r="AE1961" s="13"/>
      <c r="AT1961" s="242" t="s">
        <v>170</v>
      </c>
      <c r="AU1961" s="242" t="s">
        <v>77</v>
      </c>
      <c r="AV1961" s="13" t="s">
        <v>75</v>
      </c>
      <c r="AW1961" s="13" t="s">
        <v>31</v>
      </c>
      <c r="AX1961" s="13" t="s">
        <v>69</v>
      </c>
      <c r="AY1961" s="242" t="s">
        <v>155</v>
      </c>
    </row>
    <row r="1962" s="13" customFormat="1">
      <c r="A1962" s="13"/>
      <c r="B1962" s="233"/>
      <c r="C1962" s="234"/>
      <c r="D1962" s="228" t="s">
        <v>170</v>
      </c>
      <c r="E1962" s="235" t="s">
        <v>19</v>
      </c>
      <c r="F1962" s="236" t="s">
        <v>187</v>
      </c>
      <c r="G1962" s="234"/>
      <c r="H1962" s="235" t="s">
        <v>19</v>
      </c>
      <c r="I1962" s="237"/>
      <c r="J1962" s="234"/>
      <c r="K1962" s="234"/>
      <c r="L1962" s="238"/>
      <c r="M1962" s="239"/>
      <c r="N1962" s="240"/>
      <c r="O1962" s="240"/>
      <c r="P1962" s="240"/>
      <c r="Q1962" s="240"/>
      <c r="R1962" s="240"/>
      <c r="S1962" s="240"/>
      <c r="T1962" s="241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  <c r="AE1962" s="13"/>
      <c r="AT1962" s="242" t="s">
        <v>170</v>
      </c>
      <c r="AU1962" s="242" t="s">
        <v>77</v>
      </c>
      <c r="AV1962" s="13" t="s">
        <v>75</v>
      </c>
      <c r="AW1962" s="13" t="s">
        <v>31</v>
      </c>
      <c r="AX1962" s="13" t="s">
        <v>69</v>
      </c>
      <c r="AY1962" s="242" t="s">
        <v>155</v>
      </c>
    </row>
    <row r="1963" s="14" customFormat="1">
      <c r="A1963" s="14"/>
      <c r="B1963" s="243"/>
      <c r="C1963" s="244"/>
      <c r="D1963" s="228" t="s">
        <v>170</v>
      </c>
      <c r="E1963" s="245" t="s">
        <v>19</v>
      </c>
      <c r="F1963" s="246" t="s">
        <v>1425</v>
      </c>
      <c r="G1963" s="244"/>
      <c r="H1963" s="247">
        <v>206.01</v>
      </c>
      <c r="I1963" s="248"/>
      <c r="J1963" s="244"/>
      <c r="K1963" s="244"/>
      <c r="L1963" s="249"/>
      <c r="M1963" s="250"/>
      <c r="N1963" s="251"/>
      <c r="O1963" s="251"/>
      <c r="P1963" s="251"/>
      <c r="Q1963" s="251"/>
      <c r="R1963" s="251"/>
      <c r="S1963" s="251"/>
      <c r="T1963" s="252"/>
      <c r="U1963" s="14"/>
      <c r="V1963" s="14"/>
      <c r="W1963" s="14"/>
      <c r="X1963" s="14"/>
      <c r="Y1963" s="14"/>
      <c r="Z1963" s="14"/>
      <c r="AA1963" s="14"/>
      <c r="AB1963" s="14"/>
      <c r="AC1963" s="14"/>
      <c r="AD1963" s="14"/>
      <c r="AE1963" s="14"/>
      <c r="AT1963" s="253" t="s">
        <v>170</v>
      </c>
      <c r="AU1963" s="253" t="s">
        <v>77</v>
      </c>
      <c r="AV1963" s="14" t="s">
        <v>77</v>
      </c>
      <c r="AW1963" s="14" t="s">
        <v>31</v>
      </c>
      <c r="AX1963" s="14" t="s">
        <v>69</v>
      </c>
      <c r="AY1963" s="253" t="s">
        <v>155</v>
      </c>
    </row>
    <row r="1964" s="15" customFormat="1">
      <c r="A1964" s="15"/>
      <c r="B1964" s="254"/>
      <c r="C1964" s="255"/>
      <c r="D1964" s="228" t="s">
        <v>170</v>
      </c>
      <c r="E1964" s="256" t="s">
        <v>19</v>
      </c>
      <c r="F1964" s="257" t="s">
        <v>192</v>
      </c>
      <c r="G1964" s="255"/>
      <c r="H1964" s="258">
        <v>914.85300000000016</v>
      </c>
      <c r="I1964" s="259"/>
      <c r="J1964" s="255"/>
      <c r="K1964" s="255"/>
      <c r="L1964" s="260"/>
      <c r="M1964" s="261"/>
      <c r="N1964" s="262"/>
      <c r="O1964" s="262"/>
      <c r="P1964" s="262"/>
      <c r="Q1964" s="262"/>
      <c r="R1964" s="262"/>
      <c r="S1964" s="262"/>
      <c r="T1964" s="263"/>
      <c r="U1964" s="15"/>
      <c r="V1964" s="15"/>
      <c r="W1964" s="15"/>
      <c r="X1964" s="15"/>
      <c r="Y1964" s="15"/>
      <c r="Z1964" s="15"/>
      <c r="AA1964" s="15"/>
      <c r="AB1964" s="15"/>
      <c r="AC1964" s="15"/>
      <c r="AD1964" s="15"/>
      <c r="AE1964" s="15"/>
      <c r="AT1964" s="264" t="s">
        <v>170</v>
      </c>
      <c r="AU1964" s="264" t="s">
        <v>77</v>
      </c>
      <c r="AV1964" s="15" t="s">
        <v>161</v>
      </c>
      <c r="AW1964" s="15" t="s">
        <v>31</v>
      </c>
      <c r="AX1964" s="15" t="s">
        <v>69</v>
      </c>
      <c r="AY1964" s="264" t="s">
        <v>155</v>
      </c>
    </row>
    <row r="1965" s="14" customFormat="1">
      <c r="A1965" s="14"/>
      <c r="B1965" s="243"/>
      <c r="C1965" s="244"/>
      <c r="D1965" s="228" t="s">
        <v>170</v>
      </c>
      <c r="E1965" s="245" t="s">
        <v>19</v>
      </c>
      <c r="F1965" s="246" t="s">
        <v>1426</v>
      </c>
      <c r="G1965" s="244"/>
      <c r="H1965" s="247">
        <v>933.15</v>
      </c>
      <c r="I1965" s="248"/>
      <c r="J1965" s="244"/>
      <c r="K1965" s="244"/>
      <c r="L1965" s="249"/>
      <c r="M1965" s="250"/>
      <c r="N1965" s="251"/>
      <c r="O1965" s="251"/>
      <c r="P1965" s="251"/>
      <c r="Q1965" s="251"/>
      <c r="R1965" s="251"/>
      <c r="S1965" s="251"/>
      <c r="T1965" s="252"/>
      <c r="U1965" s="14"/>
      <c r="V1965" s="14"/>
      <c r="W1965" s="14"/>
      <c r="X1965" s="14"/>
      <c r="Y1965" s="14"/>
      <c r="Z1965" s="14"/>
      <c r="AA1965" s="14"/>
      <c r="AB1965" s="14"/>
      <c r="AC1965" s="14"/>
      <c r="AD1965" s="14"/>
      <c r="AE1965" s="14"/>
      <c r="AT1965" s="253" t="s">
        <v>170</v>
      </c>
      <c r="AU1965" s="253" t="s">
        <v>77</v>
      </c>
      <c r="AV1965" s="14" t="s">
        <v>77</v>
      </c>
      <c r="AW1965" s="14" t="s">
        <v>31</v>
      </c>
      <c r="AX1965" s="14" t="s">
        <v>69</v>
      </c>
      <c r="AY1965" s="253" t="s">
        <v>155</v>
      </c>
    </row>
    <row r="1966" s="15" customFormat="1">
      <c r="A1966" s="15"/>
      <c r="B1966" s="254"/>
      <c r="C1966" s="255"/>
      <c r="D1966" s="228" t="s">
        <v>170</v>
      </c>
      <c r="E1966" s="256" t="s">
        <v>19</v>
      </c>
      <c r="F1966" s="257" t="s">
        <v>192</v>
      </c>
      <c r="G1966" s="255"/>
      <c r="H1966" s="258">
        <v>933.15</v>
      </c>
      <c r="I1966" s="259"/>
      <c r="J1966" s="255"/>
      <c r="K1966" s="255"/>
      <c r="L1966" s="260"/>
      <c r="M1966" s="261"/>
      <c r="N1966" s="262"/>
      <c r="O1966" s="262"/>
      <c r="P1966" s="262"/>
      <c r="Q1966" s="262"/>
      <c r="R1966" s="262"/>
      <c r="S1966" s="262"/>
      <c r="T1966" s="263"/>
      <c r="U1966" s="15"/>
      <c r="V1966" s="15"/>
      <c r="W1966" s="15"/>
      <c r="X1966" s="15"/>
      <c r="Y1966" s="15"/>
      <c r="Z1966" s="15"/>
      <c r="AA1966" s="15"/>
      <c r="AB1966" s="15"/>
      <c r="AC1966" s="15"/>
      <c r="AD1966" s="15"/>
      <c r="AE1966" s="15"/>
      <c r="AT1966" s="264" t="s">
        <v>170</v>
      </c>
      <c r="AU1966" s="264" t="s">
        <v>77</v>
      </c>
      <c r="AV1966" s="15" t="s">
        <v>161</v>
      </c>
      <c r="AW1966" s="15" t="s">
        <v>31</v>
      </c>
      <c r="AX1966" s="15" t="s">
        <v>75</v>
      </c>
      <c r="AY1966" s="264" t="s">
        <v>155</v>
      </c>
    </row>
    <row r="1967" s="2" customFormat="1" ht="16.5" customHeight="1">
      <c r="A1967" s="41"/>
      <c r="B1967" s="42"/>
      <c r="C1967" s="215" t="s">
        <v>870</v>
      </c>
      <c r="D1967" s="215" t="s">
        <v>157</v>
      </c>
      <c r="E1967" s="216" t="s">
        <v>1427</v>
      </c>
      <c r="F1967" s="217" t="s">
        <v>1428</v>
      </c>
      <c r="G1967" s="218" t="s">
        <v>300</v>
      </c>
      <c r="H1967" s="219">
        <v>1602.3</v>
      </c>
      <c r="I1967" s="220"/>
      <c r="J1967" s="221">
        <f>ROUND(I1967*H1967,2)</f>
        <v>0</v>
      </c>
      <c r="K1967" s="217" t="s">
        <v>19</v>
      </c>
      <c r="L1967" s="47"/>
      <c r="M1967" s="222" t="s">
        <v>19</v>
      </c>
      <c r="N1967" s="223" t="s">
        <v>40</v>
      </c>
      <c r="O1967" s="87"/>
      <c r="P1967" s="224">
        <f>O1967*H1967</f>
        <v>0</v>
      </c>
      <c r="Q1967" s="224">
        <v>0</v>
      </c>
      <c r="R1967" s="224">
        <f>Q1967*H1967</f>
        <v>0</v>
      </c>
      <c r="S1967" s="224">
        <v>0</v>
      </c>
      <c r="T1967" s="225">
        <f>S1967*H1967</f>
        <v>0</v>
      </c>
      <c r="U1967" s="41"/>
      <c r="V1967" s="41"/>
      <c r="W1967" s="41"/>
      <c r="X1967" s="41"/>
      <c r="Y1967" s="41"/>
      <c r="Z1967" s="41"/>
      <c r="AA1967" s="41"/>
      <c r="AB1967" s="41"/>
      <c r="AC1967" s="41"/>
      <c r="AD1967" s="41"/>
      <c r="AE1967" s="41"/>
      <c r="AR1967" s="226" t="s">
        <v>220</v>
      </c>
      <c r="AT1967" s="226" t="s">
        <v>157</v>
      </c>
      <c r="AU1967" s="226" t="s">
        <v>77</v>
      </c>
      <c r="AY1967" s="20" t="s">
        <v>155</v>
      </c>
      <c r="BE1967" s="227">
        <f>IF(N1967="základní",J1967,0)</f>
        <v>0</v>
      </c>
      <c r="BF1967" s="227">
        <f>IF(N1967="snížená",J1967,0)</f>
        <v>0</v>
      </c>
      <c r="BG1967" s="227">
        <f>IF(N1967="zákl. přenesená",J1967,0)</f>
        <v>0</v>
      </c>
      <c r="BH1967" s="227">
        <f>IF(N1967="sníž. přenesená",J1967,0)</f>
        <v>0</v>
      </c>
      <c r="BI1967" s="227">
        <f>IF(N1967="nulová",J1967,0)</f>
        <v>0</v>
      </c>
      <c r="BJ1967" s="20" t="s">
        <v>75</v>
      </c>
      <c r="BK1967" s="227">
        <f>ROUND(I1967*H1967,2)</f>
        <v>0</v>
      </c>
      <c r="BL1967" s="20" t="s">
        <v>220</v>
      </c>
      <c r="BM1967" s="226" t="s">
        <v>1429</v>
      </c>
    </row>
    <row r="1968" s="2" customFormat="1">
      <c r="A1968" s="41"/>
      <c r="B1968" s="42"/>
      <c r="C1968" s="43"/>
      <c r="D1968" s="228" t="s">
        <v>162</v>
      </c>
      <c r="E1968" s="43"/>
      <c r="F1968" s="229" t="s">
        <v>1428</v>
      </c>
      <c r="G1968" s="43"/>
      <c r="H1968" s="43"/>
      <c r="I1968" s="230"/>
      <c r="J1968" s="43"/>
      <c r="K1968" s="43"/>
      <c r="L1968" s="47"/>
      <c r="M1968" s="231"/>
      <c r="N1968" s="232"/>
      <c r="O1968" s="87"/>
      <c r="P1968" s="87"/>
      <c r="Q1968" s="87"/>
      <c r="R1968" s="87"/>
      <c r="S1968" s="87"/>
      <c r="T1968" s="88"/>
      <c r="U1968" s="41"/>
      <c r="V1968" s="41"/>
      <c r="W1968" s="41"/>
      <c r="X1968" s="41"/>
      <c r="Y1968" s="41"/>
      <c r="Z1968" s="41"/>
      <c r="AA1968" s="41"/>
      <c r="AB1968" s="41"/>
      <c r="AC1968" s="41"/>
      <c r="AD1968" s="41"/>
      <c r="AE1968" s="41"/>
      <c r="AT1968" s="20" t="s">
        <v>162</v>
      </c>
      <c r="AU1968" s="20" t="s">
        <v>77</v>
      </c>
    </row>
    <row r="1969" s="13" customFormat="1">
      <c r="A1969" s="13"/>
      <c r="B1969" s="233"/>
      <c r="C1969" s="234"/>
      <c r="D1969" s="228" t="s">
        <v>170</v>
      </c>
      <c r="E1969" s="235" t="s">
        <v>19</v>
      </c>
      <c r="F1969" s="236" t="s">
        <v>1430</v>
      </c>
      <c r="G1969" s="234"/>
      <c r="H1969" s="235" t="s">
        <v>19</v>
      </c>
      <c r="I1969" s="237"/>
      <c r="J1969" s="234"/>
      <c r="K1969" s="234"/>
      <c r="L1969" s="238"/>
      <c r="M1969" s="239"/>
      <c r="N1969" s="240"/>
      <c r="O1969" s="240"/>
      <c r="P1969" s="240"/>
      <c r="Q1969" s="240"/>
      <c r="R1969" s="240"/>
      <c r="S1969" s="240"/>
      <c r="T1969" s="241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T1969" s="242" t="s">
        <v>170</v>
      </c>
      <c r="AU1969" s="242" t="s">
        <v>77</v>
      </c>
      <c r="AV1969" s="13" t="s">
        <v>75</v>
      </c>
      <c r="AW1969" s="13" t="s">
        <v>31</v>
      </c>
      <c r="AX1969" s="13" t="s">
        <v>69</v>
      </c>
      <c r="AY1969" s="242" t="s">
        <v>155</v>
      </c>
    </row>
    <row r="1970" s="13" customFormat="1">
      <c r="A1970" s="13"/>
      <c r="B1970" s="233"/>
      <c r="C1970" s="234"/>
      <c r="D1970" s="228" t="s">
        <v>170</v>
      </c>
      <c r="E1970" s="235" t="s">
        <v>19</v>
      </c>
      <c r="F1970" s="236" t="s">
        <v>810</v>
      </c>
      <c r="G1970" s="234"/>
      <c r="H1970" s="235" t="s">
        <v>19</v>
      </c>
      <c r="I1970" s="237"/>
      <c r="J1970" s="234"/>
      <c r="K1970" s="234"/>
      <c r="L1970" s="238"/>
      <c r="M1970" s="239"/>
      <c r="N1970" s="240"/>
      <c r="O1970" s="240"/>
      <c r="P1970" s="240"/>
      <c r="Q1970" s="240"/>
      <c r="R1970" s="240"/>
      <c r="S1970" s="240"/>
      <c r="T1970" s="241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  <c r="AE1970" s="13"/>
      <c r="AT1970" s="242" t="s">
        <v>170</v>
      </c>
      <c r="AU1970" s="242" t="s">
        <v>77</v>
      </c>
      <c r="AV1970" s="13" t="s">
        <v>75</v>
      </c>
      <c r="AW1970" s="13" t="s">
        <v>31</v>
      </c>
      <c r="AX1970" s="13" t="s">
        <v>69</v>
      </c>
      <c r="AY1970" s="242" t="s">
        <v>155</v>
      </c>
    </row>
    <row r="1971" s="13" customFormat="1">
      <c r="A1971" s="13"/>
      <c r="B1971" s="233"/>
      <c r="C1971" s="234"/>
      <c r="D1971" s="228" t="s">
        <v>170</v>
      </c>
      <c r="E1971" s="235" t="s">
        <v>19</v>
      </c>
      <c r="F1971" s="236" t="s">
        <v>171</v>
      </c>
      <c r="G1971" s="234"/>
      <c r="H1971" s="235" t="s">
        <v>19</v>
      </c>
      <c r="I1971" s="237"/>
      <c r="J1971" s="234"/>
      <c r="K1971" s="234"/>
      <c r="L1971" s="238"/>
      <c r="M1971" s="239"/>
      <c r="N1971" s="240"/>
      <c r="O1971" s="240"/>
      <c r="P1971" s="240"/>
      <c r="Q1971" s="240"/>
      <c r="R1971" s="240"/>
      <c r="S1971" s="240"/>
      <c r="T1971" s="241"/>
      <c r="U1971" s="13"/>
      <c r="V1971" s="13"/>
      <c r="W1971" s="13"/>
      <c r="X1971" s="13"/>
      <c r="Y1971" s="13"/>
      <c r="Z1971" s="13"/>
      <c r="AA1971" s="13"/>
      <c r="AB1971" s="13"/>
      <c r="AC1971" s="13"/>
      <c r="AD1971" s="13"/>
      <c r="AE1971" s="13"/>
      <c r="AT1971" s="242" t="s">
        <v>170</v>
      </c>
      <c r="AU1971" s="242" t="s">
        <v>77</v>
      </c>
      <c r="AV1971" s="13" t="s">
        <v>75</v>
      </c>
      <c r="AW1971" s="13" t="s">
        <v>31</v>
      </c>
      <c r="AX1971" s="13" t="s">
        <v>69</v>
      </c>
      <c r="AY1971" s="242" t="s">
        <v>155</v>
      </c>
    </row>
    <row r="1972" s="14" customFormat="1">
      <c r="A1972" s="14"/>
      <c r="B1972" s="243"/>
      <c r="C1972" s="244"/>
      <c r="D1972" s="228" t="s">
        <v>170</v>
      </c>
      <c r="E1972" s="245" t="s">
        <v>19</v>
      </c>
      <c r="F1972" s="246" t="s">
        <v>1431</v>
      </c>
      <c r="G1972" s="244"/>
      <c r="H1972" s="247">
        <v>80.5</v>
      </c>
      <c r="I1972" s="248"/>
      <c r="J1972" s="244"/>
      <c r="K1972" s="244"/>
      <c r="L1972" s="249"/>
      <c r="M1972" s="250"/>
      <c r="N1972" s="251"/>
      <c r="O1972" s="251"/>
      <c r="P1972" s="251"/>
      <c r="Q1972" s="251"/>
      <c r="R1972" s="251"/>
      <c r="S1972" s="251"/>
      <c r="T1972" s="252"/>
      <c r="U1972" s="14"/>
      <c r="V1972" s="14"/>
      <c r="W1972" s="14"/>
      <c r="X1972" s="14"/>
      <c r="Y1972" s="14"/>
      <c r="Z1972" s="14"/>
      <c r="AA1972" s="14"/>
      <c r="AB1972" s="14"/>
      <c r="AC1972" s="14"/>
      <c r="AD1972" s="14"/>
      <c r="AE1972" s="14"/>
      <c r="AT1972" s="253" t="s">
        <v>170</v>
      </c>
      <c r="AU1972" s="253" t="s">
        <v>77</v>
      </c>
      <c r="AV1972" s="14" t="s">
        <v>77</v>
      </c>
      <c r="AW1972" s="14" t="s">
        <v>31</v>
      </c>
      <c r="AX1972" s="14" t="s">
        <v>69</v>
      </c>
      <c r="AY1972" s="253" t="s">
        <v>155</v>
      </c>
    </row>
    <row r="1973" s="14" customFormat="1">
      <c r="A1973" s="14"/>
      <c r="B1973" s="243"/>
      <c r="C1973" s="244"/>
      <c r="D1973" s="228" t="s">
        <v>170</v>
      </c>
      <c r="E1973" s="245" t="s">
        <v>19</v>
      </c>
      <c r="F1973" s="246" t="s">
        <v>1432</v>
      </c>
      <c r="G1973" s="244"/>
      <c r="H1973" s="247">
        <v>104.5</v>
      </c>
      <c r="I1973" s="248"/>
      <c r="J1973" s="244"/>
      <c r="K1973" s="244"/>
      <c r="L1973" s="249"/>
      <c r="M1973" s="250"/>
      <c r="N1973" s="251"/>
      <c r="O1973" s="251"/>
      <c r="P1973" s="251"/>
      <c r="Q1973" s="251"/>
      <c r="R1973" s="251"/>
      <c r="S1973" s="251"/>
      <c r="T1973" s="252"/>
      <c r="U1973" s="14"/>
      <c r="V1973" s="14"/>
      <c r="W1973" s="14"/>
      <c r="X1973" s="14"/>
      <c r="Y1973" s="14"/>
      <c r="Z1973" s="14"/>
      <c r="AA1973" s="14"/>
      <c r="AB1973" s="14"/>
      <c r="AC1973" s="14"/>
      <c r="AD1973" s="14"/>
      <c r="AE1973" s="14"/>
      <c r="AT1973" s="253" t="s">
        <v>170</v>
      </c>
      <c r="AU1973" s="253" t="s">
        <v>77</v>
      </c>
      <c r="AV1973" s="14" t="s">
        <v>77</v>
      </c>
      <c r="AW1973" s="14" t="s">
        <v>31</v>
      </c>
      <c r="AX1973" s="14" t="s">
        <v>69</v>
      </c>
      <c r="AY1973" s="253" t="s">
        <v>155</v>
      </c>
    </row>
    <row r="1974" s="13" customFormat="1">
      <c r="A1974" s="13"/>
      <c r="B1974" s="233"/>
      <c r="C1974" s="234"/>
      <c r="D1974" s="228" t="s">
        <v>170</v>
      </c>
      <c r="E1974" s="235" t="s">
        <v>19</v>
      </c>
      <c r="F1974" s="236" t="s">
        <v>177</v>
      </c>
      <c r="G1974" s="234"/>
      <c r="H1974" s="235" t="s">
        <v>19</v>
      </c>
      <c r="I1974" s="237"/>
      <c r="J1974" s="234"/>
      <c r="K1974" s="234"/>
      <c r="L1974" s="238"/>
      <c r="M1974" s="239"/>
      <c r="N1974" s="240"/>
      <c r="O1974" s="240"/>
      <c r="P1974" s="240"/>
      <c r="Q1974" s="240"/>
      <c r="R1974" s="240"/>
      <c r="S1974" s="240"/>
      <c r="T1974" s="241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T1974" s="242" t="s">
        <v>170</v>
      </c>
      <c r="AU1974" s="242" t="s">
        <v>77</v>
      </c>
      <c r="AV1974" s="13" t="s">
        <v>75</v>
      </c>
      <c r="AW1974" s="13" t="s">
        <v>31</v>
      </c>
      <c r="AX1974" s="13" t="s">
        <v>69</v>
      </c>
      <c r="AY1974" s="242" t="s">
        <v>155</v>
      </c>
    </row>
    <row r="1975" s="14" customFormat="1">
      <c r="A1975" s="14"/>
      <c r="B1975" s="243"/>
      <c r="C1975" s="244"/>
      <c r="D1975" s="228" t="s">
        <v>170</v>
      </c>
      <c r="E1975" s="245" t="s">
        <v>19</v>
      </c>
      <c r="F1975" s="246" t="s">
        <v>1433</v>
      </c>
      <c r="G1975" s="244"/>
      <c r="H1975" s="247">
        <v>93</v>
      </c>
      <c r="I1975" s="248"/>
      <c r="J1975" s="244"/>
      <c r="K1975" s="244"/>
      <c r="L1975" s="249"/>
      <c r="M1975" s="250"/>
      <c r="N1975" s="251"/>
      <c r="O1975" s="251"/>
      <c r="P1975" s="251"/>
      <c r="Q1975" s="251"/>
      <c r="R1975" s="251"/>
      <c r="S1975" s="251"/>
      <c r="T1975" s="252"/>
      <c r="U1975" s="14"/>
      <c r="V1975" s="14"/>
      <c r="W1975" s="14"/>
      <c r="X1975" s="14"/>
      <c r="Y1975" s="14"/>
      <c r="Z1975" s="14"/>
      <c r="AA1975" s="14"/>
      <c r="AB1975" s="14"/>
      <c r="AC1975" s="14"/>
      <c r="AD1975" s="14"/>
      <c r="AE1975" s="14"/>
      <c r="AT1975" s="253" t="s">
        <v>170</v>
      </c>
      <c r="AU1975" s="253" t="s">
        <v>77</v>
      </c>
      <c r="AV1975" s="14" t="s">
        <v>77</v>
      </c>
      <c r="AW1975" s="14" t="s">
        <v>31</v>
      </c>
      <c r="AX1975" s="14" t="s">
        <v>69</v>
      </c>
      <c r="AY1975" s="253" t="s">
        <v>155</v>
      </c>
    </row>
    <row r="1976" s="13" customFormat="1">
      <c r="A1976" s="13"/>
      <c r="B1976" s="233"/>
      <c r="C1976" s="234"/>
      <c r="D1976" s="228" t="s">
        <v>170</v>
      </c>
      <c r="E1976" s="235" t="s">
        <v>19</v>
      </c>
      <c r="F1976" s="236" t="s">
        <v>180</v>
      </c>
      <c r="G1976" s="234"/>
      <c r="H1976" s="235" t="s">
        <v>19</v>
      </c>
      <c r="I1976" s="237"/>
      <c r="J1976" s="234"/>
      <c r="K1976" s="234"/>
      <c r="L1976" s="238"/>
      <c r="M1976" s="239"/>
      <c r="N1976" s="240"/>
      <c r="O1976" s="240"/>
      <c r="P1976" s="240"/>
      <c r="Q1976" s="240"/>
      <c r="R1976" s="240"/>
      <c r="S1976" s="240"/>
      <c r="T1976" s="241"/>
      <c r="U1976" s="13"/>
      <c r="V1976" s="13"/>
      <c r="W1976" s="13"/>
      <c r="X1976" s="13"/>
      <c r="Y1976" s="13"/>
      <c r="Z1976" s="13"/>
      <c r="AA1976" s="13"/>
      <c r="AB1976" s="13"/>
      <c r="AC1976" s="13"/>
      <c r="AD1976" s="13"/>
      <c r="AE1976" s="13"/>
      <c r="AT1976" s="242" t="s">
        <v>170</v>
      </c>
      <c r="AU1976" s="242" t="s">
        <v>77</v>
      </c>
      <c r="AV1976" s="13" t="s">
        <v>75</v>
      </c>
      <c r="AW1976" s="13" t="s">
        <v>31</v>
      </c>
      <c r="AX1976" s="13" t="s">
        <v>69</v>
      </c>
      <c r="AY1976" s="242" t="s">
        <v>155</v>
      </c>
    </row>
    <row r="1977" s="14" customFormat="1">
      <c r="A1977" s="14"/>
      <c r="B1977" s="243"/>
      <c r="C1977" s="244"/>
      <c r="D1977" s="228" t="s">
        <v>170</v>
      </c>
      <c r="E1977" s="245" t="s">
        <v>19</v>
      </c>
      <c r="F1977" s="246" t="s">
        <v>1434</v>
      </c>
      <c r="G1977" s="244"/>
      <c r="H1977" s="247">
        <v>87</v>
      </c>
      <c r="I1977" s="248"/>
      <c r="J1977" s="244"/>
      <c r="K1977" s="244"/>
      <c r="L1977" s="249"/>
      <c r="M1977" s="250"/>
      <c r="N1977" s="251"/>
      <c r="O1977" s="251"/>
      <c r="P1977" s="251"/>
      <c r="Q1977" s="251"/>
      <c r="R1977" s="251"/>
      <c r="S1977" s="251"/>
      <c r="T1977" s="252"/>
      <c r="U1977" s="14"/>
      <c r="V1977" s="14"/>
      <c r="W1977" s="14"/>
      <c r="X1977" s="14"/>
      <c r="Y1977" s="14"/>
      <c r="Z1977" s="14"/>
      <c r="AA1977" s="14"/>
      <c r="AB1977" s="14"/>
      <c r="AC1977" s="14"/>
      <c r="AD1977" s="14"/>
      <c r="AE1977" s="14"/>
      <c r="AT1977" s="253" t="s">
        <v>170</v>
      </c>
      <c r="AU1977" s="253" t="s">
        <v>77</v>
      </c>
      <c r="AV1977" s="14" t="s">
        <v>77</v>
      </c>
      <c r="AW1977" s="14" t="s">
        <v>31</v>
      </c>
      <c r="AX1977" s="14" t="s">
        <v>69</v>
      </c>
      <c r="AY1977" s="253" t="s">
        <v>155</v>
      </c>
    </row>
    <row r="1978" s="14" customFormat="1">
      <c r="A1978" s="14"/>
      <c r="B1978" s="243"/>
      <c r="C1978" s="244"/>
      <c r="D1978" s="228" t="s">
        <v>170</v>
      </c>
      <c r="E1978" s="245" t="s">
        <v>19</v>
      </c>
      <c r="F1978" s="246" t="s">
        <v>1435</v>
      </c>
      <c r="G1978" s="244"/>
      <c r="H1978" s="247">
        <v>96.5</v>
      </c>
      <c r="I1978" s="248"/>
      <c r="J1978" s="244"/>
      <c r="K1978" s="244"/>
      <c r="L1978" s="249"/>
      <c r="M1978" s="250"/>
      <c r="N1978" s="251"/>
      <c r="O1978" s="251"/>
      <c r="P1978" s="251"/>
      <c r="Q1978" s="251"/>
      <c r="R1978" s="251"/>
      <c r="S1978" s="251"/>
      <c r="T1978" s="252"/>
      <c r="U1978" s="14"/>
      <c r="V1978" s="14"/>
      <c r="W1978" s="14"/>
      <c r="X1978" s="14"/>
      <c r="Y1978" s="14"/>
      <c r="Z1978" s="14"/>
      <c r="AA1978" s="14"/>
      <c r="AB1978" s="14"/>
      <c r="AC1978" s="14"/>
      <c r="AD1978" s="14"/>
      <c r="AE1978" s="14"/>
      <c r="AT1978" s="253" t="s">
        <v>170</v>
      </c>
      <c r="AU1978" s="253" t="s">
        <v>77</v>
      </c>
      <c r="AV1978" s="14" t="s">
        <v>77</v>
      </c>
      <c r="AW1978" s="14" t="s">
        <v>31</v>
      </c>
      <c r="AX1978" s="14" t="s">
        <v>69</v>
      </c>
      <c r="AY1978" s="253" t="s">
        <v>155</v>
      </c>
    </row>
    <row r="1979" s="13" customFormat="1">
      <c r="A1979" s="13"/>
      <c r="B1979" s="233"/>
      <c r="C1979" s="234"/>
      <c r="D1979" s="228" t="s">
        <v>170</v>
      </c>
      <c r="E1979" s="235" t="s">
        <v>19</v>
      </c>
      <c r="F1979" s="236" t="s">
        <v>183</v>
      </c>
      <c r="G1979" s="234"/>
      <c r="H1979" s="235" t="s">
        <v>19</v>
      </c>
      <c r="I1979" s="237"/>
      <c r="J1979" s="234"/>
      <c r="K1979" s="234"/>
      <c r="L1979" s="238"/>
      <c r="M1979" s="239"/>
      <c r="N1979" s="240"/>
      <c r="O1979" s="240"/>
      <c r="P1979" s="240"/>
      <c r="Q1979" s="240"/>
      <c r="R1979" s="240"/>
      <c r="S1979" s="240"/>
      <c r="T1979" s="241"/>
      <c r="U1979" s="13"/>
      <c r="V1979" s="13"/>
      <c r="W1979" s="13"/>
      <c r="X1979" s="13"/>
      <c r="Y1979" s="13"/>
      <c r="Z1979" s="13"/>
      <c r="AA1979" s="13"/>
      <c r="AB1979" s="13"/>
      <c r="AC1979" s="13"/>
      <c r="AD1979" s="13"/>
      <c r="AE1979" s="13"/>
      <c r="AT1979" s="242" t="s">
        <v>170</v>
      </c>
      <c r="AU1979" s="242" t="s">
        <v>77</v>
      </c>
      <c r="AV1979" s="13" t="s">
        <v>75</v>
      </c>
      <c r="AW1979" s="13" t="s">
        <v>31</v>
      </c>
      <c r="AX1979" s="13" t="s">
        <v>69</v>
      </c>
      <c r="AY1979" s="242" t="s">
        <v>155</v>
      </c>
    </row>
    <row r="1980" s="14" customFormat="1">
      <c r="A1980" s="14"/>
      <c r="B1980" s="243"/>
      <c r="C1980" s="244"/>
      <c r="D1980" s="228" t="s">
        <v>170</v>
      </c>
      <c r="E1980" s="245" t="s">
        <v>19</v>
      </c>
      <c r="F1980" s="246" t="s">
        <v>1436</v>
      </c>
      <c r="G1980" s="244"/>
      <c r="H1980" s="247">
        <v>122</v>
      </c>
      <c r="I1980" s="248"/>
      <c r="J1980" s="244"/>
      <c r="K1980" s="244"/>
      <c r="L1980" s="249"/>
      <c r="M1980" s="250"/>
      <c r="N1980" s="251"/>
      <c r="O1980" s="251"/>
      <c r="P1980" s="251"/>
      <c r="Q1980" s="251"/>
      <c r="R1980" s="251"/>
      <c r="S1980" s="251"/>
      <c r="T1980" s="252"/>
      <c r="U1980" s="14"/>
      <c r="V1980" s="14"/>
      <c r="W1980" s="14"/>
      <c r="X1980" s="14"/>
      <c r="Y1980" s="14"/>
      <c r="Z1980" s="14"/>
      <c r="AA1980" s="14"/>
      <c r="AB1980" s="14"/>
      <c r="AC1980" s="14"/>
      <c r="AD1980" s="14"/>
      <c r="AE1980" s="14"/>
      <c r="AT1980" s="253" t="s">
        <v>170</v>
      </c>
      <c r="AU1980" s="253" t="s">
        <v>77</v>
      </c>
      <c r="AV1980" s="14" t="s">
        <v>77</v>
      </c>
      <c r="AW1980" s="14" t="s">
        <v>31</v>
      </c>
      <c r="AX1980" s="14" t="s">
        <v>69</v>
      </c>
      <c r="AY1980" s="253" t="s">
        <v>155</v>
      </c>
    </row>
    <row r="1981" s="13" customFormat="1">
      <c r="A1981" s="13"/>
      <c r="B1981" s="233"/>
      <c r="C1981" s="234"/>
      <c r="D1981" s="228" t="s">
        <v>170</v>
      </c>
      <c r="E1981" s="235" t="s">
        <v>19</v>
      </c>
      <c r="F1981" s="236" t="s">
        <v>1209</v>
      </c>
      <c r="G1981" s="234"/>
      <c r="H1981" s="235" t="s">
        <v>19</v>
      </c>
      <c r="I1981" s="237"/>
      <c r="J1981" s="234"/>
      <c r="K1981" s="234"/>
      <c r="L1981" s="238"/>
      <c r="M1981" s="239"/>
      <c r="N1981" s="240"/>
      <c r="O1981" s="240"/>
      <c r="P1981" s="240"/>
      <c r="Q1981" s="240"/>
      <c r="R1981" s="240"/>
      <c r="S1981" s="240"/>
      <c r="T1981" s="241"/>
      <c r="U1981" s="13"/>
      <c r="V1981" s="13"/>
      <c r="W1981" s="13"/>
      <c r="X1981" s="13"/>
      <c r="Y1981" s="13"/>
      <c r="Z1981" s="13"/>
      <c r="AA1981" s="13"/>
      <c r="AB1981" s="13"/>
      <c r="AC1981" s="13"/>
      <c r="AD1981" s="13"/>
      <c r="AE1981" s="13"/>
      <c r="AT1981" s="242" t="s">
        <v>170</v>
      </c>
      <c r="AU1981" s="242" t="s">
        <v>77</v>
      </c>
      <c r="AV1981" s="13" t="s">
        <v>75</v>
      </c>
      <c r="AW1981" s="13" t="s">
        <v>31</v>
      </c>
      <c r="AX1981" s="13" t="s">
        <v>69</v>
      </c>
      <c r="AY1981" s="242" t="s">
        <v>155</v>
      </c>
    </row>
    <row r="1982" s="13" customFormat="1">
      <c r="A1982" s="13"/>
      <c r="B1982" s="233"/>
      <c r="C1982" s="234"/>
      <c r="D1982" s="228" t="s">
        <v>170</v>
      </c>
      <c r="E1982" s="235" t="s">
        <v>19</v>
      </c>
      <c r="F1982" s="236" t="s">
        <v>187</v>
      </c>
      <c r="G1982" s="234"/>
      <c r="H1982" s="235" t="s">
        <v>19</v>
      </c>
      <c r="I1982" s="237"/>
      <c r="J1982" s="234"/>
      <c r="K1982" s="234"/>
      <c r="L1982" s="238"/>
      <c r="M1982" s="239"/>
      <c r="N1982" s="240"/>
      <c r="O1982" s="240"/>
      <c r="P1982" s="240"/>
      <c r="Q1982" s="240"/>
      <c r="R1982" s="240"/>
      <c r="S1982" s="240"/>
      <c r="T1982" s="241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  <c r="AE1982" s="13"/>
      <c r="AT1982" s="242" t="s">
        <v>170</v>
      </c>
      <c r="AU1982" s="242" t="s">
        <v>77</v>
      </c>
      <c r="AV1982" s="13" t="s">
        <v>75</v>
      </c>
      <c r="AW1982" s="13" t="s">
        <v>31</v>
      </c>
      <c r="AX1982" s="13" t="s">
        <v>69</v>
      </c>
      <c r="AY1982" s="242" t="s">
        <v>155</v>
      </c>
    </row>
    <row r="1983" s="14" customFormat="1">
      <c r="A1983" s="14"/>
      <c r="B1983" s="243"/>
      <c r="C1983" s="244"/>
      <c r="D1983" s="228" t="s">
        <v>170</v>
      </c>
      <c r="E1983" s="245" t="s">
        <v>19</v>
      </c>
      <c r="F1983" s="246" t="s">
        <v>1437</v>
      </c>
      <c r="G1983" s="244"/>
      <c r="H1983" s="247">
        <v>134.5</v>
      </c>
      <c r="I1983" s="248"/>
      <c r="J1983" s="244"/>
      <c r="K1983" s="244"/>
      <c r="L1983" s="249"/>
      <c r="M1983" s="250"/>
      <c r="N1983" s="251"/>
      <c r="O1983" s="251"/>
      <c r="P1983" s="251"/>
      <c r="Q1983" s="251"/>
      <c r="R1983" s="251"/>
      <c r="S1983" s="251"/>
      <c r="T1983" s="252"/>
      <c r="U1983" s="14"/>
      <c r="V1983" s="14"/>
      <c r="W1983" s="14"/>
      <c r="X1983" s="14"/>
      <c r="Y1983" s="14"/>
      <c r="Z1983" s="14"/>
      <c r="AA1983" s="14"/>
      <c r="AB1983" s="14"/>
      <c r="AC1983" s="14"/>
      <c r="AD1983" s="14"/>
      <c r="AE1983" s="14"/>
      <c r="AT1983" s="253" t="s">
        <v>170</v>
      </c>
      <c r="AU1983" s="253" t="s">
        <v>77</v>
      </c>
      <c r="AV1983" s="14" t="s">
        <v>77</v>
      </c>
      <c r="AW1983" s="14" t="s">
        <v>31</v>
      </c>
      <c r="AX1983" s="14" t="s">
        <v>69</v>
      </c>
      <c r="AY1983" s="253" t="s">
        <v>155</v>
      </c>
    </row>
    <row r="1984" s="16" customFormat="1">
      <c r="A1984" s="16"/>
      <c r="B1984" s="276"/>
      <c r="C1984" s="277"/>
      <c r="D1984" s="228" t="s">
        <v>170</v>
      </c>
      <c r="E1984" s="278" t="s">
        <v>19</v>
      </c>
      <c r="F1984" s="279" t="s">
        <v>426</v>
      </c>
      <c r="G1984" s="277"/>
      <c r="H1984" s="280">
        <v>718</v>
      </c>
      <c r="I1984" s="281"/>
      <c r="J1984" s="277"/>
      <c r="K1984" s="277"/>
      <c r="L1984" s="282"/>
      <c r="M1984" s="283"/>
      <c r="N1984" s="284"/>
      <c r="O1984" s="284"/>
      <c r="P1984" s="284"/>
      <c r="Q1984" s="284"/>
      <c r="R1984" s="284"/>
      <c r="S1984" s="284"/>
      <c r="T1984" s="285"/>
      <c r="U1984" s="16"/>
      <c r="V1984" s="16"/>
      <c r="W1984" s="16"/>
      <c r="X1984" s="16"/>
      <c r="Y1984" s="16"/>
      <c r="Z1984" s="16"/>
      <c r="AA1984" s="16"/>
      <c r="AB1984" s="16"/>
      <c r="AC1984" s="16"/>
      <c r="AD1984" s="16"/>
      <c r="AE1984" s="16"/>
      <c r="AT1984" s="286" t="s">
        <v>170</v>
      </c>
      <c r="AU1984" s="286" t="s">
        <v>77</v>
      </c>
      <c r="AV1984" s="16" t="s">
        <v>165</v>
      </c>
      <c r="AW1984" s="16" t="s">
        <v>31</v>
      </c>
      <c r="AX1984" s="16" t="s">
        <v>69</v>
      </c>
      <c r="AY1984" s="286" t="s">
        <v>155</v>
      </c>
    </row>
    <row r="1985" s="13" customFormat="1">
      <c r="A1985" s="13"/>
      <c r="B1985" s="233"/>
      <c r="C1985" s="234"/>
      <c r="D1985" s="228" t="s">
        <v>170</v>
      </c>
      <c r="E1985" s="235" t="s">
        <v>19</v>
      </c>
      <c r="F1985" s="236" t="s">
        <v>1438</v>
      </c>
      <c r="G1985" s="234"/>
      <c r="H1985" s="235" t="s">
        <v>19</v>
      </c>
      <c r="I1985" s="237"/>
      <c r="J1985" s="234"/>
      <c r="K1985" s="234"/>
      <c r="L1985" s="238"/>
      <c r="M1985" s="239"/>
      <c r="N1985" s="240"/>
      <c r="O1985" s="240"/>
      <c r="P1985" s="240"/>
      <c r="Q1985" s="240"/>
      <c r="R1985" s="240"/>
      <c r="S1985" s="240"/>
      <c r="T1985" s="241"/>
      <c r="U1985" s="13"/>
      <c r="V1985" s="13"/>
      <c r="W1985" s="13"/>
      <c r="X1985" s="13"/>
      <c r="Y1985" s="13"/>
      <c r="Z1985" s="13"/>
      <c r="AA1985" s="13"/>
      <c r="AB1985" s="13"/>
      <c r="AC1985" s="13"/>
      <c r="AD1985" s="13"/>
      <c r="AE1985" s="13"/>
      <c r="AT1985" s="242" t="s">
        <v>170</v>
      </c>
      <c r="AU1985" s="242" t="s">
        <v>77</v>
      </c>
      <c r="AV1985" s="13" t="s">
        <v>75</v>
      </c>
      <c r="AW1985" s="13" t="s">
        <v>31</v>
      </c>
      <c r="AX1985" s="13" t="s">
        <v>69</v>
      </c>
      <c r="AY1985" s="242" t="s">
        <v>155</v>
      </c>
    </row>
    <row r="1986" s="13" customFormat="1">
      <c r="A1986" s="13"/>
      <c r="B1986" s="233"/>
      <c r="C1986" s="234"/>
      <c r="D1986" s="228" t="s">
        <v>170</v>
      </c>
      <c r="E1986" s="235" t="s">
        <v>19</v>
      </c>
      <c r="F1986" s="236" t="s">
        <v>1229</v>
      </c>
      <c r="G1986" s="234"/>
      <c r="H1986" s="235" t="s">
        <v>19</v>
      </c>
      <c r="I1986" s="237"/>
      <c r="J1986" s="234"/>
      <c r="K1986" s="234"/>
      <c r="L1986" s="238"/>
      <c r="M1986" s="239"/>
      <c r="N1986" s="240"/>
      <c r="O1986" s="240"/>
      <c r="P1986" s="240"/>
      <c r="Q1986" s="240"/>
      <c r="R1986" s="240"/>
      <c r="S1986" s="240"/>
      <c r="T1986" s="241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T1986" s="242" t="s">
        <v>170</v>
      </c>
      <c r="AU1986" s="242" t="s">
        <v>77</v>
      </c>
      <c r="AV1986" s="13" t="s">
        <v>75</v>
      </c>
      <c r="AW1986" s="13" t="s">
        <v>31</v>
      </c>
      <c r="AX1986" s="13" t="s">
        <v>69</v>
      </c>
      <c r="AY1986" s="242" t="s">
        <v>155</v>
      </c>
    </row>
    <row r="1987" s="13" customFormat="1">
      <c r="A1987" s="13"/>
      <c r="B1987" s="233"/>
      <c r="C1987" s="234"/>
      <c r="D1987" s="228" t="s">
        <v>170</v>
      </c>
      <c r="E1987" s="235" t="s">
        <v>19</v>
      </c>
      <c r="F1987" s="236" t="s">
        <v>171</v>
      </c>
      <c r="G1987" s="234"/>
      <c r="H1987" s="235" t="s">
        <v>19</v>
      </c>
      <c r="I1987" s="237"/>
      <c r="J1987" s="234"/>
      <c r="K1987" s="234"/>
      <c r="L1987" s="238"/>
      <c r="M1987" s="239"/>
      <c r="N1987" s="240"/>
      <c r="O1987" s="240"/>
      <c r="P1987" s="240"/>
      <c r="Q1987" s="240"/>
      <c r="R1987" s="240"/>
      <c r="S1987" s="240"/>
      <c r="T1987" s="241"/>
      <c r="U1987" s="13"/>
      <c r="V1987" s="13"/>
      <c r="W1987" s="13"/>
      <c r="X1987" s="13"/>
      <c r="Y1987" s="13"/>
      <c r="Z1987" s="13"/>
      <c r="AA1987" s="13"/>
      <c r="AB1987" s="13"/>
      <c r="AC1987" s="13"/>
      <c r="AD1987" s="13"/>
      <c r="AE1987" s="13"/>
      <c r="AT1987" s="242" t="s">
        <v>170</v>
      </c>
      <c r="AU1987" s="242" t="s">
        <v>77</v>
      </c>
      <c r="AV1987" s="13" t="s">
        <v>75</v>
      </c>
      <c r="AW1987" s="13" t="s">
        <v>31</v>
      </c>
      <c r="AX1987" s="13" t="s">
        <v>69</v>
      </c>
      <c r="AY1987" s="242" t="s">
        <v>155</v>
      </c>
    </row>
    <row r="1988" s="14" customFormat="1">
      <c r="A1988" s="14"/>
      <c r="B1988" s="243"/>
      <c r="C1988" s="244"/>
      <c r="D1988" s="228" t="s">
        <v>170</v>
      </c>
      <c r="E1988" s="245" t="s">
        <v>19</v>
      </c>
      <c r="F1988" s="246" t="s">
        <v>1439</v>
      </c>
      <c r="G1988" s="244"/>
      <c r="H1988" s="247">
        <v>95</v>
      </c>
      <c r="I1988" s="248"/>
      <c r="J1988" s="244"/>
      <c r="K1988" s="244"/>
      <c r="L1988" s="249"/>
      <c r="M1988" s="250"/>
      <c r="N1988" s="251"/>
      <c r="O1988" s="251"/>
      <c r="P1988" s="251"/>
      <c r="Q1988" s="251"/>
      <c r="R1988" s="251"/>
      <c r="S1988" s="251"/>
      <c r="T1988" s="252"/>
      <c r="U1988" s="14"/>
      <c r="V1988" s="14"/>
      <c r="W1988" s="14"/>
      <c r="X1988" s="14"/>
      <c r="Y1988" s="14"/>
      <c r="Z1988" s="14"/>
      <c r="AA1988" s="14"/>
      <c r="AB1988" s="14"/>
      <c r="AC1988" s="14"/>
      <c r="AD1988" s="14"/>
      <c r="AE1988" s="14"/>
      <c r="AT1988" s="253" t="s">
        <v>170</v>
      </c>
      <c r="AU1988" s="253" t="s">
        <v>77</v>
      </c>
      <c r="AV1988" s="14" t="s">
        <v>77</v>
      </c>
      <c r="AW1988" s="14" t="s">
        <v>31</v>
      </c>
      <c r="AX1988" s="14" t="s">
        <v>69</v>
      </c>
      <c r="AY1988" s="253" t="s">
        <v>155</v>
      </c>
    </row>
    <row r="1989" s="14" customFormat="1">
      <c r="A1989" s="14"/>
      <c r="B1989" s="243"/>
      <c r="C1989" s="244"/>
      <c r="D1989" s="228" t="s">
        <v>170</v>
      </c>
      <c r="E1989" s="245" t="s">
        <v>19</v>
      </c>
      <c r="F1989" s="246" t="s">
        <v>514</v>
      </c>
      <c r="G1989" s="244"/>
      <c r="H1989" s="247">
        <v>10</v>
      </c>
      <c r="I1989" s="248"/>
      <c r="J1989" s="244"/>
      <c r="K1989" s="244"/>
      <c r="L1989" s="249"/>
      <c r="M1989" s="250"/>
      <c r="N1989" s="251"/>
      <c r="O1989" s="251"/>
      <c r="P1989" s="251"/>
      <c r="Q1989" s="251"/>
      <c r="R1989" s="251"/>
      <c r="S1989" s="251"/>
      <c r="T1989" s="252"/>
      <c r="U1989" s="14"/>
      <c r="V1989" s="14"/>
      <c r="W1989" s="14"/>
      <c r="X1989" s="14"/>
      <c r="Y1989" s="14"/>
      <c r="Z1989" s="14"/>
      <c r="AA1989" s="14"/>
      <c r="AB1989" s="14"/>
      <c r="AC1989" s="14"/>
      <c r="AD1989" s="14"/>
      <c r="AE1989" s="14"/>
      <c r="AT1989" s="253" t="s">
        <v>170</v>
      </c>
      <c r="AU1989" s="253" t="s">
        <v>77</v>
      </c>
      <c r="AV1989" s="14" t="s">
        <v>77</v>
      </c>
      <c r="AW1989" s="14" t="s">
        <v>31</v>
      </c>
      <c r="AX1989" s="14" t="s">
        <v>69</v>
      </c>
      <c r="AY1989" s="253" t="s">
        <v>155</v>
      </c>
    </row>
    <row r="1990" s="14" customFormat="1">
      <c r="A1990" s="14"/>
      <c r="B1990" s="243"/>
      <c r="C1990" s="244"/>
      <c r="D1990" s="228" t="s">
        <v>170</v>
      </c>
      <c r="E1990" s="245" t="s">
        <v>19</v>
      </c>
      <c r="F1990" s="246" t="s">
        <v>1440</v>
      </c>
      <c r="G1990" s="244"/>
      <c r="H1990" s="247">
        <v>71</v>
      </c>
      <c r="I1990" s="248"/>
      <c r="J1990" s="244"/>
      <c r="K1990" s="244"/>
      <c r="L1990" s="249"/>
      <c r="M1990" s="250"/>
      <c r="N1990" s="251"/>
      <c r="O1990" s="251"/>
      <c r="P1990" s="251"/>
      <c r="Q1990" s="251"/>
      <c r="R1990" s="251"/>
      <c r="S1990" s="251"/>
      <c r="T1990" s="252"/>
      <c r="U1990" s="14"/>
      <c r="V1990" s="14"/>
      <c r="W1990" s="14"/>
      <c r="X1990" s="14"/>
      <c r="Y1990" s="14"/>
      <c r="Z1990" s="14"/>
      <c r="AA1990" s="14"/>
      <c r="AB1990" s="14"/>
      <c r="AC1990" s="14"/>
      <c r="AD1990" s="14"/>
      <c r="AE1990" s="14"/>
      <c r="AT1990" s="253" t="s">
        <v>170</v>
      </c>
      <c r="AU1990" s="253" t="s">
        <v>77</v>
      </c>
      <c r="AV1990" s="14" t="s">
        <v>77</v>
      </c>
      <c r="AW1990" s="14" t="s">
        <v>31</v>
      </c>
      <c r="AX1990" s="14" t="s">
        <v>69</v>
      </c>
      <c r="AY1990" s="253" t="s">
        <v>155</v>
      </c>
    </row>
    <row r="1991" s="14" customFormat="1">
      <c r="A1991" s="14"/>
      <c r="B1991" s="243"/>
      <c r="C1991" s="244"/>
      <c r="D1991" s="228" t="s">
        <v>170</v>
      </c>
      <c r="E1991" s="245" t="s">
        <v>19</v>
      </c>
      <c r="F1991" s="246" t="s">
        <v>514</v>
      </c>
      <c r="G1991" s="244"/>
      <c r="H1991" s="247">
        <v>10</v>
      </c>
      <c r="I1991" s="248"/>
      <c r="J1991" s="244"/>
      <c r="K1991" s="244"/>
      <c r="L1991" s="249"/>
      <c r="M1991" s="250"/>
      <c r="N1991" s="251"/>
      <c r="O1991" s="251"/>
      <c r="P1991" s="251"/>
      <c r="Q1991" s="251"/>
      <c r="R1991" s="251"/>
      <c r="S1991" s="251"/>
      <c r="T1991" s="252"/>
      <c r="U1991" s="14"/>
      <c r="V1991" s="14"/>
      <c r="W1991" s="14"/>
      <c r="X1991" s="14"/>
      <c r="Y1991" s="14"/>
      <c r="Z1991" s="14"/>
      <c r="AA1991" s="14"/>
      <c r="AB1991" s="14"/>
      <c r="AC1991" s="14"/>
      <c r="AD1991" s="14"/>
      <c r="AE1991" s="14"/>
      <c r="AT1991" s="253" t="s">
        <v>170</v>
      </c>
      <c r="AU1991" s="253" t="s">
        <v>77</v>
      </c>
      <c r="AV1991" s="14" t="s">
        <v>77</v>
      </c>
      <c r="AW1991" s="14" t="s">
        <v>31</v>
      </c>
      <c r="AX1991" s="14" t="s">
        <v>69</v>
      </c>
      <c r="AY1991" s="253" t="s">
        <v>155</v>
      </c>
    </row>
    <row r="1992" s="13" customFormat="1">
      <c r="A1992" s="13"/>
      <c r="B1992" s="233"/>
      <c r="C1992" s="234"/>
      <c r="D1992" s="228" t="s">
        <v>170</v>
      </c>
      <c r="E1992" s="235" t="s">
        <v>19</v>
      </c>
      <c r="F1992" s="236" t="s">
        <v>177</v>
      </c>
      <c r="G1992" s="234"/>
      <c r="H1992" s="235" t="s">
        <v>19</v>
      </c>
      <c r="I1992" s="237"/>
      <c r="J1992" s="234"/>
      <c r="K1992" s="234"/>
      <c r="L1992" s="238"/>
      <c r="M1992" s="239"/>
      <c r="N1992" s="240"/>
      <c r="O1992" s="240"/>
      <c r="P1992" s="240"/>
      <c r="Q1992" s="240"/>
      <c r="R1992" s="240"/>
      <c r="S1992" s="240"/>
      <c r="T1992" s="241"/>
      <c r="U1992" s="13"/>
      <c r="V1992" s="13"/>
      <c r="W1992" s="13"/>
      <c r="X1992" s="13"/>
      <c r="Y1992" s="13"/>
      <c r="Z1992" s="13"/>
      <c r="AA1992" s="13"/>
      <c r="AB1992" s="13"/>
      <c r="AC1992" s="13"/>
      <c r="AD1992" s="13"/>
      <c r="AE1992" s="13"/>
      <c r="AT1992" s="242" t="s">
        <v>170</v>
      </c>
      <c r="AU1992" s="242" t="s">
        <v>77</v>
      </c>
      <c r="AV1992" s="13" t="s">
        <v>75</v>
      </c>
      <c r="AW1992" s="13" t="s">
        <v>31</v>
      </c>
      <c r="AX1992" s="13" t="s">
        <v>69</v>
      </c>
      <c r="AY1992" s="242" t="s">
        <v>155</v>
      </c>
    </row>
    <row r="1993" s="14" customFormat="1">
      <c r="A1993" s="14"/>
      <c r="B1993" s="243"/>
      <c r="C1993" s="244"/>
      <c r="D1993" s="228" t="s">
        <v>170</v>
      </c>
      <c r="E1993" s="245" t="s">
        <v>19</v>
      </c>
      <c r="F1993" s="246" t="s">
        <v>1441</v>
      </c>
      <c r="G1993" s="244"/>
      <c r="H1993" s="247">
        <v>72.4</v>
      </c>
      <c r="I1993" s="248"/>
      <c r="J1993" s="244"/>
      <c r="K1993" s="244"/>
      <c r="L1993" s="249"/>
      <c r="M1993" s="250"/>
      <c r="N1993" s="251"/>
      <c r="O1993" s="251"/>
      <c r="P1993" s="251"/>
      <c r="Q1993" s="251"/>
      <c r="R1993" s="251"/>
      <c r="S1993" s="251"/>
      <c r="T1993" s="252"/>
      <c r="U1993" s="14"/>
      <c r="V1993" s="14"/>
      <c r="W1993" s="14"/>
      <c r="X1993" s="14"/>
      <c r="Y1993" s="14"/>
      <c r="Z1993" s="14"/>
      <c r="AA1993" s="14"/>
      <c r="AB1993" s="14"/>
      <c r="AC1993" s="14"/>
      <c r="AD1993" s="14"/>
      <c r="AE1993" s="14"/>
      <c r="AT1993" s="253" t="s">
        <v>170</v>
      </c>
      <c r="AU1993" s="253" t="s">
        <v>77</v>
      </c>
      <c r="AV1993" s="14" t="s">
        <v>77</v>
      </c>
      <c r="AW1993" s="14" t="s">
        <v>31</v>
      </c>
      <c r="AX1993" s="14" t="s">
        <v>69</v>
      </c>
      <c r="AY1993" s="253" t="s">
        <v>155</v>
      </c>
    </row>
    <row r="1994" s="14" customFormat="1">
      <c r="A1994" s="14"/>
      <c r="B1994" s="243"/>
      <c r="C1994" s="244"/>
      <c r="D1994" s="228" t="s">
        <v>170</v>
      </c>
      <c r="E1994" s="245" t="s">
        <v>19</v>
      </c>
      <c r="F1994" s="246" t="s">
        <v>514</v>
      </c>
      <c r="G1994" s="244"/>
      <c r="H1994" s="247">
        <v>10</v>
      </c>
      <c r="I1994" s="248"/>
      <c r="J1994" s="244"/>
      <c r="K1994" s="244"/>
      <c r="L1994" s="249"/>
      <c r="M1994" s="250"/>
      <c r="N1994" s="251"/>
      <c r="O1994" s="251"/>
      <c r="P1994" s="251"/>
      <c r="Q1994" s="251"/>
      <c r="R1994" s="251"/>
      <c r="S1994" s="251"/>
      <c r="T1994" s="252"/>
      <c r="U1994" s="14"/>
      <c r="V1994" s="14"/>
      <c r="W1994" s="14"/>
      <c r="X1994" s="14"/>
      <c r="Y1994" s="14"/>
      <c r="Z1994" s="14"/>
      <c r="AA1994" s="14"/>
      <c r="AB1994" s="14"/>
      <c r="AC1994" s="14"/>
      <c r="AD1994" s="14"/>
      <c r="AE1994" s="14"/>
      <c r="AT1994" s="253" t="s">
        <v>170</v>
      </c>
      <c r="AU1994" s="253" t="s">
        <v>77</v>
      </c>
      <c r="AV1994" s="14" t="s">
        <v>77</v>
      </c>
      <c r="AW1994" s="14" t="s">
        <v>31</v>
      </c>
      <c r="AX1994" s="14" t="s">
        <v>69</v>
      </c>
      <c r="AY1994" s="253" t="s">
        <v>155</v>
      </c>
    </row>
    <row r="1995" s="14" customFormat="1">
      <c r="A1995" s="14"/>
      <c r="B1995" s="243"/>
      <c r="C1995" s="244"/>
      <c r="D1995" s="228" t="s">
        <v>170</v>
      </c>
      <c r="E1995" s="245" t="s">
        <v>19</v>
      </c>
      <c r="F1995" s="246" t="s">
        <v>514</v>
      </c>
      <c r="G1995" s="244"/>
      <c r="H1995" s="247">
        <v>10</v>
      </c>
      <c r="I1995" s="248"/>
      <c r="J1995" s="244"/>
      <c r="K1995" s="244"/>
      <c r="L1995" s="249"/>
      <c r="M1995" s="250"/>
      <c r="N1995" s="251"/>
      <c r="O1995" s="251"/>
      <c r="P1995" s="251"/>
      <c r="Q1995" s="251"/>
      <c r="R1995" s="251"/>
      <c r="S1995" s="251"/>
      <c r="T1995" s="252"/>
      <c r="U1995" s="14"/>
      <c r="V1995" s="14"/>
      <c r="W1995" s="14"/>
      <c r="X1995" s="14"/>
      <c r="Y1995" s="14"/>
      <c r="Z1995" s="14"/>
      <c r="AA1995" s="14"/>
      <c r="AB1995" s="14"/>
      <c r="AC1995" s="14"/>
      <c r="AD1995" s="14"/>
      <c r="AE1995" s="14"/>
      <c r="AT1995" s="253" t="s">
        <v>170</v>
      </c>
      <c r="AU1995" s="253" t="s">
        <v>77</v>
      </c>
      <c r="AV1995" s="14" t="s">
        <v>77</v>
      </c>
      <c r="AW1995" s="14" t="s">
        <v>31</v>
      </c>
      <c r="AX1995" s="14" t="s">
        <v>69</v>
      </c>
      <c r="AY1995" s="253" t="s">
        <v>155</v>
      </c>
    </row>
    <row r="1996" s="13" customFormat="1">
      <c r="A1996" s="13"/>
      <c r="B1996" s="233"/>
      <c r="C1996" s="234"/>
      <c r="D1996" s="228" t="s">
        <v>170</v>
      </c>
      <c r="E1996" s="235" t="s">
        <v>19</v>
      </c>
      <c r="F1996" s="236" t="s">
        <v>180</v>
      </c>
      <c r="G1996" s="234"/>
      <c r="H1996" s="235" t="s">
        <v>19</v>
      </c>
      <c r="I1996" s="237"/>
      <c r="J1996" s="234"/>
      <c r="K1996" s="234"/>
      <c r="L1996" s="238"/>
      <c r="M1996" s="239"/>
      <c r="N1996" s="240"/>
      <c r="O1996" s="240"/>
      <c r="P1996" s="240"/>
      <c r="Q1996" s="240"/>
      <c r="R1996" s="240"/>
      <c r="S1996" s="240"/>
      <c r="T1996" s="241"/>
      <c r="U1996" s="13"/>
      <c r="V1996" s="13"/>
      <c r="W1996" s="13"/>
      <c r="X1996" s="13"/>
      <c r="Y1996" s="13"/>
      <c r="Z1996" s="13"/>
      <c r="AA1996" s="13"/>
      <c r="AB1996" s="13"/>
      <c r="AC1996" s="13"/>
      <c r="AD1996" s="13"/>
      <c r="AE1996" s="13"/>
      <c r="AT1996" s="242" t="s">
        <v>170</v>
      </c>
      <c r="AU1996" s="242" t="s">
        <v>77</v>
      </c>
      <c r="AV1996" s="13" t="s">
        <v>75</v>
      </c>
      <c r="AW1996" s="13" t="s">
        <v>31</v>
      </c>
      <c r="AX1996" s="13" t="s">
        <v>69</v>
      </c>
      <c r="AY1996" s="242" t="s">
        <v>155</v>
      </c>
    </row>
    <row r="1997" s="14" customFormat="1">
      <c r="A1997" s="14"/>
      <c r="B1997" s="243"/>
      <c r="C1997" s="244"/>
      <c r="D1997" s="228" t="s">
        <v>170</v>
      </c>
      <c r="E1997" s="245" t="s">
        <v>19</v>
      </c>
      <c r="F1997" s="246" t="s">
        <v>1442</v>
      </c>
      <c r="G1997" s="244"/>
      <c r="H1997" s="247">
        <v>74</v>
      </c>
      <c r="I1997" s="248"/>
      <c r="J1997" s="244"/>
      <c r="K1997" s="244"/>
      <c r="L1997" s="249"/>
      <c r="M1997" s="250"/>
      <c r="N1997" s="251"/>
      <c r="O1997" s="251"/>
      <c r="P1997" s="251"/>
      <c r="Q1997" s="251"/>
      <c r="R1997" s="251"/>
      <c r="S1997" s="251"/>
      <c r="T1997" s="252"/>
      <c r="U1997" s="14"/>
      <c r="V1997" s="14"/>
      <c r="W1997" s="14"/>
      <c r="X1997" s="14"/>
      <c r="Y1997" s="14"/>
      <c r="Z1997" s="14"/>
      <c r="AA1997" s="14"/>
      <c r="AB1997" s="14"/>
      <c r="AC1997" s="14"/>
      <c r="AD1997" s="14"/>
      <c r="AE1997" s="14"/>
      <c r="AT1997" s="253" t="s">
        <v>170</v>
      </c>
      <c r="AU1997" s="253" t="s">
        <v>77</v>
      </c>
      <c r="AV1997" s="14" t="s">
        <v>77</v>
      </c>
      <c r="AW1997" s="14" t="s">
        <v>31</v>
      </c>
      <c r="AX1997" s="14" t="s">
        <v>69</v>
      </c>
      <c r="AY1997" s="253" t="s">
        <v>155</v>
      </c>
    </row>
    <row r="1998" s="14" customFormat="1">
      <c r="A1998" s="14"/>
      <c r="B1998" s="243"/>
      <c r="C1998" s="244"/>
      <c r="D1998" s="228" t="s">
        <v>170</v>
      </c>
      <c r="E1998" s="245" t="s">
        <v>19</v>
      </c>
      <c r="F1998" s="246" t="s">
        <v>544</v>
      </c>
      <c r="G1998" s="244"/>
      <c r="H1998" s="247">
        <v>7.2</v>
      </c>
      <c r="I1998" s="248"/>
      <c r="J1998" s="244"/>
      <c r="K1998" s="244"/>
      <c r="L1998" s="249"/>
      <c r="M1998" s="250"/>
      <c r="N1998" s="251"/>
      <c r="O1998" s="251"/>
      <c r="P1998" s="251"/>
      <c r="Q1998" s="251"/>
      <c r="R1998" s="251"/>
      <c r="S1998" s="251"/>
      <c r="T1998" s="252"/>
      <c r="U1998" s="14"/>
      <c r="V1998" s="14"/>
      <c r="W1998" s="14"/>
      <c r="X1998" s="14"/>
      <c r="Y1998" s="14"/>
      <c r="Z1998" s="14"/>
      <c r="AA1998" s="14"/>
      <c r="AB1998" s="14"/>
      <c r="AC1998" s="14"/>
      <c r="AD1998" s="14"/>
      <c r="AE1998" s="14"/>
      <c r="AT1998" s="253" t="s">
        <v>170</v>
      </c>
      <c r="AU1998" s="253" t="s">
        <v>77</v>
      </c>
      <c r="AV1998" s="14" t="s">
        <v>77</v>
      </c>
      <c r="AW1998" s="14" t="s">
        <v>31</v>
      </c>
      <c r="AX1998" s="14" t="s">
        <v>69</v>
      </c>
      <c r="AY1998" s="253" t="s">
        <v>155</v>
      </c>
    </row>
    <row r="1999" s="14" customFormat="1">
      <c r="A1999" s="14"/>
      <c r="B1999" s="243"/>
      <c r="C1999" s="244"/>
      <c r="D1999" s="228" t="s">
        <v>170</v>
      </c>
      <c r="E1999" s="245" t="s">
        <v>19</v>
      </c>
      <c r="F1999" s="246" t="s">
        <v>1443</v>
      </c>
      <c r="G1999" s="244"/>
      <c r="H1999" s="247">
        <v>66.400000000000008</v>
      </c>
      <c r="I1999" s="248"/>
      <c r="J1999" s="244"/>
      <c r="K1999" s="244"/>
      <c r="L1999" s="249"/>
      <c r="M1999" s="250"/>
      <c r="N1999" s="251"/>
      <c r="O1999" s="251"/>
      <c r="P1999" s="251"/>
      <c r="Q1999" s="251"/>
      <c r="R1999" s="251"/>
      <c r="S1999" s="251"/>
      <c r="T1999" s="252"/>
      <c r="U1999" s="14"/>
      <c r="V1999" s="14"/>
      <c r="W1999" s="14"/>
      <c r="X1999" s="14"/>
      <c r="Y1999" s="14"/>
      <c r="Z1999" s="14"/>
      <c r="AA1999" s="14"/>
      <c r="AB1999" s="14"/>
      <c r="AC1999" s="14"/>
      <c r="AD1999" s="14"/>
      <c r="AE1999" s="14"/>
      <c r="AT1999" s="253" t="s">
        <v>170</v>
      </c>
      <c r="AU1999" s="253" t="s">
        <v>77</v>
      </c>
      <c r="AV1999" s="14" t="s">
        <v>77</v>
      </c>
      <c r="AW1999" s="14" t="s">
        <v>31</v>
      </c>
      <c r="AX1999" s="14" t="s">
        <v>69</v>
      </c>
      <c r="AY1999" s="253" t="s">
        <v>155</v>
      </c>
    </row>
    <row r="2000" s="14" customFormat="1">
      <c r="A2000" s="14"/>
      <c r="B2000" s="243"/>
      <c r="C2000" s="244"/>
      <c r="D2000" s="228" t="s">
        <v>170</v>
      </c>
      <c r="E2000" s="245" t="s">
        <v>19</v>
      </c>
      <c r="F2000" s="246" t="s">
        <v>1444</v>
      </c>
      <c r="G2000" s="244"/>
      <c r="H2000" s="247">
        <v>31</v>
      </c>
      <c r="I2000" s="248"/>
      <c r="J2000" s="244"/>
      <c r="K2000" s="244"/>
      <c r="L2000" s="249"/>
      <c r="M2000" s="250"/>
      <c r="N2000" s="251"/>
      <c r="O2000" s="251"/>
      <c r="P2000" s="251"/>
      <c r="Q2000" s="251"/>
      <c r="R2000" s="251"/>
      <c r="S2000" s="251"/>
      <c r="T2000" s="252"/>
      <c r="U2000" s="14"/>
      <c r="V2000" s="14"/>
      <c r="W2000" s="14"/>
      <c r="X2000" s="14"/>
      <c r="Y2000" s="14"/>
      <c r="Z2000" s="14"/>
      <c r="AA2000" s="14"/>
      <c r="AB2000" s="14"/>
      <c r="AC2000" s="14"/>
      <c r="AD2000" s="14"/>
      <c r="AE2000" s="14"/>
      <c r="AT2000" s="253" t="s">
        <v>170</v>
      </c>
      <c r="AU2000" s="253" t="s">
        <v>77</v>
      </c>
      <c r="AV2000" s="14" t="s">
        <v>77</v>
      </c>
      <c r="AW2000" s="14" t="s">
        <v>31</v>
      </c>
      <c r="AX2000" s="14" t="s">
        <v>69</v>
      </c>
      <c r="AY2000" s="253" t="s">
        <v>155</v>
      </c>
    </row>
    <row r="2001" s="13" customFormat="1">
      <c r="A2001" s="13"/>
      <c r="B2001" s="233"/>
      <c r="C2001" s="234"/>
      <c r="D2001" s="228" t="s">
        <v>170</v>
      </c>
      <c r="E2001" s="235" t="s">
        <v>19</v>
      </c>
      <c r="F2001" s="236" t="s">
        <v>1244</v>
      </c>
      <c r="G2001" s="234"/>
      <c r="H2001" s="235" t="s">
        <v>19</v>
      </c>
      <c r="I2001" s="237"/>
      <c r="J2001" s="234"/>
      <c r="K2001" s="234"/>
      <c r="L2001" s="238"/>
      <c r="M2001" s="239"/>
      <c r="N2001" s="240"/>
      <c r="O2001" s="240"/>
      <c r="P2001" s="240"/>
      <c r="Q2001" s="240"/>
      <c r="R2001" s="240"/>
      <c r="S2001" s="240"/>
      <c r="T2001" s="241"/>
      <c r="U2001" s="13"/>
      <c r="V2001" s="13"/>
      <c r="W2001" s="13"/>
      <c r="X2001" s="13"/>
      <c r="Y2001" s="13"/>
      <c r="Z2001" s="13"/>
      <c r="AA2001" s="13"/>
      <c r="AB2001" s="13"/>
      <c r="AC2001" s="13"/>
      <c r="AD2001" s="13"/>
      <c r="AE2001" s="13"/>
      <c r="AT2001" s="242" t="s">
        <v>170</v>
      </c>
      <c r="AU2001" s="242" t="s">
        <v>77</v>
      </c>
      <c r="AV2001" s="13" t="s">
        <v>75</v>
      </c>
      <c r="AW2001" s="13" t="s">
        <v>31</v>
      </c>
      <c r="AX2001" s="13" t="s">
        <v>69</v>
      </c>
      <c r="AY2001" s="242" t="s">
        <v>155</v>
      </c>
    </row>
    <row r="2002" s="14" customFormat="1">
      <c r="A2002" s="14"/>
      <c r="B2002" s="243"/>
      <c r="C2002" s="244"/>
      <c r="D2002" s="228" t="s">
        <v>170</v>
      </c>
      <c r="E2002" s="245" t="s">
        <v>19</v>
      </c>
      <c r="F2002" s="246" t="s">
        <v>1445</v>
      </c>
      <c r="G2002" s="244"/>
      <c r="H2002" s="247">
        <v>128.1</v>
      </c>
      <c r="I2002" s="248"/>
      <c r="J2002" s="244"/>
      <c r="K2002" s="244"/>
      <c r="L2002" s="249"/>
      <c r="M2002" s="250"/>
      <c r="N2002" s="251"/>
      <c r="O2002" s="251"/>
      <c r="P2002" s="251"/>
      <c r="Q2002" s="251"/>
      <c r="R2002" s="251"/>
      <c r="S2002" s="251"/>
      <c r="T2002" s="252"/>
      <c r="U2002" s="14"/>
      <c r="V2002" s="14"/>
      <c r="W2002" s="14"/>
      <c r="X2002" s="14"/>
      <c r="Y2002" s="14"/>
      <c r="Z2002" s="14"/>
      <c r="AA2002" s="14"/>
      <c r="AB2002" s="14"/>
      <c r="AC2002" s="14"/>
      <c r="AD2002" s="14"/>
      <c r="AE2002" s="14"/>
      <c r="AT2002" s="253" t="s">
        <v>170</v>
      </c>
      <c r="AU2002" s="253" t="s">
        <v>77</v>
      </c>
      <c r="AV2002" s="14" t="s">
        <v>77</v>
      </c>
      <c r="AW2002" s="14" t="s">
        <v>31</v>
      </c>
      <c r="AX2002" s="14" t="s">
        <v>69</v>
      </c>
      <c r="AY2002" s="253" t="s">
        <v>155</v>
      </c>
    </row>
    <row r="2003" s="13" customFormat="1">
      <c r="A2003" s="13"/>
      <c r="B2003" s="233"/>
      <c r="C2003" s="234"/>
      <c r="D2003" s="228" t="s">
        <v>170</v>
      </c>
      <c r="E2003" s="235" t="s">
        <v>19</v>
      </c>
      <c r="F2003" s="236" t="s">
        <v>183</v>
      </c>
      <c r="G2003" s="234"/>
      <c r="H2003" s="235" t="s">
        <v>19</v>
      </c>
      <c r="I2003" s="237"/>
      <c r="J2003" s="234"/>
      <c r="K2003" s="234"/>
      <c r="L2003" s="238"/>
      <c r="M2003" s="239"/>
      <c r="N2003" s="240"/>
      <c r="O2003" s="240"/>
      <c r="P2003" s="240"/>
      <c r="Q2003" s="240"/>
      <c r="R2003" s="240"/>
      <c r="S2003" s="240"/>
      <c r="T2003" s="241"/>
      <c r="U2003" s="13"/>
      <c r="V2003" s="13"/>
      <c r="W2003" s="13"/>
      <c r="X2003" s="13"/>
      <c r="Y2003" s="13"/>
      <c r="Z2003" s="13"/>
      <c r="AA2003" s="13"/>
      <c r="AB2003" s="13"/>
      <c r="AC2003" s="13"/>
      <c r="AD2003" s="13"/>
      <c r="AE2003" s="13"/>
      <c r="AT2003" s="242" t="s">
        <v>170</v>
      </c>
      <c r="AU2003" s="242" t="s">
        <v>77</v>
      </c>
      <c r="AV2003" s="13" t="s">
        <v>75</v>
      </c>
      <c r="AW2003" s="13" t="s">
        <v>31</v>
      </c>
      <c r="AX2003" s="13" t="s">
        <v>69</v>
      </c>
      <c r="AY2003" s="242" t="s">
        <v>155</v>
      </c>
    </row>
    <row r="2004" s="14" customFormat="1">
      <c r="A2004" s="14"/>
      <c r="B2004" s="243"/>
      <c r="C2004" s="244"/>
      <c r="D2004" s="228" t="s">
        <v>170</v>
      </c>
      <c r="E2004" s="245" t="s">
        <v>19</v>
      </c>
      <c r="F2004" s="246" t="s">
        <v>1446</v>
      </c>
      <c r="G2004" s="244"/>
      <c r="H2004" s="247">
        <v>121.5</v>
      </c>
      <c r="I2004" s="248"/>
      <c r="J2004" s="244"/>
      <c r="K2004" s="244"/>
      <c r="L2004" s="249"/>
      <c r="M2004" s="250"/>
      <c r="N2004" s="251"/>
      <c r="O2004" s="251"/>
      <c r="P2004" s="251"/>
      <c r="Q2004" s="251"/>
      <c r="R2004" s="251"/>
      <c r="S2004" s="251"/>
      <c r="T2004" s="252"/>
      <c r="U2004" s="14"/>
      <c r="V2004" s="14"/>
      <c r="W2004" s="14"/>
      <c r="X2004" s="14"/>
      <c r="Y2004" s="14"/>
      <c r="Z2004" s="14"/>
      <c r="AA2004" s="14"/>
      <c r="AB2004" s="14"/>
      <c r="AC2004" s="14"/>
      <c r="AD2004" s="14"/>
      <c r="AE2004" s="14"/>
      <c r="AT2004" s="253" t="s">
        <v>170</v>
      </c>
      <c r="AU2004" s="253" t="s">
        <v>77</v>
      </c>
      <c r="AV2004" s="14" t="s">
        <v>77</v>
      </c>
      <c r="AW2004" s="14" t="s">
        <v>31</v>
      </c>
      <c r="AX2004" s="14" t="s">
        <v>69</v>
      </c>
      <c r="AY2004" s="253" t="s">
        <v>155</v>
      </c>
    </row>
    <row r="2005" s="13" customFormat="1">
      <c r="A2005" s="13"/>
      <c r="B2005" s="233"/>
      <c r="C2005" s="234"/>
      <c r="D2005" s="228" t="s">
        <v>170</v>
      </c>
      <c r="E2005" s="235" t="s">
        <v>19</v>
      </c>
      <c r="F2005" s="236" t="s">
        <v>1244</v>
      </c>
      <c r="G2005" s="234"/>
      <c r="H2005" s="235" t="s">
        <v>19</v>
      </c>
      <c r="I2005" s="237"/>
      <c r="J2005" s="234"/>
      <c r="K2005" s="234"/>
      <c r="L2005" s="238"/>
      <c r="M2005" s="239"/>
      <c r="N2005" s="240"/>
      <c r="O2005" s="240"/>
      <c r="P2005" s="240"/>
      <c r="Q2005" s="240"/>
      <c r="R2005" s="240"/>
      <c r="S2005" s="240"/>
      <c r="T2005" s="241"/>
      <c r="U2005" s="13"/>
      <c r="V2005" s="13"/>
      <c r="W2005" s="13"/>
      <c r="X2005" s="13"/>
      <c r="Y2005" s="13"/>
      <c r="Z2005" s="13"/>
      <c r="AA2005" s="13"/>
      <c r="AB2005" s="13"/>
      <c r="AC2005" s="13"/>
      <c r="AD2005" s="13"/>
      <c r="AE2005" s="13"/>
      <c r="AT2005" s="242" t="s">
        <v>170</v>
      </c>
      <c r="AU2005" s="242" t="s">
        <v>77</v>
      </c>
      <c r="AV2005" s="13" t="s">
        <v>75</v>
      </c>
      <c r="AW2005" s="13" t="s">
        <v>31</v>
      </c>
      <c r="AX2005" s="13" t="s">
        <v>69</v>
      </c>
      <c r="AY2005" s="242" t="s">
        <v>155</v>
      </c>
    </row>
    <row r="2006" s="14" customFormat="1">
      <c r="A2006" s="14"/>
      <c r="B2006" s="243"/>
      <c r="C2006" s="244"/>
      <c r="D2006" s="228" t="s">
        <v>170</v>
      </c>
      <c r="E2006" s="245" t="s">
        <v>19</v>
      </c>
      <c r="F2006" s="246" t="s">
        <v>1447</v>
      </c>
      <c r="G2006" s="244"/>
      <c r="H2006" s="247">
        <v>42.7</v>
      </c>
      <c r="I2006" s="248"/>
      <c r="J2006" s="244"/>
      <c r="K2006" s="244"/>
      <c r="L2006" s="249"/>
      <c r="M2006" s="250"/>
      <c r="N2006" s="251"/>
      <c r="O2006" s="251"/>
      <c r="P2006" s="251"/>
      <c r="Q2006" s="251"/>
      <c r="R2006" s="251"/>
      <c r="S2006" s="251"/>
      <c r="T2006" s="252"/>
      <c r="U2006" s="14"/>
      <c r="V2006" s="14"/>
      <c r="W2006" s="14"/>
      <c r="X2006" s="14"/>
      <c r="Y2006" s="14"/>
      <c r="Z2006" s="14"/>
      <c r="AA2006" s="14"/>
      <c r="AB2006" s="14"/>
      <c r="AC2006" s="14"/>
      <c r="AD2006" s="14"/>
      <c r="AE2006" s="14"/>
      <c r="AT2006" s="253" t="s">
        <v>170</v>
      </c>
      <c r="AU2006" s="253" t="s">
        <v>77</v>
      </c>
      <c r="AV2006" s="14" t="s">
        <v>77</v>
      </c>
      <c r="AW2006" s="14" t="s">
        <v>31</v>
      </c>
      <c r="AX2006" s="14" t="s">
        <v>69</v>
      </c>
      <c r="AY2006" s="253" t="s">
        <v>155</v>
      </c>
    </row>
    <row r="2007" s="13" customFormat="1">
      <c r="A2007" s="13"/>
      <c r="B2007" s="233"/>
      <c r="C2007" s="234"/>
      <c r="D2007" s="228" t="s">
        <v>170</v>
      </c>
      <c r="E2007" s="235" t="s">
        <v>19</v>
      </c>
      <c r="F2007" s="236" t="s">
        <v>1209</v>
      </c>
      <c r="G2007" s="234"/>
      <c r="H2007" s="235" t="s">
        <v>19</v>
      </c>
      <c r="I2007" s="237"/>
      <c r="J2007" s="234"/>
      <c r="K2007" s="234"/>
      <c r="L2007" s="238"/>
      <c r="M2007" s="239"/>
      <c r="N2007" s="240"/>
      <c r="O2007" s="240"/>
      <c r="P2007" s="240"/>
      <c r="Q2007" s="240"/>
      <c r="R2007" s="240"/>
      <c r="S2007" s="240"/>
      <c r="T2007" s="241"/>
      <c r="U2007" s="13"/>
      <c r="V2007" s="13"/>
      <c r="W2007" s="13"/>
      <c r="X2007" s="13"/>
      <c r="Y2007" s="13"/>
      <c r="Z2007" s="13"/>
      <c r="AA2007" s="13"/>
      <c r="AB2007" s="13"/>
      <c r="AC2007" s="13"/>
      <c r="AD2007" s="13"/>
      <c r="AE2007" s="13"/>
      <c r="AT2007" s="242" t="s">
        <v>170</v>
      </c>
      <c r="AU2007" s="242" t="s">
        <v>77</v>
      </c>
      <c r="AV2007" s="13" t="s">
        <v>75</v>
      </c>
      <c r="AW2007" s="13" t="s">
        <v>31</v>
      </c>
      <c r="AX2007" s="13" t="s">
        <v>69</v>
      </c>
      <c r="AY2007" s="242" t="s">
        <v>155</v>
      </c>
    </row>
    <row r="2008" s="13" customFormat="1">
      <c r="A2008" s="13"/>
      <c r="B2008" s="233"/>
      <c r="C2008" s="234"/>
      <c r="D2008" s="228" t="s">
        <v>170</v>
      </c>
      <c r="E2008" s="235" t="s">
        <v>19</v>
      </c>
      <c r="F2008" s="236" t="s">
        <v>187</v>
      </c>
      <c r="G2008" s="234"/>
      <c r="H2008" s="235" t="s">
        <v>19</v>
      </c>
      <c r="I2008" s="237"/>
      <c r="J2008" s="234"/>
      <c r="K2008" s="234"/>
      <c r="L2008" s="238"/>
      <c r="M2008" s="239"/>
      <c r="N2008" s="240"/>
      <c r="O2008" s="240"/>
      <c r="P2008" s="240"/>
      <c r="Q2008" s="240"/>
      <c r="R2008" s="240"/>
      <c r="S2008" s="240"/>
      <c r="T2008" s="241"/>
      <c r="U2008" s="13"/>
      <c r="V2008" s="13"/>
      <c r="W2008" s="13"/>
      <c r="X2008" s="13"/>
      <c r="Y2008" s="13"/>
      <c r="Z2008" s="13"/>
      <c r="AA2008" s="13"/>
      <c r="AB2008" s="13"/>
      <c r="AC2008" s="13"/>
      <c r="AD2008" s="13"/>
      <c r="AE2008" s="13"/>
      <c r="AT2008" s="242" t="s">
        <v>170</v>
      </c>
      <c r="AU2008" s="242" t="s">
        <v>77</v>
      </c>
      <c r="AV2008" s="13" t="s">
        <v>75</v>
      </c>
      <c r="AW2008" s="13" t="s">
        <v>31</v>
      </c>
      <c r="AX2008" s="13" t="s">
        <v>69</v>
      </c>
      <c r="AY2008" s="242" t="s">
        <v>155</v>
      </c>
    </row>
    <row r="2009" s="14" customFormat="1">
      <c r="A2009" s="14"/>
      <c r="B2009" s="243"/>
      <c r="C2009" s="244"/>
      <c r="D2009" s="228" t="s">
        <v>170</v>
      </c>
      <c r="E2009" s="245" t="s">
        <v>19</v>
      </c>
      <c r="F2009" s="246" t="s">
        <v>1448</v>
      </c>
      <c r="G2009" s="244"/>
      <c r="H2009" s="247">
        <v>135</v>
      </c>
      <c r="I2009" s="248"/>
      <c r="J2009" s="244"/>
      <c r="K2009" s="244"/>
      <c r="L2009" s="249"/>
      <c r="M2009" s="250"/>
      <c r="N2009" s="251"/>
      <c r="O2009" s="251"/>
      <c r="P2009" s="251"/>
      <c r="Q2009" s="251"/>
      <c r="R2009" s="251"/>
      <c r="S2009" s="251"/>
      <c r="T2009" s="252"/>
      <c r="U2009" s="14"/>
      <c r="V2009" s="14"/>
      <c r="W2009" s="14"/>
      <c r="X2009" s="14"/>
      <c r="Y2009" s="14"/>
      <c r="Z2009" s="14"/>
      <c r="AA2009" s="14"/>
      <c r="AB2009" s="14"/>
      <c r="AC2009" s="14"/>
      <c r="AD2009" s="14"/>
      <c r="AE2009" s="14"/>
      <c r="AT2009" s="253" t="s">
        <v>170</v>
      </c>
      <c r="AU2009" s="253" t="s">
        <v>77</v>
      </c>
      <c r="AV2009" s="14" t="s">
        <v>77</v>
      </c>
      <c r="AW2009" s="14" t="s">
        <v>31</v>
      </c>
      <c r="AX2009" s="14" t="s">
        <v>69</v>
      </c>
      <c r="AY2009" s="253" t="s">
        <v>155</v>
      </c>
    </row>
    <row r="2010" s="16" customFormat="1">
      <c r="A2010" s="16"/>
      <c r="B2010" s="276"/>
      <c r="C2010" s="277"/>
      <c r="D2010" s="228" t="s">
        <v>170</v>
      </c>
      <c r="E2010" s="278" t="s">
        <v>19</v>
      </c>
      <c r="F2010" s="279" t="s">
        <v>426</v>
      </c>
      <c r="G2010" s="277"/>
      <c r="H2010" s="280">
        <v>884.3</v>
      </c>
      <c r="I2010" s="281"/>
      <c r="J2010" s="277"/>
      <c r="K2010" s="277"/>
      <c r="L2010" s="282"/>
      <c r="M2010" s="283"/>
      <c r="N2010" s="284"/>
      <c r="O2010" s="284"/>
      <c r="P2010" s="284"/>
      <c r="Q2010" s="284"/>
      <c r="R2010" s="284"/>
      <c r="S2010" s="284"/>
      <c r="T2010" s="285"/>
      <c r="U2010" s="16"/>
      <c r="V2010" s="16"/>
      <c r="W2010" s="16"/>
      <c r="X2010" s="16"/>
      <c r="Y2010" s="16"/>
      <c r="Z2010" s="16"/>
      <c r="AA2010" s="16"/>
      <c r="AB2010" s="16"/>
      <c r="AC2010" s="16"/>
      <c r="AD2010" s="16"/>
      <c r="AE2010" s="16"/>
      <c r="AT2010" s="286" t="s">
        <v>170</v>
      </c>
      <c r="AU2010" s="286" t="s">
        <v>77</v>
      </c>
      <c r="AV2010" s="16" t="s">
        <v>165</v>
      </c>
      <c r="AW2010" s="16" t="s">
        <v>31</v>
      </c>
      <c r="AX2010" s="16" t="s">
        <v>69</v>
      </c>
      <c r="AY2010" s="286" t="s">
        <v>155</v>
      </c>
    </row>
    <row r="2011" s="15" customFormat="1">
      <c r="A2011" s="15"/>
      <c r="B2011" s="254"/>
      <c r="C2011" s="255"/>
      <c r="D2011" s="228" t="s">
        <v>170</v>
      </c>
      <c r="E2011" s="256" t="s">
        <v>19</v>
      </c>
      <c r="F2011" s="257" t="s">
        <v>192</v>
      </c>
      <c r="G2011" s="255"/>
      <c r="H2011" s="258">
        <v>1602.3000000000003</v>
      </c>
      <c r="I2011" s="259"/>
      <c r="J2011" s="255"/>
      <c r="K2011" s="255"/>
      <c r="L2011" s="260"/>
      <c r="M2011" s="261"/>
      <c r="N2011" s="262"/>
      <c r="O2011" s="262"/>
      <c r="P2011" s="262"/>
      <c r="Q2011" s="262"/>
      <c r="R2011" s="262"/>
      <c r="S2011" s="262"/>
      <c r="T2011" s="263"/>
      <c r="U2011" s="15"/>
      <c r="V2011" s="15"/>
      <c r="W2011" s="15"/>
      <c r="X2011" s="15"/>
      <c r="Y2011" s="15"/>
      <c r="Z2011" s="15"/>
      <c r="AA2011" s="15"/>
      <c r="AB2011" s="15"/>
      <c r="AC2011" s="15"/>
      <c r="AD2011" s="15"/>
      <c r="AE2011" s="15"/>
      <c r="AT2011" s="264" t="s">
        <v>170</v>
      </c>
      <c r="AU2011" s="264" t="s">
        <v>77</v>
      </c>
      <c r="AV2011" s="15" t="s">
        <v>161</v>
      </c>
      <c r="AW2011" s="15" t="s">
        <v>31</v>
      </c>
      <c r="AX2011" s="15" t="s">
        <v>75</v>
      </c>
      <c r="AY2011" s="264" t="s">
        <v>155</v>
      </c>
    </row>
    <row r="2012" s="2" customFormat="1" ht="16.5" customHeight="1">
      <c r="A2012" s="41"/>
      <c r="B2012" s="42"/>
      <c r="C2012" s="265" t="s">
        <v>1449</v>
      </c>
      <c r="D2012" s="265" t="s">
        <v>322</v>
      </c>
      <c r="E2012" s="266" t="s">
        <v>1450</v>
      </c>
      <c r="F2012" s="267" t="s">
        <v>1451</v>
      </c>
      <c r="G2012" s="268" t="s">
        <v>300</v>
      </c>
      <c r="H2012" s="269">
        <v>1634.346</v>
      </c>
      <c r="I2012" s="270"/>
      <c r="J2012" s="271">
        <f>ROUND(I2012*H2012,2)</f>
        <v>0</v>
      </c>
      <c r="K2012" s="267" t="s">
        <v>19</v>
      </c>
      <c r="L2012" s="272"/>
      <c r="M2012" s="273" t="s">
        <v>19</v>
      </c>
      <c r="N2012" s="274" t="s">
        <v>40</v>
      </c>
      <c r="O2012" s="87"/>
      <c r="P2012" s="224">
        <f>O2012*H2012</f>
        <v>0</v>
      </c>
      <c r="Q2012" s="224">
        <v>0</v>
      </c>
      <c r="R2012" s="224">
        <f>Q2012*H2012</f>
        <v>0</v>
      </c>
      <c r="S2012" s="224">
        <v>0</v>
      </c>
      <c r="T2012" s="225">
        <f>S2012*H2012</f>
        <v>0</v>
      </c>
      <c r="U2012" s="41"/>
      <c r="V2012" s="41"/>
      <c r="W2012" s="41"/>
      <c r="X2012" s="41"/>
      <c r="Y2012" s="41"/>
      <c r="Z2012" s="41"/>
      <c r="AA2012" s="41"/>
      <c r="AB2012" s="41"/>
      <c r="AC2012" s="41"/>
      <c r="AD2012" s="41"/>
      <c r="AE2012" s="41"/>
      <c r="AR2012" s="226" t="s">
        <v>282</v>
      </c>
      <c r="AT2012" s="226" t="s">
        <v>322</v>
      </c>
      <c r="AU2012" s="226" t="s">
        <v>77</v>
      </c>
      <c r="AY2012" s="20" t="s">
        <v>155</v>
      </c>
      <c r="BE2012" s="227">
        <f>IF(N2012="základní",J2012,0)</f>
        <v>0</v>
      </c>
      <c r="BF2012" s="227">
        <f>IF(N2012="snížená",J2012,0)</f>
        <v>0</v>
      </c>
      <c r="BG2012" s="227">
        <f>IF(N2012="zákl. přenesená",J2012,0)</f>
        <v>0</v>
      </c>
      <c r="BH2012" s="227">
        <f>IF(N2012="sníž. přenesená",J2012,0)</f>
        <v>0</v>
      </c>
      <c r="BI2012" s="227">
        <f>IF(N2012="nulová",J2012,0)</f>
        <v>0</v>
      </c>
      <c r="BJ2012" s="20" t="s">
        <v>75</v>
      </c>
      <c r="BK2012" s="227">
        <f>ROUND(I2012*H2012,2)</f>
        <v>0</v>
      </c>
      <c r="BL2012" s="20" t="s">
        <v>220</v>
      </c>
      <c r="BM2012" s="226" t="s">
        <v>1452</v>
      </c>
    </row>
    <row r="2013" s="2" customFormat="1">
      <c r="A2013" s="41"/>
      <c r="B2013" s="42"/>
      <c r="C2013" s="43"/>
      <c r="D2013" s="228" t="s">
        <v>162</v>
      </c>
      <c r="E2013" s="43"/>
      <c r="F2013" s="229" t="s">
        <v>1451</v>
      </c>
      <c r="G2013" s="43"/>
      <c r="H2013" s="43"/>
      <c r="I2013" s="230"/>
      <c r="J2013" s="43"/>
      <c r="K2013" s="43"/>
      <c r="L2013" s="47"/>
      <c r="M2013" s="231"/>
      <c r="N2013" s="232"/>
      <c r="O2013" s="87"/>
      <c r="P2013" s="87"/>
      <c r="Q2013" s="87"/>
      <c r="R2013" s="87"/>
      <c r="S2013" s="87"/>
      <c r="T2013" s="88"/>
      <c r="U2013" s="41"/>
      <c r="V2013" s="41"/>
      <c r="W2013" s="41"/>
      <c r="X2013" s="41"/>
      <c r="Y2013" s="41"/>
      <c r="Z2013" s="41"/>
      <c r="AA2013" s="41"/>
      <c r="AB2013" s="41"/>
      <c r="AC2013" s="41"/>
      <c r="AD2013" s="41"/>
      <c r="AE2013" s="41"/>
      <c r="AT2013" s="20" t="s">
        <v>162</v>
      </c>
      <c r="AU2013" s="20" t="s">
        <v>77</v>
      </c>
    </row>
    <row r="2014" s="14" customFormat="1">
      <c r="A2014" s="14"/>
      <c r="B2014" s="243"/>
      <c r="C2014" s="244"/>
      <c r="D2014" s="228" t="s">
        <v>170</v>
      </c>
      <c r="E2014" s="245" t="s">
        <v>19</v>
      </c>
      <c r="F2014" s="246" t="s">
        <v>1453</v>
      </c>
      <c r="G2014" s="244"/>
      <c r="H2014" s="247">
        <v>1634.346</v>
      </c>
      <c r="I2014" s="248"/>
      <c r="J2014" s="244"/>
      <c r="K2014" s="244"/>
      <c r="L2014" s="249"/>
      <c r="M2014" s="250"/>
      <c r="N2014" s="251"/>
      <c r="O2014" s="251"/>
      <c r="P2014" s="251"/>
      <c r="Q2014" s="251"/>
      <c r="R2014" s="251"/>
      <c r="S2014" s="251"/>
      <c r="T2014" s="252"/>
      <c r="U2014" s="14"/>
      <c r="V2014" s="14"/>
      <c r="W2014" s="14"/>
      <c r="X2014" s="14"/>
      <c r="Y2014" s="14"/>
      <c r="Z2014" s="14"/>
      <c r="AA2014" s="14"/>
      <c r="AB2014" s="14"/>
      <c r="AC2014" s="14"/>
      <c r="AD2014" s="14"/>
      <c r="AE2014" s="14"/>
      <c r="AT2014" s="253" t="s">
        <v>170</v>
      </c>
      <c r="AU2014" s="253" t="s">
        <v>77</v>
      </c>
      <c r="AV2014" s="14" t="s">
        <v>77</v>
      </c>
      <c r="AW2014" s="14" t="s">
        <v>31</v>
      </c>
      <c r="AX2014" s="14" t="s">
        <v>69</v>
      </c>
      <c r="AY2014" s="253" t="s">
        <v>155</v>
      </c>
    </row>
    <row r="2015" s="15" customFormat="1">
      <c r="A2015" s="15"/>
      <c r="B2015" s="254"/>
      <c r="C2015" s="255"/>
      <c r="D2015" s="228" t="s">
        <v>170</v>
      </c>
      <c r="E2015" s="256" t="s">
        <v>19</v>
      </c>
      <c r="F2015" s="257" t="s">
        <v>192</v>
      </c>
      <c r="G2015" s="255"/>
      <c r="H2015" s="258">
        <v>1634.346</v>
      </c>
      <c r="I2015" s="259"/>
      <c r="J2015" s="255"/>
      <c r="K2015" s="255"/>
      <c r="L2015" s="260"/>
      <c r="M2015" s="261"/>
      <c r="N2015" s="262"/>
      <c r="O2015" s="262"/>
      <c r="P2015" s="262"/>
      <c r="Q2015" s="262"/>
      <c r="R2015" s="262"/>
      <c r="S2015" s="262"/>
      <c r="T2015" s="263"/>
      <c r="U2015" s="15"/>
      <c r="V2015" s="15"/>
      <c r="W2015" s="15"/>
      <c r="X2015" s="15"/>
      <c r="Y2015" s="15"/>
      <c r="Z2015" s="15"/>
      <c r="AA2015" s="15"/>
      <c r="AB2015" s="15"/>
      <c r="AC2015" s="15"/>
      <c r="AD2015" s="15"/>
      <c r="AE2015" s="15"/>
      <c r="AT2015" s="264" t="s">
        <v>170</v>
      </c>
      <c r="AU2015" s="264" t="s">
        <v>77</v>
      </c>
      <c r="AV2015" s="15" t="s">
        <v>161</v>
      </c>
      <c r="AW2015" s="15" t="s">
        <v>31</v>
      </c>
      <c r="AX2015" s="15" t="s">
        <v>75</v>
      </c>
      <c r="AY2015" s="264" t="s">
        <v>155</v>
      </c>
    </row>
    <row r="2016" s="2" customFormat="1" ht="16.5" customHeight="1">
      <c r="A2016" s="41"/>
      <c r="B2016" s="42"/>
      <c r="C2016" s="215" t="s">
        <v>873</v>
      </c>
      <c r="D2016" s="215" t="s">
        <v>157</v>
      </c>
      <c r="E2016" s="216" t="s">
        <v>1454</v>
      </c>
      <c r="F2016" s="217" t="s">
        <v>1455</v>
      </c>
      <c r="G2016" s="218" t="s">
        <v>168</v>
      </c>
      <c r="H2016" s="219">
        <v>3537.96</v>
      </c>
      <c r="I2016" s="220"/>
      <c r="J2016" s="221">
        <f>ROUND(I2016*H2016,2)</f>
        <v>0</v>
      </c>
      <c r="K2016" s="217" t="s">
        <v>19</v>
      </c>
      <c r="L2016" s="47"/>
      <c r="M2016" s="222" t="s">
        <v>19</v>
      </c>
      <c r="N2016" s="223" t="s">
        <v>40</v>
      </c>
      <c r="O2016" s="87"/>
      <c r="P2016" s="224">
        <f>O2016*H2016</f>
        <v>0</v>
      </c>
      <c r="Q2016" s="224">
        <v>0</v>
      </c>
      <c r="R2016" s="224">
        <f>Q2016*H2016</f>
        <v>0</v>
      </c>
      <c r="S2016" s="224">
        <v>0</v>
      </c>
      <c r="T2016" s="225">
        <f>S2016*H2016</f>
        <v>0</v>
      </c>
      <c r="U2016" s="41"/>
      <c r="V2016" s="41"/>
      <c r="W2016" s="41"/>
      <c r="X2016" s="41"/>
      <c r="Y2016" s="41"/>
      <c r="Z2016" s="41"/>
      <c r="AA2016" s="41"/>
      <c r="AB2016" s="41"/>
      <c r="AC2016" s="41"/>
      <c r="AD2016" s="41"/>
      <c r="AE2016" s="41"/>
      <c r="AR2016" s="226" t="s">
        <v>220</v>
      </c>
      <c r="AT2016" s="226" t="s">
        <v>157</v>
      </c>
      <c r="AU2016" s="226" t="s">
        <v>77</v>
      </c>
      <c r="AY2016" s="20" t="s">
        <v>155</v>
      </c>
      <c r="BE2016" s="227">
        <f>IF(N2016="základní",J2016,0)</f>
        <v>0</v>
      </c>
      <c r="BF2016" s="227">
        <f>IF(N2016="snížená",J2016,0)</f>
        <v>0</v>
      </c>
      <c r="BG2016" s="227">
        <f>IF(N2016="zákl. přenesená",J2016,0)</f>
        <v>0</v>
      </c>
      <c r="BH2016" s="227">
        <f>IF(N2016="sníž. přenesená",J2016,0)</f>
        <v>0</v>
      </c>
      <c r="BI2016" s="227">
        <f>IF(N2016="nulová",J2016,0)</f>
        <v>0</v>
      </c>
      <c r="BJ2016" s="20" t="s">
        <v>75</v>
      </c>
      <c r="BK2016" s="227">
        <f>ROUND(I2016*H2016,2)</f>
        <v>0</v>
      </c>
      <c r="BL2016" s="20" t="s">
        <v>220</v>
      </c>
      <c r="BM2016" s="226" t="s">
        <v>1456</v>
      </c>
    </row>
    <row r="2017" s="2" customFormat="1">
      <c r="A2017" s="41"/>
      <c r="B2017" s="42"/>
      <c r="C2017" s="43"/>
      <c r="D2017" s="228" t="s">
        <v>162</v>
      </c>
      <c r="E2017" s="43"/>
      <c r="F2017" s="229" t="s">
        <v>1455</v>
      </c>
      <c r="G2017" s="43"/>
      <c r="H2017" s="43"/>
      <c r="I2017" s="230"/>
      <c r="J2017" s="43"/>
      <c r="K2017" s="43"/>
      <c r="L2017" s="47"/>
      <c r="M2017" s="231"/>
      <c r="N2017" s="232"/>
      <c r="O2017" s="87"/>
      <c r="P2017" s="87"/>
      <c r="Q2017" s="87"/>
      <c r="R2017" s="87"/>
      <c r="S2017" s="87"/>
      <c r="T2017" s="88"/>
      <c r="U2017" s="41"/>
      <c r="V2017" s="41"/>
      <c r="W2017" s="41"/>
      <c r="X2017" s="41"/>
      <c r="Y2017" s="41"/>
      <c r="Z2017" s="41"/>
      <c r="AA2017" s="41"/>
      <c r="AB2017" s="41"/>
      <c r="AC2017" s="41"/>
      <c r="AD2017" s="41"/>
      <c r="AE2017" s="41"/>
      <c r="AT2017" s="20" t="s">
        <v>162</v>
      </c>
      <c r="AU2017" s="20" t="s">
        <v>77</v>
      </c>
    </row>
    <row r="2018" s="13" customFormat="1">
      <c r="A2018" s="13"/>
      <c r="B2018" s="233"/>
      <c r="C2018" s="234"/>
      <c r="D2018" s="228" t="s">
        <v>170</v>
      </c>
      <c r="E2018" s="235" t="s">
        <v>19</v>
      </c>
      <c r="F2018" s="236" t="s">
        <v>1457</v>
      </c>
      <c r="G2018" s="234"/>
      <c r="H2018" s="235" t="s">
        <v>19</v>
      </c>
      <c r="I2018" s="237"/>
      <c r="J2018" s="234"/>
      <c r="K2018" s="234"/>
      <c r="L2018" s="238"/>
      <c r="M2018" s="239"/>
      <c r="N2018" s="240"/>
      <c r="O2018" s="240"/>
      <c r="P2018" s="240"/>
      <c r="Q2018" s="240"/>
      <c r="R2018" s="240"/>
      <c r="S2018" s="240"/>
      <c r="T2018" s="241"/>
      <c r="U2018" s="13"/>
      <c r="V2018" s="13"/>
      <c r="W2018" s="13"/>
      <c r="X2018" s="13"/>
      <c r="Y2018" s="13"/>
      <c r="Z2018" s="13"/>
      <c r="AA2018" s="13"/>
      <c r="AB2018" s="13"/>
      <c r="AC2018" s="13"/>
      <c r="AD2018" s="13"/>
      <c r="AE2018" s="13"/>
      <c r="AT2018" s="242" t="s">
        <v>170</v>
      </c>
      <c r="AU2018" s="242" t="s">
        <v>77</v>
      </c>
      <c r="AV2018" s="13" t="s">
        <v>75</v>
      </c>
      <c r="AW2018" s="13" t="s">
        <v>31</v>
      </c>
      <c r="AX2018" s="13" t="s">
        <v>69</v>
      </c>
      <c r="AY2018" s="242" t="s">
        <v>155</v>
      </c>
    </row>
    <row r="2019" s="14" customFormat="1">
      <c r="A2019" s="14"/>
      <c r="B2019" s="243"/>
      <c r="C2019" s="244"/>
      <c r="D2019" s="228" t="s">
        <v>170</v>
      </c>
      <c r="E2019" s="245" t="s">
        <v>19</v>
      </c>
      <c r="F2019" s="246" t="s">
        <v>1458</v>
      </c>
      <c r="G2019" s="244"/>
      <c r="H2019" s="247">
        <v>3515.5</v>
      </c>
      <c r="I2019" s="248"/>
      <c r="J2019" s="244"/>
      <c r="K2019" s="244"/>
      <c r="L2019" s="249"/>
      <c r="M2019" s="250"/>
      <c r="N2019" s="251"/>
      <c r="O2019" s="251"/>
      <c r="P2019" s="251"/>
      <c r="Q2019" s="251"/>
      <c r="R2019" s="251"/>
      <c r="S2019" s="251"/>
      <c r="T2019" s="252"/>
      <c r="U2019" s="14"/>
      <c r="V2019" s="14"/>
      <c r="W2019" s="14"/>
      <c r="X2019" s="14"/>
      <c r="Y2019" s="14"/>
      <c r="Z2019" s="14"/>
      <c r="AA2019" s="14"/>
      <c r="AB2019" s="14"/>
      <c r="AC2019" s="14"/>
      <c r="AD2019" s="14"/>
      <c r="AE2019" s="14"/>
      <c r="AT2019" s="253" t="s">
        <v>170</v>
      </c>
      <c r="AU2019" s="253" t="s">
        <v>77</v>
      </c>
      <c r="AV2019" s="14" t="s">
        <v>77</v>
      </c>
      <c r="AW2019" s="14" t="s">
        <v>31</v>
      </c>
      <c r="AX2019" s="14" t="s">
        <v>69</v>
      </c>
      <c r="AY2019" s="253" t="s">
        <v>155</v>
      </c>
    </row>
    <row r="2020" s="13" customFormat="1">
      <c r="A2020" s="13"/>
      <c r="B2020" s="233"/>
      <c r="C2020" s="234"/>
      <c r="D2020" s="228" t="s">
        <v>170</v>
      </c>
      <c r="E2020" s="235" t="s">
        <v>19</v>
      </c>
      <c r="F2020" s="236" t="s">
        <v>1400</v>
      </c>
      <c r="G2020" s="234"/>
      <c r="H2020" s="235" t="s">
        <v>19</v>
      </c>
      <c r="I2020" s="237"/>
      <c r="J2020" s="234"/>
      <c r="K2020" s="234"/>
      <c r="L2020" s="238"/>
      <c r="M2020" s="239"/>
      <c r="N2020" s="240"/>
      <c r="O2020" s="240"/>
      <c r="P2020" s="240"/>
      <c r="Q2020" s="240"/>
      <c r="R2020" s="240"/>
      <c r="S2020" s="240"/>
      <c r="T2020" s="241"/>
      <c r="U2020" s="13"/>
      <c r="V2020" s="13"/>
      <c r="W2020" s="13"/>
      <c r="X2020" s="13"/>
      <c r="Y2020" s="13"/>
      <c r="Z2020" s="13"/>
      <c r="AA2020" s="13"/>
      <c r="AB2020" s="13"/>
      <c r="AC2020" s="13"/>
      <c r="AD2020" s="13"/>
      <c r="AE2020" s="13"/>
      <c r="AT2020" s="242" t="s">
        <v>170</v>
      </c>
      <c r="AU2020" s="242" t="s">
        <v>77</v>
      </c>
      <c r="AV2020" s="13" t="s">
        <v>75</v>
      </c>
      <c r="AW2020" s="13" t="s">
        <v>31</v>
      </c>
      <c r="AX2020" s="13" t="s">
        <v>69</v>
      </c>
      <c r="AY2020" s="242" t="s">
        <v>155</v>
      </c>
    </row>
    <row r="2021" s="14" customFormat="1">
      <c r="A2021" s="14"/>
      <c r="B2021" s="243"/>
      <c r="C2021" s="244"/>
      <c r="D2021" s="228" t="s">
        <v>170</v>
      </c>
      <c r="E2021" s="245" t="s">
        <v>19</v>
      </c>
      <c r="F2021" s="246" t="s">
        <v>453</v>
      </c>
      <c r="G2021" s="244"/>
      <c r="H2021" s="247">
        <v>6.72</v>
      </c>
      <c r="I2021" s="248"/>
      <c r="J2021" s="244"/>
      <c r="K2021" s="244"/>
      <c r="L2021" s="249"/>
      <c r="M2021" s="250"/>
      <c r="N2021" s="251"/>
      <c r="O2021" s="251"/>
      <c r="P2021" s="251"/>
      <c r="Q2021" s="251"/>
      <c r="R2021" s="251"/>
      <c r="S2021" s="251"/>
      <c r="T2021" s="252"/>
      <c r="U2021" s="14"/>
      <c r="V2021" s="14"/>
      <c r="W2021" s="14"/>
      <c r="X2021" s="14"/>
      <c r="Y2021" s="14"/>
      <c r="Z2021" s="14"/>
      <c r="AA2021" s="14"/>
      <c r="AB2021" s="14"/>
      <c r="AC2021" s="14"/>
      <c r="AD2021" s="14"/>
      <c r="AE2021" s="14"/>
      <c r="AT2021" s="253" t="s">
        <v>170</v>
      </c>
      <c r="AU2021" s="253" t="s">
        <v>77</v>
      </c>
      <c r="AV2021" s="14" t="s">
        <v>77</v>
      </c>
      <c r="AW2021" s="14" t="s">
        <v>31</v>
      </c>
      <c r="AX2021" s="14" t="s">
        <v>69</v>
      </c>
      <c r="AY2021" s="253" t="s">
        <v>155</v>
      </c>
    </row>
    <row r="2022" s="14" customFormat="1">
      <c r="A2022" s="14"/>
      <c r="B2022" s="243"/>
      <c r="C2022" s="244"/>
      <c r="D2022" s="228" t="s">
        <v>170</v>
      </c>
      <c r="E2022" s="245" t="s">
        <v>19</v>
      </c>
      <c r="F2022" s="246" t="s">
        <v>454</v>
      </c>
      <c r="G2022" s="244"/>
      <c r="H2022" s="247">
        <v>5.74</v>
      </c>
      <c r="I2022" s="248"/>
      <c r="J2022" s="244"/>
      <c r="K2022" s="244"/>
      <c r="L2022" s="249"/>
      <c r="M2022" s="250"/>
      <c r="N2022" s="251"/>
      <c r="O2022" s="251"/>
      <c r="P2022" s="251"/>
      <c r="Q2022" s="251"/>
      <c r="R2022" s="251"/>
      <c r="S2022" s="251"/>
      <c r="T2022" s="252"/>
      <c r="U2022" s="14"/>
      <c r="V2022" s="14"/>
      <c r="W2022" s="14"/>
      <c r="X2022" s="14"/>
      <c r="Y2022" s="14"/>
      <c r="Z2022" s="14"/>
      <c r="AA2022" s="14"/>
      <c r="AB2022" s="14"/>
      <c r="AC2022" s="14"/>
      <c r="AD2022" s="14"/>
      <c r="AE2022" s="14"/>
      <c r="AT2022" s="253" t="s">
        <v>170</v>
      </c>
      <c r="AU2022" s="253" t="s">
        <v>77</v>
      </c>
      <c r="AV2022" s="14" t="s">
        <v>77</v>
      </c>
      <c r="AW2022" s="14" t="s">
        <v>31</v>
      </c>
      <c r="AX2022" s="14" t="s">
        <v>69</v>
      </c>
      <c r="AY2022" s="253" t="s">
        <v>155</v>
      </c>
    </row>
    <row r="2023" s="13" customFormat="1">
      <c r="A2023" s="13"/>
      <c r="B2023" s="233"/>
      <c r="C2023" s="234"/>
      <c r="D2023" s="228" t="s">
        <v>170</v>
      </c>
      <c r="E2023" s="235" t="s">
        <v>19</v>
      </c>
      <c r="F2023" s="236" t="s">
        <v>436</v>
      </c>
      <c r="G2023" s="234"/>
      <c r="H2023" s="235" t="s">
        <v>19</v>
      </c>
      <c r="I2023" s="237"/>
      <c r="J2023" s="234"/>
      <c r="K2023" s="234"/>
      <c r="L2023" s="238"/>
      <c r="M2023" s="239"/>
      <c r="N2023" s="240"/>
      <c r="O2023" s="240"/>
      <c r="P2023" s="240"/>
      <c r="Q2023" s="240"/>
      <c r="R2023" s="240"/>
      <c r="S2023" s="240"/>
      <c r="T2023" s="241"/>
      <c r="U2023" s="13"/>
      <c r="V2023" s="13"/>
      <c r="W2023" s="13"/>
      <c r="X2023" s="13"/>
      <c r="Y2023" s="13"/>
      <c r="Z2023" s="13"/>
      <c r="AA2023" s="13"/>
      <c r="AB2023" s="13"/>
      <c r="AC2023" s="13"/>
      <c r="AD2023" s="13"/>
      <c r="AE2023" s="13"/>
      <c r="AT2023" s="242" t="s">
        <v>170</v>
      </c>
      <c r="AU2023" s="242" t="s">
        <v>77</v>
      </c>
      <c r="AV2023" s="13" t="s">
        <v>75</v>
      </c>
      <c r="AW2023" s="13" t="s">
        <v>31</v>
      </c>
      <c r="AX2023" s="13" t="s">
        <v>69</v>
      </c>
      <c r="AY2023" s="242" t="s">
        <v>155</v>
      </c>
    </row>
    <row r="2024" s="14" customFormat="1">
      <c r="A2024" s="14"/>
      <c r="B2024" s="243"/>
      <c r="C2024" s="244"/>
      <c r="D2024" s="228" t="s">
        <v>170</v>
      </c>
      <c r="E2024" s="245" t="s">
        <v>19</v>
      </c>
      <c r="F2024" s="246" t="s">
        <v>437</v>
      </c>
      <c r="G2024" s="244"/>
      <c r="H2024" s="247">
        <v>10</v>
      </c>
      <c r="I2024" s="248"/>
      <c r="J2024" s="244"/>
      <c r="K2024" s="244"/>
      <c r="L2024" s="249"/>
      <c r="M2024" s="250"/>
      <c r="N2024" s="251"/>
      <c r="O2024" s="251"/>
      <c r="P2024" s="251"/>
      <c r="Q2024" s="251"/>
      <c r="R2024" s="251"/>
      <c r="S2024" s="251"/>
      <c r="T2024" s="252"/>
      <c r="U2024" s="14"/>
      <c r="V2024" s="14"/>
      <c r="W2024" s="14"/>
      <c r="X2024" s="14"/>
      <c r="Y2024" s="14"/>
      <c r="Z2024" s="14"/>
      <c r="AA2024" s="14"/>
      <c r="AB2024" s="14"/>
      <c r="AC2024" s="14"/>
      <c r="AD2024" s="14"/>
      <c r="AE2024" s="14"/>
      <c r="AT2024" s="253" t="s">
        <v>170</v>
      </c>
      <c r="AU2024" s="253" t="s">
        <v>77</v>
      </c>
      <c r="AV2024" s="14" t="s">
        <v>77</v>
      </c>
      <c r="AW2024" s="14" t="s">
        <v>31</v>
      </c>
      <c r="AX2024" s="14" t="s">
        <v>69</v>
      </c>
      <c r="AY2024" s="253" t="s">
        <v>155</v>
      </c>
    </row>
    <row r="2025" s="15" customFormat="1">
      <c r="A2025" s="15"/>
      <c r="B2025" s="254"/>
      <c r="C2025" s="255"/>
      <c r="D2025" s="228" t="s">
        <v>170</v>
      </c>
      <c r="E2025" s="256" t="s">
        <v>19</v>
      </c>
      <c r="F2025" s="257" t="s">
        <v>192</v>
      </c>
      <c r="G2025" s="255"/>
      <c r="H2025" s="258">
        <v>3537.9599999999996</v>
      </c>
      <c r="I2025" s="259"/>
      <c r="J2025" s="255"/>
      <c r="K2025" s="255"/>
      <c r="L2025" s="260"/>
      <c r="M2025" s="261"/>
      <c r="N2025" s="262"/>
      <c r="O2025" s="262"/>
      <c r="P2025" s="262"/>
      <c r="Q2025" s="262"/>
      <c r="R2025" s="262"/>
      <c r="S2025" s="262"/>
      <c r="T2025" s="263"/>
      <c r="U2025" s="15"/>
      <c r="V2025" s="15"/>
      <c r="W2025" s="15"/>
      <c r="X2025" s="15"/>
      <c r="Y2025" s="15"/>
      <c r="Z2025" s="15"/>
      <c r="AA2025" s="15"/>
      <c r="AB2025" s="15"/>
      <c r="AC2025" s="15"/>
      <c r="AD2025" s="15"/>
      <c r="AE2025" s="15"/>
      <c r="AT2025" s="264" t="s">
        <v>170</v>
      </c>
      <c r="AU2025" s="264" t="s">
        <v>77</v>
      </c>
      <c r="AV2025" s="15" t="s">
        <v>161</v>
      </c>
      <c r="AW2025" s="15" t="s">
        <v>31</v>
      </c>
      <c r="AX2025" s="15" t="s">
        <v>75</v>
      </c>
      <c r="AY2025" s="264" t="s">
        <v>155</v>
      </c>
    </row>
    <row r="2026" s="2" customFormat="1" ht="16.5" customHeight="1">
      <c r="A2026" s="41"/>
      <c r="B2026" s="42"/>
      <c r="C2026" s="265" t="s">
        <v>1459</v>
      </c>
      <c r="D2026" s="265" t="s">
        <v>322</v>
      </c>
      <c r="E2026" s="266" t="s">
        <v>1460</v>
      </c>
      <c r="F2026" s="267" t="s">
        <v>1461</v>
      </c>
      <c r="G2026" s="268" t="s">
        <v>168</v>
      </c>
      <c r="H2026" s="269">
        <v>3891.756</v>
      </c>
      <c r="I2026" s="270"/>
      <c r="J2026" s="271">
        <f>ROUND(I2026*H2026,2)</f>
        <v>0</v>
      </c>
      <c r="K2026" s="267" t="s">
        <v>19</v>
      </c>
      <c r="L2026" s="272"/>
      <c r="M2026" s="273" t="s">
        <v>19</v>
      </c>
      <c r="N2026" s="274" t="s">
        <v>40</v>
      </c>
      <c r="O2026" s="87"/>
      <c r="P2026" s="224">
        <f>O2026*H2026</f>
        <v>0</v>
      </c>
      <c r="Q2026" s="224">
        <v>0</v>
      </c>
      <c r="R2026" s="224">
        <f>Q2026*H2026</f>
        <v>0</v>
      </c>
      <c r="S2026" s="224">
        <v>0</v>
      </c>
      <c r="T2026" s="225">
        <f>S2026*H2026</f>
        <v>0</v>
      </c>
      <c r="U2026" s="41"/>
      <c r="V2026" s="41"/>
      <c r="W2026" s="41"/>
      <c r="X2026" s="41"/>
      <c r="Y2026" s="41"/>
      <c r="Z2026" s="41"/>
      <c r="AA2026" s="41"/>
      <c r="AB2026" s="41"/>
      <c r="AC2026" s="41"/>
      <c r="AD2026" s="41"/>
      <c r="AE2026" s="41"/>
      <c r="AR2026" s="226" t="s">
        <v>282</v>
      </c>
      <c r="AT2026" s="226" t="s">
        <v>322</v>
      </c>
      <c r="AU2026" s="226" t="s">
        <v>77</v>
      </c>
      <c r="AY2026" s="20" t="s">
        <v>155</v>
      </c>
      <c r="BE2026" s="227">
        <f>IF(N2026="základní",J2026,0)</f>
        <v>0</v>
      </c>
      <c r="BF2026" s="227">
        <f>IF(N2026="snížená",J2026,0)</f>
        <v>0</v>
      </c>
      <c r="BG2026" s="227">
        <f>IF(N2026="zákl. přenesená",J2026,0)</f>
        <v>0</v>
      </c>
      <c r="BH2026" s="227">
        <f>IF(N2026="sníž. přenesená",J2026,0)</f>
        <v>0</v>
      </c>
      <c r="BI2026" s="227">
        <f>IF(N2026="nulová",J2026,0)</f>
        <v>0</v>
      </c>
      <c r="BJ2026" s="20" t="s">
        <v>75</v>
      </c>
      <c r="BK2026" s="227">
        <f>ROUND(I2026*H2026,2)</f>
        <v>0</v>
      </c>
      <c r="BL2026" s="20" t="s">
        <v>220</v>
      </c>
      <c r="BM2026" s="226" t="s">
        <v>1462</v>
      </c>
    </row>
    <row r="2027" s="2" customFormat="1">
      <c r="A2027" s="41"/>
      <c r="B2027" s="42"/>
      <c r="C2027" s="43"/>
      <c r="D2027" s="228" t="s">
        <v>162</v>
      </c>
      <c r="E2027" s="43"/>
      <c r="F2027" s="229" t="s">
        <v>1461</v>
      </c>
      <c r="G2027" s="43"/>
      <c r="H2027" s="43"/>
      <c r="I2027" s="230"/>
      <c r="J2027" s="43"/>
      <c r="K2027" s="43"/>
      <c r="L2027" s="47"/>
      <c r="M2027" s="231"/>
      <c r="N2027" s="232"/>
      <c r="O2027" s="87"/>
      <c r="P2027" s="87"/>
      <c r="Q2027" s="87"/>
      <c r="R2027" s="87"/>
      <c r="S2027" s="87"/>
      <c r="T2027" s="88"/>
      <c r="U2027" s="41"/>
      <c r="V2027" s="41"/>
      <c r="W2027" s="41"/>
      <c r="X2027" s="41"/>
      <c r="Y2027" s="41"/>
      <c r="Z2027" s="41"/>
      <c r="AA2027" s="41"/>
      <c r="AB2027" s="41"/>
      <c r="AC2027" s="41"/>
      <c r="AD2027" s="41"/>
      <c r="AE2027" s="41"/>
      <c r="AT2027" s="20" t="s">
        <v>162</v>
      </c>
      <c r="AU2027" s="20" t="s">
        <v>77</v>
      </c>
    </row>
    <row r="2028" s="14" customFormat="1">
      <c r="A2028" s="14"/>
      <c r="B2028" s="243"/>
      <c r="C2028" s="244"/>
      <c r="D2028" s="228" t="s">
        <v>170</v>
      </c>
      <c r="E2028" s="245" t="s">
        <v>19</v>
      </c>
      <c r="F2028" s="246" t="s">
        <v>1463</v>
      </c>
      <c r="G2028" s="244"/>
      <c r="H2028" s="247">
        <v>3891.756</v>
      </c>
      <c r="I2028" s="248"/>
      <c r="J2028" s="244"/>
      <c r="K2028" s="244"/>
      <c r="L2028" s="249"/>
      <c r="M2028" s="250"/>
      <c r="N2028" s="251"/>
      <c r="O2028" s="251"/>
      <c r="P2028" s="251"/>
      <c r="Q2028" s="251"/>
      <c r="R2028" s="251"/>
      <c r="S2028" s="251"/>
      <c r="T2028" s="252"/>
      <c r="U2028" s="14"/>
      <c r="V2028" s="14"/>
      <c r="W2028" s="14"/>
      <c r="X2028" s="14"/>
      <c r="Y2028" s="14"/>
      <c r="Z2028" s="14"/>
      <c r="AA2028" s="14"/>
      <c r="AB2028" s="14"/>
      <c r="AC2028" s="14"/>
      <c r="AD2028" s="14"/>
      <c r="AE2028" s="14"/>
      <c r="AT2028" s="253" t="s">
        <v>170</v>
      </c>
      <c r="AU2028" s="253" t="s">
        <v>77</v>
      </c>
      <c r="AV2028" s="14" t="s">
        <v>77</v>
      </c>
      <c r="AW2028" s="14" t="s">
        <v>31</v>
      </c>
      <c r="AX2028" s="14" t="s">
        <v>69</v>
      </c>
      <c r="AY2028" s="253" t="s">
        <v>155</v>
      </c>
    </row>
    <row r="2029" s="15" customFormat="1">
      <c r="A2029" s="15"/>
      <c r="B2029" s="254"/>
      <c r="C2029" s="255"/>
      <c r="D2029" s="228" t="s">
        <v>170</v>
      </c>
      <c r="E2029" s="256" t="s">
        <v>19</v>
      </c>
      <c r="F2029" s="257" t="s">
        <v>192</v>
      </c>
      <c r="G2029" s="255"/>
      <c r="H2029" s="258">
        <v>3891.756</v>
      </c>
      <c r="I2029" s="259"/>
      <c r="J2029" s="255"/>
      <c r="K2029" s="255"/>
      <c r="L2029" s="260"/>
      <c r="M2029" s="261"/>
      <c r="N2029" s="262"/>
      <c r="O2029" s="262"/>
      <c r="P2029" s="262"/>
      <c r="Q2029" s="262"/>
      <c r="R2029" s="262"/>
      <c r="S2029" s="262"/>
      <c r="T2029" s="263"/>
      <c r="U2029" s="15"/>
      <c r="V2029" s="15"/>
      <c r="W2029" s="15"/>
      <c r="X2029" s="15"/>
      <c r="Y2029" s="15"/>
      <c r="Z2029" s="15"/>
      <c r="AA2029" s="15"/>
      <c r="AB2029" s="15"/>
      <c r="AC2029" s="15"/>
      <c r="AD2029" s="15"/>
      <c r="AE2029" s="15"/>
      <c r="AT2029" s="264" t="s">
        <v>170</v>
      </c>
      <c r="AU2029" s="264" t="s">
        <v>77</v>
      </c>
      <c r="AV2029" s="15" t="s">
        <v>161</v>
      </c>
      <c r="AW2029" s="15" t="s">
        <v>31</v>
      </c>
      <c r="AX2029" s="15" t="s">
        <v>75</v>
      </c>
      <c r="AY2029" s="264" t="s">
        <v>155</v>
      </c>
    </row>
    <row r="2030" s="2" customFormat="1" ht="16.5" customHeight="1">
      <c r="A2030" s="41"/>
      <c r="B2030" s="42"/>
      <c r="C2030" s="215" t="s">
        <v>877</v>
      </c>
      <c r="D2030" s="215" t="s">
        <v>157</v>
      </c>
      <c r="E2030" s="216" t="s">
        <v>1464</v>
      </c>
      <c r="F2030" s="217" t="s">
        <v>1465</v>
      </c>
      <c r="G2030" s="218" t="s">
        <v>168</v>
      </c>
      <c r="H2030" s="219">
        <v>3413.02</v>
      </c>
      <c r="I2030" s="220"/>
      <c r="J2030" s="221">
        <f>ROUND(I2030*H2030,2)</f>
        <v>0</v>
      </c>
      <c r="K2030" s="217" t="s">
        <v>19</v>
      </c>
      <c r="L2030" s="47"/>
      <c r="M2030" s="222" t="s">
        <v>19</v>
      </c>
      <c r="N2030" s="223" t="s">
        <v>40</v>
      </c>
      <c r="O2030" s="87"/>
      <c r="P2030" s="224">
        <f>O2030*H2030</f>
        <v>0</v>
      </c>
      <c r="Q2030" s="224">
        <v>0</v>
      </c>
      <c r="R2030" s="224">
        <f>Q2030*H2030</f>
        <v>0</v>
      </c>
      <c r="S2030" s="224">
        <v>0</v>
      </c>
      <c r="T2030" s="225">
        <f>S2030*H2030</f>
        <v>0</v>
      </c>
      <c r="U2030" s="41"/>
      <c r="V2030" s="41"/>
      <c r="W2030" s="41"/>
      <c r="X2030" s="41"/>
      <c r="Y2030" s="41"/>
      <c r="Z2030" s="41"/>
      <c r="AA2030" s="41"/>
      <c r="AB2030" s="41"/>
      <c r="AC2030" s="41"/>
      <c r="AD2030" s="41"/>
      <c r="AE2030" s="41"/>
      <c r="AR2030" s="226" t="s">
        <v>220</v>
      </c>
      <c r="AT2030" s="226" t="s">
        <v>157</v>
      </c>
      <c r="AU2030" s="226" t="s">
        <v>77</v>
      </c>
      <c r="AY2030" s="20" t="s">
        <v>155</v>
      </c>
      <c r="BE2030" s="227">
        <f>IF(N2030="základní",J2030,0)</f>
        <v>0</v>
      </c>
      <c r="BF2030" s="227">
        <f>IF(N2030="snížená",J2030,0)</f>
        <v>0</v>
      </c>
      <c r="BG2030" s="227">
        <f>IF(N2030="zákl. přenesená",J2030,0)</f>
        <v>0</v>
      </c>
      <c r="BH2030" s="227">
        <f>IF(N2030="sníž. přenesená",J2030,0)</f>
        <v>0</v>
      </c>
      <c r="BI2030" s="227">
        <f>IF(N2030="nulová",J2030,0)</f>
        <v>0</v>
      </c>
      <c r="BJ2030" s="20" t="s">
        <v>75</v>
      </c>
      <c r="BK2030" s="227">
        <f>ROUND(I2030*H2030,2)</f>
        <v>0</v>
      </c>
      <c r="BL2030" s="20" t="s">
        <v>220</v>
      </c>
      <c r="BM2030" s="226" t="s">
        <v>1466</v>
      </c>
    </row>
    <row r="2031" s="2" customFormat="1">
      <c r="A2031" s="41"/>
      <c r="B2031" s="42"/>
      <c r="C2031" s="43"/>
      <c r="D2031" s="228" t="s">
        <v>162</v>
      </c>
      <c r="E2031" s="43"/>
      <c r="F2031" s="229" t="s">
        <v>1465</v>
      </c>
      <c r="G2031" s="43"/>
      <c r="H2031" s="43"/>
      <c r="I2031" s="230"/>
      <c r="J2031" s="43"/>
      <c r="K2031" s="43"/>
      <c r="L2031" s="47"/>
      <c r="M2031" s="231"/>
      <c r="N2031" s="232"/>
      <c r="O2031" s="87"/>
      <c r="P2031" s="87"/>
      <c r="Q2031" s="87"/>
      <c r="R2031" s="87"/>
      <c r="S2031" s="87"/>
      <c r="T2031" s="88"/>
      <c r="U2031" s="41"/>
      <c r="V2031" s="41"/>
      <c r="W2031" s="41"/>
      <c r="X2031" s="41"/>
      <c r="Y2031" s="41"/>
      <c r="Z2031" s="41"/>
      <c r="AA2031" s="41"/>
      <c r="AB2031" s="41"/>
      <c r="AC2031" s="41"/>
      <c r="AD2031" s="41"/>
      <c r="AE2031" s="41"/>
      <c r="AT2031" s="20" t="s">
        <v>162</v>
      </c>
      <c r="AU2031" s="20" t="s">
        <v>77</v>
      </c>
    </row>
    <row r="2032" s="13" customFormat="1">
      <c r="A2032" s="13"/>
      <c r="B2032" s="233"/>
      <c r="C2032" s="234"/>
      <c r="D2032" s="228" t="s">
        <v>170</v>
      </c>
      <c r="E2032" s="235" t="s">
        <v>19</v>
      </c>
      <c r="F2032" s="236" t="s">
        <v>1467</v>
      </c>
      <c r="G2032" s="234"/>
      <c r="H2032" s="235" t="s">
        <v>19</v>
      </c>
      <c r="I2032" s="237"/>
      <c r="J2032" s="234"/>
      <c r="K2032" s="234"/>
      <c r="L2032" s="238"/>
      <c r="M2032" s="239"/>
      <c r="N2032" s="240"/>
      <c r="O2032" s="240"/>
      <c r="P2032" s="240"/>
      <c r="Q2032" s="240"/>
      <c r="R2032" s="240"/>
      <c r="S2032" s="240"/>
      <c r="T2032" s="241"/>
      <c r="U2032" s="13"/>
      <c r="V2032" s="13"/>
      <c r="W2032" s="13"/>
      <c r="X2032" s="13"/>
      <c r="Y2032" s="13"/>
      <c r="Z2032" s="13"/>
      <c r="AA2032" s="13"/>
      <c r="AB2032" s="13"/>
      <c r="AC2032" s="13"/>
      <c r="AD2032" s="13"/>
      <c r="AE2032" s="13"/>
      <c r="AT2032" s="242" t="s">
        <v>170</v>
      </c>
      <c r="AU2032" s="242" t="s">
        <v>77</v>
      </c>
      <c r="AV2032" s="13" t="s">
        <v>75</v>
      </c>
      <c r="AW2032" s="13" t="s">
        <v>31</v>
      </c>
      <c r="AX2032" s="13" t="s">
        <v>69</v>
      </c>
      <c r="AY2032" s="242" t="s">
        <v>155</v>
      </c>
    </row>
    <row r="2033" s="14" customFormat="1">
      <c r="A2033" s="14"/>
      <c r="B2033" s="243"/>
      <c r="C2033" s="244"/>
      <c r="D2033" s="228" t="s">
        <v>170</v>
      </c>
      <c r="E2033" s="245" t="s">
        <v>19</v>
      </c>
      <c r="F2033" s="246" t="s">
        <v>1468</v>
      </c>
      <c r="G2033" s="244"/>
      <c r="H2033" s="247">
        <v>3413.02</v>
      </c>
      <c r="I2033" s="248"/>
      <c r="J2033" s="244"/>
      <c r="K2033" s="244"/>
      <c r="L2033" s="249"/>
      <c r="M2033" s="250"/>
      <c r="N2033" s="251"/>
      <c r="O2033" s="251"/>
      <c r="P2033" s="251"/>
      <c r="Q2033" s="251"/>
      <c r="R2033" s="251"/>
      <c r="S2033" s="251"/>
      <c r="T2033" s="252"/>
      <c r="U2033" s="14"/>
      <c r="V2033" s="14"/>
      <c r="W2033" s="14"/>
      <c r="X2033" s="14"/>
      <c r="Y2033" s="14"/>
      <c r="Z2033" s="14"/>
      <c r="AA2033" s="14"/>
      <c r="AB2033" s="14"/>
      <c r="AC2033" s="14"/>
      <c r="AD2033" s="14"/>
      <c r="AE2033" s="14"/>
      <c r="AT2033" s="253" t="s">
        <v>170</v>
      </c>
      <c r="AU2033" s="253" t="s">
        <v>77</v>
      </c>
      <c r="AV2033" s="14" t="s">
        <v>77</v>
      </c>
      <c r="AW2033" s="14" t="s">
        <v>31</v>
      </c>
      <c r="AX2033" s="14" t="s">
        <v>69</v>
      </c>
      <c r="AY2033" s="253" t="s">
        <v>155</v>
      </c>
    </row>
    <row r="2034" s="15" customFormat="1">
      <c r="A2034" s="15"/>
      <c r="B2034" s="254"/>
      <c r="C2034" s="255"/>
      <c r="D2034" s="228" t="s">
        <v>170</v>
      </c>
      <c r="E2034" s="256" t="s">
        <v>19</v>
      </c>
      <c r="F2034" s="257" t="s">
        <v>192</v>
      </c>
      <c r="G2034" s="255"/>
      <c r="H2034" s="258">
        <v>3413.02</v>
      </c>
      <c r="I2034" s="259"/>
      <c r="J2034" s="255"/>
      <c r="K2034" s="255"/>
      <c r="L2034" s="260"/>
      <c r="M2034" s="261"/>
      <c r="N2034" s="262"/>
      <c r="O2034" s="262"/>
      <c r="P2034" s="262"/>
      <c r="Q2034" s="262"/>
      <c r="R2034" s="262"/>
      <c r="S2034" s="262"/>
      <c r="T2034" s="263"/>
      <c r="U2034" s="15"/>
      <c r="V2034" s="15"/>
      <c r="W2034" s="15"/>
      <c r="X2034" s="15"/>
      <c r="Y2034" s="15"/>
      <c r="Z2034" s="15"/>
      <c r="AA2034" s="15"/>
      <c r="AB2034" s="15"/>
      <c r="AC2034" s="15"/>
      <c r="AD2034" s="15"/>
      <c r="AE2034" s="15"/>
      <c r="AT2034" s="264" t="s">
        <v>170</v>
      </c>
      <c r="AU2034" s="264" t="s">
        <v>77</v>
      </c>
      <c r="AV2034" s="15" t="s">
        <v>161</v>
      </c>
      <c r="AW2034" s="15" t="s">
        <v>31</v>
      </c>
      <c r="AX2034" s="15" t="s">
        <v>75</v>
      </c>
      <c r="AY2034" s="264" t="s">
        <v>155</v>
      </c>
    </row>
    <row r="2035" s="2" customFormat="1" ht="16.5" customHeight="1">
      <c r="A2035" s="41"/>
      <c r="B2035" s="42"/>
      <c r="C2035" s="215" t="s">
        <v>1469</v>
      </c>
      <c r="D2035" s="215" t="s">
        <v>157</v>
      </c>
      <c r="E2035" s="216" t="s">
        <v>1470</v>
      </c>
      <c r="F2035" s="217" t="s">
        <v>1471</v>
      </c>
      <c r="G2035" s="218" t="s">
        <v>232</v>
      </c>
      <c r="H2035" s="219">
        <v>80.839</v>
      </c>
      <c r="I2035" s="220"/>
      <c r="J2035" s="221">
        <f>ROUND(I2035*H2035,2)</f>
        <v>0</v>
      </c>
      <c r="K2035" s="217" t="s">
        <v>19</v>
      </c>
      <c r="L2035" s="47"/>
      <c r="M2035" s="222" t="s">
        <v>19</v>
      </c>
      <c r="N2035" s="223" t="s">
        <v>40</v>
      </c>
      <c r="O2035" s="87"/>
      <c r="P2035" s="224">
        <f>O2035*H2035</f>
        <v>0</v>
      </c>
      <c r="Q2035" s="224">
        <v>0</v>
      </c>
      <c r="R2035" s="224">
        <f>Q2035*H2035</f>
        <v>0</v>
      </c>
      <c r="S2035" s="224">
        <v>0</v>
      </c>
      <c r="T2035" s="225">
        <f>S2035*H2035</f>
        <v>0</v>
      </c>
      <c r="U2035" s="41"/>
      <c r="V2035" s="41"/>
      <c r="W2035" s="41"/>
      <c r="X2035" s="41"/>
      <c r="Y2035" s="41"/>
      <c r="Z2035" s="41"/>
      <c r="AA2035" s="41"/>
      <c r="AB2035" s="41"/>
      <c r="AC2035" s="41"/>
      <c r="AD2035" s="41"/>
      <c r="AE2035" s="41"/>
      <c r="AR2035" s="226" t="s">
        <v>220</v>
      </c>
      <c r="AT2035" s="226" t="s">
        <v>157</v>
      </c>
      <c r="AU2035" s="226" t="s">
        <v>77</v>
      </c>
      <c r="AY2035" s="20" t="s">
        <v>155</v>
      </c>
      <c r="BE2035" s="227">
        <f>IF(N2035="základní",J2035,0)</f>
        <v>0</v>
      </c>
      <c r="BF2035" s="227">
        <f>IF(N2035="snížená",J2035,0)</f>
        <v>0</v>
      </c>
      <c r="BG2035" s="227">
        <f>IF(N2035="zákl. přenesená",J2035,0)</f>
        <v>0</v>
      </c>
      <c r="BH2035" s="227">
        <f>IF(N2035="sníž. přenesená",J2035,0)</f>
        <v>0</v>
      </c>
      <c r="BI2035" s="227">
        <f>IF(N2035="nulová",J2035,0)</f>
        <v>0</v>
      </c>
      <c r="BJ2035" s="20" t="s">
        <v>75</v>
      </c>
      <c r="BK2035" s="227">
        <f>ROUND(I2035*H2035,2)</f>
        <v>0</v>
      </c>
      <c r="BL2035" s="20" t="s">
        <v>220</v>
      </c>
      <c r="BM2035" s="226" t="s">
        <v>1472</v>
      </c>
    </row>
    <row r="2036" s="2" customFormat="1">
      <c r="A2036" s="41"/>
      <c r="B2036" s="42"/>
      <c r="C2036" s="43"/>
      <c r="D2036" s="228" t="s">
        <v>162</v>
      </c>
      <c r="E2036" s="43"/>
      <c r="F2036" s="229" t="s">
        <v>1471</v>
      </c>
      <c r="G2036" s="43"/>
      <c r="H2036" s="43"/>
      <c r="I2036" s="230"/>
      <c r="J2036" s="43"/>
      <c r="K2036" s="43"/>
      <c r="L2036" s="47"/>
      <c r="M2036" s="231"/>
      <c r="N2036" s="232"/>
      <c r="O2036" s="87"/>
      <c r="P2036" s="87"/>
      <c r="Q2036" s="87"/>
      <c r="R2036" s="87"/>
      <c r="S2036" s="87"/>
      <c r="T2036" s="88"/>
      <c r="U2036" s="41"/>
      <c r="V2036" s="41"/>
      <c r="W2036" s="41"/>
      <c r="X2036" s="41"/>
      <c r="Y2036" s="41"/>
      <c r="Z2036" s="41"/>
      <c r="AA2036" s="41"/>
      <c r="AB2036" s="41"/>
      <c r="AC2036" s="41"/>
      <c r="AD2036" s="41"/>
      <c r="AE2036" s="41"/>
      <c r="AT2036" s="20" t="s">
        <v>162</v>
      </c>
      <c r="AU2036" s="20" t="s">
        <v>77</v>
      </c>
    </row>
    <row r="2037" s="12" customFormat="1" ht="22.8" customHeight="1">
      <c r="A2037" s="12"/>
      <c r="B2037" s="199"/>
      <c r="C2037" s="200"/>
      <c r="D2037" s="201" t="s">
        <v>68</v>
      </c>
      <c r="E2037" s="213" t="s">
        <v>1473</v>
      </c>
      <c r="F2037" s="213" t="s">
        <v>1474</v>
      </c>
      <c r="G2037" s="200"/>
      <c r="H2037" s="200"/>
      <c r="I2037" s="203"/>
      <c r="J2037" s="214">
        <f>BK2037</f>
        <v>0</v>
      </c>
      <c r="K2037" s="200"/>
      <c r="L2037" s="205"/>
      <c r="M2037" s="206"/>
      <c r="N2037" s="207"/>
      <c r="O2037" s="207"/>
      <c r="P2037" s="208">
        <f>SUM(P2038:P2050)</f>
        <v>0</v>
      </c>
      <c r="Q2037" s="207"/>
      <c r="R2037" s="208">
        <f>SUM(R2038:R2050)</f>
        <v>0</v>
      </c>
      <c r="S2037" s="207"/>
      <c r="T2037" s="209">
        <f>SUM(T2038:T2050)</f>
        <v>0</v>
      </c>
      <c r="U2037" s="12"/>
      <c r="V2037" s="12"/>
      <c r="W2037" s="12"/>
      <c r="X2037" s="12"/>
      <c r="Y2037" s="12"/>
      <c r="Z2037" s="12"/>
      <c r="AA2037" s="12"/>
      <c r="AB2037" s="12"/>
      <c r="AC2037" s="12"/>
      <c r="AD2037" s="12"/>
      <c r="AE2037" s="12"/>
      <c r="AR2037" s="210" t="s">
        <v>77</v>
      </c>
      <c r="AT2037" s="211" t="s">
        <v>68</v>
      </c>
      <c r="AU2037" s="211" t="s">
        <v>75</v>
      </c>
      <c r="AY2037" s="210" t="s">
        <v>155</v>
      </c>
      <c r="BK2037" s="212">
        <f>SUM(BK2038:BK2050)</f>
        <v>0</v>
      </c>
    </row>
    <row r="2038" s="2" customFormat="1" ht="16.5" customHeight="1">
      <c r="A2038" s="41"/>
      <c r="B2038" s="42"/>
      <c r="C2038" s="215" t="s">
        <v>881</v>
      </c>
      <c r="D2038" s="215" t="s">
        <v>157</v>
      </c>
      <c r="E2038" s="216" t="s">
        <v>1475</v>
      </c>
      <c r="F2038" s="217" t="s">
        <v>1476</v>
      </c>
      <c r="G2038" s="218" t="s">
        <v>160</v>
      </c>
      <c r="H2038" s="219">
        <v>24</v>
      </c>
      <c r="I2038" s="220"/>
      <c r="J2038" s="221">
        <f>ROUND(I2038*H2038,2)</f>
        <v>0</v>
      </c>
      <c r="K2038" s="217" t="s">
        <v>19</v>
      </c>
      <c r="L2038" s="47"/>
      <c r="M2038" s="222" t="s">
        <v>19</v>
      </c>
      <c r="N2038" s="223" t="s">
        <v>40</v>
      </c>
      <c r="O2038" s="87"/>
      <c r="P2038" s="224">
        <f>O2038*H2038</f>
        <v>0</v>
      </c>
      <c r="Q2038" s="224">
        <v>0</v>
      </c>
      <c r="R2038" s="224">
        <f>Q2038*H2038</f>
        <v>0</v>
      </c>
      <c r="S2038" s="224">
        <v>0</v>
      </c>
      <c r="T2038" s="225">
        <f>S2038*H2038</f>
        <v>0</v>
      </c>
      <c r="U2038" s="41"/>
      <c r="V2038" s="41"/>
      <c r="W2038" s="41"/>
      <c r="X2038" s="41"/>
      <c r="Y2038" s="41"/>
      <c r="Z2038" s="41"/>
      <c r="AA2038" s="41"/>
      <c r="AB2038" s="41"/>
      <c r="AC2038" s="41"/>
      <c r="AD2038" s="41"/>
      <c r="AE2038" s="41"/>
      <c r="AR2038" s="226" t="s">
        <v>220</v>
      </c>
      <c r="AT2038" s="226" t="s">
        <v>157</v>
      </c>
      <c r="AU2038" s="226" t="s">
        <v>77</v>
      </c>
      <c r="AY2038" s="20" t="s">
        <v>155</v>
      </c>
      <c r="BE2038" s="227">
        <f>IF(N2038="základní",J2038,0)</f>
        <v>0</v>
      </c>
      <c r="BF2038" s="227">
        <f>IF(N2038="snížená",J2038,0)</f>
        <v>0</v>
      </c>
      <c r="BG2038" s="227">
        <f>IF(N2038="zákl. přenesená",J2038,0)</f>
        <v>0</v>
      </c>
      <c r="BH2038" s="227">
        <f>IF(N2038="sníž. přenesená",J2038,0)</f>
        <v>0</v>
      </c>
      <c r="BI2038" s="227">
        <f>IF(N2038="nulová",J2038,0)</f>
        <v>0</v>
      </c>
      <c r="BJ2038" s="20" t="s">
        <v>75</v>
      </c>
      <c r="BK2038" s="227">
        <f>ROUND(I2038*H2038,2)</f>
        <v>0</v>
      </c>
      <c r="BL2038" s="20" t="s">
        <v>220</v>
      </c>
      <c r="BM2038" s="226" t="s">
        <v>1477</v>
      </c>
    </row>
    <row r="2039" s="2" customFormat="1">
      <c r="A2039" s="41"/>
      <c r="B2039" s="42"/>
      <c r="C2039" s="43"/>
      <c r="D2039" s="228" t="s">
        <v>162</v>
      </c>
      <c r="E2039" s="43"/>
      <c r="F2039" s="229" t="s">
        <v>1476</v>
      </c>
      <c r="G2039" s="43"/>
      <c r="H2039" s="43"/>
      <c r="I2039" s="230"/>
      <c r="J2039" s="43"/>
      <c r="K2039" s="43"/>
      <c r="L2039" s="47"/>
      <c r="M2039" s="231"/>
      <c r="N2039" s="232"/>
      <c r="O2039" s="87"/>
      <c r="P2039" s="87"/>
      <c r="Q2039" s="87"/>
      <c r="R2039" s="87"/>
      <c r="S2039" s="87"/>
      <c r="T2039" s="88"/>
      <c r="U2039" s="41"/>
      <c r="V2039" s="41"/>
      <c r="W2039" s="41"/>
      <c r="X2039" s="41"/>
      <c r="Y2039" s="41"/>
      <c r="Z2039" s="41"/>
      <c r="AA2039" s="41"/>
      <c r="AB2039" s="41"/>
      <c r="AC2039" s="41"/>
      <c r="AD2039" s="41"/>
      <c r="AE2039" s="41"/>
      <c r="AT2039" s="20" t="s">
        <v>162</v>
      </c>
      <c r="AU2039" s="20" t="s">
        <v>77</v>
      </c>
    </row>
    <row r="2040" s="13" customFormat="1">
      <c r="A2040" s="13"/>
      <c r="B2040" s="233"/>
      <c r="C2040" s="234"/>
      <c r="D2040" s="228" t="s">
        <v>170</v>
      </c>
      <c r="E2040" s="235" t="s">
        <v>19</v>
      </c>
      <c r="F2040" s="236" t="s">
        <v>1478</v>
      </c>
      <c r="G2040" s="234"/>
      <c r="H2040" s="235" t="s">
        <v>19</v>
      </c>
      <c r="I2040" s="237"/>
      <c r="J2040" s="234"/>
      <c r="K2040" s="234"/>
      <c r="L2040" s="238"/>
      <c r="M2040" s="239"/>
      <c r="N2040" s="240"/>
      <c r="O2040" s="240"/>
      <c r="P2040" s="240"/>
      <c r="Q2040" s="240"/>
      <c r="R2040" s="240"/>
      <c r="S2040" s="240"/>
      <c r="T2040" s="241"/>
      <c r="U2040" s="13"/>
      <c r="V2040" s="13"/>
      <c r="W2040" s="13"/>
      <c r="X2040" s="13"/>
      <c r="Y2040" s="13"/>
      <c r="Z2040" s="13"/>
      <c r="AA2040" s="13"/>
      <c r="AB2040" s="13"/>
      <c r="AC2040" s="13"/>
      <c r="AD2040" s="13"/>
      <c r="AE2040" s="13"/>
      <c r="AT2040" s="242" t="s">
        <v>170</v>
      </c>
      <c r="AU2040" s="242" t="s">
        <v>77</v>
      </c>
      <c r="AV2040" s="13" t="s">
        <v>75</v>
      </c>
      <c r="AW2040" s="13" t="s">
        <v>31</v>
      </c>
      <c r="AX2040" s="13" t="s">
        <v>69</v>
      </c>
      <c r="AY2040" s="242" t="s">
        <v>155</v>
      </c>
    </row>
    <row r="2041" s="14" customFormat="1">
      <c r="A2041" s="14"/>
      <c r="B2041" s="243"/>
      <c r="C2041" s="244"/>
      <c r="D2041" s="228" t="s">
        <v>170</v>
      </c>
      <c r="E2041" s="245" t="s">
        <v>19</v>
      </c>
      <c r="F2041" s="246" t="s">
        <v>1479</v>
      </c>
      <c r="G2041" s="244"/>
      <c r="H2041" s="247">
        <v>24</v>
      </c>
      <c r="I2041" s="248"/>
      <c r="J2041" s="244"/>
      <c r="K2041" s="244"/>
      <c r="L2041" s="249"/>
      <c r="M2041" s="250"/>
      <c r="N2041" s="251"/>
      <c r="O2041" s="251"/>
      <c r="P2041" s="251"/>
      <c r="Q2041" s="251"/>
      <c r="R2041" s="251"/>
      <c r="S2041" s="251"/>
      <c r="T2041" s="252"/>
      <c r="U2041" s="14"/>
      <c r="V2041" s="14"/>
      <c r="W2041" s="14"/>
      <c r="X2041" s="14"/>
      <c r="Y2041" s="14"/>
      <c r="Z2041" s="14"/>
      <c r="AA2041" s="14"/>
      <c r="AB2041" s="14"/>
      <c r="AC2041" s="14"/>
      <c r="AD2041" s="14"/>
      <c r="AE2041" s="14"/>
      <c r="AT2041" s="253" t="s">
        <v>170</v>
      </c>
      <c r="AU2041" s="253" t="s">
        <v>77</v>
      </c>
      <c r="AV2041" s="14" t="s">
        <v>77</v>
      </c>
      <c r="AW2041" s="14" t="s">
        <v>31</v>
      </c>
      <c r="AX2041" s="14" t="s">
        <v>69</v>
      </c>
      <c r="AY2041" s="253" t="s">
        <v>155</v>
      </c>
    </row>
    <row r="2042" s="15" customFormat="1">
      <c r="A2042" s="15"/>
      <c r="B2042" s="254"/>
      <c r="C2042" s="255"/>
      <c r="D2042" s="228" t="s">
        <v>170</v>
      </c>
      <c r="E2042" s="256" t="s">
        <v>19</v>
      </c>
      <c r="F2042" s="257" t="s">
        <v>192</v>
      </c>
      <c r="G2042" s="255"/>
      <c r="H2042" s="258">
        <v>24</v>
      </c>
      <c r="I2042" s="259"/>
      <c r="J2042" s="255"/>
      <c r="K2042" s="255"/>
      <c r="L2042" s="260"/>
      <c r="M2042" s="261"/>
      <c r="N2042" s="262"/>
      <c r="O2042" s="262"/>
      <c r="P2042" s="262"/>
      <c r="Q2042" s="262"/>
      <c r="R2042" s="262"/>
      <c r="S2042" s="262"/>
      <c r="T2042" s="263"/>
      <c r="U2042" s="15"/>
      <c r="V2042" s="15"/>
      <c r="W2042" s="15"/>
      <c r="X2042" s="15"/>
      <c r="Y2042" s="15"/>
      <c r="Z2042" s="15"/>
      <c r="AA2042" s="15"/>
      <c r="AB2042" s="15"/>
      <c r="AC2042" s="15"/>
      <c r="AD2042" s="15"/>
      <c r="AE2042" s="15"/>
      <c r="AT2042" s="264" t="s">
        <v>170</v>
      </c>
      <c r="AU2042" s="264" t="s">
        <v>77</v>
      </c>
      <c r="AV2042" s="15" t="s">
        <v>161</v>
      </c>
      <c r="AW2042" s="15" t="s">
        <v>31</v>
      </c>
      <c r="AX2042" s="15" t="s">
        <v>75</v>
      </c>
      <c r="AY2042" s="264" t="s">
        <v>155</v>
      </c>
    </row>
    <row r="2043" s="2" customFormat="1" ht="16.5" customHeight="1">
      <c r="A2043" s="41"/>
      <c r="B2043" s="42"/>
      <c r="C2043" s="215" t="s">
        <v>1480</v>
      </c>
      <c r="D2043" s="215" t="s">
        <v>157</v>
      </c>
      <c r="E2043" s="216" t="s">
        <v>1481</v>
      </c>
      <c r="F2043" s="217" t="s">
        <v>1482</v>
      </c>
      <c r="G2043" s="218" t="s">
        <v>160</v>
      </c>
      <c r="H2043" s="219">
        <v>2</v>
      </c>
      <c r="I2043" s="220"/>
      <c r="J2043" s="221">
        <f>ROUND(I2043*H2043,2)</f>
        <v>0</v>
      </c>
      <c r="K2043" s="217" t="s">
        <v>19</v>
      </c>
      <c r="L2043" s="47"/>
      <c r="M2043" s="222" t="s">
        <v>19</v>
      </c>
      <c r="N2043" s="223" t="s">
        <v>40</v>
      </c>
      <c r="O2043" s="87"/>
      <c r="P2043" s="224">
        <f>O2043*H2043</f>
        <v>0</v>
      </c>
      <c r="Q2043" s="224">
        <v>0</v>
      </c>
      <c r="R2043" s="224">
        <f>Q2043*H2043</f>
        <v>0</v>
      </c>
      <c r="S2043" s="224">
        <v>0</v>
      </c>
      <c r="T2043" s="225">
        <f>S2043*H2043</f>
        <v>0</v>
      </c>
      <c r="U2043" s="41"/>
      <c r="V2043" s="41"/>
      <c r="W2043" s="41"/>
      <c r="X2043" s="41"/>
      <c r="Y2043" s="41"/>
      <c r="Z2043" s="41"/>
      <c r="AA2043" s="41"/>
      <c r="AB2043" s="41"/>
      <c r="AC2043" s="41"/>
      <c r="AD2043" s="41"/>
      <c r="AE2043" s="41"/>
      <c r="AR2043" s="226" t="s">
        <v>220</v>
      </c>
      <c r="AT2043" s="226" t="s">
        <v>157</v>
      </c>
      <c r="AU2043" s="226" t="s">
        <v>77</v>
      </c>
      <c r="AY2043" s="20" t="s">
        <v>155</v>
      </c>
      <c r="BE2043" s="227">
        <f>IF(N2043="základní",J2043,0)</f>
        <v>0</v>
      </c>
      <c r="BF2043" s="227">
        <f>IF(N2043="snížená",J2043,0)</f>
        <v>0</v>
      </c>
      <c r="BG2043" s="227">
        <f>IF(N2043="zákl. přenesená",J2043,0)</f>
        <v>0</v>
      </c>
      <c r="BH2043" s="227">
        <f>IF(N2043="sníž. přenesená",J2043,0)</f>
        <v>0</v>
      </c>
      <c r="BI2043" s="227">
        <f>IF(N2043="nulová",J2043,0)</f>
        <v>0</v>
      </c>
      <c r="BJ2043" s="20" t="s">
        <v>75</v>
      </c>
      <c r="BK2043" s="227">
        <f>ROUND(I2043*H2043,2)</f>
        <v>0</v>
      </c>
      <c r="BL2043" s="20" t="s">
        <v>220</v>
      </c>
      <c r="BM2043" s="226" t="s">
        <v>1483</v>
      </c>
    </row>
    <row r="2044" s="2" customFormat="1">
      <c r="A2044" s="41"/>
      <c r="B2044" s="42"/>
      <c r="C2044" s="43"/>
      <c r="D2044" s="228" t="s">
        <v>162</v>
      </c>
      <c r="E2044" s="43"/>
      <c r="F2044" s="229" t="s">
        <v>1482</v>
      </c>
      <c r="G2044" s="43"/>
      <c r="H2044" s="43"/>
      <c r="I2044" s="230"/>
      <c r="J2044" s="43"/>
      <c r="K2044" s="43"/>
      <c r="L2044" s="47"/>
      <c r="M2044" s="231"/>
      <c r="N2044" s="232"/>
      <c r="O2044" s="87"/>
      <c r="P2044" s="87"/>
      <c r="Q2044" s="87"/>
      <c r="R2044" s="87"/>
      <c r="S2044" s="87"/>
      <c r="T2044" s="88"/>
      <c r="U2044" s="41"/>
      <c r="V2044" s="41"/>
      <c r="W2044" s="41"/>
      <c r="X2044" s="41"/>
      <c r="Y2044" s="41"/>
      <c r="Z2044" s="41"/>
      <c r="AA2044" s="41"/>
      <c r="AB2044" s="41"/>
      <c r="AC2044" s="41"/>
      <c r="AD2044" s="41"/>
      <c r="AE2044" s="41"/>
      <c r="AT2044" s="20" t="s">
        <v>162</v>
      </c>
      <c r="AU2044" s="20" t="s">
        <v>77</v>
      </c>
    </row>
    <row r="2045" s="2" customFormat="1" ht="16.5" customHeight="1">
      <c r="A2045" s="41"/>
      <c r="B2045" s="42"/>
      <c r="C2045" s="215" t="s">
        <v>897</v>
      </c>
      <c r="D2045" s="215" t="s">
        <v>157</v>
      </c>
      <c r="E2045" s="216" t="s">
        <v>1484</v>
      </c>
      <c r="F2045" s="217" t="s">
        <v>1485</v>
      </c>
      <c r="G2045" s="218" t="s">
        <v>160</v>
      </c>
      <c r="H2045" s="219">
        <v>15</v>
      </c>
      <c r="I2045" s="220"/>
      <c r="J2045" s="221">
        <f>ROUND(I2045*H2045,2)</f>
        <v>0</v>
      </c>
      <c r="K2045" s="217" t="s">
        <v>19</v>
      </c>
      <c r="L2045" s="47"/>
      <c r="M2045" s="222" t="s">
        <v>19</v>
      </c>
      <c r="N2045" s="223" t="s">
        <v>40</v>
      </c>
      <c r="O2045" s="87"/>
      <c r="P2045" s="224">
        <f>O2045*H2045</f>
        <v>0</v>
      </c>
      <c r="Q2045" s="224">
        <v>0</v>
      </c>
      <c r="R2045" s="224">
        <f>Q2045*H2045</f>
        <v>0</v>
      </c>
      <c r="S2045" s="224">
        <v>0</v>
      </c>
      <c r="T2045" s="225">
        <f>S2045*H2045</f>
        <v>0</v>
      </c>
      <c r="U2045" s="41"/>
      <c r="V2045" s="41"/>
      <c r="W2045" s="41"/>
      <c r="X2045" s="41"/>
      <c r="Y2045" s="41"/>
      <c r="Z2045" s="41"/>
      <c r="AA2045" s="41"/>
      <c r="AB2045" s="41"/>
      <c r="AC2045" s="41"/>
      <c r="AD2045" s="41"/>
      <c r="AE2045" s="41"/>
      <c r="AR2045" s="226" t="s">
        <v>220</v>
      </c>
      <c r="AT2045" s="226" t="s">
        <v>157</v>
      </c>
      <c r="AU2045" s="226" t="s">
        <v>77</v>
      </c>
      <c r="AY2045" s="20" t="s">
        <v>155</v>
      </c>
      <c r="BE2045" s="227">
        <f>IF(N2045="základní",J2045,0)</f>
        <v>0</v>
      </c>
      <c r="BF2045" s="227">
        <f>IF(N2045="snížená",J2045,0)</f>
        <v>0</v>
      </c>
      <c r="BG2045" s="227">
        <f>IF(N2045="zákl. přenesená",J2045,0)</f>
        <v>0</v>
      </c>
      <c r="BH2045" s="227">
        <f>IF(N2045="sníž. přenesená",J2045,0)</f>
        <v>0</v>
      </c>
      <c r="BI2045" s="227">
        <f>IF(N2045="nulová",J2045,0)</f>
        <v>0</v>
      </c>
      <c r="BJ2045" s="20" t="s">
        <v>75</v>
      </c>
      <c r="BK2045" s="227">
        <f>ROUND(I2045*H2045,2)</f>
        <v>0</v>
      </c>
      <c r="BL2045" s="20" t="s">
        <v>220</v>
      </c>
      <c r="BM2045" s="226" t="s">
        <v>1486</v>
      </c>
    </row>
    <row r="2046" s="2" customFormat="1">
      <c r="A2046" s="41"/>
      <c r="B2046" s="42"/>
      <c r="C2046" s="43"/>
      <c r="D2046" s="228" t="s">
        <v>162</v>
      </c>
      <c r="E2046" s="43"/>
      <c r="F2046" s="229" t="s">
        <v>1485</v>
      </c>
      <c r="G2046" s="43"/>
      <c r="H2046" s="43"/>
      <c r="I2046" s="230"/>
      <c r="J2046" s="43"/>
      <c r="K2046" s="43"/>
      <c r="L2046" s="47"/>
      <c r="M2046" s="231"/>
      <c r="N2046" s="232"/>
      <c r="O2046" s="87"/>
      <c r="P2046" s="87"/>
      <c r="Q2046" s="87"/>
      <c r="R2046" s="87"/>
      <c r="S2046" s="87"/>
      <c r="T2046" s="88"/>
      <c r="U2046" s="41"/>
      <c r="V2046" s="41"/>
      <c r="W2046" s="41"/>
      <c r="X2046" s="41"/>
      <c r="Y2046" s="41"/>
      <c r="Z2046" s="41"/>
      <c r="AA2046" s="41"/>
      <c r="AB2046" s="41"/>
      <c r="AC2046" s="41"/>
      <c r="AD2046" s="41"/>
      <c r="AE2046" s="41"/>
      <c r="AT2046" s="20" t="s">
        <v>162</v>
      </c>
      <c r="AU2046" s="20" t="s">
        <v>77</v>
      </c>
    </row>
    <row r="2047" s="2" customFormat="1" ht="16.5" customHeight="1">
      <c r="A2047" s="41"/>
      <c r="B2047" s="42"/>
      <c r="C2047" s="215" t="s">
        <v>1487</v>
      </c>
      <c r="D2047" s="215" t="s">
        <v>157</v>
      </c>
      <c r="E2047" s="216" t="s">
        <v>1488</v>
      </c>
      <c r="F2047" s="217" t="s">
        <v>1489</v>
      </c>
      <c r="G2047" s="218" t="s">
        <v>160</v>
      </c>
      <c r="H2047" s="219">
        <v>7</v>
      </c>
      <c r="I2047" s="220"/>
      <c r="J2047" s="221">
        <f>ROUND(I2047*H2047,2)</f>
        <v>0</v>
      </c>
      <c r="K2047" s="217" t="s">
        <v>19</v>
      </c>
      <c r="L2047" s="47"/>
      <c r="M2047" s="222" t="s">
        <v>19</v>
      </c>
      <c r="N2047" s="223" t="s">
        <v>40</v>
      </c>
      <c r="O2047" s="87"/>
      <c r="P2047" s="224">
        <f>O2047*H2047</f>
        <v>0</v>
      </c>
      <c r="Q2047" s="224">
        <v>0</v>
      </c>
      <c r="R2047" s="224">
        <f>Q2047*H2047</f>
        <v>0</v>
      </c>
      <c r="S2047" s="224">
        <v>0</v>
      </c>
      <c r="T2047" s="225">
        <f>S2047*H2047</f>
        <v>0</v>
      </c>
      <c r="U2047" s="41"/>
      <c r="V2047" s="41"/>
      <c r="W2047" s="41"/>
      <c r="X2047" s="41"/>
      <c r="Y2047" s="41"/>
      <c r="Z2047" s="41"/>
      <c r="AA2047" s="41"/>
      <c r="AB2047" s="41"/>
      <c r="AC2047" s="41"/>
      <c r="AD2047" s="41"/>
      <c r="AE2047" s="41"/>
      <c r="AR2047" s="226" t="s">
        <v>220</v>
      </c>
      <c r="AT2047" s="226" t="s">
        <v>157</v>
      </c>
      <c r="AU2047" s="226" t="s">
        <v>77</v>
      </c>
      <c r="AY2047" s="20" t="s">
        <v>155</v>
      </c>
      <c r="BE2047" s="227">
        <f>IF(N2047="základní",J2047,0)</f>
        <v>0</v>
      </c>
      <c r="BF2047" s="227">
        <f>IF(N2047="snížená",J2047,0)</f>
        <v>0</v>
      </c>
      <c r="BG2047" s="227">
        <f>IF(N2047="zákl. přenesená",J2047,0)</f>
        <v>0</v>
      </c>
      <c r="BH2047" s="227">
        <f>IF(N2047="sníž. přenesená",J2047,0)</f>
        <v>0</v>
      </c>
      <c r="BI2047" s="227">
        <f>IF(N2047="nulová",J2047,0)</f>
        <v>0</v>
      </c>
      <c r="BJ2047" s="20" t="s">
        <v>75</v>
      </c>
      <c r="BK2047" s="227">
        <f>ROUND(I2047*H2047,2)</f>
        <v>0</v>
      </c>
      <c r="BL2047" s="20" t="s">
        <v>220</v>
      </c>
      <c r="BM2047" s="226" t="s">
        <v>1490</v>
      </c>
    </row>
    <row r="2048" s="2" customFormat="1">
      <c r="A2048" s="41"/>
      <c r="B2048" s="42"/>
      <c r="C2048" s="43"/>
      <c r="D2048" s="228" t="s">
        <v>162</v>
      </c>
      <c r="E2048" s="43"/>
      <c r="F2048" s="229" t="s">
        <v>1489</v>
      </c>
      <c r="G2048" s="43"/>
      <c r="H2048" s="43"/>
      <c r="I2048" s="230"/>
      <c r="J2048" s="43"/>
      <c r="K2048" s="43"/>
      <c r="L2048" s="47"/>
      <c r="M2048" s="231"/>
      <c r="N2048" s="232"/>
      <c r="O2048" s="87"/>
      <c r="P2048" s="87"/>
      <c r="Q2048" s="87"/>
      <c r="R2048" s="87"/>
      <c r="S2048" s="87"/>
      <c r="T2048" s="88"/>
      <c r="U2048" s="41"/>
      <c r="V2048" s="41"/>
      <c r="W2048" s="41"/>
      <c r="X2048" s="41"/>
      <c r="Y2048" s="41"/>
      <c r="Z2048" s="41"/>
      <c r="AA2048" s="41"/>
      <c r="AB2048" s="41"/>
      <c r="AC2048" s="41"/>
      <c r="AD2048" s="41"/>
      <c r="AE2048" s="41"/>
      <c r="AT2048" s="20" t="s">
        <v>162</v>
      </c>
      <c r="AU2048" s="20" t="s">
        <v>77</v>
      </c>
    </row>
    <row r="2049" s="2" customFormat="1" ht="16.5" customHeight="1">
      <c r="A2049" s="41"/>
      <c r="B2049" s="42"/>
      <c r="C2049" s="215" t="s">
        <v>902</v>
      </c>
      <c r="D2049" s="215" t="s">
        <v>157</v>
      </c>
      <c r="E2049" s="216" t="s">
        <v>1491</v>
      </c>
      <c r="F2049" s="217" t="s">
        <v>1492</v>
      </c>
      <c r="G2049" s="218" t="s">
        <v>1493</v>
      </c>
      <c r="H2049" s="287"/>
      <c r="I2049" s="220"/>
      <c r="J2049" s="221">
        <f>ROUND(I2049*H2049,2)</f>
        <v>0</v>
      </c>
      <c r="K2049" s="217" t="s">
        <v>19</v>
      </c>
      <c r="L2049" s="47"/>
      <c r="M2049" s="222" t="s">
        <v>19</v>
      </c>
      <c r="N2049" s="223" t="s">
        <v>40</v>
      </c>
      <c r="O2049" s="87"/>
      <c r="P2049" s="224">
        <f>O2049*H2049</f>
        <v>0</v>
      </c>
      <c r="Q2049" s="224">
        <v>0</v>
      </c>
      <c r="R2049" s="224">
        <f>Q2049*H2049</f>
        <v>0</v>
      </c>
      <c r="S2049" s="224">
        <v>0</v>
      </c>
      <c r="T2049" s="225">
        <f>S2049*H2049</f>
        <v>0</v>
      </c>
      <c r="U2049" s="41"/>
      <c r="V2049" s="41"/>
      <c r="W2049" s="41"/>
      <c r="X2049" s="41"/>
      <c r="Y2049" s="41"/>
      <c r="Z2049" s="41"/>
      <c r="AA2049" s="41"/>
      <c r="AB2049" s="41"/>
      <c r="AC2049" s="41"/>
      <c r="AD2049" s="41"/>
      <c r="AE2049" s="41"/>
      <c r="AR2049" s="226" t="s">
        <v>220</v>
      </c>
      <c r="AT2049" s="226" t="s">
        <v>157</v>
      </c>
      <c r="AU2049" s="226" t="s">
        <v>77</v>
      </c>
      <c r="AY2049" s="20" t="s">
        <v>155</v>
      </c>
      <c r="BE2049" s="227">
        <f>IF(N2049="základní",J2049,0)</f>
        <v>0</v>
      </c>
      <c r="BF2049" s="227">
        <f>IF(N2049="snížená",J2049,0)</f>
        <v>0</v>
      </c>
      <c r="BG2049" s="227">
        <f>IF(N2049="zákl. přenesená",J2049,0)</f>
        <v>0</v>
      </c>
      <c r="BH2049" s="227">
        <f>IF(N2049="sníž. přenesená",J2049,0)</f>
        <v>0</v>
      </c>
      <c r="BI2049" s="227">
        <f>IF(N2049="nulová",J2049,0)</f>
        <v>0</v>
      </c>
      <c r="BJ2049" s="20" t="s">
        <v>75</v>
      </c>
      <c r="BK2049" s="227">
        <f>ROUND(I2049*H2049,2)</f>
        <v>0</v>
      </c>
      <c r="BL2049" s="20" t="s">
        <v>220</v>
      </c>
      <c r="BM2049" s="226" t="s">
        <v>1494</v>
      </c>
    </row>
    <row r="2050" s="2" customFormat="1">
      <c r="A2050" s="41"/>
      <c r="B2050" s="42"/>
      <c r="C2050" s="43"/>
      <c r="D2050" s="228" t="s">
        <v>162</v>
      </c>
      <c r="E2050" s="43"/>
      <c r="F2050" s="229" t="s">
        <v>1492</v>
      </c>
      <c r="G2050" s="43"/>
      <c r="H2050" s="43"/>
      <c r="I2050" s="230"/>
      <c r="J2050" s="43"/>
      <c r="K2050" s="43"/>
      <c r="L2050" s="47"/>
      <c r="M2050" s="231"/>
      <c r="N2050" s="232"/>
      <c r="O2050" s="87"/>
      <c r="P2050" s="87"/>
      <c r="Q2050" s="87"/>
      <c r="R2050" s="87"/>
      <c r="S2050" s="87"/>
      <c r="T2050" s="88"/>
      <c r="U2050" s="41"/>
      <c r="V2050" s="41"/>
      <c r="W2050" s="41"/>
      <c r="X2050" s="41"/>
      <c r="Y2050" s="41"/>
      <c r="Z2050" s="41"/>
      <c r="AA2050" s="41"/>
      <c r="AB2050" s="41"/>
      <c r="AC2050" s="41"/>
      <c r="AD2050" s="41"/>
      <c r="AE2050" s="41"/>
      <c r="AT2050" s="20" t="s">
        <v>162</v>
      </c>
      <c r="AU2050" s="20" t="s">
        <v>77</v>
      </c>
    </row>
    <row r="2051" s="12" customFormat="1" ht="22.8" customHeight="1">
      <c r="A2051" s="12"/>
      <c r="B2051" s="199"/>
      <c r="C2051" s="200"/>
      <c r="D2051" s="201" t="s">
        <v>68</v>
      </c>
      <c r="E2051" s="213" t="s">
        <v>1495</v>
      </c>
      <c r="F2051" s="213" t="s">
        <v>1496</v>
      </c>
      <c r="G2051" s="200"/>
      <c r="H2051" s="200"/>
      <c r="I2051" s="203"/>
      <c r="J2051" s="214">
        <f>BK2051</f>
        <v>0</v>
      </c>
      <c r="K2051" s="200"/>
      <c r="L2051" s="205"/>
      <c r="M2051" s="206"/>
      <c r="N2051" s="207"/>
      <c r="O2051" s="207"/>
      <c r="P2051" s="208">
        <f>SUM(P2052:P2057)</f>
        <v>0</v>
      </c>
      <c r="Q2051" s="207"/>
      <c r="R2051" s="208">
        <f>SUM(R2052:R2057)</f>
        <v>0</v>
      </c>
      <c r="S2051" s="207"/>
      <c r="T2051" s="209">
        <f>SUM(T2052:T2057)</f>
        <v>0</v>
      </c>
      <c r="U2051" s="12"/>
      <c r="V2051" s="12"/>
      <c r="W2051" s="12"/>
      <c r="X2051" s="12"/>
      <c r="Y2051" s="12"/>
      <c r="Z2051" s="12"/>
      <c r="AA2051" s="12"/>
      <c r="AB2051" s="12"/>
      <c r="AC2051" s="12"/>
      <c r="AD2051" s="12"/>
      <c r="AE2051" s="12"/>
      <c r="AR2051" s="210" t="s">
        <v>77</v>
      </c>
      <c r="AT2051" s="211" t="s">
        <v>68</v>
      </c>
      <c r="AU2051" s="211" t="s">
        <v>75</v>
      </c>
      <c r="AY2051" s="210" t="s">
        <v>155</v>
      </c>
      <c r="BK2051" s="212">
        <f>SUM(BK2052:BK2057)</f>
        <v>0</v>
      </c>
    </row>
    <row r="2052" s="2" customFormat="1" ht="16.5" customHeight="1">
      <c r="A2052" s="41"/>
      <c r="B2052" s="42"/>
      <c r="C2052" s="215" t="s">
        <v>1497</v>
      </c>
      <c r="D2052" s="215" t="s">
        <v>157</v>
      </c>
      <c r="E2052" s="216" t="s">
        <v>1498</v>
      </c>
      <c r="F2052" s="217" t="s">
        <v>1499</v>
      </c>
      <c r="G2052" s="218" t="s">
        <v>1500</v>
      </c>
      <c r="H2052" s="219">
        <v>7</v>
      </c>
      <c r="I2052" s="220"/>
      <c r="J2052" s="221">
        <f>ROUND(I2052*H2052,2)</f>
        <v>0</v>
      </c>
      <c r="K2052" s="217" t="s">
        <v>19</v>
      </c>
      <c r="L2052" s="47"/>
      <c r="M2052" s="222" t="s">
        <v>19</v>
      </c>
      <c r="N2052" s="223" t="s">
        <v>40</v>
      </c>
      <c r="O2052" s="87"/>
      <c r="P2052" s="224">
        <f>O2052*H2052</f>
        <v>0</v>
      </c>
      <c r="Q2052" s="224">
        <v>0</v>
      </c>
      <c r="R2052" s="224">
        <f>Q2052*H2052</f>
        <v>0</v>
      </c>
      <c r="S2052" s="224">
        <v>0</v>
      </c>
      <c r="T2052" s="225">
        <f>S2052*H2052</f>
        <v>0</v>
      </c>
      <c r="U2052" s="41"/>
      <c r="V2052" s="41"/>
      <c r="W2052" s="41"/>
      <c r="X2052" s="41"/>
      <c r="Y2052" s="41"/>
      <c r="Z2052" s="41"/>
      <c r="AA2052" s="41"/>
      <c r="AB2052" s="41"/>
      <c r="AC2052" s="41"/>
      <c r="AD2052" s="41"/>
      <c r="AE2052" s="41"/>
      <c r="AR2052" s="226" t="s">
        <v>220</v>
      </c>
      <c r="AT2052" s="226" t="s">
        <v>157</v>
      </c>
      <c r="AU2052" s="226" t="s">
        <v>77</v>
      </c>
      <c r="AY2052" s="20" t="s">
        <v>155</v>
      </c>
      <c r="BE2052" s="227">
        <f>IF(N2052="základní",J2052,0)</f>
        <v>0</v>
      </c>
      <c r="BF2052" s="227">
        <f>IF(N2052="snížená",J2052,0)</f>
        <v>0</v>
      </c>
      <c r="BG2052" s="227">
        <f>IF(N2052="zákl. přenesená",J2052,0)</f>
        <v>0</v>
      </c>
      <c r="BH2052" s="227">
        <f>IF(N2052="sníž. přenesená",J2052,0)</f>
        <v>0</v>
      </c>
      <c r="BI2052" s="227">
        <f>IF(N2052="nulová",J2052,0)</f>
        <v>0</v>
      </c>
      <c r="BJ2052" s="20" t="s">
        <v>75</v>
      </c>
      <c r="BK2052" s="227">
        <f>ROUND(I2052*H2052,2)</f>
        <v>0</v>
      </c>
      <c r="BL2052" s="20" t="s">
        <v>220</v>
      </c>
      <c r="BM2052" s="226" t="s">
        <v>1501</v>
      </c>
    </row>
    <row r="2053" s="2" customFormat="1">
      <c r="A2053" s="41"/>
      <c r="B2053" s="42"/>
      <c r="C2053" s="43"/>
      <c r="D2053" s="228" t="s">
        <v>162</v>
      </c>
      <c r="E2053" s="43"/>
      <c r="F2053" s="229" t="s">
        <v>1499</v>
      </c>
      <c r="G2053" s="43"/>
      <c r="H2053" s="43"/>
      <c r="I2053" s="230"/>
      <c r="J2053" s="43"/>
      <c r="K2053" s="43"/>
      <c r="L2053" s="47"/>
      <c r="M2053" s="231"/>
      <c r="N2053" s="232"/>
      <c r="O2053" s="87"/>
      <c r="P2053" s="87"/>
      <c r="Q2053" s="87"/>
      <c r="R2053" s="87"/>
      <c r="S2053" s="87"/>
      <c r="T2053" s="88"/>
      <c r="U2053" s="41"/>
      <c r="V2053" s="41"/>
      <c r="W2053" s="41"/>
      <c r="X2053" s="41"/>
      <c r="Y2053" s="41"/>
      <c r="Z2053" s="41"/>
      <c r="AA2053" s="41"/>
      <c r="AB2053" s="41"/>
      <c r="AC2053" s="41"/>
      <c r="AD2053" s="41"/>
      <c r="AE2053" s="41"/>
      <c r="AT2053" s="20" t="s">
        <v>162</v>
      </c>
      <c r="AU2053" s="20" t="s">
        <v>77</v>
      </c>
    </row>
    <row r="2054" s="2" customFormat="1" ht="16.5" customHeight="1">
      <c r="A2054" s="41"/>
      <c r="B2054" s="42"/>
      <c r="C2054" s="215" t="s">
        <v>906</v>
      </c>
      <c r="D2054" s="215" t="s">
        <v>157</v>
      </c>
      <c r="E2054" s="216" t="s">
        <v>1502</v>
      </c>
      <c r="F2054" s="217" t="s">
        <v>1503</v>
      </c>
      <c r="G2054" s="218" t="s">
        <v>1500</v>
      </c>
      <c r="H2054" s="219">
        <v>21</v>
      </c>
      <c r="I2054" s="220"/>
      <c r="J2054" s="221">
        <f>ROUND(I2054*H2054,2)</f>
        <v>0</v>
      </c>
      <c r="K2054" s="217" t="s">
        <v>19</v>
      </c>
      <c r="L2054" s="47"/>
      <c r="M2054" s="222" t="s">
        <v>19</v>
      </c>
      <c r="N2054" s="223" t="s">
        <v>40</v>
      </c>
      <c r="O2054" s="87"/>
      <c r="P2054" s="224">
        <f>O2054*H2054</f>
        <v>0</v>
      </c>
      <c r="Q2054" s="224">
        <v>0</v>
      </c>
      <c r="R2054" s="224">
        <f>Q2054*H2054</f>
        <v>0</v>
      </c>
      <c r="S2054" s="224">
        <v>0</v>
      </c>
      <c r="T2054" s="225">
        <f>S2054*H2054</f>
        <v>0</v>
      </c>
      <c r="U2054" s="41"/>
      <c r="V2054" s="41"/>
      <c r="W2054" s="41"/>
      <c r="X2054" s="41"/>
      <c r="Y2054" s="41"/>
      <c r="Z2054" s="41"/>
      <c r="AA2054" s="41"/>
      <c r="AB2054" s="41"/>
      <c r="AC2054" s="41"/>
      <c r="AD2054" s="41"/>
      <c r="AE2054" s="41"/>
      <c r="AR2054" s="226" t="s">
        <v>220</v>
      </c>
      <c r="AT2054" s="226" t="s">
        <v>157</v>
      </c>
      <c r="AU2054" s="226" t="s">
        <v>77</v>
      </c>
      <c r="AY2054" s="20" t="s">
        <v>155</v>
      </c>
      <c r="BE2054" s="227">
        <f>IF(N2054="základní",J2054,0)</f>
        <v>0</v>
      </c>
      <c r="BF2054" s="227">
        <f>IF(N2054="snížená",J2054,0)</f>
        <v>0</v>
      </c>
      <c r="BG2054" s="227">
        <f>IF(N2054="zákl. přenesená",J2054,0)</f>
        <v>0</v>
      </c>
      <c r="BH2054" s="227">
        <f>IF(N2054="sníž. přenesená",J2054,0)</f>
        <v>0</v>
      </c>
      <c r="BI2054" s="227">
        <f>IF(N2054="nulová",J2054,0)</f>
        <v>0</v>
      </c>
      <c r="BJ2054" s="20" t="s">
        <v>75</v>
      </c>
      <c r="BK2054" s="227">
        <f>ROUND(I2054*H2054,2)</f>
        <v>0</v>
      </c>
      <c r="BL2054" s="20" t="s">
        <v>220</v>
      </c>
      <c r="BM2054" s="226" t="s">
        <v>1504</v>
      </c>
    </row>
    <row r="2055" s="2" customFormat="1">
      <c r="A2055" s="41"/>
      <c r="B2055" s="42"/>
      <c r="C2055" s="43"/>
      <c r="D2055" s="228" t="s">
        <v>162</v>
      </c>
      <c r="E2055" s="43"/>
      <c r="F2055" s="229" t="s">
        <v>1503</v>
      </c>
      <c r="G2055" s="43"/>
      <c r="H2055" s="43"/>
      <c r="I2055" s="230"/>
      <c r="J2055" s="43"/>
      <c r="K2055" s="43"/>
      <c r="L2055" s="47"/>
      <c r="M2055" s="231"/>
      <c r="N2055" s="232"/>
      <c r="O2055" s="87"/>
      <c r="P2055" s="87"/>
      <c r="Q2055" s="87"/>
      <c r="R2055" s="87"/>
      <c r="S2055" s="87"/>
      <c r="T2055" s="88"/>
      <c r="U2055" s="41"/>
      <c r="V2055" s="41"/>
      <c r="W2055" s="41"/>
      <c r="X2055" s="41"/>
      <c r="Y2055" s="41"/>
      <c r="Z2055" s="41"/>
      <c r="AA2055" s="41"/>
      <c r="AB2055" s="41"/>
      <c r="AC2055" s="41"/>
      <c r="AD2055" s="41"/>
      <c r="AE2055" s="41"/>
      <c r="AT2055" s="20" t="s">
        <v>162</v>
      </c>
      <c r="AU2055" s="20" t="s">
        <v>77</v>
      </c>
    </row>
    <row r="2056" s="2" customFormat="1" ht="16.5" customHeight="1">
      <c r="A2056" s="41"/>
      <c r="B2056" s="42"/>
      <c r="C2056" s="215" t="s">
        <v>1505</v>
      </c>
      <c r="D2056" s="215" t="s">
        <v>157</v>
      </c>
      <c r="E2056" s="216" t="s">
        <v>1506</v>
      </c>
      <c r="F2056" s="217" t="s">
        <v>1507</v>
      </c>
      <c r="G2056" s="218" t="s">
        <v>1500</v>
      </c>
      <c r="H2056" s="219">
        <v>21</v>
      </c>
      <c r="I2056" s="220"/>
      <c r="J2056" s="221">
        <f>ROUND(I2056*H2056,2)</f>
        <v>0</v>
      </c>
      <c r="K2056" s="217" t="s">
        <v>19</v>
      </c>
      <c r="L2056" s="47"/>
      <c r="M2056" s="222" t="s">
        <v>19</v>
      </c>
      <c r="N2056" s="223" t="s">
        <v>40</v>
      </c>
      <c r="O2056" s="87"/>
      <c r="P2056" s="224">
        <f>O2056*H2056</f>
        <v>0</v>
      </c>
      <c r="Q2056" s="224">
        <v>0</v>
      </c>
      <c r="R2056" s="224">
        <f>Q2056*H2056</f>
        <v>0</v>
      </c>
      <c r="S2056" s="224">
        <v>0</v>
      </c>
      <c r="T2056" s="225">
        <f>S2056*H2056</f>
        <v>0</v>
      </c>
      <c r="U2056" s="41"/>
      <c r="V2056" s="41"/>
      <c r="W2056" s="41"/>
      <c r="X2056" s="41"/>
      <c r="Y2056" s="41"/>
      <c r="Z2056" s="41"/>
      <c r="AA2056" s="41"/>
      <c r="AB2056" s="41"/>
      <c r="AC2056" s="41"/>
      <c r="AD2056" s="41"/>
      <c r="AE2056" s="41"/>
      <c r="AR2056" s="226" t="s">
        <v>220</v>
      </c>
      <c r="AT2056" s="226" t="s">
        <v>157</v>
      </c>
      <c r="AU2056" s="226" t="s">
        <v>77</v>
      </c>
      <c r="AY2056" s="20" t="s">
        <v>155</v>
      </c>
      <c r="BE2056" s="227">
        <f>IF(N2056="základní",J2056,0)</f>
        <v>0</v>
      </c>
      <c r="BF2056" s="227">
        <f>IF(N2056="snížená",J2056,0)</f>
        <v>0</v>
      </c>
      <c r="BG2056" s="227">
        <f>IF(N2056="zákl. přenesená",J2056,0)</f>
        <v>0</v>
      </c>
      <c r="BH2056" s="227">
        <f>IF(N2056="sníž. přenesená",J2056,0)</f>
        <v>0</v>
      </c>
      <c r="BI2056" s="227">
        <f>IF(N2056="nulová",J2056,0)</f>
        <v>0</v>
      </c>
      <c r="BJ2056" s="20" t="s">
        <v>75</v>
      </c>
      <c r="BK2056" s="227">
        <f>ROUND(I2056*H2056,2)</f>
        <v>0</v>
      </c>
      <c r="BL2056" s="20" t="s">
        <v>220</v>
      </c>
      <c r="BM2056" s="226" t="s">
        <v>1508</v>
      </c>
    </row>
    <row r="2057" s="2" customFormat="1">
      <c r="A2057" s="41"/>
      <c r="B2057" s="42"/>
      <c r="C2057" s="43"/>
      <c r="D2057" s="228" t="s">
        <v>162</v>
      </c>
      <c r="E2057" s="43"/>
      <c r="F2057" s="229" t="s">
        <v>1509</v>
      </c>
      <c r="G2057" s="43"/>
      <c r="H2057" s="43"/>
      <c r="I2057" s="230"/>
      <c r="J2057" s="43"/>
      <c r="K2057" s="43"/>
      <c r="L2057" s="47"/>
      <c r="M2057" s="231"/>
      <c r="N2057" s="232"/>
      <c r="O2057" s="87"/>
      <c r="P2057" s="87"/>
      <c r="Q2057" s="87"/>
      <c r="R2057" s="87"/>
      <c r="S2057" s="87"/>
      <c r="T2057" s="88"/>
      <c r="U2057" s="41"/>
      <c r="V2057" s="41"/>
      <c r="W2057" s="41"/>
      <c r="X2057" s="41"/>
      <c r="Y2057" s="41"/>
      <c r="Z2057" s="41"/>
      <c r="AA2057" s="41"/>
      <c r="AB2057" s="41"/>
      <c r="AC2057" s="41"/>
      <c r="AD2057" s="41"/>
      <c r="AE2057" s="41"/>
      <c r="AT2057" s="20" t="s">
        <v>162</v>
      </c>
      <c r="AU2057" s="20" t="s">
        <v>77</v>
      </c>
    </row>
    <row r="2058" s="12" customFormat="1" ht="22.8" customHeight="1">
      <c r="A2058" s="12"/>
      <c r="B2058" s="199"/>
      <c r="C2058" s="200"/>
      <c r="D2058" s="201" t="s">
        <v>68</v>
      </c>
      <c r="E2058" s="213" t="s">
        <v>1510</v>
      </c>
      <c r="F2058" s="213" t="s">
        <v>1511</v>
      </c>
      <c r="G2058" s="200"/>
      <c r="H2058" s="200"/>
      <c r="I2058" s="203"/>
      <c r="J2058" s="214">
        <f>BK2058</f>
        <v>0</v>
      </c>
      <c r="K2058" s="200"/>
      <c r="L2058" s="205"/>
      <c r="M2058" s="206"/>
      <c r="N2058" s="207"/>
      <c r="O2058" s="207"/>
      <c r="P2058" s="208">
        <f>SUM(P2059:P2064)</f>
        <v>0</v>
      </c>
      <c r="Q2058" s="207"/>
      <c r="R2058" s="208">
        <f>SUM(R2059:R2064)</f>
        <v>0</v>
      </c>
      <c r="S2058" s="207"/>
      <c r="T2058" s="209">
        <f>SUM(T2059:T2064)</f>
        <v>0</v>
      </c>
      <c r="U2058" s="12"/>
      <c r="V2058" s="12"/>
      <c r="W2058" s="12"/>
      <c r="X2058" s="12"/>
      <c r="Y2058" s="12"/>
      <c r="Z2058" s="12"/>
      <c r="AA2058" s="12"/>
      <c r="AB2058" s="12"/>
      <c r="AC2058" s="12"/>
      <c r="AD2058" s="12"/>
      <c r="AE2058" s="12"/>
      <c r="AR2058" s="210" t="s">
        <v>77</v>
      </c>
      <c r="AT2058" s="211" t="s">
        <v>68</v>
      </c>
      <c r="AU2058" s="211" t="s">
        <v>75</v>
      </c>
      <c r="AY2058" s="210" t="s">
        <v>155</v>
      </c>
      <c r="BK2058" s="212">
        <f>SUM(BK2059:BK2064)</f>
        <v>0</v>
      </c>
    </row>
    <row r="2059" s="2" customFormat="1" ht="16.5" customHeight="1">
      <c r="A2059" s="41"/>
      <c r="B2059" s="42"/>
      <c r="C2059" s="215" t="s">
        <v>912</v>
      </c>
      <c r="D2059" s="215" t="s">
        <v>157</v>
      </c>
      <c r="E2059" s="216" t="s">
        <v>1512</v>
      </c>
      <c r="F2059" s="217" t="s">
        <v>1513</v>
      </c>
      <c r="G2059" s="218" t="s">
        <v>1500</v>
      </c>
      <c r="H2059" s="219">
        <v>7</v>
      </c>
      <c r="I2059" s="220"/>
      <c r="J2059" s="221">
        <f>ROUND(I2059*H2059,2)</f>
        <v>0</v>
      </c>
      <c r="K2059" s="217" t="s">
        <v>19</v>
      </c>
      <c r="L2059" s="47"/>
      <c r="M2059" s="222" t="s">
        <v>19</v>
      </c>
      <c r="N2059" s="223" t="s">
        <v>40</v>
      </c>
      <c r="O2059" s="87"/>
      <c r="P2059" s="224">
        <f>O2059*H2059</f>
        <v>0</v>
      </c>
      <c r="Q2059" s="224">
        <v>0</v>
      </c>
      <c r="R2059" s="224">
        <f>Q2059*H2059</f>
        <v>0</v>
      </c>
      <c r="S2059" s="224">
        <v>0</v>
      </c>
      <c r="T2059" s="225">
        <f>S2059*H2059</f>
        <v>0</v>
      </c>
      <c r="U2059" s="41"/>
      <c r="V2059" s="41"/>
      <c r="W2059" s="41"/>
      <c r="X2059" s="41"/>
      <c r="Y2059" s="41"/>
      <c r="Z2059" s="41"/>
      <c r="AA2059" s="41"/>
      <c r="AB2059" s="41"/>
      <c r="AC2059" s="41"/>
      <c r="AD2059" s="41"/>
      <c r="AE2059" s="41"/>
      <c r="AR2059" s="226" t="s">
        <v>220</v>
      </c>
      <c r="AT2059" s="226" t="s">
        <v>157</v>
      </c>
      <c r="AU2059" s="226" t="s">
        <v>77</v>
      </c>
      <c r="AY2059" s="20" t="s">
        <v>155</v>
      </c>
      <c r="BE2059" s="227">
        <f>IF(N2059="základní",J2059,0)</f>
        <v>0</v>
      </c>
      <c r="BF2059" s="227">
        <f>IF(N2059="snížená",J2059,0)</f>
        <v>0</v>
      </c>
      <c r="BG2059" s="227">
        <f>IF(N2059="zákl. přenesená",J2059,0)</f>
        <v>0</v>
      </c>
      <c r="BH2059" s="227">
        <f>IF(N2059="sníž. přenesená",J2059,0)</f>
        <v>0</v>
      </c>
      <c r="BI2059" s="227">
        <f>IF(N2059="nulová",J2059,0)</f>
        <v>0</v>
      </c>
      <c r="BJ2059" s="20" t="s">
        <v>75</v>
      </c>
      <c r="BK2059" s="227">
        <f>ROUND(I2059*H2059,2)</f>
        <v>0</v>
      </c>
      <c r="BL2059" s="20" t="s">
        <v>220</v>
      </c>
      <c r="BM2059" s="226" t="s">
        <v>1514</v>
      </c>
    </row>
    <row r="2060" s="2" customFormat="1">
      <c r="A2060" s="41"/>
      <c r="B2060" s="42"/>
      <c r="C2060" s="43"/>
      <c r="D2060" s="228" t="s">
        <v>162</v>
      </c>
      <c r="E2060" s="43"/>
      <c r="F2060" s="229" t="s">
        <v>1513</v>
      </c>
      <c r="G2060" s="43"/>
      <c r="H2060" s="43"/>
      <c r="I2060" s="230"/>
      <c r="J2060" s="43"/>
      <c r="K2060" s="43"/>
      <c r="L2060" s="47"/>
      <c r="M2060" s="231"/>
      <c r="N2060" s="232"/>
      <c r="O2060" s="87"/>
      <c r="P2060" s="87"/>
      <c r="Q2060" s="87"/>
      <c r="R2060" s="87"/>
      <c r="S2060" s="87"/>
      <c r="T2060" s="88"/>
      <c r="U2060" s="41"/>
      <c r="V2060" s="41"/>
      <c r="W2060" s="41"/>
      <c r="X2060" s="41"/>
      <c r="Y2060" s="41"/>
      <c r="Z2060" s="41"/>
      <c r="AA2060" s="41"/>
      <c r="AB2060" s="41"/>
      <c r="AC2060" s="41"/>
      <c r="AD2060" s="41"/>
      <c r="AE2060" s="41"/>
      <c r="AT2060" s="20" t="s">
        <v>162</v>
      </c>
      <c r="AU2060" s="20" t="s">
        <v>77</v>
      </c>
    </row>
    <row r="2061" s="2" customFormat="1" ht="16.5" customHeight="1">
      <c r="A2061" s="41"/>
      <c r="B2061" s="42"/>
      <c r="C2061" s="215" t="s">
        <v>1515</v>
      </c>
      <c r="D2061" s="215" t="s">
        <v>157</v>
      </c>
      <c r="E2061" s="216" t="s">
        <v>1516</v>
      </c>
      <c r="F2061" s="217" t="s">
        <v>1517</v>
      </c>
      <c r="G2061" s="218" t="s">
        <v>1500</v>
      </c>
      <c r="H2061" s="219">
        <v>7</v>
      </c>
      <c r="I2061" s="220"/>
      <c r="J2061" s="221">
        <f>ROUND(I2061*H2061,2)</f>
        <v>0</v>
      </c>
      <c r="K2061" s="217" t="s">
        <v>19</v>
      </c>
      <c r="L2061" s="47"/>
      <c r="M2061" s="222" t="s">
        <v>19</v>
      </c>
      <c r="N2061" s="223" t="s">
        <v>40</v>
      </c>
      <c r="O2061" s="87"/>
      <c r="P2061" s="224">
        <f>O2061*H2061</f>
        <v>0</v>
      </c>
      <c r="Q2061" s="224">
        <v>0</v>
      </c>
      <c r="R2061" s="224">
        <f>Q2061*H2061</f>
        <v>0</v>
      </c>
      <c r="S2061" s="224">
        <v>0</v>
      </c>
      <c r="T2061" s="225">
        <f>S2061*H2061</f>
        <v>0</v>
      </c>
      <c r="U2061" s="41"/>
      <c r="V2061" s="41"/>
      <c r="W2061" s="41"/>
      <c r="X2061" s="41"/>
      <c r="Y2061" s="41"/>
      <c r="Z2061" s="41"/>
      <c r="AA2061" s="41"/>
      <c r="AB2061" s="41"/>
      <c r="AC2061" s="41"/>
      <c r="AD2061" s="41"/>
      <c r="AE2061" s="41"/>
      <c r="AR2061" s="226" t="s">
        <v>220</v>
      </c>
      <c r="AT2061" s="226" t="s">
        <v>157</v>
      </c>
      <c r="AU2061" s="226" t="s">
        <v>77</v>
      </c>
      <c r="AY2061" s="20" t="s">
        <v>155</v>
      </c>
      <c r="BE2061" s="227">
        <f>IF(N2061="základní",J2061,0)</f>
        <v>0</v>
      </c>
      <c r="BF2061" s="227">
        <f>IF(N2061="snížená",J2061,0)</f>
        <v>0</v>
      </c>
      <c r="BG2061" s="227">
        <f>IF(N2061="zákl. přenesená",J2061,0)</f>
        <v>0</v>
      </c>
      <c r="BH2061" s="227">
        <f>IF(N2061="sníž. přenesená",J2061,0)</f>
        <v>0</v>
      </c>
      <c r="BI2061" s="227">
        <f>IF(N2061="nulová",J2061,0)</f>
        <v>0</v>
      </c>
      <c r="BJ2061" s="20" t="s">
        <v>75</v>
      </c>
      <c r="BK2061" s="227">
        <f>ROUND(I2061*H2061,2)</f>
        <v>0</v>
      </c>
      <c r="BL2061" s="20" t="s">
        <v>220</v>
      </c>
      <c r="BM2061" s="226" t="s">
        <v>1518</v>
      </c>
    </row>
    <row r="2062" s="2" customFormat="1">
      <c r="A2062" s="41"/>
      <c r="B2062" s="42"/>
      <c r="C2062" s="43"/>
      <c r="D2062" s="228" t="s">
        <v>162</v>
      </c>
      <c r="E2062" s="43"/>
      <c r="F2062" s="229" t="s">
        <v>1517</v>
      </c>
      <c r="G2062" s="43"/>
      <c r="H2062" s="43"/>
      <c r="I2062" s="230"/>
      <c r="J2062" s="43"/>
      <c r="K2062" s="43"/>
      <c r="L2062" s="47"/>
      <c r="M2062" s="231"/>
      <c r="N2062" s="232"/>
      <c r="O2062" s="87"/>
      <c r="P2062" s="87"/>
      <c r="Q2062" s="87"/>
      <c r="R2062" s="87"/>
      <c r="S2062" s="87"/>
      <c r="T2062" s="88"/>
      <c r="U2062" s="41"/>
      <c r="V2062" s="41"/>
      <c r="W2062" s="41"/>
      <c r="X2062" s="41"/>
      <c r="Y2062" s="41"/>
      <c r="Z2062" s="41"/>
      <c r="AA2062" s="41"/>
      <c r="AB2062" s="41"/>
      <c r="AC2062" s="41"/>
      <c r="AD2062" s="41"/>
      <c r="AE2062" s="41"/>
      <c r="AT2062" s="20" t="s">
        <v>162</v>
      </c>
      <c r="AU2062" s="20" t="s">
        <v>77</v>
      </c>
    </row>
    <row r="2063" s="2" customFormat="1" ht="16.5" customHeight="1">
      <c r="A2063" s="41"/>
      <c r="B2063" s="42"/>
      <c r="C2063" s="215" t="s">
        <v>917</v>
      </c>
      <c r="D2063" s="215" t="s">
        <v>157</v>
      </c>
      <c r="E2063" s="216" t="s">
        <v>1519</v>
      </c>
      <c r="F2063" s="217" t="s">
        <v>1509</v>
      </c>
      <c r="G2063" s="218" t="s">
        <v>1500</v>
      </c>
      <c r="H2063" s="219">
        <v>7</v>
      </c>
      <c r="I2063" s="220"/>
      <c r="J2063" s="221">
        <f>ROUND(I2063*H2063,2)</f>
        <v>0</v>
      </c>
      <c r="K2063" s="217" t="s">
        <v>19</v>
      </c>
      <c r="L2063" s="47"/>
      <c r="M2063" s="222" t="s">
        <v>19</v>
      </c>
      <c r="N2063" s="223" t="s">
        <v>40</v>
      </c>
      <c r="O2063" s="87"/>
      <c r="P2063" s="224">
        <f>O2063*H2063</f>
        <v>0</v>
      </c>
      <c r="Q2063" s="224">
        <v>0</v>
      </c>
      <c r="R2063" s="224">
        <f>Q2063*H2063</f>
        <v>0</v>
      </c>
      <c r="S2063" s="224">
        <v>0</v>
      </c>
      <c r="T2063" s="225">
        <f>S2063*H2063</f>
        <v>0</v>
      </c>
      <c r="U2063" s="41"/>
      <c r="V2063" s="41"/>
      <c r="W2063" s="41"/>
      <c r="X2063" s="41"/>
      <c r="Y2063" s="41"/>
      <c r="Z2063" s="41"/>
      <c r="AA2063" s="41"/>
      <c r="AB2063" s="41"/>
      <c r="AC2063" s="41"/>
      <c r="AD2063" s="41"/>
      <c r="AE2063" s="41"/>
      <c r="AR2063" s="226" t="s">
        <v>220</v>
      </c>
      <c r="AT2063" s="226" t="s">
        <v>157</v>
      </c>
      <c r="AU2063" s="226" t="s">
        <v>77</v>
      </c>
      <c r="AY2063" s="20" t="s">
        <v>155</v>
      </c>
      <c r="BE2063" s="227">
        <f>IF(N2063="základní",J2063,0)</f>
        <v>0</v>
      </c>
      <c r="BF2063" s="227">
        <f>IF(N2063="snížená",J2063,0)</f>
        <v>0</v>
      </c>
      <c r="BG2063" s="227">
        <f>IF(N2063="zákl. přenesená",J2063,0)</f>
        <v>0</v>
      </c>
      <c r="BH2063" s="227">
        <f>IF(N2063="sníž. přenesená",J2063,0)</f>
        <v>0</v>
      </c>
      <c r="BI2063" s="227">
        <f>IF(N2063="nulová",J2063,0)</f>
        <v>0</v>
      </c>
      <c r="BJ2063" s="20" t="s">
        <v>75</v>
      </c>
      <c r="BK2063" s="227">
        <f>ROUND(I2063*H2063,2)</f>
        <v>0</v>
      </c>
      <c r="BL2063" s="20" t="s">
        <v>220</v>
      </c>
      <c r="BM2063" s="226" t="s">
        <v>1520</v>
      </c>
    </row>
    <row r="2064" s="2" customFormat="1">
      <c r="A2064" s="41"/>
      <c r="B2064" s="42"/>
      <c r="C2064" s="43"/>
      <c r="D2064" s="228" t="s">
        <v>162</v>
      </c>
      <c r="E2064" s="43"/>
      <c r="F2064" s="229" t="s">
        <v>1509</v>
      </c>
      <c r="G2064" s="43"/>
      <c r="H2064" s="43"/>
      <c r="I2064" s="230"/>
      <c r="J2064" s="43"/>
      <c r="K2064" s="43"/>
      <c r="L2064" s="47"/>
      <c r="M2064" s="231"/>
      <c r="N2064" s="232"/>
      <c r="O2064" s="87"/>
      <c r="P2064" s="87"/>
      <c r="Q2064" s="87"/>
      <c r="R2064" s="87"/>
      <c r="S2064" s="87"/>
      <c r="T2064" s="88"/>
      <c r="U2064" s="41"/>
      <c r="V2064" s="41"/>
      <c r="W2064" s="41"/>
      <c r="X2064" s="41"/>
      <c r="Y2064" s="41"/>
      <c r="Z2064" s="41"/>
      <c r="AA2064" s="41"/>
      <c r="AB2064" s="41"/>
      <c r="AC2064" s="41"/>
      <c r="AD2064" s="41"/>
      <c r="AE2064" s="41"/>
      <c r="AT2064" s="20" t="s">
        <v>162</v>
      </c>
      <c r="AU2064" s="20" t="s">
        <v>77</v>
      </c>
    </row>
    <row r="2065" s="12" customFormat="1" ht="22.8" customHeight="1">
      <c r="A2065" s="12"/>
      <c r="B2065" s="199"/>
      <c r="C2065" s="200"/>
      <c r="D2065" s="201" t="s">
        <v>68</v>
      </c>
      <c r="E2065" s="213" t="s">
        <v>1521</v>
      </c>
      <c r="F2065" s="213" t="s">
        <v>1522</v>
      </c>
      <c r="G2065" s="200"/>
      <c r="H2065" s="200"/>
      <c r="I2065" s="203"/>
      <c r="J2065" s="214">
        <f>BK2065</f>
        <v>0</v>
      </c>
      <c r="K2065" s="200"/>
      <c r="L2065" s="205"/>
      <c r="M2065" s="206"/>
      <c r="N2065" s="207"/>
      <c r="O2065" s="207"/>
      <c r="P2065" s="208">
        <f>SUM(P2066:P2079)</f>
        <v>0</v>
      </c>
      <c r="Q2065" s="207"/>
      <c r="R2065" s="208">
        <f>SUM(R2066:R2079)</f>
        <v>0</v>
      </c>
      <c r="S2065" s="207"/>
      <c r="T2065" s="209">
        <f>SUM(T2066:T2079)</f>
        <v>0</v>
      </c>
      <c r="U2065" s="12"/>
      <c r="V2065" s="12"/>
      <c r="W2065" s="12"/>
      <c r="X2065" s="12"/>
      <c r="Y2065" s="12"/>
      <c r="Z2065" s="12"/>
      <c r="AA2065" s="12"/>
      <c r="AB2065" s="12"/>
      <c r="AC2065" s="12"/>
      <c r="AD2065" s="12"/>
      <c r="AE2065" s="12"/>
      <c r="AR2065" s="210" t="s">
        <v>77</v>
      </c>
      <c r="AT2065" s="211" t="s">
        <v>68</v>
      </c>
      <c r="AU2065" s="211" t="s">
        <v>75</v>
      </c>
      <c r="AY2065" s="210" t="s">
        <v>155</v>
      </c>
      <c r="BK2065" s="212">
        <f>SUM(BK2066:BK2079)</f>
        <v>0</v>
      </c>
    </row>
    <row r="2066" s="2" customFormat="1" ht="16.5" customHeight="1">
      <c r="A2066" s="41"/>
      <c r="B2066" s="42"/>
      <c r="C2066" s="215" t="s">
        <v>1523</v>
      </c>
      <c r="D2066" s="215" t="s">
        <v>157</v>
      </c>
      <c r="E2066" s="216" t="s">
        <v>1524</v>
      </c>
      <c r="F2066" s="217" t="s">
        <v>1525</v>
      </c>
      <c r="G2066" s="218" t="s">
        <v>1500</v>
      </c>
      <c r="H2066" s="219">
        <v>3</v>
      </c>
      <c r="I2066" s="220"/>
      <c r="J2066" s="221">
        <f>ROUND(I2066*H2066,2)</f>
        <v>0</v>
      </c>
      <c r="K2066" s="217" t="s">
        <v>19</v>
      </c>
      <c r="L2066" s="47"/>
      <c r="M2066" s="222" t="s">
        <v>19</v>
      </c>
      <c r="N2066" s="223" t="s">
        <v>40</v>
      </c>
      <c r="O2066" s="87"/>
      <c r="P2066" s="224">
        <f>O2066*H2066</f>
        <v>0</v>
      </c>
      <c r="Q2066" s="224">
        <v>0</v>
      </c>
      <c r="R2066" s="224">
        <f>Q2066*H2066</f>
        <v>0</v>
      </c>
      <c r="S2066" s="224">
        <v>0</v>
      </c>
      <c r="T2066" s="225">
        <f>S2066*H2066</f>
        <v>0</v>
      </c>
      <c r="U2066" s="41"/>
      <c r="V2066" s="41"/>
      <c r="W2066" s="41"/>
      <c r="X2066" s="41"/>
      <c r="Y2066" s="41"/>
      <c r="Z2066" s="41"/>
      <c r="AA2066" s="41"/>
      <c r="AB2066" s="41"/>
      <c r="AC2066" s="41"/>
      <c r="AD2066" s="41"/>
      <c r="AE2066" s="41"/>
      <c r="AR2066" s="226" t="s">
        <v>220</v>
      </c>
      <c r="AT2066" s="226" t="s">
        <v>157</v>
      </c>
      <c r="AU2066" s="226" t="s">
        <v>77</v>
      </c>
      <c r="AY2066" s="20" t="s">
        <v>155</v>
      </c>
      <c r="BE2066" s="227">
        <f>IF(N2066="základní",J2066,0)</f>
        <v>0</v>
      </c>
      <c r="BF2066" s="227">
        <f>IF(N2066="snížená",J2066,0)</f>
        <v>0</v>
      </c>
      <c r="BG2066" s="227">
        <f>IF(N2066="zákl. přenesená",J2066,0)</f>
        <v>0</v>
      </c>
      <c r="BH2066" s="227">
        <f>IF(N2066="sníž. přenesená",J2066,0)</f>
        <v>0</v>
      </c>
      <c r="BI2066" s="227">
        <f>IF(N2066="nulová",J2066,0)</f>
        <v>0</v>
      </c>
      <c r="BJ2066" s="20" t="s">
        <v>75</v>
      </c>
      <c r="BK2066" s="227">
        <f>ROUND(I2066*H2066,2)</f>
        <v>0</v>
      </c>
      <c r="BL2066" s="20" t="s">
        <v>220</v>
      </c>
      <c r="BM2066" s="226" t="s">
        <v>1526</v>
      </c>
    </row>
    <row r="2067" s="2" customFormat="1">
      <c r="A2067" s="41"/>
      <c r="B2067" s="42"/>
      <c r="C2067" s="43"/>
      <c r="D2067" s="228" t="s">
        <v>162</v>
      </c>
      <c r="E2067" s="43"/>
      <c r="F2067" s="229" t="s">
        <v>1525</v>
      </c>
      <c r="G2067" s="43"/>
      <c r="H2067" s="43"/>
      <c r="I2067" s="230"/>
      <c r="J2067" s="43"/>
      <c r="K2067" s="43"/>
      <c r="L2067" s="47"/>
      <c r="M2067" s="231"/>
      <c r="N2067" s="232"/>
      <c r="O2067" s="87"/>
      <c r="P2067" s="87"/>
      <c r="Q2067" s="87"/>
      <c r="R2067" s="87"/>
      <c r="S2067" s="87"/>
      <c r="T2067" s="88"/>
      <c r="U2067" s="41"/>
      <c r="V2067" s="41"/>
      <c r="W2067" s="41"/>
      <c r="X2067" s="41"/>
      <c r="Y2067" s="41"/>
      <c r="Z2067" s="41"/>
      <c r="AA2067" s="41"/>
      <c r="AB2067" s="41"/>
      <c r="AC2067" s="41"/>
      <c r="AD2067" s="41"/>
      <c r="AE2067" s="41"/>
      <c r="AT2067" s="20" t="s">
        <v>162</v>
      </c>
      <c r="AU2067" s="20" t="s">
        <v>77</v>
      </c>
    </row>
    <row r="2068" s="2" customFormat="1" ht="16.5" customHeight="1">
      <c r="A2068" s="41"/>
      <c r="B2068" s="42"/>
      <c r="C2068" s="215" t="s">
        <v>920</v>
      </c>
      <c r="D2068" s="215" t="s">
        <v>157</v>
      </c>
      <c r="E2068" s="216" t="s">
        <v>1516</v>
      </c>
      <c r="F2068" s="217" t="s">
        <v>1517</v>
      </c>
      <c r="G2068" s="218" t="s">
        <v>1500</v>
      </c>
      <c r="H2068" s="219">
        <v>3</v>
      </c>
      <c r="I2068" s="220"/>
      <c r="J2068" s="221">
        <f>ROUND(I2068*H2068,2)</f>
        <v>0</v>
      </c>
      <c r="K2068" s="217" t="s">
        <v>19</v>
      </c>
      <c r="L2068" s="47"/>
      <c r="M2068" s="222" t="s">
        <v>19</v>
      </c>
      <c r="N2068" s="223" t="s">
        <v>40</v>
      </c>
      <c r="O2068" s="87"/>
      <c r="P2068" s="224">
        <f>O2068*H2068</f>
        <v>0</v>
      </c>
      <c r="Q2068" s="224">
        <v>0</v>
      </c>
      <c r="R2068" s="224">
        <f>Q2068*H2068</f>
        <v>0</v>
      </c>
      <c r="S2068" s="224">
        <v>0</v>
      </c>
      <c r="T2068" s="225">
        <f>S2068*H2068</f>
        <v>0</v>
      </c>
      <c r="U2068" s="41"/>
      <c r="V2068" s="41"/>
      <c r="W2068" s="41"/>
      <c r="X2068" s="41"/>
      <c r="Y2068" s="41"/>
      <c r="Z2068" s="41"/>
      <c r="AA2068" s="41"/>
      <c r="AB2068" s="41"/>
      <c r="AC2068" s="41"/>
      <c r="AD2068" s="41"/>
      <c r="AE2068" s="41"/>
      <c r="AR2068" s="226" t="s">
        <v>220</v>
      </c>
      <c r="AT2068" s="226" t="s">
        <v>157</v>
      </c>
      <c r="AU2068" s="226" t="s">
        <v>77</v>
      </c>
      <c r="AY2068" s="20" t="s">
        <v>155</v>
      </c>
      <c r="BE2068" s="227">
        <f>IF(N2068="základní",J2068,0)</f>
        <v>0</v>
      </c>
      <c r="BF2068" s="227">
        <f>IF(N2068="snížená",J2068,0)</f>
        <v>0</v>
      </c>
      <c r="BG2068" s="227">
        <f>IF(N2068="zákl. přenesená",J2068,0)</f>
        <v>0</v>
      </c>
      <c r="BH2068" s="227">
        <f>IF(N2068="sníž. přenesená",J2068,0)</f>
        <v>0</v>
      </c>
      <c r="BI2068" s="227">
        <f>IF(N2068="nulová",J2068,0)</f>
        <v>0</v>
      </c>
      <c r="BJ2068" s="20" t="s">
        <v>75</v>
      </c>
      <c r="BK2068" s="227">
        <f>ROUND(I2068*H2068,2)</f>
        <v>0</v>
      </c>
      <c r="BL2068" s="20" t="s">
        <v>220</v>
      </c>
      <c r="BM2068" s="226" t="s">
        <v>1527</v>
      </c>
    </row>
    <row r="2069" s="2" customFormat="1">
      <c r="A2069" s="41"/>
      <c r="B2069" s="42"/>
      <c r="C2069" s="43"/>
      <c r="D2069" s="228" t="s">
        <v>162</v>
      </c>
      <c r="E2069" s="43"/>
      <c r="F2069" s="229" t="s">
        <v>1517</v>
      </c>
      <c r="G2069" s="43"/>
      <c r="H2069" s="43"/>
      <c r="I2069" s="230"/>
      <c r="J2069" s="43"/>
      <c r="K2069" s="43"/>
      <c r="L2069" s="47"/>
      <c r="M2069" s="231"/>
      <c r="N2069" s="232"/>
      <c r="O2069" s="87"/>
      <c r="P2069" s="87"/>
      <c r="Q2069" s="87"/>
      <c r="R2069" s="87"/>
      <c r="S2069" s="87"/>
      <c r="T2069" s="88"/>
      <c r="U2069" s="41"/>
      <c r="V2069" s="41"/>
      <c r="W2069" s="41"/>
      <c r="X2069" s="41"/>
      <c r="Y2069" s="41"/>
      <c r="Z2069" s="41"/>
      <c r="AA2069" s="41"/>
      <c r="AB2069" s="41"/>
      <c r="AC2069" s="41"/>
      <c r="AD2069" s="41"/>
      <c r="AE2069" s="41"/>
      <c r="AT2069" s="20" t="s">
        <v>162</v>
      </c>
      <c r="AU2069" s="20" t="s">
        <v>77</v>
      </c>
    </row>
    <row r="2070" s="2" customFormat="1" ht="16.5" customHeight="1">
      <c r="A2070" s="41"/>
      <c r="B2070" s="42"/>
      <c r="C2070" s="215" t="s">
        <v>1528</v>
      </c>
      <c r="D2070" s="215" t="s">
        <v>157</v>
      </c>
      <c r="E2070" s="216" t="s">
        <v>1519</v>
      </c>
      <c r="F2070" s="217" t="s">
        <v>1509</v>
      </c>
      <c r="G2070" s="218" t="s">
        <v>1500</v>
      </c>
      <c r="H2070" s="219">
        <v>3</v>
      </c>
      <c r="I2070" s="220"/>
      <c r="J2070" s="221">
        <f>ROUND(I2070*H2070,2)</f>
        <v>0</v>
      </c>
      <c r="K2070" s="217" t="s">
        <v>19</v>
      </c>
      <c r="L2070" s="47"/>
      <c r="M2070" s="222" t="s">
        <v>19</v>
      </c>
      <c r="N2070" s="223" t="s">
        <v>40</v>
      </c>
      <c r="O2070" s="87"/>
      <c r="P2070" s="224">
        <f>O2070*H2070</f>
        <v>0</v>
      </c>
      <c r="Q2070" s="224">
        <v>0</v>
      </c>
      <c r="R2070" s="224">
        <f>Q2070*H2070</f>
        <v>0</v>
      </c>
      <c r="S2070" s="224">
        <v>0</v>
      </c>
      <c r="T2070" s="225">
        <f>S2070*H2070</f>
        <v>0</v>
      </c>
      <c r="U2070" s="41"/>
      <c r="V2070" s="41"/>
      <c r="W2070" s="41"/>
      <c r="X2070" s="41"/>
      <c r="Y2070" s="41"/>
      <c r="Z2070" s="41"/>
      <c r="AA2070" s="41"/>
      <c r="AB2070" s="41"/>
      <c r="AC2070" s="41"/>
      <c r="AD2070" s="41"/>
      <c r="AE2070" s="41"/>
      <c r="AR2070" s="226" t="s">
        <v>220</v>
      </c>
      <c r="AT2070" s="226" t="s">
        <v>157</v>
      </c>
      <c r="AU2070" s="226" t="s">
        <v>77</v>
      </c>
      <c r="AY2070" s="20" t="s">
        <v>155</v>
      </c>
      <c r="BE2070" s="227">
        <f>IF(N2070="základní",J2070,0)</f>
        <v>0</v>
      </c>
      <c r="BF2070" s="227">
        <f>IF(N2070="snížená",J2070,0)</f>
        <v>0</v>
      </c>
      <c r="BG2070" s="227">
        <f>IF(N2070="zákl. přenesená",J2070,0)</f>
        <v>0</v>
      </c>
      <c r="BH2070" s="227">
        <f>IF(N2070="sníž. přenesená",J2070,0)</f>
        <v>0</v>
      </c>
      <c r="BI2070" s="227">
        <f>IF(N2070="nulová",J2070,0)</f>
        <v>0</v>
      </c>
      <c r="BJ2070" s="20" t="s">
        <v>75</v>
      </c>
      <c r="BK2070" s="227">
        <f>ROUND(I2070*H2070,2)</f>
        <v>0</v>
      </c>
      <c r="BL2070" s="20" t="s">
        <v>220</v>
      </c>
      <c r="BM2070" s="226" t="s">
        <v>1529</v>
      </c>
    </row>
    <row r="2071" s="2" customFormat="1">
      <c r="A2071" s="41"/>
      <c r="B2071" s="42"/>
      <c r="C2071" s="43"/>
      <c r="D2071" s="228" t="s">
        <v>162</v>
      </c>
      <c r="E2071" s="43"/>
      <c r="F2071" s="229" t="s">
        <v>1509</v>
      </c>
      <c r="G2071" s="43"/>
      <c r="H2071" s="43"/>
      <c r="I2071" s="230"/>
      <c r="J2071" s="43"/>
      <c r="K2071" s="43"/>
      <c r="L2071" s="47"/>
      <c r="M2071" s="231"/>
      <c r="N2071" s="232"/>
      <c r="O2071" s="87"/>
      <c r="P2071" s="87"/>
      <c r="Q2071" s="87"/>
      <c r="R2071" s="87"/>
      <c r="S2071" s="87"/>
      <c r="T2071" s="88"/>
      <c r="U2071" s="41"/>
      <c r="V2071" s="41"/>
      <c r="W2071" s="41"/>
      <c r="X2071" s="41"/>
      <c r="Y2071" s="41"/>
      <c r="Z2071" s="41"/>
      <c r="AA2071" s="41"/>
      <c r="AB2071" s="41"/>
      <c r="AC2071" s="41"/>
      <c r="AD2071" s="41"/>
      <c r="AE2071" s="41"/>
      <c r="AT2071" s="20" t="s">
        <v>162</v>
      </c>
      <c r="AU2071" s="20" t="s">
        <v>77</v>
      </c>
    </row>
    <row r="2072" s="2" customFormat="1" ht="16.5" customHeight="1">
      <c r="A2072" s="41"/>
      <c r="B2072" s="42"/>
      <c r="C2072" s="215" t="s">
        <v>923</v>
      </c>
      <c r="D2072" s="215" t="s">
        <v>157</v>
      </c>
      <c r="E2072" s="216" t="s">
        <v>1530</v>
      </c>
      <c r="F2072" s="217" t="s">
        <v>1531</v>
      </c>
      <c r="G2072" s="218" t="s">
        <v>1500</v>
      </c>
      <c r="H2072" s="219">
        <v>2</v>
      </c>
      <c r="I2072" s="220"/>
      <c r="J2072" s="221">
        <f>ROUND(I2072*H2072,2)</f>
        <v>0</v>
      </c>
      <c r="K2072" s="217" t="s">
        <v>19</v>
      </c>
      <c r="L2072" s="47"/>
      <c r="M2072" s="222" t="s">
        <v>19</v>
      </c>
      <c r="N2072" s="223" t="s">
        <v>40</v>
      </c>
      <c r="O2072" s="87"/>
      <c r="P2072" s="224">
        <f>O2072*H2072</f>
        <v>0</v>
      </c>
      <c r="Q2072" s="224">
        <v>0</v>
      </c>
      <c r="R2072" s="224">
        <f>Q2072*H2072</f>
        <v>0</v>
      </c>
      <c r="S2072" s="224">
        <v>0</v>
      </c>
      <c r="T2072" s="225">
        <f>S2072*H2072</f>
        <v>0</v>
      </c>
      <c r="U2072" s="41"/>
      <c r="V2072" s="41"/>
      <c r="W2072" s="41"/>
      <c r="X2072" s="41"/>
      <c r="Y2072" s="41"/>
      <c r="Z2072" s="41"/>
      <c r="AA2072" s="41"/>
      <c r="AB2072" s="41"/>
      <c r="AC2072" s="41"/>
      <c r="AD2072" s="41"/>
      <c r="AE2072" s="41"/>
      <c r="AR2072" s="226" t="s">
        <v>220</v>
      </c>
      <c r="AT2072" s="226" t="s">
        <v>157</v>
      </c>
      <c r="AU2072" s="226" t="s">
        <v>77</v>
      </c>
      <c r="AY2072" s="20" t="s">
        <v>155</v>
      </c>
      <c r="BE2072" s="227">
        <f>IF(N2072="základní",J2072,0)</f>
        <v>0</v>
      </c>
      <c r="BF2072" s="227">
        <f>IF(N2072="snížená",J2072,0)</f>
        <v>0</v>
      </c>
      <c r="BG2072" s="227">
        <f>IF(N2072="zákl. přenesená",J2072,0)</f>
        <v>0</v>
      </c>
      <c r="BH2072" s="227">
        <f>IF(N2072="sníž. přenesená",J2072,0)</f>
        <v>0</v>
      </c>
      <c r="BI2072" s="227">
        <f>IF(N2072="nulová",J2072,0)</f>
        <v>0</v>
      </c>
      <c r="BJ2072" s="20" t="s">
        <v>75</v>
      </c>
      <c r="BK2072" s="227">
        <f>ROUND(I2072*H2072,2)</f>
        <v>0</v>
      </c>
      <c r="BL2072" s="20" t="s">
        <v>220</v>
      </c>
      <c r="BM2072" s="226" t="s">
        <v>1532</v>
      </c>
    </row>
    <row r="2073" s="2" customFormat="1">
      <c r="A2073" s="41"/>
      <c r="B2073" s="42"/>
      <c r="C2073" s="43"/>
      <c r="D2073" s="228" t="s">
        <v>162</v>
      </c>
      <c r="E2073" s="43"/>
      <c r="F2073" s="229" t="s">
        <v>1531</v>
      </c>
      <c r="G2073" s="43"/>
      <c r="H2073" s="43"/>
      <c r="I2073" s="230"/>
      <c r="J2073" s="43"/>
      <c r="K2073" s="43"/>
      <c r="L2073" s="47"/>
      <c r="M2073" s="231"/>
      <c r="N2073" s="232"/>
      <c r="O2073" s="87"/>
      <c r="P2073" s="87"/>
      <c r="Q2073" s="87"/>
      <c r="R2073" s="87"/>
      <c r="S2073" s="87"/>
      <c r="T2073" s="88"/>
      <c r="U2073" s="41"/>
      <c r="V2073" s="41"/>
      <c r="W2073" s="41"/>
      <c r="X2073" s="41"/>
      <c r="Y2073" s="41"/>
      <c r="Z2073" s="41"/>
      <c r="AA2073" s="41"/>
      <c r="AB2073" s="41"/>
      <c r="AC2073" s="41"/>
      <c r="AD2073" s="41"/>
      <c r="AE2073" s="41"/>
      <c r="AT2073" s="20" t="s">
        <v>162</v>
      </c>
      <c r="AU2073" s="20" t="s">
        <v>77</v>
      </c>
    </row>
    <row r="2074" s="2" customFormat="1" ht="16.5" customHeight="1">
      <c r="A2074" s="41"/>
      <c r="B2074" s="42"/>
      <c r="C2074" s="215" t="s">
        <v>1533</v>
      </c>
      <c r="D2074" s="215" t="s">
        <v>157</v>
      </c>
      <c r="E2074" s="216" t="s">
        <v>1534</v>
      </c>
      <c r="F2074" s="217" t="s">
        <v>1535</v>
      </c>
      <c r="G2074" s="218" t="s">
        <v>1536</v>
      </c>
      <c r="H2074" s="219">
        <v>3</v>
      </c>
      <c r="I2074" s="220"/>
      <c r="J2074" s="221">
        <f>ROUND(I2074*H2074,2)</f>
        <v>0</v>
      </c>
      <c r="K2074" s="217" t="s">
        <v>19</v>
      </c>
      <c r="L2074" s="47"/>
      <c r="M2074" s="222" t="s">
        <v>19</v>
      </c>
      <c r="N2074" s="223" t="s">
        <v>40</v>
      </c>
      <c r="O2074" s="87"/>
      <c r="P2074" s="224">
        <f>O2074*H2074</f>
        <v>0</v>
      </c>
      <c r="Q2074" s="224">
        <v>0</v>
      </c>
      <c r="R2074" s="224">
        <f>Q2074*H2074</f>
        <v>0</v>
      </c>
      <c r="S2074" s="224">
        <v>0</v>
      </c>
      <c r="T2074" s="225">
        <f>S2074*H2074</f>
        <v>0</v>
      </c>
      <c r="U2074" s="41"/>
      <c r="V2074" s="41"/>
      <c r="W2074" s="41"/>
      <c r="X2074" s="41"/>
      <c r="Y2074" s="41"/>
      <c r="Z2074" s="41"/>
      <c r="AA2074" s="41"/>
      <c r="AB2074" s="41"/>
      <c r="AC2074" s="41"/>
      <c r="AD2074" s="41"/>
      <c r="AE2074" s="41"/>
      <c r="AR2074" s="226" t="s">
        <v>220</v>
      </c>
      <c r="AT2074" s="226" t="s">
        <v>157</v>
      </c>
      <c r="AU2074" s="226" t="s">
        <v>77</v>
      </c>
      <c r="AY2074" s="20" t="s">
        <v>155</v>
      </c>
      <c r="BE2074" s="227">
        <f>IF(N2074="základní",J2074,0)</f>
        <v>0</v>
      </c>
      <c r="BF2074" s="227">
        <f>IF(N2074="snížená",J2074,0)</f>
        <v>0</v>
      </c>
      <c r="BG2074" s="227">
        <f>IF(N2074="zákl. přenesená",J2074,0)</f>
        <v>0</v>
      </c>
      <c r="BH2074" s="227">
        <f>IF(N2074="sníž. přenesená",J2074,0)</f>
        <v>0</v>
      </c>
      <c r="BI2074" s="227">
        <f>IF(N2074="nulová",J2074,0)</f>
        <v>0</v>
      </c>
      <c r="BJ2074" s="20" t="s">
        <v>75</v>
      </c>
      <c r="BK2074" s="227">
        <f>ROUND(I2074*H2074,2)</f>
        <v>0</v>
      </c>
      <c r="BL2074" s="20" t="s">
        <v>220</v>
      </c>
      <c r="BM2074" s="226" t="s">
        <v>1537</v>
      </c>
    </row>
    <row r="2075" s="2" customFormat="1">
      <c r="A2075" s="41"/>
      <c r="B2075" s="42"/>
      <c r="C2075" s="43"/>
      <c r="D2075" s="228" t="s">
        <v>162</v>
      </c>
      <c r="E2075" s="43"/>
      <c r="F2075" s="229" t="s">
        <v>1535</v>
      </c>
      <c r="G2075" s="43"/>
      <c r="H2075" s="43"/>
      <c r="I2075" s="230"/>
      <c r="J2075" s="43"/>
      <c r="K2075" s="43"/>
      <c r="L2075" s="47"/>
      <c r="M2075" s="231"/>
      <c r="N2075" s="232"/>
      <c r="O2075" s="87"/>
      <c r="P2075" s="87"/>
      <c r="Q2075" s="87"/>
      <c r="R2075" s="87"/>
      <c r="S2075" s="87"/>
      <c r="T2075" s="88"/>
      <c r="U2075" s="41"/>
      <c r="V2075" s="41"/>
      <c r="W2075" s="41"/>
      <c r="X2075" s="41"/>
      <c r="Y2075" s="41"/>
      <c r="Z2075" s="41"/>
      <c r="AA2075" s="41"/>
      <c r="AB2075" s="41"/>
      <c r="AC2075" s="41"/>
      <c r="AD2075" s="41"/>
      <c r="AE2075" s="41"/>
      <c r="AT2075" s="20" t="s">
        <v>162</v>
      </c>
      <c r="AU2075" s="20" t="s">
        <v>77</v>
      </c>
    </row>
    <row r="2076" s="2" customFormat="1" ht="16.5" customHeight="1">
      <c r="A2076" s="41"/>
      <c r="B2076" s="42"/>
      <c r="C2076" s="215" t="s">
        <v>926</v>
      </c>
      <c r="D2076" s="215" t="s">
        <v>157</v>
      </c>
      <c r="E2076" s="216" t="s">
        <v>1538</v>
      </c>
      <c r="F2076" s="217" t="s">
        <v>1539</v>
      </c>
      <c r="G2076" s="218" t="s">
        <v>1536</v>
      </c>
      <c r="H2076" s="219">
        <v>3</v>
      </c>
      <c r="I2076" s="220"/>
      <c r="J2076" s="221">
        <f>ROUND(I2076*H2076,2)</f>
        <v>0</v>
      </c>
      <c r="K2076" s="217" t="s">
        <v>19</v>
      </c>
      <c r="L2076" s="47"/>
      <c r="M2076" s="222" t="s">
        <v>19</v>
      </c>
      <c r="N2076" s="223" t="s">
        <v>40</v>
      </c>
      <c r="O2076" s="87"/>
      <c r="P2076" s="224">
        <f>O2076*H2076</f>
        <v>0</v>
      </c>
      <c r="Q2076" s="224">
        <v>0</v>
      </c>
      <c r="R2076" s="224">
        <f>Q2076*H2076</f>
        <v>0</v>
      </c>
      <c r="S2076" s="224">
        <v>0</v>
      </c>
      <c r="T2076" s="225">
        <f>S2076*H2076</f>
        <v>0</v>
      </c>
      <c r="U2076" s="41"/>
      <c r="V2076" s="41"/>
      <c r="W2076" s="41"/>
      <c r="X2076" s="41"/>
      <c r="Y2076" s="41"/>
      <c r="Z2076" s="41"/>
      <c r="AA2076" s="41"/>
      <c r="AB2076" s="41"/>
      <c r="AC2076" s="41"/>
      <c r="AD2076" s="41"/>
      <c r="AE2076" s="41"/>
      <c r="AR2076" s="226" t="s">
        <v>220</v>
      </c>
      <c r="AT2076" s="226" t="s">
        <v>157</v>
      </c>
      <c r="AU2076" s="226" t="s">
        <v>77</v>
      </c>
      <c r="AY2076" s="20" t="s">
        <v>155</v>
      </c>
      <c r="BE2076" s="227">
        <f>IF(N2076="základní",J2076,0)</f>
        <v>0</v>
      </c>
      <c r="BF2076" s="227">
        <f>IF(N2076="snížená",J2076,0)</f>
        <v>0</v>
      </c>
      <c r="BG2076" s="227">
        <f>IF(N2076="zákl. přenesená",J2076,0)</f>
        <v>0</v>
      </c>
      <c r="BH2076" s="227">
        <f>IF(N2076="sníž. přenesená",J2076,0)</f>
        <v>0</v>
      </c>
      <c r="BI2076" s="227">
        <f>IF(N2076="nulová",J2076,0)</f>
        <v>0</v>
      </c>
      <c r="BJ2076" s="20" t="s">
        <v>75</v>
      </c>
      <c r="BK2076" s="227">
        <f>ROUND(I2076*H2076,2)</f>
        <v>0</v>
      </c>
      <c r="BL2076" s="20" t="s">
        <v>220</v>
      </c>
      <c r="BM2076" s="226" t="s">
        <v>1540</v>
      </c>
    </row>
    <row r="2077" s="2" customFormat="1">
      <c r="A2077" s="41"/>
      <c r="B2077" s="42"/>
      <c r="C2077" s="43"/>
      <c r="D2077" s="228" t="s">
        <v>162</v>
      </c>
      <c r="E2077" s="43"/>
      <c r="F2077" s="229" t="s">
        <v>1539</v>
      </c>
      <c r="G2077" s="43"/>
      <c r="H2077" s="43"/>
      <c r="I2077" s="230"/>
      <c r="J2077" s="43"/>
      <c r="K2077" s="43"/>
      <c r="L2077" s="47"/>
      <c r="M2077" s="231"/>
      <c r="N2077" s="232"/>
      <c r="O2077" s="87"/>
      <c r="P2077" s="87"/>
      <c r="Q2077" s="87"/>
      <c r="R2077" s="87"/>
      <c r="S2077" s="87"/>
      <c r="T2077" s="88"/>
      <c r="U2077" s="41"/>
      <c r="V2077" s="41"/>
      <c r="W2077" s="41"/>
      <c r="X2077" s="41"/>
      <c r="Y2077" s="41"/>
      <c r="Z2077" s="41"/>
      <c r="AA2077" s="41"/>
      <c r="AB2077" s="41"/>
      <c r="AC2077" s="41"/>
      <c r="AD2077" s="41"/>
      <c r="AE2077" s="41"/>
      <c r="AT2077" s="20" t="s">
        <v>162</v>
      </c>
      <c r="AU2077" s="20" t="s">
        <v>77</v>
      </c>
    </row>
    <row r="2078" s="2" customFormat="1" ht="16.5" customHeight="1">
      <c r="A2078" s="41"/>
      <c r="B2078" s="42"/>
      <c r="C2078" s="215" t="s">
        <v>1541</v>
      </c>
      <c r="D2078" s="215" t="s">
        <v>157</v>
      </c>
      <c r="E2078" s="216" t="s">
        <v>1542</v>
      </c>
      <c r="F2078" s="217" t="s">
        <v>1543</v>
      </c>
      <c r="G2078" s="218" t="s">
        <v>1500</v>
      </c>
      <c r="H2078" s="219">
        <v>3</v>
      </c>
      <c r="I2078" s="220"/>
      <c r="J2078" s="221">
        <f>ROUND(I2078*H2078,2)</f>
        <v>0</v>
      </c>
      <c r="K2078" s="217" t="s">
        <v>19</v>
      </c>
      <c r="L2078" s="47"/>
      <c r="M2078" s="222" t="s">
        <v>19</v>
      </c>
      <c r="N2078" s="223" t="s">
        <v>40</v>
      </c>
      <c r="O2078" s="87"/>
      <c r="P2078" s="224">
        <f>O2078*H2078</f>
        <v>0</v>
      </c>
      <c r="Q2078" s="224">
        <v>0</v>
      </c>
      <c r="R2078" s="224">
        <f>Q2078*H2078</f>
        <v>0</v>
      </c>
      <c r="S2078" s="224">
        <v>0</v>
      </c>
      <c r="T2078" s="225">
        <f>S2078*H2078</f>
        <v>0</v>
      </c>
      <c r="U2078" s="41"/>
      <c r="V2078" s="41"/>
      <c r="W2078" s="41"/>
      <c r="X2078" s="41"/>
      <c r="Y2078" s="41"/>
      <c r="Z2078" s="41"/>
      <c r="AA2078" s="41"/>
      <c r="AB2078" s="41"/>
      <c r="AC2078" s="41"/>
      <c r="AD2078" s="41"/>
      <c r="AE2078" s="41"/>
      <c r="AR2078" s="226" t="s">
        <v>220</v>
      </c>
      <c r="AT2078" s="226" t="s">
        <v>157</v>
      </c>
      <c r="AU2078" s="226" t="s">
        <v>77</v>
      </c>
      <c r="AY2078" s="20" t="s">
        <v>155</v>
      </c>
      <c r="BE2078" s="227">
        <f>IF(N2078="základní",J2078,0)</f>
        <v>0</v>
      </c>
      <c r="BF2078" s="227">
        <f>IF(N2078="snížená",J2078,0)</f>
        <v>0</v>
      </c>
      <c r="BG2078" s="227">
        <f>IF(N2078="zákl. přenesená",J2078,0)</f>
        <v>0</v>
      </c>
      <c r="BH2078" s="227">
        <f>IF(N2078="sníž. přenesená",J2078,0)</f>
        <v>0</v>
      </c>
      <c r="BI2078" s="227">
        <f>IF(N2078="nulová",J2078,0)</f>
        <v>0</v>
      </c>
      <c r="BJ2078" s="20" t="s">
        <v>75</v>
      </c>
      <c r="BK2078" s="227">
        <f>ROUND(I2078*H2078,2)</f>
        <v>0</v>
      </c>
      <c r="BL2078" s="20" t="s">
        <v>220</v>
      </c>
      <c r="BM2078" s="226" t="s">
        <v>1544</v>
      </c>
    </row>
    <row r="2079" s="2" customFormat="1">
      <c r="A2079" s="41"/>
      <c r="B2079" s="42"/>
      <c r="C2079" s="43"/>
      <c r="D2079" s="228" t="s">
        <v>162</v>
      </c>
      <c r="E2079" s="43"/>
      <c r="F2079" s="229" t="s">
        <v>1543</v>
      </c>
      <c r="G2079" s="43"/>
      <c r="H2079" s="43"/>
      <c r="I2079" s="230"/>
      <c r="J2079" s="43"/>
      <c r="K2079" s="43"/>
      <c r="L2079" s="47"/>
      <c r="M2079" s="231"/>
      <c r="N2079" s="232"/>
      <c r="O2079" s="87"/>
      <c r="P2079" s="87"/>
      <c r="Q2079" s="87"/>
      <c r="R2079" s="87"/>
      <c r="S2079" s="87"/>
      <c r="T2079" s="88"/>
      <c r="U2079" s="41"/>
      <c r="V2079" s="41"/>
      <c r="W2079" s="41"/>
      <c r="X2079" s="41"/>
      <c r="Y2079" s="41"/>
      <c r="Z2079" s="41"/>
      <c r="AA2079" s="41"/>
      <c r="AB2079" s="41"/>
      <c r="AC2079" s="41"/>
      <c r="AD2079" s="41"/>
      <c r="AE2079" s="41"/>
      <c r="AT2079" s="20" t="s">
        <v>162</v>
      </c>
      <c r="AU2079" s="20" t="s">
        <v>77</v>
      </c>
    </row>
    <row r="2080" s="12" customFormat="1" ht="22.8" customHeight="1">
      <c r="A2080" s="12"/>
      <c r="B2080" s="199"/>
      <c r="C2080" s="200"/>
      <c r="D2080" s="201" t="s">
        <v>68</v>
      </c>
      <c r="E2080" s="213" t="s">
        <v>1545</v>
      </c>
      <c r="F2080" s="213" t="s">
        <v>1546</v>
      </c>
      <c r="G2080" s="200"/>
      <c r="H2080" s="200"/>
      <c r="I2080" s="203"/>
      <c r="J2080" s="214">
        <f>BK2080</f>
        <v>0</v>
      </c>
      <c r="K2080" s="200"/>
      <c r="L2080" s="205"/>
      <c r="M2080" s="206"/>
      <c r="N2080" s="207"/>
      <c r="O2080" s="207"/>
      <c r="P2080" s="208">
        <f>SUM(P2081:P2086)</f>
        <v>0</v>
      </c>
      <c r="Q2080" s="207"/>
      <c r="R2080" s="208">
        <f>SUM(R2081:R2086)</f>
        <v>0</v>
      </c>
      <c r="S2080" s="207"/>
      <c r="T2080" s="209">
        <f>SUM(T2081:T2086)</f>
        <v>0</v>
      </c>
      <c r="U2080" s="12"/>
      <c r="V2080" s="12"/>
      <c r="W2080" s="12"/>
      <c r="X2080" s="12"/>
      <c r="Y2080" s="12"/>
      <c r="Z2080" s="12"/>
      <c r="AA2080" s="12"/>
      <c r="AB2080" s="12"/>
      <c r="AC2080" s="12"/>
      <c r="AD2080" s="12"/>
      <c r="AE2080" s="12"/>
      <c r="AR2080" s="210" t="s">
        <v>77</v>
      </c>
      <c r="AT2080" s="211" t="s">
        <v>68</v>
      </c>
      <c r="AU2080" s="211" t="s">
        <v>75</v>
      </c>
      <c r="AY2080" s="210" t="s">
        <v>155</v>
      </c>
      <c r="BK2080" s="212">
        <f>SUM(BK2081:BK2086)</f>
        <v>0</v>
      </c>
    </row>
    <row r="2081" s="2" customFormat="1" ht="16.5" customHeight="1">
      <c r="A2081" s="41"/>
      <c r="B2081" s="42"/>
      <c r="C2081" s="215" t="s">
        <v>932</v>
      </c>
      <c r="D2081" s="215" t="s">
        <v>157</v>
      </c>
      <c r="E2081" s="216" t="s">
        <v>1547</v>
      </c>
      <c r="F2081" s="217" t="s">
        <v>1548</v>
      </c>
      <c r="G2081" s="218" t="s">
        <v>1500</v>
      </c>
      <c r="H2081" s="219">
        <v>1</v>
      </c>
      <c r="I2081" s="220"/>
      <c r="J2081" s="221">
        <f>ROUND(I2081*H2081,2)</f>
        <v>0</v>
      </c>
      <c r="K2081" s="217" t="s">
        <v>19</v>
      </c>
      <c r="L2081" s="47"/>
      <c r="M2081" s="222" t="s">
        <v>19</v>
      </c>
      <c r="N2081" s="223" t="s">
        <v>40</v>
      </c>
      <c r="O2081" s="87"/>
      <c r="P2081" s="224">
        <f>O2081*H2081</f>
        <v>0</v>
      </c>
      <c r="Q2081" s="224">
        <v>0</v>
      </c>
      <c r="R2081" s="224">
        <f>Q2081*H2081</f>
        <v>0</v>
      </c>
      <c r="S2081" s="224">
        <v>0</v>
      </c>
      <c r="T2081" s="225">
        <f>S2081*H2081</f>
        <v>0</v>
      </c>
      <c r="U2081" s="41"/>
      <c r="V2081" s="41"/>
      <c r="W2081" s="41"/>
      <c r="X2081" s="41"/>
      <c r="Y2081" s="41"/>
      <c r="Z2081" s="41"/>
      <c r="AA2081" s="41"/>
      <c r="AB2081" s="41"/>
      <c r="AC2081" s="41"/>
      <c r="AD2081" s="41"/>
      <c r="AE2081" s="41"/>
      <c r="AR2081" s="226" t="s">
        <v>220</v>
      </c>
      <c r="AT2081" s="226" t="s">
        <v>157</v>
      </c>
      <c r="AU2081" s="226" t="s">
        <v>77</v>
      </c>
      <c r="AY2081" s="20" t="s">
        <v>155</v>
      </c>
      <c r="BE2081" s="227">
        <f>IF(N2081="základní",J2081,0)</f>
        <v>0</v>
      </c>
      <c r="BF2081" s="227">
        <f>IF(N2081="snížená",J2081,0)</f>
        <v>0</v>
      </c>
      <c r="BG2081" s="227">
        <f>IF(N2081="zákl. přenesená",J2081,0)</f>
        <v>0</v>
      </c>
      <c r="BH2081" s="227">
        <f>IF(N2081="sníž. přenesená",J2081,0)</f>
        <v>0</v>
      </c>
      <c r="BI2081" s="227">
        <f>IF(N2081="nulová",J2081,0)</f>
        <v>0</v>
      </c>
      <c r="BJ2081" s="20" t="s">
        <v>75</v>
      </c>
      <c r="BK2081" s="227">
        <f>ROUND(I2081*H2081,2)</f>
        <v>0</v>
      </c>
      <c r="BL2081" s="20" t="s">
        <v>220</v>
      </c>
      <c r="BM2081" s="226" t="s">
        <v>1549</v>
      </c>
    </row>
    <row r="2082" s="2" customFormat="1">
      <c r="A2082" s="41"/>
      <c r="B2082" s="42"/>
      <c r="C2082" s="43"/>
      <c r="D2082" s="228" t="s">
        <v>162</v>
      </c>
      <c r="E2082" s="43"/>
      <c r="F2082" s="229" t="s">
        <v>1548</v>
      </c>
      <c r="G2082" s="43"/>
      <c r="H2082" s="43"/>
      <c r="I2082" s="230"/>
      <c r="J2082" s="43"/>
      <c r="K2082" s="43"/>
      <c r="L2082" s="47"/>
      <c r="M2082" s="231"/>
      <c r="N2082" s="232"/>
      <c r="O2082" s="87"/>
      <c r="P2082" s="87"/>
      <c r="Q2082" s="87"/>
      <c r="R2082" s="87"/>
      <c r="S2082" s="87"/>
      <c r="T2082" s="88"/>
      <c r="U2082" s="41"/>
      <c r="V2082" s="41"/>
      <c r="W2082" s="41"/>
      <c r="X2082" s="41"/>
      <c r="Y2082" s="41"/>
      <c r="Z2082" s="41"/>
      <c r="AA2082" s="41"/>
      <c r="AB2082" s="41"/>
      <c r="AC2082" s="41"/>
      <c r="AD2082" s="41"/>
      <c r="AE2082" s="41"/>
      <c r="AT2082" s="20" t="s">
        <v>162</v>
      </c>
      <c r="AU2082" s="20" t="s">
        <v>77</v>
      </c>
    </row>
    <row r="2083" s="2" customFormat="1" ht="16.5" customHeight="1">
      <c r="A2083" s="41"/>
      <c r="B2083" s="42"/>
      <c r="C2083" s="215" t="s">
        <v>1550</v>
      </c>
      <c r="D2083" s="215" t="s">
        <v>157</v>
      </c>
      <c r="E2083" s="216" t="s">
        <v>1551</v>
      </c>
      <c r="F2083" s="217" t="s">
        <v>1552</v>
      </c>
      <c r="G2083" s="218" t="s">
        <v>1500</v>
      </c>
      <c r="H2083" s="219">
        <v>3</v>
      </c>
      <c r="I2083" s="220"/>
      <c r="J2083" s="221">
        <f>ROUND(I2083*H2083,2)</f>
        <v>0</v>
      </c>
      <c r="K2083" s="217" t="s">
        <v>19</v>
      </c>
      <c r="L2083" s="47"/>
      <c r="M2083" s="222" t="s">
        <v>19</v>
      </c>
      <c r="N2083" s="223" t="s">
        <v>40</v>
      </c>
      <c r="O2083" s="87"/>
      <c r="P2083" s="224">
        <f>O2083*H2083</f>
        <v>0</v>
      </c>
      <c r="Q2083" s="224">
        <v>0</v>
      </c>
      <c r="R2083" s="224">
        <f>Q2083*H2083</f>
        <v>0</v>
      </c>
      <c r="S2083" s="224">
        <v>0</v>
      </c>
      <c r="T2083" s="225">
        <f>S2083*H2083</f>
        <v>0</v>
      </c>
      <c r="U2083" s="41"/>
      <c r="V2083" s="41"/>
      <c r="W2083" s="41"/>
      <c r="X2083" s="41"/>
      <c r="Y2083" s="41"/>
      <c r="Z2083" s="41"/>
      <c r="AA2083" s="41"/>
      <c r="AB2083" s="41"/>
      <c r="AC2083" s="41"/>
      <c r="AD2083" s="41"/>
      <c r="AE2083" s="41"/>
      <c r="AR2083" s="226" t="s">
        <v>220</v>
      </c>
      <c r="AT2083" s="226" t="s">
        <v>157</v>
      </c>
      <c r="AU2083" s="226" t="s">
        <v>77</v>
      </c>
      <c r="AY2083" s="20" t="s">
        <v>155</v>
      </c>
      <c r="BE2083" s="227">
        <f>IF(N2083="základní",J2083,0)</f>
        <v>0</v>
      </c>
      <c r="BF2083" s="227">
        <f>IF(N2083="snížená",J2083,0)</f>
        <v>0</v>
      </c>
      <c r="BG2083" s="227">
        <f>IF(N2083="zákl. přenesená",J2083,0)</f>
        <v>0</v>
      </c>
      <c r="BH2083" s="227">
        <f>IF(N2083="sníž. přenesená",J2083,0)</f>
        <v>0</v>
      </c>
      <c r="BI2083" s="227">
        <f>IF(N2083="nulová",J2083,0)</f>
        <v>0</v>
      </c>
      <c r="BJ2083" s="20" t="s">
        <v>75</v>
      </c>
      <c r="BK2083" s="227">
        <f>ROUND(I2083*H2083,2)</f>
        <v>0</v>
      </c>
      <c r="BL2083" s="20" t="s">
        <v>220</v>
      </c>
      <c r="BM2083" s="226" t="s">
        <v>1553</v>
      </c>
    </row>
    <row r="2084" s="2" customFormat="1">
      <c r="A2084" s="41"/>
      <c r="B2084" s="42"/>
      <c r="C2084" s="43"/>
      <c r="D2084" s="228" t="s">
        <v>162</v>
      </c>
      <c r="E2084" s="43"/>
      <c r="F2084" s="229" t="s">
        <v>1552</v>
      </c>
      <c r="G2084" s="43"/>
      <c r="H2084" s="43"/>
      <c r="I2084" s="230"/>
      <c r="J2084" s="43"/>
      <c r="K2084" s="43"/>
      <c r="L2084" s="47"/>
      <c r="M2084" s="231"/>
      <c r="N2084" s="232"/>
      <c r="O2084" s="87"/>
      <c r="P2084" s="87"/>
      <c r="Q2084" s="87"/>
      <c r="R2084" s="87"/>
      <c r="S2084" s="87"/>
      <c r="T2084" s="88"/>
      <c r="U2084" s="41"/>
      <c r="V2084" s="41"/>
      <c r="W2084" s="41"/>
      <c r="X2084" s="41"/>
      <c r="Y2084" s="41"/>
      <c r="Z2084" s="41"/>
      <c r="AA2084" s="41"/>
      <c r="AB2084" s="41"/>
      <c r="AC2084" s="41"/>
      <c r="AD2084" s="41"/>
      <c r="AE2084" s="41"/>
      <c r="AT2084" s="20" t="s">
        <v>162</v>
      </c>
      <c r="AU2084" s="20" t="s">
        <v>77</v>
      </c>
    </row>
    <row r="2085" s="2" customFormat="1" ht="16.5" customHeight="1">
      <c r="A2085" s="41"/>
      <c r="B2085" s="42"/>
      <c r="C2085" s="215" t="s">
        <v>935</v>
      </c>
      <c r="D2085" s="215" t="s">
        <v>157</v>
      </c>
      <c r="E2085" s="216" t="s">
        <v>1506</v>
      </c>
      <c r="F2085" s="217" t="s">
        <v>1507</v>
      </c>
      <c r="G2085" s="218" t="s">
        <v>1500</v>
      </c>
      <c r="H2085" s="219">
        <v>3</v>
      </c>
      <c r="I2085" s="220"/>
      <c r="J2085" s="221">
        <f>ROUND(I2085*H2085,2)</f>
        <v>0</v>
      </c>
      <c r="K2085" s="217" t="s">
        <v>19</v>
      </c>
      <c r="L2085" s="47"/>
      <c r="M2085" s="222" t="s">
        <v>19</v>
      </c>
      <c r="N2085" s="223" t="s">
        <v>40</v>
      </c>
      <c r="O2085" s="87"/>
      <c r="P2085" s="224">
        <f>O2085*H2085</f>
        <v>0</v>
      </c>
      <c r="Q2085" s="224">
        <v>0</v>
      </c>
      <c r="R2085" s="224">
        <f>Q2085*H2085</f>
        <v>0</v>
      </c>
      <c r="S2085" s="224">
        <v>0</v>
      </c>
      <c r="T2085" s="225">
        <f>S2085*H2085</f>
        <v>0</v>
      </c>
      <c r="U2085" s="41"/>
      <c r="V2085" s="41"/>
      <c r="W2085" s="41"/>
      <c r="X2085" s="41"/>
      <c r="Y2085" s="41"/>
      <c r="Z2085" s="41"/>
      <c r="AA2085" s="41"/>
      <c r="AB2085" s="41"/>
      <c r="AC2085" s="41"/>
      <c r="AD2085" s="41"/>
      <c r="AE2085" s="41"/>
      <c r="AR2085" s="226" t="s">
        <v>220</v>
      </c>
      <c r="AT2085" s="226" t="s">
        <v>157</v>
      </c>
      <c r="AU2085" s="226" t="s">
        <v>77</v>
      </c>
      <c r="AY2085" s="20" t="s">
        <v>155</v>
      </c>
      <c r="BE2085" s="227">
        <f>IF(N2085="základní",J2085,0)</f>
        <v>0</v>
      </c>
      <c r="BF2085" s="227">
        <f>IF(N2085="snížená",J2085,0)</f>
        <v>0</v>
      </c>
      <c r="BG2085" s="227">
        <f>IF(N2085="zákl. přenesená",J2085,0)</f>
        <v>0</v>
      </c>
      <c r="BH2085" s="227">
        <f>IF(N2085="sníž. přenesená",J2085,0)</f>
        <v>0</v>
      </c>
      <c r="BI2085" s="227">
        <f>IF(N2085="nulová",J2085,0)</f>
        <v>0</v>
      </c>
      <c r="BJ2085" s="20" t="s">
        <v>75</v>
      </c>
      <c r="BK2085" s="227">
        <f>ROUND(I2085*H2085,2)</f>
        <v>0</v>
      </c>
      <c r="BL2085" s="20" t="s">
        <v>220</v>
      </c>
      <c r="BM2085" s="226" t="s">
        <v>1554</v>
      </c>
    </row>
    <row r="2086" s="2" customFormat="1">
      <c r="A2086" s="41"/>
      <c r="B2086" s="42"/>
      <c r="C2086" s="43"/>
      <c r="D2086" s="228" t="s">
        <v>162</v>
      </c>
      <c r="E2086" s="43"/>
      <c r="F2086" s="229" t="s">
        <v>1509</v>
      </c>
      <c r="G2086" s="43"/>
      <c r="H2086" s="43"/>
      <c r="I2086" s="230"/>
      <c r="J2086" s="43"/>
      <c r="K2086" s="43"/>
      <c r="L2086" s="47"/>
      <c r="M2086" s="231"/>
      <c r="N2086" s="232"/>
      <c r="O2086" s="87"/>
      <c r="P2086" s="87"/>
      <c r="Q2086" s="87"/>
      <c r="R2086" s="87"/>
      <c r="S2086" s="87"/>
      <c r="T2086" s="88"/>
      <c r="U2086" s="41"/>
      <c r="V2086" s="41"/>
      <c r="W2086" s="41"/>
      <c r="X2086" s="41"/>
      <c r="Y2086" s="41"/>
      <c r="Z2086" s="41"/>
      <c r="AA2086" s="41"/>
      <c r="AB2086" s="41"/>
      <c r="AC2086" s="41"/>
      <c r="AD2086" s="41"/>
      <c r="AE2086" s="41"/>
      <c r="AT2086" s="20" t="s">
        <v>162</v>
      </c>
      <c r="AU2086" s="20" t="s">
        <v>77</v>
      </c>
    </row>
    <row r="2087" s="12" customFormat="1" ht="22.8" customHeight="1">
      <c r="A2087" s="12"/>
      <c r="B2087" s="199"/>
      <c r="C2087" s="200"/>
      <c r="D2087" s="201" t="s">
        <v>68</v>
      </c>
      <c r="E2087" s="213" t="s">
        <v>1555</v>
      </c>
      <c r="F2087" s="213" t="s">
        <v>1556</v>
      </c>
      <c r="G2087" s="200"/>
      <c r="H2087" s="200"/>
      <c r="I2087" s="203"/>
      <c r="J2087" s="214">
        <f>BK2087</f>
        <v>0</v>
      </c>
      <c r="K2087" s="200"/>
      <c r="L2087" s="205"/>
      <c r="M2087" s="206"/>
      <c r="N2087" s="207"/>
      <c r="O2087" s="207"/>
      <c r="P2087" s="208">
        <f>SUM(P2088:P2099)</f>
        <v>0</v>
      </c>
      <c r="Q2087" s="207"/>
      <c r="R2087" s="208">
        <f>SUM(R2088:R2099)</f>
        <v>0</v>
      </c>
      <c r="S2087" s="207"/>
      <c r="T2087" s="209">
        <f>SUM(T2088:T2099)</f>
        <v>0</v>
      </c>
      <c r="U2087" s="12"/>
      <c r="V2087" s="12"/>
      <c r="W2087" s="12"/>
      <c r="X2087" s="12"/>
      <c r="Y2087" s="12"/>
      <c r="Z2087" s="12"/>
      <c r="AA2087" s="12"/>
      <c r="AB2087" s="12"/>
      <c r="AC2087" s="12"/>
      <c r="AD2087" s="12"/>
      <c r="AE2087" s="12"/>
      <c r="AR2087" s="210" t="s">
        <v>77</v>
      </c>
      <c r="AT2087" s="211" t="s">
        <v>68</v>
      </c>
      <c r="AU2087" s="211" t="s">
        <v>75</v>
      </c>
      <c r="AY2087" s="210" t="s">
        <v>155</v>
      </c>
      <c r="BK2087" s="212">
        <f>SUM(BK2088:BK2099)</f>
        <v>0</v>
      </c>
    </row>
    <row r="2088" s="2" customFormat="1" ht="16.5" customHeight="1">
      <c r="A2088" s="41"/>
      <c r="B2088" s="42"/>
      <c r="C2088" s="215" t="s">
        <v>1557</v>
      </c>
      <c r="D2088" s="215" t="s">
        <v>157</v>
      </c>
      <c r="E2088" s="216" t="s">
        <v>1558</v>
      </c>
      <c r="F2088" s="217" t="s">
        <v>1559</v>
      </c>
      <c r="G2088" s="218" t="s">
        <v>1536</v>
      </c>
      <c r="H2088" s="219">
        <v>1</v>
      </c>
      <c r="I2088" s="220"/>
      <c r="J2088" s="221">
        <f>ROUND(I2088*H2088,2)</f>
        <v>0</v>
      </c>
      <c r="K2088" s="217" t="s">
        <v>19</v>
      </c>
      <c r="L2088" s="47"/>
      <c r="M2088" s="222" t="s">
        <v>19</v>
      </c>
      <c r="N2088" s="223" t="s">
        <v>40</v>
      </c>
      <c r="O2088" s="87"/>
      <c r="P2088" s="224">
        <f>O2088*H2088</f>
        <v>0</v>
      </c>
      <c r="Q2088" s="224">
        <v>0</v>
      </c>
      <c r="R2088" s="224">
        <f>Q2088*H2088</f>
        <v>0</v>
      </c>
      <c r="S2088" s="224">
        <v>0</v>
      </c>
      <c r="T2088" s="225">
        <f>S2088*H2088</f>
        <v>0</v>
      </c>
      <c r="U2088" s="41"/>
      <c r="V2088" s="41"/>
      <c r="W2088" s="41"/>
      <c r="X2088" s="41"/>
      <c r="Y2088" s="41"/>
      <c r="Z2088" s="41"/>
      <c r="AA2088" s="41"/>
      <c r="AB2088" s="41"/>
      <c r="AC2088" s="41"/>
      <c r="AD2088" s="41"/>
      <c r="AE2088" s="41"/>
      <c r="AR2088" s="226" t="s">
        <v>220</v>
      </c>
      <c r="AT2088" s="226" t="s">
        <v>157</v>
      </c>
      <c r="AU2088" s="226" t="s">
        <v>77</v>
      </c>
      <c r="AY2088" s="20" t="s">
        <v>155</v>
      </c>
      <c r="BE2088" s="227">
        <f>IF(N2088="základní",J2088,0)</f>
        <v>0</v>
      </c>
      <c r="BF2088" s="227">
        <f>IF(N2088="snížená",J2088,0)</f>
        <v>0</v>
      </c>
      <c r="BG2088" s="227">
        <f>IF(N2088="zákl. přenesená",J2088,0)</f>
        <v>0</v>
      </c>
      <c r="BH2088" s="227">
        <f>IF(N2088="sníž. přenesená",J2088,0)</f>
        <v>0</v>
      </c>
      <c r="BI2088" s="227">
        <f>IF(N2088="nulová",J2088,0)</f>
        <v>0</v>
      </c>
      <c r="BJ2088" s="20" t="s">
        <v>75</v>
      </c>
      <c r="BK2088" s="227">
        <f>ROUND(I2088*H2088,2)</f>
        <v>0</v>
      </c>
      <c r="BL2088" s="20" t="s">
        <v>220</v>
      </c>
      <c r="BM2088" s="226" t="s">
        <v>1560</v>
      </c>
    </row>
    <row r="2089" s="2" customFormat="1">
      <c r="A2089" s="41"/>
      <c r="B2089" s="42"/>
      <c r="C2089" s="43"/>
      <c r="D2089" s="228" t="s">
        <v>162</v>
      </c>
      <c r="E2089" s="43"/>
      <c r="F2089" s="229" t="s">
        <v>1559</v>
      </c>
      <c r="G2089" s="43"/>
      <c r="H2089" s="43"/>
      <c r="I2089" s="230"/>
      <c r="J2089" s="43"/>
      <c r="K2089" s="43"/>
      <c r="L2089" s="47"/>
      <c r="M2089" s="231"/>
      <c r="N2089" s="232"/>
      <c r="O2089" s="87"/>
      <c r="P2089" s="87"/>
      <c r="Q2089" s="87"/>
      <c r="R2089" s="87"/>
      <c r="S2089" s="87"/>
      <c r="T2089" s="88"/>
      <c r="U2089" s="41"/>
      <c r="V2089" s="41"/>
      <c r="W2089" s="41"/>
      <c r="X2089" s="41"/>
      <c r="Y2089" s="41"/>
      <c r="Z2089" s="41"/>
      <c r="AA2089" s="41"/>
      <c r="AB2089" s="41"/>
      <c r="AC2089" s="41"/>
      <c r="AD2089" s="41"/>
      <c r="AE2089" s="41"/>
      <c r="AT2089" s="20" t="s">
        <v>162</v>
      </c>
      <c r="AU2089" s="20" t="s">
        <v>77</v>
      </c>
    </row>
    <row r="2090" s="2" customFormat="1" ht="16.5" customHeight="1">
      <c r="A2090" s="41"/>
      <c r="B2090" s="42"/>
      <c r="C2090" s="215" t="s">
        <v>941</v>
      </c>
      <c r="D2090" s="215" t="s">
        <v>157</v>
      </c>
      <c r="E2090" s="216" t="s">
        <v>1561</v>
      </c>
      <c r="F2090" s="217" t="s">
        <v>1562</v>
      </c>
      <c r="G2090" s="218" t="s">
        <v>1500</v>
      </c>
      <c r="H2090" s="219">
        <v>4</v>
      </c>
      <c r="I2090" s="220"/>
      <c r="J2090" s="221">
        <f>ROUND(I2090*H2090,2)</f>
        <v>0</v>
      </c>
      <c r="K2090" s="217" t="s">
        <v>19</v>
      </c>
      <c r="L2090" s="47"/>
      <c r="M2090" s="222" t="s">
        <v>19</v>
      </c>
      <c r="N2090" s="223" t="s">
        <v>40</v>
      </c>
      <c r="O2090" s="87"/>
      <c r="P2090" s="224">
        <f>O2090*H2090</f>
        <v>0</v>
      </c>
      <c r="Q2090" s="224">
        <v>0</v>
      </c>
      <c r="R2090" s="224">
        <f>Q2090*H2090</f>
        <v>0</v>
      </c>
      <c r="S2090" s="224">
        <v>0</v>
      </c>
      <c r="T2090" s="225">
        <f>S2090*H2090</f>
        <v>0</v>
      </c>
      <c r="U2090" s="41"/>
      <c r="V2090" s="41"/>
      <c r="W2090" s="41"/>
      <c r="X2090" s="41"/>
      <c r="Y2090" s="41"/>
      <c r="Z2090" s="41"/>
      <c r="AA2090" s="41"/>
      <c r="AB2090" s="41"/>
      <c r="AC2090" s="41"/>
      <c r="AD2090" s="41"/>
      <c r="AE2090" s="41"/>
      <c r="AR2090" s="226" t="s">
        <v>220</v>
      </c>
      <c r="AT2090" s="226" t="s">
        <v>157</v>
      </c>
      <c r="AU2090" s="226" t="s">
        <v>77</v>
      </c>
      <c r="AY2090" s="20" t="s">
        <v>155</v>
      </c>
      <c r="BE2090" s="227">
        <f>IF(N2090="základní",J2090,0)</f>
        <v>0</v>
      </c>
      <c r="BF2090" s="227">
        <f>IF(N2090="snížená",J2090,0)</f>
        <v>0</v>
      </c>
      <c r="BG2090" s="227">
        <f>IF(N2090="zákl. přenesená",J2090,0)</f>
        <v>0</v>
      </c>
      <c r="BH2090" s="227">
        <f>IF(N2090="sníž. přenesená",J2090,0)</f>
        <v>0</v>
      </c>
      <c r="BI2090" s="227">
        <f>IF(N2090="nulová",J2090,0)</f>
        <v>0</v>
      </c>
      <c r="BJ2090" s="20" t="s">
        <v>75</v>
      </c>
      <c r="BK2090" s="227">
        <f>ROUND(I2090*H2090,2)</f>
        <v>0</v>
      </c>
      <c r="BL2090" s="20" t="s">
        <v>220</v>
      </c>
      <c r="BM2090" s="226" t="s">
        <v>1563</v>
      </c>
    </row>
    <row r="2091" s="2" customFormat="1">
      <c r="A2091" s="41"/>
      <c r="B2091" s="42"/>
      <c r="C2091" s="43"/>
      <c r="D2091" s="228" t="s">
        <v>162</v>
      </c>
      <c r="E2091" s="43"/>
      <c r="F2091" s="229" t="s">
        <v>1562</v>
      </c>
      <c r="G2091" s="43"/>
      <c r="H2091" s="43"/>
      <c r="I2091" s="230"/>
      <c r="J2091" s="43"/>
      <c r="K2091" s="43"/>
      <c r="L2091" s="47"/>
      <c r="M2091" s="231"/>
      <c r="N2091" s="232"/>
      <c r="O2091" s="87"/>
      <c r="P2091" s="87"/>
      <c r="Q2091" s="87"/>
      <c r="R2091" s="87"/>
      <c r="S2091" s="87"/>
      <c r="T2091" s="88"/>
      <c r="U2091" s="41"/>
      <c r="V2091" s="41"/>
      <c r="W2091" s="41"/>
      <c r="X2091" s="41"/>
      <c r="Y2091" s="41"/>
      <c r="Z2091" s="41"/>
      <c r="AA2091" s="41"/>
      <c r="AB2091" s="41"/>
      <c r="AC2091" s="41"/>
      <c r="AD2091" s="41"/>
      <c r="AE2091" s="41"/>
      <c r="AT2091" s="20" t="s">
        <v>162</v>
      </c>
      <c r="AU2091" s="20" t="s">
        <v>77</v>
      </c>
    </row>
    <row r="2092" s="2" customFormat="1" ht="24.15" customHeight="1">
      <c r="A2092" s="41"/>
      <c r="B2092" s="42"/>
      <c r="C2092" s="215" t="s">
        <v>1564</v>
      </c>
      <c r="D2092" s="215" t="s">
        <v>157</v>
      </c>
      <c r="E2092" s="216" t="s">
        <v>1565</v>
      </c>
      <c r="F2092" s="217" t="s">
        <v>1566</v>
      </c>
      <c r="G2092" s="218" t="s">
        <v>1536</v>
      </c>
      <c r="H2092" s="219">
        <v>1</v>
      </c>
      <c r="I2092" s="220"/>
      <c r="J2092" s="221">
        <f>ROUND(I2092*H2092,2)</f>
        <v>0</v>
      </c>
      <c r="K2092" s="217" t="s">
        <v>19</v>
      </c>
      <c r="L2092" s="47"/>
      <c r="M2092" s="222" t="s">
        <v>19</v>
      </c>
      <c r="N2092" s="223" t="s">
        <v>40</v>
      </c>
      <c r="O2092" s="87"/>
      <c r="P2092" s="224">
        <f>O2092*H2092</f>
        <v>0</v>
      </c>
      <c r="Q2092" s="224">
        <v>0</v>
      </c>
      <c r="R2092" s="224">
        <f>Q2092*H2092</f>
        <v>0</v>
      </c>
      <c r="S2092" s="224">
        <v>0</v>
      </c>
      <c r="T2092" s="225">
        <f>S2092*H2092</f>
        <v>0</v>
      </c>
      <c r="U2092" s="41"/>
      <c r="V2092" s="41"/>
      <c r="W2092" s="41"/>
      <c r="X2092" s="41"/>
      <c r="Y2092" s="41"/>
      <c r="Z2092" s="41"/>
      <c r="AA2092" s="41"/>
      <c r="AB2092" s="41"/>
      <c r="AC2092" s="41"/>
      <c r="AD2092" s="41"/>
      <c r="AE2092" s="41"/>
      <c r="AR2092" s="226" t="s">
        <v>220</v>
      </c>
      <c r="AT2092" s="226" t="s">
        <v>157</v>
      </c>
      <c r="AU2092" s="226" t="s">
        <v>77</v>
      </c>
      <c r="AY2092" s="20" t="s">
        <v>155</v>
      </c>
      <c r="BE2092" s="227">
        <f>IF(N2092="základní",J2092,0)</f>
        <v>0</v>
      </c>
      <c r="BF2092" s="227">
        <f>IF(N2092="snížená",J2092,0)</f>
        <v>0</v>
      </c>
      <c r="BG2092" s="227">
        <f>IF(N2092="zákl. přenesená",J2092,0)</f>
        <v>0</v>
      </c>
      <c r="BH2092" s="227">
        <f>IF(N2092="sníž. přenesená",J2092,0)</f>
        <v>0</v>
      </c>
      <c r="BI2092" s="227">
        <f>IF(N2092="nulová",J2092,0)</f>
        <v>0</v>
      </c>
      <c r="BJ2092" s="20" t="s">
        <v>75</v>
      </c>
      <c r="BK2092" s="227">
        <f>ROUND(I2092*H2092,2)</f>
        <v>0</v>
      </c>
      <c r="BL2092" s="20" t="s">
        <v>220</v>
      </c>
      <c r="BM2092" s="226" t="s">
        <v>1567</v>
      </c>
    </row>
    <row r="2093" s="2" customFormat="1">
      <c r="A2093" s="41"/>
      <c r="B2093" s="42"/>
      <c r="C2093" s="43"/>
      <c r="D2093" s="228" t="s">
        <v>162</v>
      </c>
      <c r="E2093" s="43"/>
      <c r="F2093" s="229" t="s">
        <v>1566</v>
      </c>
      <c r="G2093" s="43"/>
      <c r="H2093" s="43"/>
      <c r="I2093" s="230"/>
      <c r="J2093" s="43"/>
      <c r="K2093" s="43"/>
      <c r="L2093" s="47"/>
      <c r="M2093" s="231"/>
      <c r="N2093" s="232"/>
      <c r="O2093" s="87"/>
      <c r="P2093" s="87"/>
      <c r="Q2093" s="87"/>
      <c r="R2093" s="87"/>
      <c r="S2093" s="87"/>
      <c r="T2093" s="88"/>
      <c r="U2093" s="41"/>
      <c r="V2093" s="41"/>
      <c r="W2093" s="41"/>
      <c r="X2093" s="41"/>
      <c r="Y2093" s="41"/>
      <c r="Z2093" s="41"/>
      <c r="AA2093" s="41"/>
      <c r="AB2093" s="41"/>
      <c r="AC2093" s="41"/>
      <c r="AD2093" s="41"/>
      <c r="AE2093" s="41"/>
      <c r="AT2093" s="20" t="s">
        <v>162</v>
      </c>
      <c r="AU2093" s="20" t="s">
        <v>77</v>
      </c>
    </row>
    <row r="2094" s="2" customFormat="1" ht="16.5" customHeight="1">
      <c r="A2094" s="41"/>
      <c r="B2094" s="42"/>
      <c r="C2094" s="215" t="s">
        <v>947</v>
      </c>
      <c r="D2094" s="215" t="s">
        <v>157</v>
      </c>
      <c r="E2094" s="216" t="s">
        <v>1568</v>
      </c>
      <c r="F2094" s="217" t="s">
        <v>1569</v>
      </c>
      <c r="G2094" s="218" t="s">
        <v>1500</v>
      </c>
      <c r="H2094" s="219">
        <v>1</v>
      </c>
      <c r="I2094" s="220"/>
      <c r="J2094" s="221">
        <f>ROUND(I2094*H2094,2)</f>
        <v>0</v>
      </c>
      <c r="K2094" s="217" t="s">
        <v>19</v>
      </c>
      <c r="L2094" s="47"/>
      <c r="M2094" s="222" t="s">
        <v>19</v>
      </c>
      <c r="N2094" s="223" t="s">
        <v>40</v>
      </c>
      <c r="O2094" s="87"/>
      <c r="P2094" s="224">
        <f>O2094*H2094</f>
        <v>0</v>
      </c>
      <c r="Q2094" s="224">
        <v>0</v>
      </c>
      <c r="R2094" s="224">
        <f>Q2094*H2094</f>
        <v>0</v>
      </c>
      <c r="S2094" s="224">
        <v>0</v>
      </c>
      <c r="T2094" s="225">
        <f>S2094*H2094</f>
        <v>0</v>
      </c>
      <c r="U2094" s="41"/>
      <c r="V2094" s="41"/>
      <c r="W2094" s="41"/>
      <c r="X2094" s="41"/>
      <c r="Y2094" s="41"/>
      <c r="Z2094" s="41"/>
      <c r="AA2094" s="41"/>
      <c r="AB2094" s="41"/>
      <c r="AC2094" s="41"/>
      <c r="AD2094" s="41"/>
      <c r="AE2094" s="41"/>
      <c r="AR2094" s="226" t="s">
        <v>220</v>
      </c>
      <c r="AT2094" s="226" t="s">
        <v>157</v>
      </c>
      <c r="AU2094" s="226" t="s">
        <v>77</v>
      </c>
      <c r="AY2094" s="20" t="s">
        <v>155</v>
      </c>
      <c r="BE2094" s="227">
        <f>IF(N2094="základní",J2094,0)</f>
        <v>0</v>
      </c>
      <c r="BF2094" s="227">
        <f>IF(N2094="snížená",J2094,0)</f>
        <v>0</v>
      </c>
      <c r="BG2094" s="227">
        <f>IF(N2094="zákl. přenesená",J2094,0)</f>
        <v>0</v>
      </c>
      <c r="BH2094" s="227">
        <f>IF(N2094="sníž. přenesená",J2094,0)</f>
        <v>0</v>
      </c>
      <c r="BI2094" s="227">
        <f>IF(N2094="nulová",J2094,0)</f>
        <v>0</v>
      </c>
      <c r="BJ2094" s="20" t="s">
        <v>75</v>
      </c>
      <c r="BK2094" s="227">
        <f>ROUND(I2094*H2094,2)</f>
        <v>0</v>
      </c>
      <c r="BL2094" s="20" t="s">
        <v>220</v>
      </c>
      <c r="BM2094" s="226" t="s">
        <v>1570</v>
      </c>
    </row>
    <row r="2095" s="2" customFormat="1">
      <c r="A2095" s="41"/>
      <c r="B2095" s="42"/>
      <c r="C2095" s="43"/>
      <c r="D2095" s="228" t="s">
        <v>162</v>
      </c>
      <c r="E2095" s="43"/>
      <c r="F2095" s="229" t="s">
        <v>1569</v>
      </c>
      <c r="G2095" s="43"/>
      <c r="H2095" s="43"/>
      <c r="I2095" s="230"/>
      <c r="J2095" s="43"/>
      <c r="K2095" s="43"/>
      <c r="L2095" s="47"/>
      <c r="M2095" s="231"/>
      <c r="N2095" s="232"/>
      <c r="O2095" s="87"/>
      <c r="P2095" s="87"/>
      <c r="Q2095" s="87"/>
      <c r="R2095" s="87"/>
      <c r="S2095" s="87"/>
      <c r="T2095" s="88"/>
      <c r="U2095" s="41"/>
      <c r="V2095" s="41"/>
      <c r="W2095" s="41"/>
      <c r="X2095" s="41"/>
      <c r="Y2095" s="41"/>
      <c r="Z2095" s="41"/>
      <c r="AA2095" s="41"/>
      <c r="AB2095" s="41"/>
      <c r="AC2095" s="41"/>
      <c r="AD2095" s="41"/>
      <c r="AE2095" s="41"/>
      <c r="AT2095" s="20" t="s">
        <v>162</v>
      </c>
      <c r="AU2095" s="20" t="s">
        <v>77</v>
      </c>
    </row>
    <row r="2096" s="2" customFormat="1" ht="16.5" customHeight="1">
      <c r="A2096" s="41"/>
      <c r="B2096" s="42"/>
      <c r="C2096" s="215" t="s">
        <v>1571</v>
      </c>
      <c r="D2096" s="215" t="s">
        <v>157</v>
      </c>
      <c r="E2096" s="216" t="s">
        <v>1572</v>
      </c>
      <c r="F2096" s="217" t="s">
        <v>1573</v>
      </c>
      <c r="G2096" s="218" t="s">
        <v>1500</v>
      </c>
      <c r="H2096" s="219">
        <v>1</v>
      </c>
      <c r="I2096" s="220"/>
      <c r="J2096" s="221">
        <f>ROUND(I2096*H2096,2)</f>
        <v>0</v>
      </c>
      <c r="K2096" s="217" t="s">
        <v>19</v>
      </c>
      <c r="L2096" s="47"/>
      <c r="M2096" s="222" t="s">
        <v>19</v>
      </c>
      <c r="N2096" s="223" t="s">
        <v>40</v>
      </c>
      <c r="O2096" s="87"/>
      <c r="P2096" s="224">
        <f>O2096*H2096</f>
        <v>0</v>
      </c>
      <c r="Q2096" s="224">
        <v>0</v>
      </c>
      <c r="R2096" s="224">
        <f>Q2096*H2096</f>
        <v>0</v>
      </c>
      <c r="S2096" s="224">
        <v>0</v>
      </c>
      <c r="T2096" s="225">
        <f>S2096*H2096</f>
        <v>0</v>
      </c>
      <c r="U2096" s="41"/>
      <c r="V2096" s="41"/>
      <c r="W2096" s="41"/>
      <c r="X2096" s="41"/>
      <c r="Y2096" s="41"/>
      <c r="Z2096" s="41"/>
      <c r="AA2096" s="41"/>
      <c r="AB2096" s="41"/>
      <c r="AC2096" s="41"/>
      <c r="AD2096" s="41"/>
      <c r="AE2096" s="41"/>
      <c r="AR2096" s="226" t="s">
        <v>220</v>
      </c>
      <c r="AT2096" s="226" t="s">
        <v>157</v>
      </c>
      <c r="AU2096" s="226" t="s">
        <v>77</v>
      </c>
      <c r="AY2096" s="20" t="s">
        <v>155</v>
      </c>
      <c r="BE2096" s="227">
        <f>IF(N2096="základní",J2096,0)</f>
        <v>0</v>
      </c>
      <c r="BF2096" s="227">
        <f>IF(N2096="snížená",J2096,0)</f>
        <v>0</v>
      </c>
      <c r="BG2096" s="227">
        <f>IF(N2096="zákl. přenesená",J2096,0)</f>
        <v>0</v>
      </c>
      <c r="BH2096" s="227">
        <f>IF(N2096="sníž. přenesená",J2096,0)</f>
        <v>0</v>
      </c>
      <c r="BI2096" s="227">
        <f>IF(N2096="nulová",J2096,0)</f>
        <v>0</v>
      </c>
      <c r="BJ2096" s="20" t="s">
        <v>75</v>
      </c>
      <c r="BK2096" s="227">
        <f>ROUND(I2096*H2096,2)</f>
        <v>0</v>
      </c>
      <c r="BL2096" s="20" t="s">
        <v>220</v>
      </c>
      <c r="BM2096" s="226" t="s">
        <v>1574</v>
      </c>
    </row>
    <row r="2097" s="2" customFormat="1">
      <c r="A2097" s="41"/>
      <c r="B2097" s="42"/>
      <c r="C2097" s="43"/>
      <c r="D2097" s="228" t="s">
        <v>162</v>
      </c>
      <c r="E2097" s="43"/>
      <c r="F2097" s="229" t="s">
        <v>1573</v>
      </c>
      <c r="G2097" s="43"/>
      <c r="H2097" s="43"/>
      <c r="I2097" s="230"/>
      <c r="J2097" s="43"/>
      <c r="K2097" s="43"/>
      <c r="L2097" s="47"/>
      <c r="M2097" s="231"/>
      <c r="N2097" s="232"/>
      <c r="O2097" s="87"/>
      <c r="P2097" s="87"/>
      <c r="Q2097" s="87"/>
      <c r="R2097" s="87"/>
      <c r="S2097" s="87"/>
      <c r="T2097" s="88"/>
      <c r="U2097" s="41"/>
      <c r="V2097" s="41"/>
      <c r="W2097" s="41"/>
      <c r="X2097" s="41"/>
      <c r="Y2097" s="41"/>
      <c r="Z2097" s="41"/>
      <c r="AA2097" s="41"/>
      <c r="AB2097" s="41"/>
      <c r="AC2097" s="41"/>
      <c r="AD2097" s="41"/>
      <c r="AE2097" s="41"/>
      <c r="AT2097" s="20" t="s">
        <v>162</v>
      </c>
      <c r="AU2097" s="20" t="s">
        <v>77</v>
      </c>
    </row>
    <row r="2098" s="2" customFormat="1" ht="16.5" customHeight="1">
      <c r="A2098" s="41"/>
      <c r="B2098" s="42"/>
      <c r="C2098" s="215" t="s">
        <v>953</v>
      </c>
      <c r="D2098" s="215" t="s">
        <v>157</v>
      </c>
      <c r="E2098" s="216" t="s">
        <v>1575</v>
      </c>
      <c r="F2098" s="217" t="s">
        <v>1576</v>
      </c>
      <c r="G2098" s="218" t="s">
        <v>1500</v>
      </c>
      <c r="H2098" s="219">
        <v>3</v>
      </c>
      <c r="I2098" s="220"/>
      <c r="J2098" s="221">
        <f>ROUND(I2098*H2098,2)</f>
        <v>0</v>
      </c>
      <c r="K2098" s="217" t="s">
        <v>19</v>
      </c>
      <c r="L2098" s="47"/>
      <c r="M2098" s="222" t="s">
        <v>19</v>
      </c>
      <c r="N2098" s="223" t="s">
        <v>40</v>
      </c>
      <c r="O2098" s="87"/>
      <c r="P2098" s="224">
        <f>O2098*H2098</f>
        <v>0</v>
      </c>
      <c r="Q2098" s="224">
        <v>0</v>
      </c>
      <c r="R2098" s="224">
        <f>Q2098*H2098</f>
        <v>0</v>
      </c>
      <c r="S2098" s="224">
        <v>0</v>
      </c>
      <c r="T2098" s="225">
        <f>S2098*H2098</f>
        <v>0</v>
      </c>
      <c r="U2098" s="41"/>
      <c r="V2098" s="41"/>
      <c r="W2098" s="41"/>
      <c r="X2098" s="41"/>
      <c r="Y2098" s="41"/>
      <c r="Z2098" s="41"/>
      <c r="AA2098" s="41"/>
      <c r="AB2098" s="41"/>
      <c r="AC2098" s="41"/>
      <c r="AD2098" s="41"/>
      <c r="AE2098" s="41"/>
      <c r="AR2098" s="226" t="s">
        <v>220</v>
      </c>
      <c r="AT2098" s="226" t="s">
        <v>157</v>
      </c>
      <c r="AU2098" s="226" t="s">
        <v>77</v>
      </c>
      <c r="AY2098" s="20" t="s">
        <v>155</v>
      </c>
      <c r="BE2098" s="227">
        <f>IF(N2098="základní",J2098,0)</f>
        <v>0</v>
      </c>
      <c r="BF2098" s="227">
        <f>IF(N2098="snížená",J2098,0)</f>
        <v>0</v>
      </c>
      <c r="BG2098" s="227">
        <f>IF(N2098="zákl. přenesená",J2098,0)</f>
        <v>0</v>
      </c>
      <c r="BH2098" s="227">
        <f>IF(N2098="sníž. přenesená",J2098,0)</f>
        <v>0</v>
      </c>
      <c r="BI2098" s="227">
        <f>IF(N2098="nulová",J2098,0)</f>
        <v>0</v>
      </c>
      <c r="BJ2098" s="20" t="s">
        <v>75</v>
      </c>
      <c r="BK2098" s="227">
        <f>ROUND(I2098*H2098,2)</f>
        <v>0</v>
      </c>
      <c r="BL2098" s="20" t="s">
        <v>220</v>
      </c>
      <c r="BM2098" s="226" t="s">
        <v>1577</v>
      </c>
    </row>
    <row r="2099" s="2" customFormat="1">
      <c r="A2099" s="41"/>
      <c r="B2099" s="42"/>
      <c r="C2099" s="43"/>
      <c r="D2099" s="228" t="s">
        <v>162</v>
      </c>
      <c r="E2099" s="43"/>
      <c r="F2099" s="229" t="s">
        <v>1576</v>
      </c>
      <c r="G2099" s="43"/>
      <c r="H2099" s="43"/>
      <c r="I2099" s="230"/>
      <c r="J2099" s="43"/>
      <c r="K2099" s="43"/>
      <c r="L2099" s="47"/>
      <c r="M2099" s="231"/>
      <c r="N2099" s="232"/>
      <c r="O2099" s="87"/>
      <c r="P2099" s="87"/>
      <c r="Q2099" s="87"/>
      <c r="R2099" s="87"/>
      <c r="S2099" s="87"/>
      <c r="T2099" s="88"/>
      <c r="U2099" s="41"/>
      <c r="V2099" s="41"/>
      <c r="W2099" s="41"/>
      <c r="X2099" s="41"/>
      <c r="Y2099" s="41"/>
      <c r="Z2099" s="41"/>
      <c r="AA2099" s="41"/>
      <c r="AB2099" s="41"/>
      <c r="AC2099" s="41"/>
      <c r="AD2099" s="41"/>
      <c r="AE2099" s="41"/>
      <c r="AT2099" s="20" t="s">
        <v>162</v>
      </c>
      <c r="AU2099" s="20" t="s">
        <v>77</v>
      </c>
    </row>
    <row r="2100" s="12" customFormat="1" ht="22.8" customHeight="1">
      <c r="A2100" s="12"/>
      <c r="B2100" s="199"/>
      <c r="C2100" s="200"/>
      <c r="D2100" s="201" t="s">
        <v>68</v>
      </c>
      <c r="E2100" s="213" t="s">
        <v>1578</v>
      </c>
      <c r="F2100" s="213" t="s">
        <v>1579</v>
      </c>
      <c r="G2100" s="200"/>
      <c r="H2100" s="200"/>
      <c r="I2100" s="203"/>
      <c r="J2100" s="214">
        <f>BK2100</f>
        <v>0</v>
      </c>
      <c r="K2100" s="200"/>
      <c r="L2100" s="205"/>
      <c r="M2100" s="206"/>
      <c r="N2100" s="207"/>
      <c r="O2100" s="207"/>
      <c r="P2100" s="208">
        <f>SUM(P2101:P2171)</f>
        <v>0</v>
      </c>
      <c r="Q2100" s="207"/>
      <c r="R2100" s="208">
        <f>SUM(R2101:R2171)</f>
        <v>0</v>
      </c>
      <c r="S2100" s="207"/>
      <c r="T2100" s="209">
        <f>SUM(T2101:T2171)</f>
        <v>0</v>
      </c>
      <c r="U2100" s="12"/>
      <c r="V2100" s="12"/>
      <c r="W2100" s="12"/>
      <c r="X2100" s="12"/>
      <c r="Y2100" s="12"/>
      <c r="Z2100" s="12"/>
      <c r="AA2100" s="12"/>
      <c r="AB2100" s="12"/>
      <c r="AC2100" s="12"/>
      <c r="AD2100" s="12"/>
      <c r="AE2100" s="12"/>
      <c r="AR2100" s="210" t="s">
        <v>77</v>
      </c>
      <c r="AT2100" s="211" t="s">
        <v>68</v>
      </c>
      <c r="AU2100" s="211" t="s">
        <v>75</v>
      </c>
      <c r="AY2100" s="210" t="s">
        <v>155</v>
      </c>
      <c r="BK2100" s="212">
        <f>SUM(BK2101:BK2171)</f>
        <v>0</v>
      </c>
    </row>
    <row r="2101" s="2" customFormat="1" ht="16.5" customHeight="1">
      <c r="A2101" s="41"/>
      <c r="B2101" s="42"/>
      <c r="C2101" s="215" t="s">
        <v>1580</v>
      </c>
      <c r="D2101" s="215" t="s">
        <v>157</v>
      </c>
      <c r="E2101" s="216" t="s">
        <v>1581</v>
      </c>
      <c r="F2101" s="217" t="s">
        <v>1582</v>
      </c>
      <c r="G2101" s="218" t="s">
        <v>1500</v>
      </c>
      <c r="H2101" s="219">
        <v>270</v>
      </c>
      <c r="I2101" s="220"/>
      <c r="J2101" s="221">
        <f>ROUND(I2101*H2101,2)</f>
        <v>0</v>
      </c>
      <c r="K2101" s="217" t="s">
        <v>19</v>
      </c>
      <c r="L2101" s="47"/>
      <c r="M2101" s="222" t="s">
        <v>19</v>
      </c>
      <c r="N2101" s="223" t="s">
        <v>40</v>
      </c>
      <c r="O2101" s="87"/>
      <c r="P2101" s="224">
        <f>O2101*H2101</f>
        <v>0</v>
      </c>
      <c r="Q2101" s="224">
        <v>0</v>
      </c>
      <c r="R2101" s="224">
        <f>Q2101*H2101</f>
        <v>0</v>
      </c>
      <c r="S2101" s="224">
        <v>0</v>
      </c>
      <c r="T2101" s="225">
        <f>S2101*H2101</f>
        <v>0</v>
      </c>
      <c r="U2101" s="41"/>
      <c r="V2101" s="41"/>
      <c r="W2101" s="41"/>
      <c r="X2101" s="41"/>
      <c r="Y2101" s="41"/>
      <c r="Z2101" s="41"/>
      <c r="AA2101" s="41"/>
      <c r="AB2101" s="41"/>
      <c r="AC2101" s="41"/>
      <c r="AD2101" s="41"/>
      <c r="AE2101" s="41"/>
      <c r="AR2101" s="226" t="s">
        <v>220</v>
      </c>
      <c r="AT2101" s="226" t="s">
        <v>157</v>
      </c>
      <c r="AU2101" s="226" t="s">
        <v>77</v>
      </c>
      <c r="AY2101" s="20" t="s">
        <v>155</v>
      </c>
      <c r="BE2101" s="227">
        <f>IF(N2101="základní",J2101,0)</f>
        <v>0</v>
      </c>
      <c r="BF2101" s="227">
        <f>IF(N2101="snížená",J2101,0)</f>
        <v>0</v>
      </c>
      <c r="BG2101" s="227">
        <f>IF(N2101="zákl. přenesená",J2101,0)</f>
        <v>0</v>
      </c>
      <c r="BH2101" s="227">
        <f>IF(N2101="sníž. přenesená",J2101,0)</f>
        <v>0</v>
      </c>
      <c r="BI2101" s="227">
        <f>IF(N2101="nulová",J2101,0)</f>
        <v>0</v>
      </c>
      <c r="BJ2101" s="20" t="s">
        <v>75</v>
      </c>
      <c r="BK2101" s="227">
        <f>ROUND(I2101*H2101,2)</f>
        <v>0</v>
      </c>
      <c r="BL2101" s="20" t="s">
        <v>220</v>
      </c>
      <c r="BM2101" s="226" t="s">
        <v>1583</v>
      </c>
    </row>
    <row r="2102" s="2" customFormat="1">
      <c r="A2102" s="41"/>
      <c r="B2102" s="42"/>
      <c r="C2102" s="43"/>
      <c r="D2102" s="228" t="s">
        <v>162</v>
      </c>
      <c r="E2102" s="43"/>
      <c r="F2102" s="229" t="s">
        <v>1582</v>
      </c>
      <c r="G2102" s="43"/>
      <c r="H2102" s="43"/>
      <c r="I2102" s="230"/>
      <c r="J2102" s="43"/>
      <c r="K2102" s="43"/>
      <c r="L2102" s="47"/>
      <c r="M2102" s="231"/>
      <c r="N2102" s="232"/>
      <c r="O2102" s="87"/>
      <c r="P2102" s="87"/>
      <c r="Q2102" s="87"/>
      <c r="R2102" s="87"/>
      <c r="S2102" s="87"/>
      <c r="T2102" s="88"/>
      <c r="U2102" s="41"/>
      <c r="V2102" s="41"/>
      <c r="W2102" s="41"/>
      <c r="X2102" s="41"/>
      <c r="Y2102" s="41"/>
      <c r="Z2102" s="41"/>
      <c r="AA2102" s="41"/>
      <c r="AB2102" s="41"/>
      <c r="AC2102" s="41"/>
      <c r="AD2102" s="41"/>
      <c r="AE2102" s="41"/>
      <c r="AT2102" s="20" t="s">
        <v>162</v>
      </c>
      <c r="AU2102" s="20" t="s">
        <v>77</v>
      </c>
    </row>
    <row r="2103" s="2" customFormat="1" ht="16.5" customHeight="1">
      <c r="A2103" s="41"/>
      <c r="B2103" s="42"/>
      <c r="C2103" s="215" t="s">
        <v>964</v>
      </c>
      <c r="D2103" s="215" t="s">
        <v>157</v>
      </c>
      <c r="E2103" s="216" t="s">
        <v>1584</v>
      </c>
      <c r="F2103" s="217" t="s">
        <v>1585</v>
      </c>
      <c r="G2103" s="218" t="s">
        <v>1500</v>
      </c>
      <c r="H2103" s="219">
        <v>750</v>
      </c>
      <c r="I2103" s="220"/>
      <c r="J2103" s="221">
        <f>ROUND(I2103*H2103,2)</f>
        <v>0</v>
      </c>
      <c r="K2103" s="217" t="s">
        <v>19</v>
      </c>
      <c r="L2103" s="47"/>
      <c r="M2103" s="222" t="s">
        <v>19</v>
      </c>
      <c r="N2103" s="223" t="s">
        <v>40</v>
      </c>
      <c r="O2103" s="87"/>
      <c r="P2103" s="224">
        <f>O2103*H2103</f>
        <v>0</v>
      </c>
      <c r="Q2103" s="224">
        <v>0</v>
      </c>
      <c r="R2103" s="224">
        <f>Q2103*H2103</f>
        <v>0</v>
      </c>
      <c r="S2103" s="224">
        <v>0</v>
      </c>
      <c r="T2103" s="225">
        <f>S2103*H2103</f>
        <v>0</v>
      </c>
      <c r="U2103" s="41"/>
      <c r="V2103" s="41"/>
      <c r="W2103" s="41"/>
      <c r="X2103" s="41"/>
      <c r="Y2103" s="41"/>
      <c r="Z2103" s="41"/>
      <c r="AA2103" s="41"/>
      <c r="AB2103" s="41"/>
      <c r="AC2103" s="41"/>
      <c r="AD2103" s="41"/>
      <c r="AE2103" s="41"/>
      <c r="AR2103" s="226" t="s">
        <v>220</v>
      </c>
      <c r="AT2103" s="226" t="s">
        <v>157</v>
      </c>
      <c r="AU2103" s="226" t="s">
        <v>77</v>
      </c>
      <c r="AY2103" s="20" t="s">
        <v>155</v>
      </c>
      <c r="BE2103" s="227">
        <f>IF(N2103="základní",J2103,0)</f>
        <v>0</v>
      </c>
      <c r="BF2103" s="227">
        <f>IF(N2103="snížená",J2103,0)</f>
        <v>0</v>
      </c>
      <c r="BG2103" s="227">
        <f>IF(N2103="zákl. přenesená",J2103,0)</f>
        <v>0</v>
      </c>
      <c r="BH2103" s="227">
        <f>IF(N2103="sníž. přenesená",J2103,0)</f>
        <v>0</v>
      </c>
      <c r="BI2103" s="227">
        <f>IF(N2103="nulová",J2103,0)</f>
        <v>0</v>
      </c>
      <c r="BJ2103" s="20" t="s">
        <v>75</v>
      </c>
      <c r="BK2103" s="227">
        <f>ROUND(I2103*H2103,2)</f>
        <v>0</v>
      </c>
      <c r="BL2103" s="20" t="s">
        <v>220</v>
      </c>
      <c r="BM2103" s="226" t="s">
        <v>1586</v>
      </c>
    </row>
    <row r="2104" s="2" customFormat="1">
      <c r="A2104" s="41"/>
      <c r="B2104" s="42"/>
      <c r="C2104" s="43"/>
      <c r="D2104" s="228" t="s">
        <v>162</v>
      </c>
      <c r="E2104" s="43"/>
      <c r="F2104" s="229" t="s">
        <v>1585</v>
      </c>
      <c r="G2104" s="43"/>
      <c r="H2104" s="43"/>
      <c r="I2104" s="230"/>
      <c r="J2104" s="43"/>
      <c r="K2104" s="43"/>
      <c r="L2104" s="47"/>
      <c r="M2104" s="231"/>
      <c r="N2104" s="232"/>
      <c r="O2104" s="87"/>
      <c r="P2104" s="87"/>
      <c r="Q2104" s="87"/>
      <c r="R2104" s="87"/>
      <c r="S2104" s="87"/>
      <c r="T2104" s="88"/>
      <c r="U2104" s="41"/>
      <c r="V2104" s="41"/>
      <c r="W2104" s="41"/>
      <c r="X2104" s="41"/>
      <c r="Y2104" s="41"/>
      <c r="Z2104" s="41"/>
      <c r="AA2104" s="41"/>
      <c r="AB2104" s="41"/>
      <c r="AC2104" s="41"/>
      <c r="AD2104" s="41"/>
      <c r="AE2104" s="41"/>
      <c r="AT2104" s="20" t="s">
        <v>162</v>
      </c>
      <c r="AU2104" s="20" t="s">
        <v>77</v>
      </c>
    </row>
    <row r="2105" s="2" customFormat="1" ht="16.5" customHeight="1">
      <c r="A2105" s="41"/>
      <c r="B2105" s="42"/>
      <c r="C2105" s="215" t="s">
        <v>1587</v>
      </c>
      <c r="D2105" s="215" t="s">
        <v>157</v>
      </c>
      <c r="E2105" s="216" t="s">
        <v>1588</v>
      </c>
      <c r="F2105" s="217" t="s">
        <v>1589</v>
      </c>
      <c r="G2105" s="218" t="s">
        <v>1500</v>
      </c>
      <c r="H2105" s="219">
        <v>250</v>
      </c>
      <c r="I2105" s="220"/>
      <c r="J2105" s="221">
        <f>ROUND(I2105*H2105,2)</f>
        <v>0</v>
      </c>
      <c r="K2105" s="217" t="s">
        <v>19</v>
      </c>
      <c r="L2105" s="47"/>
      <c r="M2105" s="222" t="s">
        <v>19</v>
      </c>
      <c r="N2105" s="223" t="s">
        <v>40</v>
      </c>
      <c r="O2105" s="87"/>
      <c r="P2105" s="224">
        <f>O2105*H2105</f>
        <v>0</v>
      </c>
      <c r="Q2105" s="224">
        <v>0</v>
      </c>
      <c r="R2105" s="224">
        <f>Q2105*H2105</f>
        <v>0</v>
      </c>
      <c r="S2105" s="224">
        <v>0</v>
      </c>
      <c r="T2105" s="225">
        <f>S2105*H2105</f>
        <v>0</v>
      </c>
      <c r="U2105" s="41"/>
      <c r="V2105" s="41"/>
      <c r="W2105" s="41"/>
      <c r="X2105" s="41"/>
      <c r="Y2105" s="41"/>
      <c r="Z2105" s="41"/>
      <c r="AA2105" s="41"/>
      <c r="AB2105" s="41"/>
      <c r="AC2105" s="41"/>
      <c r="AD2105" s="41"/>
      <c r="AE2105" s="41"/>
      <c r="AR2105" s="226" t="s">
        <v>220</v>
      </c>
      <c r="AT2105" s="226" t="s">
        <v>157</v>
      </c>
      <c r="AU2105" s="226" t="s">
        <v>77</v>
      </c>
      <c r="AY2105" s="20" t="s">
        <v>155</v>
      </c>
      <c r="BE2105" s="227">
        <f>IF(N2105="základní",J2105,0)</f>
        <v>0</v>
      </c>
      <c r="BF2105" s="227">
        <f>IF(N2105="snížená",J2105,0)</f>
        <v>0</v>
      </c>
      <c r="BG2105" s="227">
        <f>IF(N2105="zákl. přenesená",J2105,0)</f>
        <v>0</v>
      </c>
      <c r="BH2105" s="227">
        <f>IF(N2105="sníž. přenesená",J2105,0)</f>
        <v>0</v>
      </c>
      <c r="BI2105" s="227">
        <f>IF(N2105="nulová",J2105,0)</f>
        <v>0</v>
      </c>
      <c r="BJ2105" s="20" t="s">
        <v>75</v>
      </c>
      <c r="BK2105" s="227">
        <f>ROUND(I2105*H2105,2)</f>
        <v>0</v>
      </c>
      <c r="BL2105" s="20" t="s">
        <v>220</v>
      </c>
      <c r="BM2105" s="226" t="s">
        <v>1590</v>
      </c>
    </row>
    <row r="2106" s="2" customFormat="1">
      <c r="A2106" s="41"/>
      <c r="B2106" s="42"/>
      <c r="C2106" s="43"/>
      <c r="D2106" s="228" t="s">
        <v>162</v>
      </c>
      <c r="E2106" s="43"/>
      <c r="F2106" s="229" t="s">
        <v>1589</v>
      </c>
      <c r="G2106" s="43"/>
      <c r="H2106" s="43"/>
      <c r="I2106" s="230"/>
      <c r="J2106" s="43"/>
      <c r="K2106" s="43"/>
      <c r="L2106" s="47"/>
      <c r="M2106" s="231"/>
      <c r="N2106" s="232"/>
      <c r="O2106" s="87"/>
      <c r="P2106" s="87"/>
      <c r="Q2106" s="87"/>
      <c r="R2106" s="87"/>
      <c r="S2106" s="87"/>
      <c r="T2106" s="88"/>
      <c r="U2106" s="41"/>
      <c r="V2106" s="41"/>
      <c r="W2106" s="41"/>
      <c r="X2106" s="41"/>
      <c r="Y2106" s="41"/>
      <c r="Z2106" s="41"/>
      <c r="AA2106" s="41"/>
      <c r="AB2106" s="41"/>
      <c r="AC2106" s="41"/>
      <c r="AD2106" s="41"/>
      <c r="AE2106" s="41"/>
      <c r="AT2106" s="20" t="s">
        <v>162</v>
      </c>
      <c r="AU2106" s="20" t="s">
        <v>77</v>
      </c>
    </row>
    <row r="2107" s="2" customFormat="1" ht="16.5" customHeight="1">
      <c r="A2107" s="41"/>
      <c r="B2107" s="42"/>
      <c r="C2107" s="215" t="s">
        <v>976</v>
      </c>
      <c r="D2107" s="215" t="s">
        <v>157</v>
      </c>
      <c r="E2107" s="216" t="s">
        <v>1591</v>
      </c>
      <c r="F2107" s="217" t="s">
        <v>1592</v>
      </c>
      <c r="G2107" s="218" t="s">
        <v>1500</v>
      </c>
      <c r="H2107" s="219">
        <v>42</v>
      </c>
      <c r="I2107" s="220"/>
      <c r="J2107" s="221">
        <f>ROUND(I2107*H2107,2)</f>
        <v>0</v>
      </c>
      <c r="K2107" s="217" t="s">
        <v>19</v>
      </c>
      <c r="L2107" s="47"/>
      <c r="M2107" s="222" t="s">
        <v>19</v>
      </c>
      <c r="N2107" s="223" t="s">
        <v>40</v>
      </c>
      <c r="O2107" s="87"/>
      <c r="P2107" s="224">
        <f>O2107*H2107</f>
        <v>0</v>
      </c>
      <c r="Q2107" s="224">
        <v>0</v>
      </c>
      <c r="R2107" s="224">
        <f>Q2107*H2107</f>
        <v>0</v>
      </c>
      <c r="S2107" s="224">
        <v>0</v>
      </c>
      <c r="T2107" s="225">
        <f>S2107*H2107</f>
        <v>0</v>
      </c>
      <c r="U2107" s="41"/>
      <c r="V2107" s="41"/>
      <c r="W2107" s="41"/>
      <c r="X2107" s="41"/>
      <c r="Y2107" s="41"/>
      <c r="Z2107" s="41"/>
      <c r="AA2107" s="41"/>
      <c r="AB2107" s="41"/>
      <c r="AC2107" s="41"/>
      <c r="AD2107" s="41"/>
      <c r="AE2107" s="41"/>
      <c r="AR2107" s="226" t="s">
        <v>220</v>
      </c>
      <c r="AT2107" s="226" t="s">
        <v>157</v>
      </c>
      <c r="AU2107" s="226" t="s">
        <v>77</v>
      </c>
      <c r="AY2107" s="20" t="s">
        <v>155</v>
      </c>
      <c r="BE2107" s="227">
        <f>IF(N2107="základní",J2107,0)</f>
        <v>0</v>
      </c>
      <c r="BF2107" s="227">
        <f>IF(N2107="snížená",J2107,0)</f>
        <v>0</v>
      </c>
      <c r="BG2107" s="227">
        <f>IF(N2107="zákl. přenesená",J2107,0)</f>
        <v>0</v>
      </c>
      <c r="BH2107" s="227">
        <f>IF(N2107="sníž. přenesená",J2107,0)</f>
        <v>0</v>
      </c>
      <c r="BI2107" s="227">
        <f>IF(N2107="nulová",J2107,0)</f>
        <v>0</v>
      </c>
      <c r="BJ2107" s="20" t="s">
        <v>75</v>
      </c>
      <c r="BK2107" s="227">
        <f>ROUND(I2107*H2107,2)</f>
        <v>0</v>
      </c>
      <c r="BL2107" s="20" t="s">
        <v>220</v>
      </c>
      <c r="BM2107" s="226" t="s">
        <v>1593</v>
      </c>
    </row>
    <row r="2108" s="2" customFormat="1">
      <c r="A2108" s="41"/>
      <c r="B2108" s="42"/>
      <c r="C2108" s="43"/>
      <c r="D2108" s="228" t="s">
        <v>162</v>
      </c>
      <c r="E2108" s="43"/>
      <c r="F2108" s="229" t="s">
        <v>1592</v>
      </c>
      <c r="G2108" s="43"/>
      <c r="H2108" s="43"/>
      <c r="I2108" s="230"/>
      <c r="J2108" s="43"/>
      <c r="K2108" s="43"/>
      <c r="L2108" s="47"/>
      <c r="M2108" s="231"/>
      <c r="N2108" s="232"/>
      <c r="O2108" s="87"/>
      <c r="P2108" s="87"/>
      <c r="Q2108" s="87"/>
      <c r="R2108" s="87"/>
      <c r="S2108" s="87"/>
      <c r="T2108" s="88"/>
      <c r="U2108" s="41"/>
      <c r="V2108" s="41"/>
      <c r="W2108" s="41"/>
      <c r="X2108" s="41"/>
      <c r="Y2108" s="41"/>
      <c r="Z2108" s="41"/>
      <c r="AA2108" s="41"/>
      <c r="AB2108" s="41"/>
      <c r="AC2108" s="41"/>
      <c r="AD2108" s="41"/>
      <c r="AE2108" s="41"/>
      <c r="AT2108" s="20" t="s">
        <v>162</v>
      </c>
      <c r="AU2108" s="20" t="s">
        <v>77</v>
      </c>
    </row>
    <row r="2109" s="2" customFormat="1" ht="16.5" customHeight="1">
      <c r="A2109" s="41"/>
      <c r="B2109" s="42"/>
      <c r="C2109" s="215" t="s">
        <v>1594</v>
      </c>
      <c r="D2109" s="215" t="s">
        <v>157</v>
      </c>
      <c r="E2109" s="216" t="s">
        <v>1595</v>
      </c>
      <c r="F2109" s="217" t="s">
        <v>1596</v>
      </c>
      <c r="G2109" s="218" t="s">
        <v>1500</v>
      </c>
      <c r="H2109" s="219">
        <v>20</v>
      </c>
      <c r="I2109" s="220"/>
      <c r="J2109" s="221">
        <f>ROUND(I2109*H2109,2)</f>
        <v>0</v>
      </c>
      <c r="K2109" s="217" t="s">
        <v>19</v>
      </c>
      <c r="L2109" s="47"/>
      <c r="M2109" s="222" t="s">
        <v>19</v>
      </c>
      <c r="N2109" s="223" t="s">
        <v>40</v>
      </c>
      <c r="O2109" s="87"/>
      <c r="P2109" s="224">
        <f>O2109*H2109</f>
        <v>0</v>
      </c>
      <c r="Q2109" s="224">
        <v>0</v>
      </c>
      <c r="R2109" s="224">
        <f>Q2109*H2109</f>
        <v>0</v>
      </c>
      <c r="S2109" s="224">
        <v>0</v>
      </c>
      <c r="T2109" s="225">
        <f>S2109*H2109</f>
        <v>0</v>
      </c>
      <c r="U2109" s="41"/>
      <c r="V2109" s="41"/>
      <c r="W2109" s="41"/>
      <c r="X2109" s="41"/>
      <c r="Y2109" s="41"/>
      <c r="Z2109" s="41"/>
      <c r="AA2109" s="41"/>
      <c r="AB2109" s="41"/>
      <c r="AC2109" s="41"/>
      <c r="AD2109" s="41"/>
      <c r="AE2109" s="41"/>
      <c r="AR2109" s="226" t="s">
        <v>220</v>
      </c>
      <c r="AT2109" s="226" t="s">
        <v>157</v>
      </c>
      <c r="AU2109" s="226" t="s">
        <v>77</v>
      </c>
      <c r="AY2109" s="20" t="s">
        <v>155</v>
      </c>
      <c r="BE2109" s="227">
        <f>IF(N2109="základní",J2109,0)</f>
        <v>0</v>
      </c>
      <c r="BF2109" s="227">
        <f>IF(N2109="snížená",J2109,0)</f>
        <v>0</v>
      </c>
      <c r="BG2109" s="227">
        <f>IF(N2109="zákl. přenesená",J2109,0)</f>
        <v>0</v>
      </c>
      <c r="BH2109" s="227">
        <f>IF(N2109="sníž. přenesená",J2109,0)</f>
        <v>0</v>
      </c>
      <c r="BI2109" s="227">
        <f>IF(N2109="nulová",J2109,0)</f>
        <v>0</v>
      </c>
      <c r="BJ2109" s="20" t="s">
        <v>75</v>
      </c>
      <c r="BK2109" s="227">
        <f>ROUND(I2109*H2109,2)</f>
        <v>0</v>
      </c>
      <c r="BL2109" s="20" t="s">
        <v>220</v>
      </c>
      <c r="BM2109" s="226" t="s">
        <v>1597</v>
      </c>
    </row>
    <row r="2110" s="2" customFormat="1">
      <c r="A2110" s="41"/>
      <c r="B2110" s="42"/>
      <c r="C2110" s="43"/>
      <c r="D2110" s="228" t="s">
        <v>162</v>
      </c>
      <c r="E2110" s="43"/>
      <c r="F2110" s="229" t="s">
        <v>1596</v>
      </c>
      <c r="G2110" s="43"/>
      <c r="H2110" s="43"/>
      <c r="I2110" s="230"/>
      <c r="J2110" s="43"/>
      <c r="K2110" s="43"/>
      <c r="L2110" s="47"/>
      <c r="M2110" s="231"/>
      <c r="N2110" s="232"/>
      <c r="O2110" s="87"/>
      <c r="P2110" s="87"/>
      <c r="Q2110" s="87"/>
      <c r="R2110" s="87"/>
      <c r="S2110" s="87"/>
      <c r="T2110" s="88"/>
      <c r="U2110" s="41"/>
      <c r="V2110" s="41"/>
      <c r="W2110" s="41"/>
      <c r="X2110" s="41"/>
      <c r="Y2110" s="41"/>
      <c r="Z2110" s="41"/>
      <c r="AA2110" s="41"/>
      <c r="AB2110" s="41"/>
      <c r="AC2110" s="41"/>
      <c r="AD2110" s="41"/>
      <c r="AE2110" s="41"/>
      <c r="AT2110" s="20" t="s">
        <v>162</v>
      </c>
      <c r="AU2110" s="20" t="s">
        <v>77</v>
      </c>
    </row>
    <row r="2111" s="2" customFormat="1" ht="16.5" customHeight="1">
      <c r="A2111" s="41"/>
      <c r="B2111" s="42"/>
      <c r="C2111" s="215" t="s">
        <v>979</v>
      </c>
      <c r="D2111" s="215" t="s">
        <v>157</v>
      </c>
      <c r="E2111" s="216" t="s">
        <v>1598</v>
      </c>
      <c r="F2111" s="217" t="s">
        <v>1599</v>
      </c>
      <c r="G2111" s="218" t="s">
        <v>1500</v>
      </c>
      <c r="H2111" s="219">
        <v>42</v>
      </c>
      <c r="I2111" s="220"/>
      <c r="J2111" s="221">
        <f>ROUND(I2111*H2111,2)</f>
        <v>0</v>
      </c>
      <c r="K2111" s="217" t="s">
        <v>19</v>
      </c>
      <c r="L2111" s="47"/>
      <c r="M2111" s="222" t="s">
        <v>19</v>
      </c>
      <c r="N2111" s="223" t="s">
        <v>40</v>
      </c>
      <c r="O2111" s="87"/>
      <c r="P2111" s="224">
        <f>O2111*H2111</f>
        <v>0</v>
      </c>
      <c r="Q2111" s="224">
        <v>0</v>
      </c>
      <c r="R2111" s="224">
        <f>Q2111*H2111</f>
        <v>0</v>
      </c>
      <c r="S2111" s="224">
        <v>0</v>
      </c>
      <c r="T2111" s="225">
        <f>S2111*H2111</f>
        <v>0</v>
      </c>
      <c r="U2111" s="41"/>
      <c r="V2111" s="41"/>
      <c r="W2111" s="41"/>
      <c r="X2111" s="41"/>
      <c r="Y2111" s="41"/>
      <c r="Z2111" s="41"/>
      <c r="AA2111" s="41"/>
      <c r="AB2111" s="41"/>
      <c r="AC2111" s="41"/>
      <c r="AD2111" s="41"/>
      <c r="AE2111" s="41"/>
      <c r="AR2111" s="226" t="s">
        <v>220</v>
      </c>
      <c r="AT2111" s="226" t="s">
        <v>157</v>
      </c>
      <c r="AU2111" s="226" t="s">
        <v>77</v>
      </c>
      <c r="AY2111" s="20" t="s">
        <v>155</v>
      </c>
      <c r="BE2111" s="227">
        <f>IF(N2111="základní",J2111,0)</f>
        <v>0</v>
      </c>
      <c r="BF2111" s="227">
        <f>IF(N2111="snížená",J2111,0)</f>
        <v>0</v>
      </c>
      <c r="BG2111" s="227">
        <f>IF(N2111="zákl. přenesená",J2111,0)</f>
        <v>0</v>
      </c>
      <c r="BH2111" s="227">
        <f>IF(N2111="sníž. přenesená",J2111,0)</f>
        <v>0</v>
      </c>
      <c r="BI2111" s="227">
        <f>IF(N2111="nulová",J2111,0)</f>
        <v>0</v>
      </c>
      <c r="BJ2111" s="20" t="s">
        <v>75</v>
      </c>
      <c r="BK2111" s="227">
        <f>ROUND(I2111*H2111,2)</f>
        <v>0</v>
      </c>
      <c r="BL2111" s="20" t="s">
        <v>220</v>
      </c>
      <c r="BM2111" s="226" t="s">
        <v>1600</v>
      </c>
    </row>
    <row r="2112" s="2" customFormat="1">
      <c r="A2112" s="41"/>
      <c r="B2112" s="42"/>
      <c r="C2112" s="43"/>
      <c r="D2112" s="228" t="s">
        <v>162</v>
      </c>
      <c r="E2112" s="43"/>
      <c r="F2112" s="229" t="s">
        <v>1599</v>
      </c>
      <c r="G2112" s="43"/>
      <c r="H2112" s="43"/>
      <c r="I2112" s="230"/>
      <c r="J2112" s="43"/>
      <c r="K2112" s="43"/>
      <c r="L2112" s="47"/>
      <c r="M2112" s="231"/>
      <c r="N2112" s="232"/>
      <c r="O2112" s="87"/>
      <c r="P2112" s="87"/>
      <c r="Q2112" s="87"/>
      <c r="R2112" s="87"/>
      <c r="S2112" s="87"/>
      <c r="T2112" s="88"/>
      <c r="U2112" s="41"/>
      <c r="V2112" s="41"/>
      <c r="W2112" s="41"/>
      <c r="X2112" s="41"/>
      <c r="Y2112" s="41"/>
      <c r="Z2112" s="41"/>
      <c r="AA2112" s="41"/>
      <c r="AB2112" s="41"/>
      <c r="AC2112" s="41"/>
      <c r="AD2112" s="41"/>
      <c r="AE2112" s="41"/>
      <c r="AT2112" s="20" t="s">
        <v>162</v>
      </c>
      <c r="AU2112" s="20" t="s">
        <v>77</v>
      </c>
    </row>
    <row r="2113" s="2" customFormat="1" ht="16.5" customHeight="1">
      <c r="A2113" s="41"/>
      <c r="B2113" s="42"/>
      <c r="C2113" s="215" t="s">
        <v>1601</v>
      </c>
      <c r="D2113" s="215" t="s">
        <v>157</v>
      </c>
      <c r="E2113" s="216" t="s">
        <v>1602</v>
      </c>
      <c r="F2113" s="217" t="s">
        <v>1603</v>
      </c>
      <c r="G2113" s="218" t="s">
        <v>1500</v>
      </c>
      <c r="H2113" s="219">
        <v>39</v>
      </c>
      <c r="I2113" s="220"/>
      <c r="J2113" s="221">
        <f>ROUND(I2113*H2113,2)</f>
        <v>0</v>
      </c>
      <c r="K2113" s="217" t="s">
        <v>19</v>
      </c>
      <c r="L2113" s="47"/>
      <c r="M2113" s="222" t="s">
        <v>19</v>
      </c>
      <c r="N2113" s="223" t="s">
        <v>40</v>
      </c>
      <c r="O2113" s="87"/>
      <c r="P2113" s="224">
        <f>O2113*H2113</f>
        <v>0</v>
      </c>
      <c r="Q2113" s="224">
        <v>0</v>
      </c>
      <c r="R2113" s="224">
        <f>Q2113*H2113</f>
        <v>0</v>
      </c>
      <c r="S2113" s="224">
        <v>0</v>
      </c>
      <c r="T2113" s="225">
        <f>S2113*H2113</f>
        <v>0</v>
      </c>
      <c r="U2113" s="41"/>
      <c r="V2113" s="41"/>
      <c r="W2113" s="41"/>
      <c r="X2113" s="41"/>
      <c r="Y2113" s="41"/>
      <c r="Z2113" s="41"/>
      <c r="AA2113" s="41"/>
      <c r="AB2113" s="41"/>
      <c r="AC2113" s="41"/>
      <c r="AD2113" s="41"/>
      <c r="AE2113" s="41"/>
      <c r="AR2113" s="226" t="s">
        <v>220</v>
      </c>
      <c r="AT2113" s="226" t="s">
        <v>157</v>
      </c>
      <c r="AU2113" s="226" t="s">
        <v>77</v>
      </c>
      <c r="AY2113" s="20" t="s">
        <v>155</v>
      </c>
      <c r="BE2113" s="227">
        <f>IF(N2113="základní",J2113,0)</f>
        <v>0</v>
      </c>
      <c r="BF2113" s="227">
        <f>IF(N2113="snížená",J2113,0)</f>
        <v>0</v>
      </c>
      <c r="BG2113" s="227">
        <f>IF(N2113="zákl. přenesená",J2113,0)</f>
        <v>0</v>
      </c>
      <c r="BH2113" s="227">
        <f>IF(N2113="sníž. přenesená",J2113,0)</f>
        <v>0</v>
      </c>
      <c r="BI2113" s="227">
        <f>IF(N2113="nulová",J2113,0)</f>
        <v>0</v>
      </c>
      <c r="BJ2113" s="20" t="s">
        <v>75</v>
      </c>
      <c r="BK2113" s="227">
        <f>ROUND(I2113*H2113,2)</f>
        <v>0</v>
      </c>
      <c r="BL2113" s="20" t="s">
        <v>220</v>
      </c>
      <c r="BM2113" s="226" t="s">
        <v>1604</v>
      </c>
    </row>
    <row r="2114" s="2" customFormat="1">
      <c r="A2114" s="41"/>
      <c r="B2114" s="42"/>
      <c r="C2114" s="43"/>
      <c r="D2114" s="228" t="s">
        <v>162</v>
      </c>
      <c r="E2114" s="43"/>
      <c r="F2114" s="229" t="s">
        <v>1603</v>
      </c>
      <c r="G2114" s="43"/>
      <c r="H2114" s="43"/>
      <c r="I2114" s="230"/>
      <c r="J2114" s="43"/>
      <c r="K2114" s="43"/>
      <c r="L2114" s="47"/>
      <c r="M2114" s="231"/>
      <c r="N2114" s="232"/>
      <c r="O2114" s="87"/>
      <c r="P2114" s="87"/>
      <c r="Q2114" s="87"/>
      <c r="R2114" s="87"/>
      <c r="S2114" s="87"/>
      <c r="T2114" s="88"/>
      <c r="U2114" s="41"/>
      <c r="V2114" s="41"/>
      <c r="W2114" s="41"/>
      <c r="X2114" s="41"/>
      <c r="Y2114" s="41"/>
      <c r="Z2114" s="41"/>
      <c r="AA2114" s="41"/>
      <c r="AB2114" s="41"/>
      <c r="AC2114" s="41"/>
      <c r="AD2114" s="41"/>
      <c r="AE2114" s="41"/>
      <c r="AT2114" s="20" t="s">
        <v>162</v>
      </c>
      <c r="AU2114" s="20" t="s">
        <v>77</v>
      </c>
    </row>
    <row r="2115" s="2" customFormat="1" ht="16.5" customHeight="1">
      <c r="A2115" s="41"/>
      <c r="B2115" s="42"/>
      <c r="C2115" s="215" t="s">
        <v>1032</v>
      </c>
      <c r="D2115" s="215" t="s">
        <v>157</v>
      </c>
      <c r="E2115" s="216" t="s">
        <v>1605</v>
      </c>
      <c r="F2115" s="217" t="s">
        <v>1606</v>
      </c>
      <c r="G2115" s="218" t="s">
        <v>1500</v>
      </c>
      <c r="H2115" s="219">
        <v>78</v>
      </c>
      <c r="I2115" s="220"/>
      <c r="J2115" s="221">
        <f>ROUND(I2115*H2115,2)</f>
        <v>0</v>
      </c>
      <c r="K2115" s="217" t="s">
        <v>19</v>
      </c>
      <c r="L2115" s="47"/>
      <c r="M2115" s="222" t="s">
        <v>19</v>
      </c>
      <c r="N2115" s="223" t="s">
        <v>40</v>
      </c>
      <c r="O2115" s="87"/>
      <c r="P2115" s="224">
        <f>O2115*H2115</f>
        <v>0</v>
      </c>
      <c r="Q2115" s="224">
        <v>0</v>
      </c>
      <c r="R2115" s="224">
        <f>Q2115*H2115</f>
        <v>0</v>
      </c>
      <c r="S2115" s="224">
        <v>0</v>
      </c>
      <c r="T2115" s="225">
        <f>S2115*H2115</f>
        <v>0</v>
      </c>
      <c r="U2115" s="41"/>
      <c r="V2115" s="41"/>
      <c r="W2115" s="41"/>
      <c r="X2115" s="41"/>
      <c r="Y2115" s="41"/>
      <c r="Z2115" s="41"/>
      <c r="AA2115" s="41"/>
      <c r="AB2115" s="41"/>
      <c r="AC2115" s="41"/>
      <c r="AD2115" s="41"/>
      <c r="AE2115" s="41"/>
      <c r="AR2115" s="226" t="s">
        <v>220</v>
      </c>
      <c r="AT2115" s="226" t="s">
        <v>157</v>
      </c>
      <c r="AU2115" s="226" t="s">
        <v>77</v>
      </c>
      <c r="AY2115" s="20" t="s">
        <v>155</v>
      </c>
      <c r="BE2115" s="227">
        <f>IF(N2115="základní",J2115,0)</f>
        <v>0</v>
      </c>
      <c r="BF2115" s="227">
        <f>IF(N2115="snížená",J2115,0)</f>
        <v>0</v>
      </c>
      <c r="BG2115" s="227">
        <f>IF(N2115="zákl. přenesená",J2115,0)</f>
        <v>0</v>
      </c>
      <c r="BH2115" s="227">
        <f>IF(N2115="sníž. přenesená",J2115,0)</f>
        <v>0</v>
      </c>
      <c r="BI2115" s="227">
        <f>IF(N2115="nulová",J2115,0)</f>
        <v>0</v>
      </c>
      <c r="BJ2115" s="20" t="s">
        <v>75</v>
      </c>
      <c r="BK2115" s="227">
        <f>ROUND(I2115*H2115,2)</f>
        <v>0</v>
      </c>
      <c r="BL2115" s="20" t="s">
        <v>220</v>
      </c>
      <c r="BM2115" s="226" t="s">
        <v>1607</v>
      </c>
    </row>
    <row r="2116" s="2" customFormat="1">
      <c r="A2116" s="41"/>
      <c r="B2116" s="42"/>
      <c r="C2116" s="43"/>
      <c r="D2116" s="228" t="s">
        <v>162</v>
      </c>
      <c r="E2116" s="43"/>
      <c r="F2116" s="229" t="s">
        <v>1606</v>
      </c>
      <c r="G2116" s="43"/>
      <c r="H2116" s="43"/>
      <c r="I2116" s="230"/>
      <c r="J2116" s="43"/>
      <c r="K2116" s="43"/>
      <c r="L2116" s="47"/>
      <c r="M2116" s="231"/>
      <c r="N2116" s="232"/>
      <c r="O2116" s="87"/>
      <c r="P2116" s="87"/>
      <c r="Q2116" s="87"/>
      <c r="R2116" s="87"/>
      <c r="S2116" s="87"/>
      <c r="T2116" s="88"/>
      <c r="U2116" s="41"/>
      <c r="V2116" s="41"/>
      <c r="W2116" s="41"/>
      <c r="X2116" s="41"/>
      <c r="Y2116" s="41"/>
      <c r="Z2116" s="41"/>
      <c r="AA2116" s="41"/>
      <c r="AB2116" s="41"/>
      <c r="AC2116" s="41"/>
      <c r="AD2116" s="41"/>
      <c r="AE2116" s="41"/>
      <c r="AT2116" s="20" t="s">
        <v>162</v>
      </c>
      <c r="AU2116" s="20" t="s">
        <v>77</v>
      </c>
    </row>
    <row r="2117" s="2" customFormat="1" ht="16.5" customHeight="1">
      <c r="A2117" s="41"/>
      <c r="B2117" s="42"/>
      <c r="C2117" s="215" t="s">
        <v>1608</v>
      </c>
      <c r="D2117" s="215" t="s">
        <v>157</v>
      </c>
      <c r="E2117" s="216" t="s">
        <v>1609</v>
      </c>
      <c r="F2117" s="217" t="s">
        <v>1610</v>
      </c>
      <c r="G2117" s="218" t="s">
        <v>1500</v>
      </c>
      <c r="H2117" s="219">
        <v>410</v>
      </c>
      <c r="I2117" s="220"/>
      <c r="J2117" s="221">
        <f>ROUND(I2117*H2117,2)</f>
        <v>0</v>
      </c>
      <c r="K2117" s="217" t="s">
        <v>19</v>
      </c>
      <c r="L2117" s="47"/>
      <c r="M2117" s="222" t="s">
        <v>19</v>
      </c>
      <c r="N2117" s="223" t="s">
        <v>40</v>
      </c>
      <c r="O2117" s="87"/>
      <c r="P2117" s="224">
        <f>O2117*H2117</f>
        <v>0</v>
      </c>
      <c r="Q2117" s="224">
        <v>0</v>
      </c>
      <c r="R2117" s="224">
        <f>Q2117*H2117</f>
        <v>0</v>
      </c>
      <c r="S2117" s="224">
        <v>0</v>
      </c>
      <c r="T2117" s="225">
        <f>S2117*H2117</f>
        <v>0</v>
      </c>
      <c r="U2117" s="41"/>
      <c r="V2117" s="41"/>
      <c r="W2117" s="41"/>
      <c r="X2117" s="41"/>
      <c r="Y2117" s="41"/>
      <c r="Z2117" s="41"/>
      <c r="AA2117" s="41"/>
      <c r="AB2117" s="41"/>
      <c r="AC2117" s="41"/>
      <c r="AD2117" s="41"/>
      <c r="AE2117" s="41"/>
      <c r="AR2117" s="226" t="s">
        <v>220</v>
      </c>
      <c r="AT2117" s="226" t="s">
        <v>157</v>
      </c>
      <c r="AU2117" s="226" t="s">
        <v>77</v>
      </c>
      <c r="AY2117" s="20" t="s">
        <v>155</v>
      </c>
      <c r="BE2117" s="227">
        <f>IF(N2117="základní",J2117,0)</f>
        <v>0</v>
      </c>
      <c r="BF2117" s="227">
        <f>IF(N2117="snížená",J2117,0)</f>
        <v>0</v>
      </c>
      <c r="BG2117" s="227">
        <f>IF(N2117="zákl. přenesená",J2117,0)</f>
        <v>0</v>
      </c>
      <c r="BH2117" s="227">
        <f>IF(N2117="sníž. přenesená",J2117,0)</f>
        <v>0</v>
      </c>
      <c r="BI2117" s="227">
        <f>IF(N2117="nulová",J2117,0)</f>
        <v>0</v>
      </c>
      <c r="BJ2117" s="20" t="s">
        <v>75</v>
      </c>
      <c r="BK2117" s="227">
        <f>ROUND(I2117*H2117,2)</f>
        <v>0</v>
      </c>
      <c r="BL2117" s="20" t="s">
        <v>220</v>
      </c>
      <c r="BM2117" s="226" t="s">
        <v>1611</v>
      </c>
    </row>
    <row r="2118" s="2" customFormat="1">
      <c r="A2118" s="41"/>
      <c r="B2118" s="42"/>
      <c r="C2118" s="43"/>
      <c r="D2118" s="228" t="s">
        <v>162</v>
      </c>
      <c r="E2118" s="43"/>
      <c r="F2118" s="229" t="s">
        <v>1610</v>
      </c>
      <c r="G2118" s="43"/>
      <c r="H2118" s="43"/>
      <c r="I2118" s="230"/>
      <c r="J2118" s="43"/>
      <c r="K2118" s="43"/>
      <c r="L2118" s="47"/>
      <c r="M2118" s="231"/>
      <c r="N2118" s="232"/>
      <c r="O2118" s="87"/>
      <c r="P2118" s="87"/>
      <c r="Q2118" s="87"/>
      <c r="R2118" s="87"/>
      <c r="S2118" s="87"/>
      <c r="T2118" s="88"/>
      <c r="U2118" s="41"/>
      <c r="V2118" s="41"/>
      <c r="W2118" s="41"/>
      <c r="X2118" s="41"/>
      <c r="Y2118" s="41"/>
      <c r="Z2118" s="41"/>
      <c r="AA2118" s="41"/>
      <c r="AB2118" s="41"/>
      <c r="AC2118" s="41"/>
      <c r="AD2118" s="41"/>
      <c r="AE2118" s="41"/>
      <c r="AT2118" s="20" t="s">
        <v>162</v>
      </c>
      <c r="AU2118" s="20" t="s">
        <v>77</v>
      </c>
    </row>
    <row r="2119" s="2" customFormat="1" ht="16.5" customHeight="1">
      <c r="A2119" s="41"/>
      <c r="B2119" s="42"/>
      <c r="C2119" s="215" t="s">
        <v>1035</v>
      </c>
      <c r="D2119" s="215" t="s">
        <v>157</v>
      </c>
      <c r="E2119" s="216" t="s">
        <v>1612</v>
      </c>
      <c r="F2119" s="217" t="s">
        <v>1613</v>
      </c>
      <c r="G2119" s="218" t="s">
        <v>1500</v>
      </c>
      <c r="H2119" s="219">
        <v>488</v>
      </c>
      <c r="I2119" s="220"/>
      <c r="J2119" s="221">
        <f>ROUND(I2119*H2119,2)</f>
        <v>0</v>
      </c>
      <c r="K2119" s="217" t="s">
        <v>19</v>
      </c>
      <c r="L2119" s="47"/>
      <c r="M2119" s="222" t="s">
        <v>19</v>
      </c>
      <c r="N2119" s="223" t="s">
        <v>40</v>
      </c>
      <c r="O2119" s="87"/>
      <c r="P2119" s="224">
        <f>O2119*H2119</f>
        <v>0</v>
      </c>
      <c r="Q2119" s="224">
        <v>0</v>
      </c>
      <c r="R2119" s="224">
        <f>Q2119*H2119</f>
        <v>0</v>
      </c>
      <c r="S2119" s="224">
        <v>0</v>
      </c>
      <c r="T2119" s="225">
        <f>S2119*H2119</f>
        <v>0</v>
      </c>
      <c r="U2119" s="41"/>
      <c r="V2119" s="41"/>
      <c r="W2119" s="41"/>
      <c r="X2119" s="41"/>
      <c r="Y2119" s="41"/>
      <c r="Z2119" s="41"/>
      <c r="AA2119" s="41"/>
      <c r="AB2119" s="41"/>
      <c r="AC2119" s="41"/>
      <c r="AD2119" s="41"/>
      <c r="AE2119" s="41"/>
      <c r="AR2119" s="226" t="s">
        <v>220</v>
      </c>
      <c r="AT2119" s="226" t="s">
        <v>157</v>
      </c>
      <c r="AU2119" s="226" t="s">
        <v>77</v>
      </c>
      <c r="AY2119" s="20" t="s">
        <v>155</v>
      </c>
      <c r="BE2119" s="227">
        <f>IF(N2119="základní",J2119,0)</f>
        <v>0</v>
      </c>
      <c r="BF2119" s="227">
        <f>IF(N2119="snížená",J2119,0)</f>
        <v>0</v>
      </c>
      <c r="BG2119" s="227">
        <f>IF(N2119="zákl. přenesená",J2119,0)</f>
        <v>0</v>
      </c>
      <c r="BH2119" s="227">
        <f>IF(N2119="sníž. přenesená",J2119,0)</f>
        <v>0</v>
      </c>
      <c r="BI2119" s="227">
        <f>IF(N2119="nulová",J2119,0)</f>
        <v>0</v>
      </c>
      <c r="BJ2119" s="20" t="s">
        <v>75</v>
      </c>
      <c r="BK2119" s="227">
        <f>ROUND(I2119*H2119,2)</f>
        <v>0</v>
      </c>
      <c r="BL2119" s="20" t="s">
        <v>220</v>
      </c>
      <c r="BM2119" s="226" t="s">
        <v>1614</v>
      </c>
    </row>
    <row r="2120" s="2" customFormat="1">
      <c r="A2120" s="41"/>
      <c r="B2120" s="42"/>
      <c r="C2120" s="43"/>
      <c r="D2120" s="228" t="s">
        <v>162</v>
      </c>
      <c r="E2120" s="43"/>
      <c r="F2120" s="229" t="s">
        <v>1613</v>
      </c>
      <c r="G2120" s="43"/>
      <c r="H2120" s="43"/>
      <c r="I2120" s="230"/>
      <c r="J2120" s="43"/>
      <c r="K2120" s="43"/>
      <c r="L2120" s="47"/>
      <c r="M2120" s="231"/>
      <c r="N2120" s="232"/>
      <c r="O2120" s="87"/>
      <c r="P2120" s="87"/>
      <c r="Q2120" s="87"/>
      <c r="R2120" s="87"/>
      <c r="S2120" s="87"/>
      <c r="T2120" s="88"/>
      <c r="U2120" s="41"/>
      <c r="V2120" s="41"/>
      <c r="W2120" s="41"/>
      <c r="X2120" s="41"/>
      <c r="Y2120" s="41"/>
      <c r="Z2120" s="41"/>
      <c r="AA2120" s="41"/>
      <c r="AB2120" s="41"/>
      <c r="AC2120" s="41"/>
      <c r="AD2120" s="41"/>
      <c r="AE2120" s="41"/>
      <c r="AT2120" s="20" t="s">
        <v>162</v>
      </c>
      <c r="AU2120" s="20" t="s">
        <v>77</v>
      </c>
    </row>
    <row r="2121" s="2" customFormat="1" ht="16.5" customHeight="1">
      <c r="A2121" s="41"/>
      <c r="B2121" s="42"/>
      <c r="C2121" s="215" t="s">
        <v>1615</v>
      </c>
      <c r="D2121" s="215" t="s">
        <v>157</v>
      </c>
      <c r="E2121" s="216" t="s">
        <v>1616</v>
      </c>
      <c r="F2121" s="217" t="s">
        <v>1617</v>
      </c>
      <c r="G2121" s="218" t="s">
        <v>1500</v>
      </c>
      <c r="H2121" s="219">
        <v>56</v>
      </c>
      <c r="I2121" s="220"/>
      <c r="J2121" s="221">
        <f>ROUND(I2121*H2121,2)</f>
        <v>0</v>
      </c>
      <c r="K2121" s="217" t="s">
        <v>19</v>
      </c>
      <c r="L2121" s="47"/>
      <c r="M2121" s="222" t="s">
        <v>19</v>
      </c>
      <c r="N2121" s="223" t="s">
        <v>40</v>
      </c>
      <c r="O2121" s="87"/>
      <c r="P2121" s="224">
        <f>O2121*H2121</f>
        <v>0</v>
      </c>
      <c r="Q2121" s="224">
        <v>0</v>
      </c>
      <c r="R2121" s="224">
        <f>Q2121*H2121</f>
        <v>0</v>
      </c>
      <c r="S2121" s="224">
        <v>0</v>
      </c>
      <c r="T2121" s="225">
        <f>S2121*H2121</f>
        <v>0</v>
      </c>
      <c r="U2121" s="41"/>
      <c r="V2121" s="41"/>
      <c r="W2121" s="41"/>
      <c r="X2121" s="41"/>
      <c r="Y2121" s="41"/>
      <c r="Z2121" s="41"/>
      <c r="AA2121" s="41"/>
      <c r="AB2121" s="41"/>
      <c r="AC2121" s="41"/>
      <c r="AD2121" s="41"/>
      <c r="AE2121" s="41"/>
      <c r="AR2121" s="226" t="s">
        <v>220</v>
      </c>
      <c r="AT2121" s="226" t="s">
        <v>157</v>
      </c>
      <c r="AU2121" s="226" t="s">
        <v>77</v>
      </c>
      <c r="AY2121" s="20" t="s">
        <v>155</v>
      </c>
      <c r="BE2121" s="227">
        <f>IF(N2121="základní",J2121,0)</f>
        <v>0</v>
      </c>
      <c r="BF2121" s="227">
        <f>IF(N2121="snížená",J2121,0)</f>
        <v>0</v>
      </c>
      <c r="BG2121" s="227">
        <f>IF(N2121="zákl. přenesená",J2121,0)</f>
        <v>0</v>
      </c>
      <c r="BH2121" s="227">
        <f>IF(N2121="sníž. přenesená",J2121,0)</f>
        <v>0</v>
      </c>
      <c r="BI2121" s="227">
        <f>IF(N2121="nulová",J2121,0)</f>
        <v>0</v>
      </c>
      <c r="BJ2121" s="20" t="s">
        <v>75</v>
      </c>
      <c r="BK2121" s="227">
        <f>ROUND(I2121*H2121,2)</f>
        <v>0</v>
      </c>
      <c r="BL2121" s="20" t="s">
        <v>220</v>
      </c>
      <c r="BM2121" s="226" t="s">
        <v>1618</v>
      </c>
    </row>
    <row r="2122" s="2" customFormat="1">
      <c r="A2122" s="41"/>
      <c r="B2122" s="42"/>
      <c r="C2122" s="43"/>
      <c r="D2122" s="228" t="s">
        <v>162</v>
      </c>
      <c r="E2122" s="43"/>
      <c r="F2122" s="229" t="s">
        <v>1617</v>
      </c>
      <c r="G2122" s="43"/>
      <c r="H2122" s="43"/>
      <c r="I2122" s="230"/>
      <c r="J2122" s="43"/>
      <c r="K2122" s="43"/>
      <c r="L2122" s="47"/>
      <c r="M2122" s="231"/>
      <c r="N2122" s="232"/>
      <c r="O2122" s="87"/>
      <c r="P2122" s="87"/>
      <c r="Q2122" s="87"/>
      <c r="R2122" s="87"/>
      <c r="S2122" s="87"/>
      <c r="T2122" s="88"/>
      <c r="U2122" s="41"/>
      <c r="V2122" s="41"/>
      <c r="W2122" s="41"/>
      <c r="X2122" s="41"/>
      <c r="Y2122" s="41"/>
      <c r="Z2122" s="41"/>
      <c r="AA2122" s="41"/>
      <c r="AB2122" s="41"/>
      <c r="AC2122" s="41"/>
      <c r="AD2122" s="41"/>
      <c r="AE2122" s="41"/>
      <c r="AT2122" s="20" t="s">
        <v>162</v>
      </c>
      <c r="AU2122" s="20" t="s">
        <v>77</v>
      </c>
    </row>
    <row r="2123" s="2" customFormat="1" ht="16.5" customHeight="1">
      <c r="A2123" s="41"/>
      <c r="B2123" s="42"/>
      <c r="C2123" s="215" t="s">
        <v>1039</v>
      </c>
      <c r="D2123" s="215" t="s">
        <v>157</v>
      </c>
      <c r="E2123" s="216" t="s">
        <v>1619</v>
      </c>
      <c r="F2123" s="217" t="s">
        <v>1620</v>
      </c>
      <c r="G2123" s="218" t="s">
        <v>300</v>
      </c>
      <c r="H2123" s="219">
        <v>700</v>
      </c>
      <c r="I2123" s="220"/>
      <c r="J2123" s="221">
        <f>ROUND(I2123*H2123,2)</f>
        <v>0</v>
      </c>
      <c r="K2123" s="217" t="s">
        <v>19</v>
      </c>
      <c r="L2123" s="47"/>
      <c r="M2123" s="222" t="s">
        <v>19</v>
      </c>
      <c r="N2123" s="223" t="s">
        <v>40</v>
      </c>
      <c r="O2123" s="87"/>
      <c r="P2123" s="224">
        <f>O2123*H2123</f>
        <v>0</v>
      </c>
      <c r="Q2123" s="224">
        <v>0</v>
      </c>
      <c r="R2123" s="224">
        <f>Q2123*H2123</f>
        <v>0</v>
      </c>
      <c r="S2123" s="224">
        <v>0</v>
      </c>
      <c r="T2123" s="225">
        <f>S2123*H2123</f>
        <v>0</v>
      </c>
      <c r="U2123" s="41"/>
      <c r="V2123" s="41"/>
      <c r="W2123" s="41"/>
      <c r="X2123" s="41"/>
      <c r="Y2123" s="41"/>
      <c r="Z2123" s="41"/>
      <c r="AA2123" s="41"/>
      <c r="AB2123" s="41"/>
      <c r="AC2123" s="41"/>
      <c r="AD2123" s="41"/>
      <c r="AE2123" s="41"/>
      <c r="AR2123" s="226" t="s">
        <v>220</v>
      </c>
      <c r="AT2123" s="226" t="s">
        <v>157</v>
      </c>
      <c r="AU2123" s="226" t="s">
        <v>77</v>
      </c>
      <c r="AY2123" s="20" t="s">
        <v>155</v>
      </c>
      <c r="BE2123" s="227">
        <f>IF(N2123="základní",J2123,0)</f>
        <v>0</v>
      </c>
      <c r="BF2123" s="227">
        <f>IF(N2123="snížená",J2123,0)</f>
        <v>0</v>
      </c>
      <c r="BG2123" s="227">
        <f>IF(N2123="zákl. přenesená",J2123,0)</f>
        <v>0</v>
      </c>
      <c r="BH2123" s="227">
        <f>IF(N2123="sníž. přenesená",J2123,0)</f>
        <v>0</v>
      </c>
      <c r="BI2123" s="227">
        <f>IF(N2123="nulová",J2123,0)</f>
        <v>0</v>
      </c>
      <c r="BJ2123" s="20" t="s">
        <v>75</v>
      </c>
      <c r="BK2123" s="227">
        <f>ROUND(I2123*H2123,2)</f>
        <v>0</v>
      </c>
      <c r="BL2123" s="20" t="s">
        <v>220</v>
      </c>
      <c r="BM2123" s="226" t="s">
        <v>1621</v>
      </c>
    </row>
    <row r="2124" s="2" customFormat="1">
      <c r="A2124" s="41"/>
      <c r="B2124" s="42"/>
      <c r="C2124" s="43"/>
      <c r="D2124" s="228" t="s">
        <v>162</v>
      </c>
      <c r="E2124" s="43"/>
      <c r="F2124" s="229" t="s">
        <v>1620</v>
      </c>
      <c r="G2124" s="43"/>
      <c r="H2124" s="43"/>
      <c r="I2124" s="230"/>
      <c r="J2124" s="43"/>
      <c r="K2124" s="43"/>
      <c r="L2124" s="47"/>
      <c r="M2124" s="231"/>
      <c r="N2124" s="232"/>
      <c r="O2124" s="87"/>
      <c r="P2124" s="87"/>
      <c r="Q2124" s="87"/>
      <c r="R2124" s="87"/>
      <c r="S2124" s="87"/>
      <c r="T2124" s="88"/>
      <c r="U2124" s="41"/>
      <c r="V2124" s="41"/>
      <c r="W2124" s="41"/>
      <c r="X2124" s="41"/>
      <c r="Y2124" s="41"/>
      <c r="Z2124" s="41"/>
      <c r="AA2124" s="41"/>
      <c r="AB2124" s="41"/>
      <c r="AC2124" s="41"/>
      <c r="AD2124" s="41"/>
      <c r="AE2124" s="41"/>
      <c r="AT2124" s="20" t="s">
        <v>162</v>
      </c>
      <c r="AU2124" s="20" t="s">
        <v>77</v>
      </c>
    </row>
    <row r="2125" s="2" customFormat="1" ht="16.5" customHeight="1">
      <c r="A2125" s="41"/>
      <c r="B2125" s="42"/>
      <c r="C2125" s="215" t="s">
        <v>1622</v>
      </c>
      <c r="D2125" s="215" t="s">
        <v>157</v>
      </c>
      <c r="E2125" s="216" t="s">
        <v>1623</v>
      </c>
      <c r="F2125" s="217" t="s">
        <v>1624</v>
      </c>
      <c r="G2125" s="218" t="s">
        <v>1500</v>
      </c>
      <c r="H2125" s="219">
        <v>80</v>
      </c>
      <c r="I2125" s="220"/>
      <c r="J2125" s="221">
        <f>ROUND(I2125*H2125,2)</f>
        <v>0</v>
      </c>
      <c r="K2125" s="217" t="s">
        <v>19</v>
      </c>
      <c r="L2125" s="47"/>
      <c r="M2125" s="222" t="s">
        <v>19</v>
      </c>
      <c r="N2125" s="223" t="s">
        <v>40</v>
      </c>
      <c r="O2125" s="87"/>
      <c r="P2125" s="224">
        <f>O2125*H2125</f>
        <v>0</v>
      </c>
      <c r="Q2125" s="224">
        <v>0</v>
      </c>
      <c r="R2125" s="224">
        <f>Q2125*H2125</f>
        <v>0</v>
      </c>
      <c r="S2125" s="224">
        <v>0</v>
      </c>
      <c r="T2125" s="225">
        <f>S2125*H2125</f>
        <v>0</v>
      </c>
      <c r="U2125" s="41"/>
      <c r="V2125" s="41"/>
      <c r="W2125" s="41"/>
      <c r="X2125" s="41"/>
      <c r="Y2125" s="41"/>
      <c r="Z2125" s="41"/>
      <c r="AA2125" s="41"/>
      <c r="AB2125" s="41"/>
      <c r="AC2125" s="41"/>
      <c r="AD2125" s="41"/>
      <c r="AE2125" s="41"/>
      <c r="AR2125" s="226" t="s">
        <v>220</v>
      </c>
      <c r="AT2125" s="226" t="s">
        <v>157</v>
      </c>
      <c r="AU2125" s="226" t="s">
        <v>77</v>
      </c>
      <c r="AY2125" s="20" t="s">
        <v>155</v>
      </c>
      <c r="BE2125" s="227">
        <f>IF(N2125="základní",J2125,0)</f>
        <v>0</v>
      </c>
      <c r="BF2125" s="227">
        <f>IF(N2125="snížená",J2125,0)</f>
        <v>0</v>
      </c>
      <c r="BG2125" s="227">
        <f>IF(N2125="zákl. přenesená",J2125,0)</f>
        <v>0</v>
      </c>
      <c r="BH2125" s="227">
        <f>IF(N2125="sníž. přenesená",J2125,0)</f>
        <v>0</v>
      </c>
      <c r="BI2125" s="227">
        <f>IF(N2125="nulová",J2125,0)</f>
        <v>0</v>
      </c>
      <c r="BJ2125" s="20" t="s">
        <v>75</v>
      </c>
      <c r="BK2125" s="227">
        <f>ROUND(I2125*H2125,2)</f>
        <v>0</v>
      </c>
      <c r="BL2125" s="20" t="s">
        <v>220</v>
      </c>
      <c r="BM2125" s="226" t="s">
        <v>1625</v>
      </c>
    </row>
    <row r="2126" s="2" customFormat="1">
      <c r="A2126" s="41"/>
      <c r="B2126" s="42"/>
      <c r="C2126" s="43"/>
      <c r="D2126" s="228" t="s">
        <v>162</v>
      </c>
      <c r="E2126" s="43"/>
      <c r="F2126" s="229" t="s">
        <v>1624</v>
      </c>
      <c r="G2126" s="43"/>
      <c r="H2126" s="43"/>
      <c r="I2126" s="230"/>
      <c r="J2126" s="43"/>
      <c r="K2126" s="43"/>
      <c r="L2126" s="47"/>
      <c r="M2126" s="231"/>
      <c r="N2126" s="232"/>
      <c r="O2126" s="87"/>
      <c r="P2126" s="87"/>
      <c r="Q2126" s="87"/>
      <c r="R2126" s="87"/>
      <c r="S2126" s="87"/>
      <c r="T2126" s="88"/>
      <c r="U2126" s="41"/>
      <c r="V2126" s="41"/>
      <c r="W2126" s="41"/>
      <c r="X2126" s="41"/>
      <c r="Y2126" s="41"/>
      <c r="Z2126" s="41"/>
      <c r="AA2126" s="41"/>
      <c r="AB2126" s="41"/>
      <c r="AC2126" s="41"/>
      <c r="AD2126" s="41"/>
      <c r="AE2126" s="41"/>
      <c r="AT2126" s="20" t="s">
        <v>162</v>
      </c>
      <c r="AU2126" s="20" t="s">
        <v>77</v>
      </c>
    </row>
    <row r="2127" s="2" customFormat="1" ht="16.5" customHeight="1">
      <c r="A2127" s="41"/>
      <c r="B2127" s="42"/>
      <c r="C2127" s="215" t="s">
        <v>1042</v>
      </c>
      <c r="D2127" s="215" t="s">
        <v>157</v>
      </c>
      <c r="E2127" s="216" t="s">
        <v>1626</v>
      </c>
      <c r="F2127" s="217" t="s">
        <v>1627</v>
      </c>
      <c r="G2127" s="218" t="s">
        <v>1500</v>
      </c>
      <c r="H2127" s="219">
        <v>39</v>
      </c>
      <c r="I2127" s="220"/>
      <c r="J2127" s="221">
        <f>ROUND(I2127*H2127,2)</f>
        <v>0</v>
      </c>
      <c r="K2127" s="217" t="s">
        <v>19</v>
      </c>
      <c r="L2127" s="47"/>
      <c r="M2127" s="222" t="s">
        <v>19</v>
      </c>
      <c r="N2127" s="223" t="s">
        <v>40</v>
      </c>
      <c r="O2127" s="87"/>
      <c r="P2127" s="224">
        <f>O2127*H2127</f>
        <v>0</v>
      </c>
      <c r="Q2127" s="224">
        <v>0</v>
      </c>
      <c r="R2127" s="224">
        <f>Q2127*H2127</f>
        <v>0</v>
      </c>
      <c r="S2127" s="224">
        <v>0</v>
      </c>
      <c r="T2127" s="225">
        <f>S2127*H2127</f>
        <v>0</v>
      </c>
      <c r="U2127" s="41"/>
      <c r="V2127" s="41"/>
      <c r="W2127" s="41"/>
      <c r="X2127" s="41"/>
      <c r="Y2127" s="41"/>
      <c r="Z2127" s="41"/>
      <c r="AA2127" s="41"/>
      <c r="AB2127" s="41"/>
      <c r="AC2127" s="41"/>
      <c r="AD2127" s="41"/>
      <c r="AE2127" s="41"/>
      <c r="AR2127" s="226" t="s">
        <v>220</v>
      </c>
      <c r="AT2127" s="226" t="s">
        <v>157</v>
      </c>
      <c r="AU2127" s="226" t="s">
        <v>77</v>
      </c>
      <c r="AY2127" s="20" t="s">
        <v>155</v>
      </c>
      <c r="BE2127" s="227">
        <f>IF(N2127="základní",J2127,0)</f>
        <v>0</v>
      </c>
      <c r="BF2127" s="227">
        <f>IF(N2127="snížená",J2127,0)</f>
        <v>0</v>
      </c>
      <c r="BG2127" s="227">
        <f>IF(N2127="zákl. přenesená",J2127,0)</f>
        <v>0</v>
      </c>
      <c r="BH2127" s="227">
        <f>IF(N2127="sníž. přenesená",J2127,0)</f>
        <v>0</v>
      </c>
      <c r="BI2127" s="227">
        <f>IF(N2127="nulová",J2127,0)</f>
        <v>0</v>
      </c>
      <c r="BJ2127" s="20" t="s">
        <v>75</v>
      </c>
      <c r="BK2127" s="227">
        <f>ROUND(I2127*H2127,2)</f>
        <v>0</v>
      </c>
      <c r="BL2127" s="20" t="s">
        <v>220</v>
      </c>
      <c r="BM2127" s="226" t="s">
        <v>1628</v>
      </c>
    </row>
    <row r="2128" s="2" customFormat="1">
      <c r="A2128" s="41"/>
      <c r="B2128" s="42"/>
      <c r="C2128" s="43"/>
      <c r="D2128" s="228" t="s">
        <v>162</v>
      </c>
      <c r="E2128" s="43"/>
      <c r="F2128" s="229" t="s">
        <v>1627</v>
      </c>
      <c r="G2128" s="43"/>
      <c r="H2128" s="43"/>
      <c r="I2128" s="230"/>
      <c r="J2128" s="43"/>
      <c r="K2128" s="43"/>
      <c r="L2128" s="47"/>
      <c r="M2128" s="231"/>
      <c r="N2128" s="232"/>
      <c r="O2128" s="87"/>
      <c r="P2128" s="87"/>
      <c r="Q2128" s="87"/>
      <c r="R2128" s="87"/>
      <c r="S2128" s="87"/>
      <c r="T2128" s="88"/>
      <c r="U2128" s="41"/>
      <c r="V2128" s="41"/>
      <c r="W2128" s="41"/>
      <c r="X2128" s="41"/>
      <c r="Y2128" s="41"/>
      <c r="Z2128" s="41"/>
      <c r="AA2128" s="41"/>
      <c r="AB2128" s="41"/>
      <c r="AC2128" s="41"/>
      <c r="AD2128" s="41"/>
      <c r="AE2128" s="41"/>
      <c r="AT2128" s="20" t="s">
        <v>162</v>
      </c>
      <c r="AU2128" s="20" t="s">
        <v>77</v>
      </c>
    </row>
    <row r="2129" s="2" customFormat="1" ht="16.5" customHeight="1">
      <c r="A2129" s="41"/>
      <c r="B2129" s="42"/>
      <c r="C2129" s="215" t="s">
        <v>1629</v>
      </c>
      <c r="D2129" s="215" t="s">
        <v>157</v>
      </c>
      <c r="E2129" s="216" t="s">
        <v>1630</v>
      </c>
      <c r="F2129" s="217" t="s">
        <v>1631</v>
      </c>
      <c r="G2129" s="218" t="s">
        <v>1500</v>
      </c>
      <c r="H2129" s="219">
        <v>3</v>
      </c>
      <c r="I2129" s="220"/>
      <c r="J2129" s="221">
        <f>ROUND(I2129*H2129,2)</f>
        <v>0</v>
      </c>
      <c r="K2129" s="217" t="s">
        <v>19</v>
      </c>
      <c r="L2129" s="47"/>
      <c r="M2129" s="222" t="s">
        <v>19</v>
      </c>
      <c r="N2129" s="223" t="s">
        <v>40</v>
      </c>
      <c r="O2129" s="87"/>
      <c r="P2129" s="224">
        <f>O2129*H2129</f>
        <v>0</v>
      </c>
      <c r="Q2129" s="224">
        <v>0</v>
      </c>
      <c r="R2129" s="224">
        <f>Q2129*H2129</f>
        <v>0</v>
      </c>
      <c r="S2129" s="224">
        <v>0</v>
      </c>
      <c r="T2129" s="225">
        <f>S2129*H2129</f>
        <v>0</v>
      </c>
      <c r="U2129" s="41"/>
      <c r="V2129" s="41"/>
      <c r="W2129" s="41"/>
      <c r="X2129" s="41"/>
      <c r="Y2129" s="41"/>
      <c r="Z2129" s="41"/>
      <c r="AA2129" s="41"/>
      <c r="AB2129" s="41"/>
      <c r="AC2129" s="41"/>
      <c r="AD2129" s="41"/>
      <c r="AE2129" s="41"/>
      <c r="AR2129" s="226" t="s">
        <v>220</v>
      </c>
      <c r="AT2129" s="226" t="s">
        <v>157</v>
      </c>
      <c r="AU2129" s="226" t="s">
        <v>77</v>
      </c>
      <c r="AY2129" s="20" t="s">
        <v>155</v>
      </c>
      <c r="BE2129" s="227">
        <f>IF(N2129="základní",J2129,0)</f>
        <v>0</v>
      </c>
      <c r="BF2129" s="227">
        <f>IF(N2129="snížená",J2129,0)</f>
        <v>0</v>
      </c>
      <c r="BG2129" s="227">
        <f>IF(N2129="zákl. přenesená",J2129,0)</f>
        <v>0</v>
      </c>
      <c r="BH2129" s="227">
        <f>IF(N2129="sníž. přenesená",J2129,0)</f>
        <v>0</v>
      </c>
      <c r="BI2129" s="227">
        <f>IF(N2129="nulová",J2129,0)</f>
        <v>0</v>
      </c>
      <c r="BJ2129" s="20" t="s">
        <v>75</v>
      </c>
      <c r="BK2129" s="227">
        <f>ROUND(I2129*H2129,2)</f>
        <v>0</v>
      </c>
      <c r="BL2129" s="20" t="s">
        <v>220</v>
      </c>
      <c r="BM2129" s="226" t="s">
        <v>1632</v>
      </c>
    </row>
    <row r="2130" s="2" customFormat="1">
      <c r="A2130" s="41"/>
      <c r="B2130" s="42"/>
      <c r="C2130" s="43"/>
      <c r="D2130" s="228" t="s">
        <v>162</v>
      </c>
      <c r="E2130" s="43"/>
      <c r="F2130" s="229" t="s">
        <v>1631</v>
      </c>
      <c r="G2130" s="43"/>
      <c r="H2130" s="43"/>
      <c r="I2130" s="230"/>
      <c r="J2130" s="43"/>
      <c r="K2130" s="43"/>
      <c r="L2130" s="47"/>
      <c r="M2130" s="231"/>
      <c r="N2130" s="232"/>
      <c r="O2130" s="87"/>
      <c r="P2130" s="87"/>
      <c r="Q2130" s="87"/>
      <c r="R2130" s="87"/>
      <c r="S2130" s="87"/>
      <c r="T2130" s="88"/>
      <c r="U2130" s="41"/>
      <c r="V2130" s="41"/>
      <c r="W2130" s="41"/>
      <c r="X2130" s="41"/>
      <c r="Y2130" s="41"/>
      <c r="Z2130" s="41"/>
      <c r="AA2130" s="41"/>
      <c r="AB2130" s="41"/>
      <c r="AC2130" s="41"/>
      <c r="AD2130" s="41"/>
      <c r="AE2130" s="41"/>
      <c r="AT2130" s="20" t="s">
        <v>162</v>
      </c>
      <c r="AU2130" s="20" t="s">
        <v>77</v>
      </c>
    </row>
    <row r="2131" s="2" customFormat="1" ht="16.5" customHeight="1">
      <c r="A2131" s="41"/>
      <c r="B2131" s="42"/>
      <c r="C2131" s="215" t="s">
        <v>1046</v>
      </c>
      <c r="D2131" s="215" t="s">
        <v>157</v>
      </c>
      <c r="E2131" s="216" t="s">
        <v>1633</v>
      </c>
      <c r="F2131" s="217" t="s">
        <v>1634</v>
      </c>
      <c r="G2131" s="218" t="s">
        <v>300</v>
      </c>
      <c r="H2131" s="219">
        <v>1800</v>
      </c>
      <c r="I2131" s="220"/>
      <c r="J2131" s="221">
        <f>ROUND(I2131*H2131,2)</f>
        <v>0</v>
      </c>
      <c r="K2131" s="217" t="s">
        <v>19</v>
      </c>
      <c r="L2131" s="47"/>
      <c r="M2131" s="222" t="s">
        <v>19</v>
      </c>
      <c r="N2131" s="223" t="s">
        <v>40</v>
      </c>
      <c r="O2131" s="87"/>
      <c r="P2131" s="224">
        <f>O2131*H2131</f>
        <v>0</v>
      </c>
      <c r="Q2131" s="224">
        <v>0</v>
      </c>
      <c r="R2131" s="224">
        <f>Q2131*H2131</f>
        <v>0</v>
      </c>
      <c r="S2131" s="224">
        <v>0</v>
      </c>
      <c r="T2131" s="225">
        <f>S2131*H2131</f>
        <v>0</v>
      </c>
      <c r="U2131" s="41"/>
      <c r="V2131" s="41"/>
      <c r="W2131" s="41"/>
      <c r="X2131" s="41"/>
      <c r="Y2131" s="41"/>
      <c r="Z2131" s="41"/>
      <c r="AA2131" s="41"/>
      <c r="AB2131" s="41"/>
      <c r="AC2131" s="41"/>
      <c r="AD2131" s="41"/>
      <c r="AE2131" s="41"/>
      <c r="AR2131" s="226" t="s">
        <v>220</v>
      </c>
      <c r="AT2131" s="226" t="s">
        <v>157</v>
      </c>
      <c r="AU2131" s="226" t="s">
        <v>77</v>
      </c>
      <c r="AY2131" s="20" t="s">
        <v>155</v>
      </c>
      <c r="BE2131" s="227">
        <f>IF(N2131="základní",J2131,0)</f>
        <v>0</v>
      </c>
      <c r="BF2131" s="227">
        <f>IF(N2131="snížená",J2131,0)</f>
        <v>0</v>
      </c>
      <c r="BG2131" s="227">
        <f>IF(N2131="zákl. přenesená",J2131,0)</f>
        <v>0</v>
      </c>
      <c r="BH2131" s="227">
        <f>IF(N2131="sníž. přenesená",J2131,0)</f>
        <v>0</v>
      </c>
      <c r="BI2131" s="227">
        <f>IF(N2131="nulová",J2131,0)</f>
        <v>0</v>
      </c>
      <c r="BJ2131" s="20" t="s">
        <v>75</v>
      </c>
      <c r="BK2131" s="227">
        <f>ROUND(I2131*H2131,2)</f>
        <v>0</v>
      </c>
      <c r="BL2131" s="20" t="s">
        <v>220</v>
      </c>
      <c r="BM2131" s="226" t="s">
        <v>1635</v>
      </c>
    </row>
    <row r="2132" s="2" customFormat="1">
      <c r="A2132" s="41"/>
      <c r="B2132" s="42"/>
      <c r="C2132" s="43"/>
      <c r="D2132" s="228" t="s">
        <v>162</v>
      </c>
      <c r="E2132" s="43"/>
      <c r="F2132" s="229" t="s">
        <v>1634</v>
      </c>
      <c r="G2132" s="43"/>
      <c r="H2132" s="43"/>
      <c r="I2132" s="230"/>
      <c r="J2132" s="43"/>
      <c r="K2132" s="43"/>
      <c r="L2132" s="47"/>
      <c r="M2132" s="231"/>
      <c r="N2132" s="232"/>
      <c r="O2132" s="87"/>
      <c r="P2132" s="87"/>
      <c r="Q2132" s="87"/>
      <c r="R2132" s="87"/>
      <c r="S2132" s="87"/>
      <c r="T2132" s="88"/>
      <c r="U2132" s="41"/>
      <c r="V2132" s="41"/>
      <c r="W2132" s="41"/>
      <c r="X2132" s="41"/>
      <c r="Y2132" s="41"/>
      <c r="Z2132" s="41"/>
      <c r="AA2132" s="41"/>
      <c r="AB2132" s="41"/>
      <c r="AC2132" s="41"/>
      <c r="AD2132" s="41"/>
      <c r="AE2132" s="41"/>
      <c r="AT2132" s="20" t="s">
        <v>162</v>
      </c>
      <c r="AU2132" s="20" t="s">
        <v>77</v>
      </c>
    </row>
    <row r="2133" s="2" customFormat="1" ht="16.5" customHeight="1">
      <c r="A2133" s="41"/>
      <c r="B2133" s="42"/>
      <c r="C2133" s="215" t="s">
        <v>1636</v>
      </c>
      <c r="D2133" s="215" t="s">
        <v>157</v>
      </c>
      <c r="E2133" s="216" t="s">
        <v>1637</v>
      </c>
      <c r="F2133" s="217" t="s">
        <v>1638</v>
      </c>
      <c r="G2133" s="218" t="s">
        <v>1536</v>
      </c>
      <c r="H2133" s="219">
        <v>1</v>
      </c>
      <c r="I2133" s="220"/>
      <c r="J2133" s="221">
        <f>ROUND(I2133*H2133,2)</f>
        <v>0</v>
      </c>
      <c r="K2133" s="217" t="s">
        <v>19</v>
      </c>
      <c r="L2133" s="47"/>
      <c r="M2133" s="222" t="s">
        <v>19</v>
      </c>
      <c r="N2133" s="223" t="s">
        <v>40</v>
      </c>
      <c r="O2133" s="87"/>
      <c r="P2133" s="224">
        <f>O2133*H2133</f>
        <v>0</v>
      </c>
      <c r="Q2133" s="224">
        <v>0</v>
      </c>
      <c r="R2133" s="224">
        <f>Q2133*H2133</f>
        <v>0</v>
      </c>
      <c r="S2133" s="224">
        <v>0</v>
      </c>
      <c r="T2133" s="225">
        <f>S2133*H2133</f>
        <v>0</v>
      </c>
      <c r="U2133" s="41"/>
      <c r="V2133" s="41"/>
      <c r="W2133" s="41"/>
      <c r="X2133" s="41"/>
      <c r="Y2133" s="41"/>
      <c r="Z2133" s="41"/>
      <c r="AA2133" s="41"/>
      <c r="AB2133" s="41"/>
      <c r="AC2133" s="41"/>
      <c r="AD2133" s="41"/>
      <c r="AE2133" s="41"/>
      <c r="AR2133" s="226" t="s">
        <v>220</v>
      </c>
      <c r="AT2133" s="226" t="s">
        <v>157</v>
      </c>
      <c r="AU2133" s="226" t="s">
        <v>77</v>
      </c>
      <c r="AY2133" s="20" t="s">
        <v>155</v>
      </c>
      <c r="BE2133" s="227">
        <f>IF(N2133="základní",J2133,0)</f>
        <v>0</v>
      </c>
      <c r="BF2133" s="227">
        <f>IF(N2133="snížená",J2133,0)</f>
        <v>0</v>
      </c>
      <c r="BG2133" s="227">
        <f>IF(N2133="zákl. přenesená",J2133,0)</f>
        <v>0</v>
      </c>
      <c r="BH2133" s="227">
        <f>IF(N2133="sníž. přenesená",J2133,0)</f>
        <v>0</v>
      </c>
      <c r="BI2133" s="227">
        <f>IF(N2133="nulová",J2133,0)</f>
        <v>0</v>
      </c>
      <c r="BJ2133" s="20" t="s">
        <v>75</v>
      </c>
      <c r="BK2133" s="227">
        <f>ROUND(I2133*H2133,2)</f>
        <v>0</v>
      </c>
      <c r="BL2133" s="20" t="s">
        <v>220</v>
      </c>
      <c r="BM2133" s="226" t="s">
        <v>1639</v>
      </c>
    </row>
    <row r="2134" s="2" customFormat="1">
      <c r="A2134" s="41"/>
      <c r="B2134" s="42"/>
      <c r="C2134" s="43"/>
      <c r="D2134" s="228" t="s">
        <v>162</v>
      </c>
      <c r="E2134" s="43"/>
      <c r="F2134" s="229" t="s">
        <v>1638</v>
      </c>
      <c r="G2134" s="43"/>
      <c r="H2134" s="43"/>
      <c r="I2134" s="230"/>
      <c r="J2134" s="43"/>
      <c r="K2134" s="43"/>
      <c r="L2134" s="47"/>
      <c r="M2134" s="231"/>
      <c r="N2134" s="232"/>
      <c r="O2134" s="87"/>
      <c r="P2134" s="87"/>
      <c r="Q2134" s="87"/>
      <c r="R2134" s="87"/>
      <c r="S2134" s="87"/>
      <c r="T2134" s="88"/>
      <c r="U2134" s="41"/>
      <c r="V2134" s="41"/>
      <c r="W2134" s="41"/>
      <c r="X2134" s="41"/>
      <c r="Y2134" s="41"/>
      <c r="Z2134" s="41"/>
      <c r="AA2134" s="41"/>
      <c r="AB2134" s="41"/>
      <c r="AC2134" s="41"/>
      <c r="AD2134" s="41"/>
      <c r="AE2134" s="41"/>
      <c r="AT2134" s="20" t="s">
        <v>162</v>
      </c>
      <c r="AU2134" s="20" t="s">
        <v>77</v>
      </c>
    </row>
    <row r="2135" s="2" customFormat="1" ht="16.5" customHeight="1">
      <c r="A2135" s="41"/>
      <c r="B2135" s="42"/>
      <c r="C2135" s="215" t="s">
        <v>1049</v>
      </c>
      <c r="D2135" s="215" t="s">
        <v>157</v>
      </c>
      <c r="E2135" s="216" t="s">
        <v>1640</v>
      </c>
      <c r="F2135" s="217" t="s">
        <v>1641</v>
      </c>
      <c r="G2135" s="218" t="s">
        <v>1500</v>
      </c>
      <c r="H2135" s="219">
        <v>3</v>
      </c>
      <c r="I2135" s="220"/>
      <c r="J2135" s="221">
        <f>ROUND(I2135*H2135,2)</f>
        <v>0</v>
      </c>
      <c r="K2135" s="217" t="s">
        <v>19</v>
      </c>
      <c r="L2135" s="47"/>
      <c r="M2135" s="222" t="s">
        <v>19</v>
      </c>
      <c r="N2135" s="223" t="s">
        <v>40</v>
      </c>
      <c r="O2135" s="87"/>
      <c r="P2135" s="224">
        <f>O2135*H2135</f>
        <v>0</v>
      </c>
      <c r="Q2135" s="224">
        <v>0</v>
      </c>
      <c r="R2135" s="224">
        <f>Q2135*H2135</f>
        <v>0</v>
      </c>
      <c r="S2135" s="224">
        <v>0</v>
      </c>
      <c r="T2135" s="225">
        <f>S2135*H2135</f>
        <v>0</v>
      </c>
      <c r="U2135" s="41"/>
      <c r="V2135" s="41"/>
      <c r="W2135" s="41"/>
      <c r="X2135" s="41"/>
      <c r="Y2135" s="41"/>
      <c r="Z2135" s="41"/>
      <c r="AA2135" s="41"/>
      <c r="AB2135" s="41"/>
      <c r="AC2135" s="41"/>
      <c r="AD2135" s="41"/>
      <c r="AE2135" s="41"/>
      <c r="AR2135" s="226" t="s">
        <v>220</v>
      </c>
      <c r="AT2135" s="226" t="s">
        <v>157</v>
      </c>
      <c r="AU2135" s="226" t="s">
        <v>77</v>
      </c>
      <c r="AY2135" s="20" t="s">
        <v>155</v>
      </c>
      <c r="BE2135" s="227">
        <f>IF(N2135="základní",J2135,0)</f>
        <v>0</v>
      </c>
      <c r="BF2135" s="227">
        <f>IF(N2135="snížená",J2135,0)</f>
        <v>0</v>
      </c>
      <c r="BG2135" s="227">
        <f>IF(N2135="zákl. přenesená",J2135,0)</f>
        <v>0</v>
      </c>
      <c r="BH2135" s="227">
        <f>IF(N2135="sníž. přenesená",J2135,0)</f>
        <v>0</v>
      </c>
      <c r="BI2135" s="227">
        <f>IF(N2135="nulová",J2135,0)</f>
        <v>0</v>
      </c>
      <c r="BJ2135" s="20" t="s">
        <v>75</v>
      </c>
      <c r="BK2135" s="227">
        <f>ROUND(I2135*H2135,2)</f>
        <v>0</v>
      </c>
      <c r="BL2135" s="20" t="s">
        <v>220</v>
      </c>
      <c r="BM2135" s="226" t="s">
        <v>1642</v>
      </c>
    </row>
    <row r="2136" s="2" customFormat="1">
      <c r="A2136" s="41"/>
      <c r="B2136" s="42"/>
      <c r="C2136" s="43"/>
      <c r="D2136" s="228" t="s">
        <v>162</v>
      </c>
      <c r="E2136" s="43"/>
      <c r="F2136" s="229" t="s">
        <v>1641</v>
      </c>
      <c r="G2136" s="43"/>
      <c r="H2136" s="43"/>
      <c r="I2136" s="230"/>
      <c r="J2136" s="43"/>
      <c r="K2136" s="43"/>
      <c r="L2136" s="47"/>
      <c r="M2136" s="231"/>
      <c r="N2136" s="232"/>
      <c r="O2136" s="87"/>
      <c r="P2136" s="87"/>
      <c r="Q2136" s="87"/>
      <c r="R2136" s="87"/>
      <c r="S2136" s="87"/>
      <c r="T2136" s="88"/>
      <c r="U2136" s="41"/>
      <c r="V2136" s="41"/>
      <c r="W2136" s="41"/>
      <c r="X2136" s="41"/>
      <c r="Y2136" s="41"/>
      <c r="Z2136" s="41"/>
      <c r="AA2136" s="41"/>
      <c r="AB2136" s="41"/>
      <c r="AC2136" s="41"/>
      <c r="AD2136" s="41"/>
      <c r="AE2136" s="41"/>
      <c r="AT2136" s="20" t="s">
        <v>162</v>
      </c>
      <c r="AU2136" s="20" t="s">
        <v>77</v>
      </c>
    </row>
    <row r="2137" s="2" customFormat="1" ht="16.5" customHeight="1">
      <c r="A2137" s="41"/>
      <c r="B2137" s="42"/>
      <c r="C2137" s="215" t="s">
        <v>1643</v>
      </c>
      <c r="D2137" s="215" t="s">
        <v>157</v>
      </c>
      <c r="E2137" s="216" t="s">
        <v>1644</v>
      </c>
      <c r="F2137" s="217" t="s">
        <v>1645</v>
      </c>
      <c r="G2137" s="218" t="s">
        <v>1500</v>
      </c>
      <c r="H2137" s="219">
        <v>9</v>
      </c>
      <c r="I2137" s="220"/>
      <c r="J2137" s="221">
        <f>ROUND(I2137*H2137,2)</f>
        <v>0</v>
      </c>
      <c r="K2137" s="217" t="s">
        <v>19</v>
      </c>
      <c r="L2137" s="47"/>
      <c r="M2137" s="222" t="s">
        <v>19</v>
      </c>
      <c r="N2137" s="223" t="s">
        <v>40</v>
      </c>
      <c r="O2137" s="87"/>
      <c r="P2137" s="224">
        <f>O2137*H2137</f>
        <v>0</v>
      </c>
      <c r="Q2137" s="224">
        <v>0</v>
      </c>
      <c r="R2137" s="224">
        <f>Q2137*H2137</f>
        <v>0</v>
      </c>
      <c r="S2137" s="224">
        <v>0</v>
      </c>
      <c r="T2137" s="225">
        <f>S2137*H2137</f>
        <v>0</v>
      </c>
      <c r="U2137" s="41"/>
      <c r="V2137" s="41"/>
      <c r="W2137" s="41"/>
      <c r="X2137" s="41"/>
      <c r="Y2137" s="41"/>
      <c r="Z2137" s="41"/>
      <c r="AA2137" s="41"/>
      <c r="AB2137" s="41"/>
      <c r="AC2137" s="41"/>
      <c r="AD2137" s="41"/>
      <c r="AE2137" s="41"/>
      <c r="AR2137" s="226" t="s">
        <v>220</v>
      </c>
      <c r="AT2137" s="226" t="s">
        <v>157</v>
      </c>
      <c r="AU2137" s="226" t="s">
        <v>77</v>
      </c>
      <c r="AY2137" s="20" t="s">
        <v>155</v>
      </c>
      <c r="BE2137" s="227">
        <f>IF(N2137="základní",J2137,0)</f>
        <v>0</v>
      </c>
      <c r="BF2137" s="227">
        <f>IF(N2137="snížená",J2137,0)</f>
        <v>0</v>
      </c>
      <c r="BG2137" s="227">
        <f>IF(N2137="zákl. přenesená",J2137,0)</f>
        <v>0</v>
      </c>
      <c r="BH2137" s="227">
        <f>IF(N2137="sníž. přenesená",J2137,0)</f>
        <v>0</v>
      </c>
      <c r="BI2137" s="227">
        <f>IF(N2137="nulová",J2137,0)</f>
        <v>0</v>
      </c>
      <c r="BJ2137" s="20" t="s">
        <v>75</v>
      </c>
      <c r="BK2137" s="227">
        <f>ROUND(I2137*H2137,2)</f>
        <v>0</v>
      </c>
      <c r="BL2137" s="20" t="s">
        <v>220</v>
      </c>
      <c r="BM2137" s="226" t="s">
        <v>1646</v>
      </c>
    </row>
    <row r="2138" s="2" customFormat="1">
      <c r="A2138" s="41"/>
      <c r="B2138" s="42"/>
      <c r="C2138" s="43"/>
      <c r="D2138" s="228" t="s">
        <v>162</v>
      </c>
      <c r="E2138" s="43"/>
      <c r="F2138" s="229" t="s">
        <v>1645</v>
      </c>
      <c r="G2138" s="43"/>
      <c r="H2138" s="43"/>
      <c r="I2138" s="230"/>
      <c r="J2138" s="43"/>
      <c r="K2138" s="43"/>
      <c r="L2138" s="47"/>
      <c r="M2138" s="231"/>
      <c r="N2138" s="232"/>
      <c r="O2138" s="87"/>
      <c r="P2138" s="87"/>
      <c r="Q2138" s="87"/>
      <c r="R2138" s="87"/>
      <c r="S2138" s="87"/>
      <c r="T2138" s="88"/>
      <c r="U2138" s="41"/>
      <c r="V2138" s="41"/>
      <c r="W2138" s="41"/>
      <c r="X2138" s="41"/>
      <c r="Y2138" s="41"/>
      <c r="Z2138" s="41"/>
      <c r="AA2138" s="41"/>
      <c r="AB2138" s="41"/>
      <c r="AC2138" s="41"/>
      <c r="AD2138" s="41"/>
      <c r="AE2138" s="41"/>
      <c r="AT2138" s="20" t="s">
        <v>162</v>
      </c>
      <c r="AU2138" s="20" t="s">
        <v>77</v>
      </c>
    </row>
    <row r="2139" s="2" customFormat="1" ht="16.5" customHeight="1">
      <c r="A2139" s="41"/>
      <c r="B2139" s="42"/>
      <c r="C2139" s="215" t="s">
        <v>1056</v>
      </c>
      <c r="D2139" s="215" t="s">
        <v>157</v>
      </c>
      <c r="E2139" s="216" t="s">
        <v>1647</v>
      </c>
      <c r="F2139" s="217" t="s">
        <v>1648</v>
      </c>
      <c r="G2139" s="218" t="s">
        <v>1500</v>
      </c>
      <c r="H2139" s="219">
        <v>8</v>
      </c>
      <c r="I2139" s="220"/>
      <c r="J2139" s="221">
        <f>ROUND(I2139*H2139,2)</f>
        <v>0</v>
      </c>
      <c r="K2139" s="217" t="s">
        <v>19</v>
      </c>
      <c r="L2139" s="47"/>
      <c r="M2139" s="222" t="s">
        <v>19</v>
      </c>
      <c r="N2139" s="223" t="s">
        <v>40</v>
      </c>
      <c r="O2139" s="87"/>
      <c r="P2139" s="224">
        <f>O2139*H2139</f>
        <v>0</v>
      </c>
      <c r="Q2139" s="224">
        <v>0</v>
      </c>
      <c r="R2139" s="224">
        <f>Q2139*H2139</f>
        <v>0</v>
      </c>
      <c r="S2139" s="224">
        <v>0</v>
      </c>
      <c r="T2139" s="225">
        <f>S2139*H2139</f>
        <v>0</v>
      </c>
      <c r="U2139" s="41"/>
      <c r="V2139" s="41"/>
      <c r="W2139" s="41"/>
      <c r="X2139" s="41"/>
      <c r="Y2139" s="41"/>
      <c r="Z2139" s="41"/>
      <c r="AA2139" s="41"/>
      <c r="AB2139" s="41"/>
      <c r="AC2139" s="41"/>
      <c r="AD2139" s="41"/>
      <c r="AE2139" s="41"/>
      <c r="AR2139" s="226" t="s">
        <v>220</v>
      </c>
      <c r="AT2139" s="226" t="s">
        <v>157</v>
      </c>
      <c r="AU2139" s="226" t="s">
        <v>77</v>
      </c>
      <c r="AY2139" s="20" t="s">
        <v>155</v>
      </c>
      <c r="BE2139" s="227">
        <f>IF(N2139="základní",J2139,0)</f>
        <v>0</v>
      </c>
      <c r="BF2139" s="227">
        <f>IF(N2139="snížená",J2139,0)</f>
        <v>0</v>
      </c>
      <c r="BG2139" s="227">
        <f>IF(N2139="zákl. přenesená",J2139,0)</f>
        <v>0</v>
      </c>
      <c r="BH2139" s="227">
        <f>IF(N2139="sníž. přenesená",J2139,0)</f>
        <v>0</v>
      </c>
      <c r="BI2139" s="227">
        <f>IF(N2139="nulová",J2139,0)</f>
        <v>0</v>
      </c>
      <c r="BJ2139" s="20" t="s">
        <v>75</v>
      </c>
      <c r="BK2139" s="227">
        <f>ROUND(I2139*H2139,2)</f>
        <v>0</v>
      </c>
      <c r="BL2139" s="20" t="s">
        <v>220</v>
      </c>
      <c r="BM2139" s="226" t="s">
        <v>1649</v>
      </c>
    </row>
    <row r="2140" s="2" customFormat="1">
      <c r="A2140" s="41"/>
      <c r="B2140" s="42"/>
      <c r="C2140" s="43"/>
      <c r="D2140" s="228" t="s">
        <v>162</v>
      </c>
      <c r="E2140" s="43"/>
      <c r="F2140" s="229" t="s">
        <v>1648</v>
      </c>
      <c r="G2140" s="43"/>
      <c r="H2140" s="43"/>
      <c r="I2140" s="230"/>
      <c r="J2140" s="43"/>
      <c r="K2140" s="43"/>
      <c r="L2140" s="47"/>
      <c r="M2140" s="231"/>
      <c r="N2140" s="232"/>
      <c r="O2140" s="87"/>
      <c r="P2140" s="87"/>
      <c r="Q2140" s="87"/>
      <c r="R2140" s="87"/>
      <c r="S2140" s="87"/>
      <c r="T2140" s="88"/>
      <c r="U2140" s="41"/>
      <c r="V2140" s="41"/>
      <c r="W2140" s="41"/>
      <c r="X2140" s="41"/>
      <c r="Y2140" s="41"/>
      <c r="Z2140" s="41"/>
      <c r="AA2140" s="41"/>
      <c r="AB2140" s="41"/>
      <c r="AC2140" s="41"/>
      <c r="AD2140" s="41"/>
      <c r="AE2140" s="41"/>
      <c r="AT2140" s="20" t="s">
        <v>162</v>
      </c>
      <c r="AU2140" s="20" t="s">
        <v>77</v>
      </c>
    </row>
    <row r="2141" s="2" customFormat="1" ht="16.5" customHeight="1">
      <c r="A2141" s="41"/>
      <c r="B2141" s="42"/>
      <c r="C2141" s="215" t="s">
        <v>1650</v>
      </c>
      <c r="D2141" s="215" t="s">
        <v>157</v>
      </c>
      <c r="E2141" s="216" t="s">
        <v>1651</v>
      </c>
      <c r="F2141" s="217" t="s">
        <v>1652</v>
      </c>
      <c r="G2141" s="218" t="s">
        <v>300</v>
      </c>
      <c r="H2141" s="219">
        <v>20</v>
      </c>
      <c r="I2141" s="220"/>
      <c r="J2141" s="221">
        <f>ROUND(I2141*H2141,2)</f>
        <v>0</v>
      </c>
      <c r="K2141" s="217" t="s">
        <v>19</v>
      </c>
      <c r="L2141" s="47"/>
      <c r="M2141" s="222" t="s">
        <v>19</v>
      </c>
      <c r="N2141" s="223" t="s">
        <v>40</v>
      </c>
      <c r="O2141" s="87"/>
      <c r="P2141" s="224">
        <f>O2141*H2141</f>
        <v>0</v>
      </c>
      <c r="Q2141" s="224">
        <v>0</v>
      </c>
      <c r="R2141" s="224">
        <f>Q2141*H2141</f>
        <v>0</v>
      </c>
      <c r="S2141" s="224">
        <v>0</v>
      </c>
      <c r="T2141" s="225">
        <f>S2141*H2141</f>
        <v>0</v>
      </c>
      <c r="U2141" s="41"/>
      <c r="V2141" s="41"/>
      <c r="W2141" s="41"/>
      <c r="X2141" s="41"/>
      <c r="Y2141" s="41"/>
      <c r="Z2141" s="41"/>
      <c r="AA2141" s="41"/>
      <c r="AB2141" s="41"/>
      <c r="AC2141" s="41"/>
      <c r="AD2141" s="41"/>
      <c r="AE2141" s="41"/>
      <c r="AR2141" s="226" t="s">
        <v>220</v>
      </c>
      <c r="AT2141" s="226" t="s">
        <v>157</v>
      </c>
      <c r="AU2141" s="226" t="s">
        <v>77</v>
      </c>
      <c r="AY2141" s="20" t="s">
        <v>155</v>
      </c>
      <c r="BE2141" s="227">
        <f>IF(N2141="základní",J2141,0)</f>
        <v>0</v>
      </c>
      <c r="BF2141" s="227">
        <f>IF(N2141="snížená",J2141,0)</f>
        <v>0</v>
      </c>
      <c r="BG2141" s="227">
        <f>IF(N2141="zákl. přenesená",J2141,0)</f>
        <v>0</v>
      </c>
      <c r="BH2141" s="227">
        <f>IF(N2141="sníž. přenesená",J2141,0)</f>
        <v>0</v>
      </c>
      <c r="BI2141" s="227">
        <f>IF(N2141="nulová",J2141,0)</f>
        <v>0</v>
      </c>
      <c r="BJ2141" s="20" t="s">
        <v>75</v>
      </c>
      <c r="BK2141" s="227">
        <f>ROUND(I2141*H2141,2)</f>
        <v>0</v>
      </c>
      <c r="BL2141" s="20" t="s">
        <v>220</v>
      </c>
      <c r="BM2141" s="226" t="s">
        <v>1653</v>
      </c>
    </row>
    <row r="2142" s="2" customFormat="1">
      <c r="A2142" s="41"/>
      <c r="B2142" s="42"/>
      <c r="C2142" s="43"/>
      <c r="D2142" s="228" t="s">
        <v>162</v>
      </c>
      <c r="E2142" s="43"/>
      <c r="F2142" s="229" t="s">
        <v>1652</v>
      </c>
      <c r="G2142" s="43"/>
      <c r="H2142" s="43"/>
      <c r="I2142" s="230"/>
      <c r="J2142" s="43"/>
      <c r="K2142" s="43"/>
      <c r="L2142" s="47"/>
      <c r="M2142" s="231"/>
      <c r="N2142" s="232"/>
      <c r="O2142" s="87"/>
      <c r="P2142" s="87"/>
      <c r="Q2142" s="87"/>
      <c r="R2142" s="87"/>
      <c r="S2142" s="87"/>
      <c r="T2142" s="88"/>
      <c r="U2142" s="41"/>
      <c r="V2142" s="41"/>
      <c r="W2142" s="41"/>
      <c r="X2142" s="41"/>
      <c r="Y2142" s="41"/>
      <c r="Z2142" s="41"/>
      <c r="AA2142" s="41"/>
      <c r="AB2142" s="41"/>
      <c r="AC2142" s="41"/>
      <c r="AD2142" s="41"/>
      <c r="AE2142" s="41"/>
      <c r="AT2142" s="20" t="s">
        <v>162</v>
      </c>
      <c r="AU2142" s="20" t="s">
        <v>77</v>
      </c>
    </row>
    <row r="2143" s="2" customFormat="1" ht="16.5" customHeight="1">
      <c r="A2143" s="41"/>
      <c r="B2143" s="42"/>
      <c r="C2143" s="215" t="s">
        <v>1067</v>
      </c>
      <c r="D2143" s="215" t="s">
        <v>157</v>
      </c>
      <c r="E2143" s="216" t="s">
        <v>1654</v>
      </c>
      <c r="F2143" s="217" t="s">
        <v>1655</v>
      </c>
      <c r="G2143" s="218" t="s">
        <v>300</v>
      </c>
      <c r="H2143" s="219">
        <v>70</v>
      </c>
      <c r="I2143" s="220"/>
      <c r="J2143" s="221">
        <f>ROUND(I2143*H2143,2)</f>
        <v>0</v>
      </c>
      <c r="K2143" s="217" t="s">
        <v>19</v>
      </c>
      <c r="L2143" s="47"/>
      <c r="M2143" s="222" t="s">
        <v>19</v>
      </c>
      <c r="N2143" s="223" t="s">
        <v>40</v>
      </c>
      <c r="O2143" s="87"/>
      <c r="P2143" s="224">
        <f>O2143*H2143</f>
        <v>0</v>
      </c>
      <c r="Q2143" s="224">
        <v>0</v>
      </c>
      <c r="R2143" s="224">
        <f>Q2143*H2143</f>
        <v>0</v>
      </c>
      <c r="S2143" s="224">
        <v>0</v>
      </c>
      <c r="T2143" s="225">
        <f>S2143*H2143</f>
        <v>0</v>
      </c>
      <c r="U2143" s="41"/>
      <c r="V2143" s="41"/>
      <c r="W2143" s="41"/>
      <c r="X2143" s="41"/>
      <c r="Y2143" s="41"/>
      <c r="Z2143" s="41"/>
      <c r="AA2143" s="41"/>
      <c r="AB2143" s="41"/>
      <c r="AC2143" s="41"/>
      <c r="AD2143" s="41"/>
      <c r="AE2143" s="41"/>
      <c r="AR2143" s="226" t="s">
        <v>220</v>
      </c>
      <c r="AT2143" s="226" t="s">
        <v>157</v>
      </c>
      <c r="AU2143" s="226" t="s">
        <v>77</v>
      </c>
      <c r="AY2143" s="20" t="s">
        <v>155</v>
      </c>
      <c r="BE2143" s="227">
        <f>IF(N2143="základní",J2143,0)</f>
        <v>0</v>
      </c>
      <c r="BF2143" s="227">
        <f>IF(N2143="snížená",J2143,0)</f>
        <v>0</v>
      </c>
      <c r="BG2143" s="227">
        <f>IF(N2143="zákl. přenesená",J2143,0)</f>
        <v>0</v>
      </c>
      <c r="BH2143" s="227">
        <f>IF(N2143="sníž. přenesená",J2143,0)</f>
        <v>0</v>
      </c>
      <c r="BI2143" s="227">
        <f>IF(N2143="nulová",J2143,0)</f>
        <v>0</v>
      </c>
      <c r="BJ2143" s="20" t="s">
        <v>75</v>
      </c>
      <c r="BK2143" s="227">
        <f>ROUND(I2143*H2143,2)</f>
        <v>0</v>
      </c>
      <c r="BL2143" s="20" t="s">
        <v>220</v>
      </c>
      <c r="BM2143" s="226" t="s">
        <v>1656</v>
      </c>
    </row>
    <row r="2144" s="2" customFormat="1">
      <c r="A2144" s="41"/>
      <c r="B2144" s="42"/>
      <c r="C2144" s="43"/>
      <c r="D2144" s="228" t="s">
        <v>162</v>
      </c>
      <c r="E2144" s="43"/>
      <c r="F2144" s="229" t="s">
        <v>1655</v>
      </c>
      <c r="G2144" s="43"/>
      <c r="H2144" s="43"/>
      <c r="I2144" s="230"/>
      <c r="J2144" s="43"/>
      <c r="K2144" s="43"/>
      <c r="L2144" s="47"/>
      <c r="M2144" s="231"/>
      <c r="N2144" s="232"/>
      <c r="O2144" s="87"/>
      <c r="P2144" s="87"/>
      <c r="Q2144" s="87"/>
      <c r="R2144" s="87"/>
      <c r="S2144" s="87"/>
      <c r="T2144" s="88"/>
      <c r="U2144" s="41"/>
      <c r="V2144" s="41"/>
      <c r="W2144" s="41"/>
      <c r="X2144" s="41"/>
      <c r="Y2144" s="41"/>
      <c r="Z2144" s="41"/>
      <c r="AA2144" s="41"/>
      <c r="AB2144" s="41"/>
      <c r="AC2144" s="41"/>
      <c r="AD2144" s="41"/>
      <c r="AE2144" s="41"/>
      <c r="AT2144" s="20" t="s">
        <v>162</v>
      </c>
      <c r="AU2144" s="20" t="s">
        <v>77</v>
      </c>
    </row>
    <row r="2145" s="2" customFormat="1" ht="16.5" customHeight="1">
      <c r="A2145" s="41"/>
      <c r="B2145" s="42"/>
      <c r="C2145" s="215" t="s">
        <v>1657</v>
      </c>
      <c r="D2145" s="215" t="s">
        <v>157</v>
      </c>
      <c r="E2145" s="216" t="s">
        <v>1658</v>
      </c>
      <c r="F2145" s="217" t="s">
        <v>1659</v>
      </c>
      <c r="G2145" s="218" t="s">
        <v>300</v>
      </c>
      <c r="H2145" s="219">
        <v>900</v>
      </c>
      <c r="I2145" s="220"/>
      <c r="J2145" s="221">
        <f>ROUND(I2145*H2145,2)</f>
        <v>0</v>
      </c>
      <c r="K2145" s="217" t="s">
        <v>19</v>
      </c>
      <c r="L2145" s="47"/>
      <c r="M2145" s="222" t="s">
        <v>19</v>
      </c>
      <c r="N2145" s="223" t="s">
        <v>40</v>
      </c>
      <c r="O2145" s="87"/>
      <c r="P2145" s="224">
        <f>O2145*H2145</f>
        <v>0</v>
      </c>
      <c r="Q2145" s="224">
        <v>0</v>
      </c>
      <c r="R2145" s="224">
        <f>Q2145*H2145</f>
        <v>0</v>
      </c>
      <c r="S2145" s="224">
        <v>0</v>
      </c>
      <c r="T2145" s="225">
        <f>S2145*H2145</f>
        <v>0</v>
      </c>
      <c r="U2145" s="41"/>
      <c r="V2145" s="41"/>
      <c r="W2145" s="41"/>
      <c r="X2145" s="41"/>
      <c r="Y2145" s="41"/>
      <c r="Z2145" s="41"/>
      <c r="AA2145" s="41"/>
      <c r="AB2145" s="41"/>
      <c r="AC2145" s="41"/>
      <c r="AD2145" s="41"/>
      <c r="AE2145" s="41"/>
      <c r="AR2145" s="226" t="s">
        <v>220</v>
      </c>
      <c r="AT2145" s="226" t="s">
        <v>157</v>
      </c>
      <c r="AU2145" s="226" t="s">
        <v>77</v>
      </c>
      <c r="AY2145" s="20" t="s">
        <v>155</v>
      </c>
      <c r="BE2145" s="227">
        <f>IF(N2145="základní",J2145,0)</f>
        <v>0</v>
      </c>
      <c r="BF2145" s="227">
        <f>IF(N2145="snížená",J2145,0)</f>
        <v>0</v>
      </c>
      <c r="BG2145" s="227">
        <f>IF(N2145="zákl. přenesená",J2145,0)</f>
        <v>0</v>
      </c>
      <c r="BH2145" s="227">
        <f>IF(N2145="sníž. přenesená",J2145,0)</f>
        <v>0</v>
      </c>
      <c r="BI2145" s="227">
        <f>IF(N2145="nulová",J2145,0)</f>
        <v>0</v>
      </c>
      <c r="BJ2145" s="20" t="s">
        <v>75</v>
      </c>
      <c r="BK2145" s="227">
        <f>ROUND(I2145*H2145,2)</f>
        <v>0</v>
      </c>
      <c r="BL2145" s="20" t="s">
        <v>220</v>
      </c>
      <c r="BM2145" s="226" t="s">
        <v>1660</v>
      </c>
    </row>
    <row r="2146" s="2" customFormat="1">
      <c r="A2146" s="41"/>
      <c r="B2146" s="42"/>
      <c r="C2146" s="43"/>
      <c r="D2146" s="228" t="s">
        <v>162</v>
      </c>
      <c r="E2146" s="43"/>
      <c r="F2146" s="229" t="s">
        <v>1659</v>
      </c>
      <c r="G2146" s="43"/>
      <c r="H2146" s="43"/>
      <c r="I2146" s="230"/>
      <c r="J2146" s="43"/>
      <c r="K2146" s="43"/>
      <c r="L2146" s="47"/>
      <c r="M2146" s="231"/>
      <c r="N2146" s="232"/>
      <c r="O2146" s="87"/>
      <c r="P2146" s="87"/>
      <c r="Q2146" s="87"/>
      <c r="R2146" s="87"/>
      <c r="S2146" s="87"/>
      <c r="T2146" s="88"/>
      <c r="U2146" s="41"/>
      <c r="V2146" s="41"/>
      <c r="W2146" s="41"/>
      <c r="X2146" s="41"/>
      <c r="Y2146" s="41"/>
      <c r="Z2146" s="41"/>
      <c r="AA2146" s="41"/>
      <c r="AB2146" s="41"/>
      <c r="AC2146" s="41"/>
      <c r="AD2146" s="41"/>
      <c r="AE2146" s="41"/>
      <c r="AT2146" s="20" t="s">
        <v>162</v>
      </c>
      <c r="AU2146" s="20" t="s">
        <v>77</v>
      </c>
    </row>
    <row r="2147" s="2" customFormat="1" ht="16.5" customHeight="1">
      <c r="A2147" s="41"/>
      <c r="B2147" s="42"/>
      <c r="C2147" s="215" t="s">
        <v>1071</v>
      </c>
      <c r="D2147" s="215" t="s">
        <v>157</v>
      </c>
      <c r="E2147" s="216" t="s">
        <v>1661</v>
      </c>
      <c r="F2147" s="217" t="s">
        <v>1662</v>
      </c>
      <c r="G2147" s="218" t="s">
        <v>300</v>
      </c>
      <c r="H2147" s="219">
        <v>40</v>
      </c>
      <c r="I2147" s="220"/>
      <c r="J2147" s="221">
        <f>ROUND(I2147*H2147,2)</f>
        <v>0</v>
      </c>
      <c r="K2147" s="217" t="s">
        <v>19</v>
      </c>
      <c r="L2147" s="47"/>
      <c r="M2147" s="222" t="s">
        <v>19</v>
      </c>
      <c r="N2147" s="223" t="s">
        <v>40</v>
      </c>
      <c r="O2147" s="87"/>
      <c r="P2147" s="224">
        <f>O2147*H2147</f>
        <v>0</v>
      </c>
      <c r="Q2147" s="224">
        <v>0</v>
      </c>
      <c r="R2147" s="224">
        <f>Q2147*H2147</f>
        <v>0</v>
      </c>
      <c r="S2147" s="224">
        <v>0</v>
      </c>
      <c r="T2147" s="225">
        <f>S2147*H2147</f>
        <v>0</v>
      </c>
      <c r="U2147" s="41"/>
      <c r="V2147" s="41"/>
      <c r="W2147" s="41"/>
      <c r="X2147" s="41"/>
      <c r="Y2147" s="41"/>
      <c r="Z2147" s="41"/>
      <c r="AA2147" s="41"/>
      <c r="AB2147" s="41"/>
      <c r="AC2147" s="41"/>
      <c r="AD2147" s="41"/>
      <c r="AE2147" s="41"/>
      <c r="AR2147" s="226" t="s">
        <v>220</v>
      </c>
      <c r="AT2147" s="226" t="s">
        <v>157</v>
      </c>
      <c r="AU2147" s="226" t="s">
        <v>77</v>
      </c>
      <c r="AY2147" s="20" t="s">
        <v>155</v>
      </c>
      <c r="BE2147" s="227">
        <f>IF(N2147="základní",J2147,0)</f>
        <v>0</v>
      </c>
      <c r="BF2147" s="227">
        <f>IF(N2147="snížená",J2147,0)</f>
        <v>0</v>
      </c>
      <c r="BG2147" s="227">
        <f>IF(N2147="zákl. přenesená",J2147,0)</f>
        <v>0</v>
      </c>
      <c r="BH2147" s="227">
        <f>IF(N2147="sníž. přenesená",J2147,0)</f>
        <v>0</v>
      </c>
      <c r="BI2147" s="227">
        <f>IF(N2147="nulová",J2147,0)</f>
        <v>0</v>
      </c>
      <c r="BJ2147" s="20" t="s">
        <v>75</v>
      </c>
      <c r="BK2147" s="227">
        <f>ROUND(I2147*H2147,2)</f>
        <v>0</v>
      </c>
      <c r="BL2147" s="20" t="s">
        <v>220</v>
      </c>
      <c r="BM2147" s="226" t="s">
        <v>1663</v>
      </c>
    </row>
    <row r="2148" s="2" customFormat="1">
      <c r="A2148" s="41"/>
      <c r="B2148" s="42"/>
      <c r="C2148" s="43"/>
      <c r="D2148" s="228" t="s">
        <v>162</v>
      </c>
      <c r="E2148" s="43"/>
      <c r="F2148" s="229" t="s">
        <v>1662</v>
      </c>
      <c r="G2148" s="43"/>
      <c r="H2148" s="43"/>
      <c r="I2148" s="230"/>
      <c r="J2148" s="43"/>
      <c r="K2148" s="43"/>
      <c r="L2148" s="47"/>
      <c r="M2148" s="231"/>
      <c r="N2148" s="232"/>
      <c r="O2148" s="87"/>
      <c r="P2148" s="87"/>
      <c r="Q2148" s="87"/>
      <c r="R2148" s="87"/>
      <c r="S2148" s="87"/>
      <c r="T2148" s="88"/>
      <c r="U2148" s="41"/>
      <c r="V2148" s="41"/>
      <c r="W2148" s="41"/>
      <c r="X2148" s="41"/>
      <c r="Y2148" s="41"/>
      <c r="Z2148" s="41"/>
      <c r="AA2148" s="41"/>
      <c r="AB2148" s="41"/>
      <c r="AC2148" s="41"/>
      <c r="AD2148" s="41"/>
      <c r="AE2148" s="41"/>
      <c r="AT2148" s="20" t="s">
        <v>162</v>
      </c>
      <c r="AU2148" s="20" t="s">
        <v>77</v>
      </c>
    </row>
    <row r="2149" s="2" customFormat="1" ht="16.5" customHeight="1">
      <c r="A2149" s="41"/>
      <c r="B2149" s="42"/>
      <c r="C2149" s="215" t="s">
        <v>1664</v>
      </c>
      <c r="D2149" s="215" t="s">
        <v>157</v>
      </c>
      <c r="E2149" s="216" t="s">
        <v>1665</v>
      </c>
      <c r="F2149" s="217" t="s">
        <v>1666</v>
      </c>
      <c r="G2149" s="218" t="s">
        <v>300</v>
      </c>
      <c r="H2149" s="219">
        <v>850</v>
      </c>
      <c r="I2149" s="220"/>
      <c r="J2149" s="221">
        <f>ROUND(I2149*H2149,2)</f>
        <v>0</v>
      </c>
      <c r="K2149" s="217" t="s">
        <v>19</v>
      </c>
      <c r="L2149" s="47"/>
      <c r="M2149" s="222" t="s">
        <v>19</v>
      </c>
      <c r="N2149" s="223" t="s">
        <v>40</v>
      </c>
      <c r="O2149" s="87"/>
      <c r="P2149" s="224">
        <f>O2149*H2149</f>
        <v>0</v>
      </c>
      <c r="Q2149" s="224">
        <v>0</v>
      </c>
      <c r="R2149" s="224">
        <f>Q2149*H2149</f>
        <v>0</v>
      </c>
      <c r="S2149" s="224">
        <v>0</v>
      </c>
      <c r="T2149" s="225">
        <f>S2149*H2149</f>
        <v>0</v>
      </c>
      <c r="U2149" s="41"/>
      <c r="V2149" s="41"/>
      <c r="W2149" s="41"/>
      <c r="X2149" s="41"/>
      <c r="Y2149" s="41"/>
      <c r="Z2149" s="41"/>
      <c r="AA2149" s="41"/>
      <c r="AB2149" s="41"/>
      <c r="AC2149" s="41"/>
      <c r="AD2149" s="41"/>
      <c r="AE2149" s="41"/>
      <c r="AR2149" s="226" t="s">
        <v>220</v>
      </c>
      <c r="AT2149" s="226" t="s">
        <v>157</v>
      </c>
      <c r="AU2149" s="226" t="s">
        <v>77</v>
      </c>
      <c r="AY2149" s="20" t="s">
        <v>155</v>
      </c>
      <c r="BE2149" s="227">
        <f>IF(N2149="základní",J2149,0)</f>
        <v>0</v>
      </c>
      <c r="BF2149" s="227">
        <f>IF(N2149="snížená",J2149,0)</f>
        <v>0</v>
      </c>
      <c r="BG2149" s="227">
        <f>IF(N2149="zákl. přenesená",J2149,0)</f>
        <v>0</v>
      </c>
      <c r="BH2149" s="227">
        <f>IF(N2149="sníž. přenesená",J2149,0)</f>
        <v>0</v>
      </c>
      <c r="BI2149" s="227">
        <f>IF(N2149="nulová",J2149,0)</f>
        <v>0</v>
      </c>
      <c r="BJ2149" s="20" t="s">
        <v>75</v>
      </c>
      <c r="BK2149" s="227">
        <f>ROUND(I2149*H2149,2)</f>
        <v>0</v>
      </c>
      <c r="BL2149" s="20" t="s">
        <v>220</v>
      </c>
      <c r="BM2149" s="226" t="s">
        <v>1667</v>
      </c>
    </row>
    <row r="2150" s="2" customFormat="1">
      <c r="A2150" s="41"/>
      <c r="B2150" s="42"/>
      <c r="C2150" s="43"/>
      <c r="D2150" s="228" t="s">
        <v>162</v>
      </c>
      <c r="E2150" s="43"/>
      <c r="F2150" s="229" t="s">
        <v>1666</v>
      </c>
      <c r="G2150" s="43"/>
      <c r="H2150" s="43"/>
      <c r="I2150" s="230"/>
      <c r="J2150" s="43"/>
      <c r="K2150" s="43"/>
      <c r="L2150" s="47"/>
      <c r="M2150" s="231"/>
      <c r="N2150" s="232"/>
      <c r="O2150" s="87"/>
      <c r="P2150" s="87"/>
      <c r="Q2150" s="87"/>
      <c r="R2150" s="87"/>
      <c r="S2150" s="87"/>
      <c r="T2150" s="88"/>
      <c r="U2150" s="41"/>
      <c r="V2150" s="41"/>
      <c r="W2150" s="41"/>
      <c r="X2150" s="41"/>
      <c r="Y2150" s="41"/>
      <c r="Z2150" s="41"/>
      <c r="AA2150" s="41"/>
      <c r="AB2150" s="41"/>
      <c r="AC2150" s="41"/>
      <c r="AD2150" s="41"/>
      <c r="AE2150" s="41"/>
      <c r="AT2150" s="20" t="s">
        <v>162</v>
      </c>
      <c r="AU2150" s="20" t="s">
        <v>77</v>
      </c>
    </row>
    <row r="2151" s="2" customFormat="1" ht="16.5" customHeight="1">
      <c r="A2151" s="41"/>
      <c r="B2151" s="42"/>
      <c r="C2151" s="215" t="s">
        <v>1077</v>
      </c>
      <c r="D2151" s="215" t="s">
        <v>157</v>
      </c>
      <c r="E2151" s="216" t="s">
        <v>1668</v>
      </c>
      <c r="F2151" s="217" t="s">
        <v>1669</v>
      </c>
      <c r="G2151" s="218" t="s">
        <v>1500</v>
      </c>
      <c r="H2151" s="219">
        <v>2</v>
      </c>
      <c r="I2151" s="220"/>
      <c r="J2151" s="221">
        <f>ROUND(I2151*H2151,2)</f>
        <v>0</v>
      </c>
      <c r="K2151" s="217" t="s">
        <v>19</v>
      </c>
      <c r="L2151" s="47"/>
      <c r="M2151" s="222" t="s">
        <v>19</v>
      </c>
      <c r="N2151" s="223" t="s">
        <v>40</v>
      </c>
      <c r="O2151" s="87"/>
      <c r="P2151" s="224">
        <f>O2151*H2151</f>
        <v>0</v>
      </c>
      <c r="Q2151" s="224">
        <v>0</v>
      </c>
      <c r="R2151" s="224">
        <f>Q2151*H2151</f>
        <v>0</v>
      </c>
      <c r="S2151" s="224">
        <v>0</v>
      </c>
      <c r="T2151" s="225">
        <f>S2151*H2151</f>
        <v>0</v>
      </c>
      <c r="U2151" s="41"/>
      <c r="V2151" s="41"/>
      <c r="W2151" s="41"/>
      <c r="X2151" s="41"/>
      <c r="Y2151" s="41"/>
      <c r="Z2151" s="41"/>
      <c r="AA2151" s="41"/>
      <c r="AB2151" s="41"/>
      <c r="AC2151" s="41"/>
      <c r="AD2151" s="41"/>
      <c r="AE2151" s="41"/>
      <c r="AR2151" s="226" t="s">
        <v>220</v>
      </c>
      <c r="AT2151" s="226" t="s">
        <v>157</v>
      </c>
      <c r="AU2151" s="226" t="s">
        <v>77</v>
      </c>
      <c r="AY2151" s="20" t="s">
        <v>155</v>
      </c>
      <c r="BE2151" s="227">
        <f>IF(N2151="základní",J2151,0)</f>
        <v>0</v>
      </c>
      <c r="BF2151" s="227">
        <f>IF(N2151="snížená",J2151,0)</f>
        <v>0</v>
      </c>
      <c r="BG2151" s="227">
        <f>IF(N2151="zákl. přenesená",J2151,0)</f>
        <v>0</v>
      </c>
      <c r="BH2151" s="227">
        <f>IF(N2151="sníž. přenesená",J2151,0)</f>
        <v>0</v>
      </c>
      <c r="BI2151" s="227">
        <f>IF(N2151="nulová",J2151,0)</f>
        <v>0</v>
      </c>
      <c r="BJ2151" s="20" t="s">
        <v>75</v>
      </c>
      <c r="BK2151" s="227">
        <f>ROUND(I2151*H2151,2)</f>
        <v>0</v>
      </c>
      <c r="BL2151" s="20" t="s">
        <v>220</v>
      </c>
      <c r="BM2151" s="226" t="s">
        <v>1670</v>
      </c>
    </row>
    <row r="2152" s="2" customFormat="1">
      <c r="A2152" s="41"/>
      <c r="B2152" s="42"/>
      <c r="C2152" s="43"/>
      <c r="D2152" s="228" t="s">
        <v>162</v>
      </c>
      <c r="E2152" s="43"/>
      <c r="F2152" s="229" t="s">
        <v>1669</v>
      </c>
      <c r="G2152" s="43"/>
      <c r="H2152" s="43"/>
      <c r="I2152" s="230"/>
      <c r="J2152" s="43"/>
      <c r="K2152" s="43"/>
      <c r="L2152" s="47"/>
      <c r="M2152" s="231"/>
      <c r="N2152" s="232"/>
      <c r="O2152" s="87"/>
      <c r="P2152" s="87"/>
      <c r="Q2152" s="87"/>
      <c r="R2152" s="87"/>
      <c r="S2152" s="87"/>
      <c r="T2152" s="88"/>
      <c r="U2152" s="41"/>
      <c r="V2152" s="41"/>
      <c r="W2152" s="41"/>
      <c r="X2152" s="41"/>
      <c r="Y2152" s="41"/>
      <c r="Z2152" s="41"/>
      <c r="AA2152" s="41"/>
      <c r="AB2152" s="41"/>
      <c r="AC2152" s="41"/>
      <c r="AD2152" s="41"/>
      <c r="AE2152" s="41"/>
      <c r="AT2152" s="20" t="s">
        <v>162</v>
      </c>
      <c r="AU2152" s="20" t="s">
        <v>77</v>
      </c>
    </row>
    <row r="2153" s="2" customFormat="1" ht="16.5" customHeight="1">
      <c r="A2153" s="41"/>
      <c r="B2153" s="42"/>
      <c r="C2153" s="215" t="s">
        <v>1671</v>
      </c>
      <c r="D2153" s="215" t="s">
        <v>157</v>
      </c>
      <c r="E2153" s="216" t="s">
        <v>1672</v>
      </c>
      <c r="F2153" s="217" t="s">
        <v>1673</v>
      </c>
      <c r="G2153" s="218" t="s">
        <v>1500</v>
      </c>
      <c r="H2153" s="219">
        <v>4</v>
      </c>
      <c r="I2153" s="220"/>
      <c r="J2153" s="221">
        <f>ROUND(I2153*H2153,2)</f>
        <v>0</v>
      </c>
      <c r="K2153" s="217" t="s">
        <v>19</v>
      </c>
      <c r="L2153" s="47"/>
      <c r="M2153" s="222" t="s">
        <v>19</v>
      </c>
      <c r="N2153" s="223" t="s">
        <v>40</v>
      </c>
      <c r="O2153" s="87"/>
      <c r="P2153" s="224">
        <f>O2153*H2153</f>
        <v>0</v>
      </c>
      <c r="Q2153" s="224">
        <v>0</v>
      </c>
      <c r="R2153" s="224">
        <f>Q2153*H2153</f>
        <v>0</v>
      </c>
      <c r="S2153" s="224">
        <v>0</v>
      </c>
      <c r="T2153" s="225">
        <f>S2153*H2153</f>
        <v>0</v>
      </c>
      <c r="U2153" s="41"/>
      <c r="V2153" s="41"/>
      <c r="W2153" s="41"/>
      <c r="X2153" s="41"/>
      <c r="Y2153" s="41"/>
      <c r="Z2153" s="41"/>
      <c r="AA2153" s="41"/>
      <c r="AB2153" s="41"/>
      <c r="AC2153" s="41"/>
      <c r="AD2153" s="41"/>
      <c r="AE2153" s="41"/>
      <c r="AR2153" s="226" t="s">
        <v>220</v>
      </c>
      <c r="AT2153" s="226" t="s">
        <v>157</v>
      </c>
      <c r="AU2153" s="226" t="s">
        <v>77</v>
      </c>
      <c r="AY2153" s="20" t="s">
        <v>155</v>
      </c>
      <c r="BE2153" s="227">
        <f>IF(N2153="základní",J2153,0)</f>
        <v>0</v>
      </c>
      <c r="BF2153" s="227">
        <f>IF(N2153="snížená",J2153,0)</f>
        <v>0</v>
      </c>
      <c r="BG2153" s="227">
        <f>IF(N2153="zákl. přenesená",J2153,0)</f>
        <v>0</v>
      </c>
      <c r="BH2153" s="227">
        <f>IF(N2153="sníž. přenesená",J2153,0)</f>
        <v>0</v>
      </c>
      <c r="BI2153" s="227">
        <f>IF(N2153="nulová",J2153,0)</f>
        <v>0</v>
      </c>
      <c r="BJ2153" s="20" t="s">
        <v>75</v>
      </c>
      <c r="BK2153" s="227">
        <f>ROUND(I2153*H2153,2)</f>
        <v>0</v>
      </c>
      <c r="BL2153" s="20" t="s">
        <v>220</v>
      </c>
      <c r="BM2153" s="226" t="s">
        <v>1674</v>
      </c>
    </row>
    <row r="2154" s="2" customFormat="1">
      <c r="A2154" s="41"/>
      <c r="B2154" s="42"/>
      <c r="C2154" s="43"/>
      <c r="D2154" s="228" t="s">
        <v>162</v>
      </c>
      <c r="E2154" s="43"/>
      <c r="F2154" s="229" t="s">
        <v>1673</v>
      </c>
      <c r="G2154" s="43"/>
      <c r="H2154" s="43"/>
      <c r="I2154" s="230"/>
      <c r="J2154" s="43"/>
      <c r="K2154" s="43"/>
      <c r="L2154" s="47"/>
      <c r="M2154" s="231"/>
      <c r="N2154" s="232"/>
      <c r="O2154" s="87"/>
      <c r="P2154" s="87"/>
      <c r="Q2154" s="87"/>
      <c r="R2154" s="87"/>
      <c r="S2154" s="87"/>
      <c r="T2154" s="88"/>
      <c r="U2154" s="41"/>
      <c r="V2154" s="41"/>
      <c r="W2154" s="41"/>
      <c r="X2154" s="41"/>
      <c r="Y2154" s="41"/>
      <c r="Z2154" s="41"/>
      <c r="AA2154" s="41"/>
      <c r="AB2154" s="41"/>
      <c r="AC2154" s="41"/>
      <c r="AD2154" s="41"/>
      <c r="AE2154" s="41"/>
      <c r="AT2154" s="20" t="s">
        <v>162</v>
      </c>
      <c r="AU2154" s="20" t="s">
        <v>77</v>
      </c>
    </row>
    <row r="2155" s="2" customFormat="1" ht="16.5" customHeight="1">
      <c r="A2155" s="41"/>
      <c r="B2155" s="42"/>
      <c r="C2155" s="215" t="s">
        <v>1081</v>
      </c>
      <c r="D2155" s="215" t="s">
        <v>157</v>
      </c>
      <c r="E2155" s="216" t="s">
        <v>1675</v>
      </c>
      <c r="F2155" s="217" t="s">
        <v>1676</v>
      </c>
      <c r="G2155" s="218" t="s">
        <v>1536</v>
      </c>
      <c r="H2155" s="219">
        <v>1</v>
      </c>
      <c r="I2155" s="220"/>
      <c r="J2155" s="221">
        <f>ROUND(I2155*H2155,2)</f>
        <v>0</v>
      </c>
      <c r="K2155" s="217" t="s">
        <v>19</v>
      </c>
      <c r="L2155" s="47"/>
      <c r="M2155" s="222" t="s">
        <v>19</v>
      </c>
      <c r="N2155" s="223" t="s">
        <v>40</v>
      </c>
      <c r="O2155" s="87"/>
      <c r="P2155" s="224">
        <f>O2155*H2155</f>
        <v>0</v>
      </c>
      <c r="Q2155" s="224">
        <v>0</v>
      </c>
      <c r="R2155" s="224">
        <f>Q2155*H2155</f>
        <v>0</v>
      </c>
      <c r="S2155" s="224">
        <v>0</v>
      </c>
      <c r="T2155" s="225">
        <f>S2155*H2155</f>
        <v>0</v>
      </c>
      <c r="U2155" s="41"/>
      <c r="V2155" s="41"/>
      <c r="W2155" s="41"/>
      <c r="X2155" s="41"/>
      <c r="Y2155" s="41"/>
      <c r="Z2155" s="41"/>
      <c r="AA2155" s="41"/>
      <c r="AB2155" s="41"/>
      <c r="AC2155" s="41"/>
      <c r="AD2155" s="41"/>
      <c r="AE2155" s="41"/>
      <c r="AR2155" s="226" t="s">
        <v>220</v>
      </c>
      <c r="AT2155" s="226" t="s">
        <v>157</v>
      </c>
      <c r="AU2155" s="226" t="s">
        <v>77</v>
      </c>
      <c r="AY2155" s="20" t="s">
        <v>155</v>
      </c>
      <c r="BE2155" s="227">
        <f>IF(N2155="základní",J2155,0)</f>
        <v>0</v>
      </c>
      <c r="BF2155" s="227">
        <f>IF(N2155="snížená",J2155,0)</f>
        <v>0</v>
      </c>
      <c r="BG2155" s="227">
        <f>IF(N2155="zákl. přenesená",J2155,0)</f>
        <v>0</v>
      </c>
      <c r="BH2155" s="227">
        <f>IF(N2155="sníž. přenesená",J2155,0)</f>
        <v>0</v>
      </c>
      <c r="BI2155" s="227">
        <f>IF(N2155="nulová",J2155,0)</f>
        <v>0</v>
      </c>
      <c r="BJ2155" s="20" t="s">
        <v>75</v>
      </c>
      <c r="BK2155" s="227">
        <f>ROUND(I2155*H2155,2)</f>
        <v>0</v>
      </c>
      <c r="BL2155" s="20" t="s">
        <v>220</v>
      </c>
      <c r="BM2155" s="226" t="s">
        <v>1677</v>
      </c>
    </row>
    <row r="2156" s="2" customFormat="1">
      <c r="A2156" s="41"/>
      <c r="B2156" s="42"/>
      <c r="C2156" s="43"/>
      <c r="D2156" s="228" t="s">
        <v>162</v>
      </c>
      <c r="E2156" s="43"/>
      <c r="F2156" s="229" t="s">
        <v>1676</v>
      </c>
      <c r="G2156" s="43"/>
      <c r="H2156" s="43"/>
      <c r="I2156" s="230"/>
      <c r="J2156" s="43"/>
      <c r="K2156" s="43"/>
      <c r="L2156" s="47"/>
      <c r="M2156" s="231"/>
      <c r="N2156" s="232"/>
      <c r="O2156" s="87"/>
      <c r="P2156" s="87"/>
      <c r="Q2156" s="87"/>
      <c r="R2156" s="87"/>
      <c r="S2156" s="87"/>
      <c r="T2156" s="88"/>
      <c r="U2156" s="41"/>
      <c r="V2156" s="41"/>
      <c r="W2156" s="41"/>
      <c r="X2156" s="41"/>
      <c r="Y2156" s="41"/>
      <c r="Z2156" s="41"/>
      <c r="AA2156" s="41"/>
      <c r="AB2156" s="41"/>
      <c r="AC2156" s="41"/>
      <c r="AD2156" s="41"/>
      <c r="AE2156" s="41"/>
      <c r="AT2156" s="20" t="s">
        <v>162</v>
      </c>
      <c r="AU2156" s="20" t="s">
        <v>77</v>
      </c>
    </row>
    <row r="2157" s="2" customFormat="1" ht="16.5" customHeight="1">
      <c r="A2157" s="41"/>
      <c r="B2157" s="42"/>
      <c r="C2157" s="215" t="s">
        <v>1678</v>
      </c>
      <c r="D2157" s="215" t="s">
        <v>157</v>
      </c>
      <c r="E2157" s="216" t="s">
        <v>1679</v>
      </c>
      <c r="F2157" s="217" t="s">
        <v>1680</v>
      </c>
      <c r="G2157" s="218" t="s">
        <v>1500</v>
      </c>
      <c r="H2157" s="219">
        <v>4</v>
      </c>
      <c r="I2157" s="220"/>
      <c r="J2157" s="221">
        <f>ROUND(I2157*H2157,2)</f>
        <v>0</v>
      </c>
      <c r="K2157" s="217" t="s">
        <v>19</v>
      </c>
      <c r="L2157" s="47"/>
      <c r="M2157" s="222" t="s">
        <v>19</v>
      </c>
      <c r="N2157" s="223" t="s">
        <v>40</v>
      </c>
      <c r="O2157" s="87"/>
      <c r="P2157" s="224">
        <f>O2157*H2157</f>
        <v>0</v>
      </c>
      <c r="Q2157" s="224">
        <v>0</v>
      </c>
      <c r="R2157" s="224">
        <f>Q2157*H2157</f>
        <v>0</v>
      </c>
      <c r="S2157" s="224">
        <v>0</v>
      </c>
      <c r="T2157" s="225">
        <f>S2157*H2157</f>
        <v>0</v>
      </c>
      <c r="U2157" s="41"/>
      <c r="V2157" s="41"/>
      <c r="W2157" s="41"/>
      <c r="X2157" s="41"/>
      <c r="Y2157" s="41"/>
      <c r="Z2157" s="41"/>
      <c r="AA2157" s="41"/>
      <c r="AB2157" s="41"/>
      <c r="AC2157" s="41"/>
      <c r="AD2157" s="41"/>
      <c r="AE2157" s="41"/>
      <c r="AR2157" s="226" t="s">
        <v>220</v>
      </c>
      <c r="AT2157" s="226" t="s">
        <v>157</v>
      </c>
      <c r="AU2157" s="226" t="s">
        <v>77</v>
      </c>
      <c r="AY2157" s="20" t="s">
        <v>155</v>
      </c>
      <c r="BE2157" s="227">
        <f>IF(N2157="základní",J2157,0)</f>
        <v>0</v>
      </c>
      <c r="BF2157" s="227">
        <f>IF(N2157="snížená",J2157,0)</f>
        <v>0</v>
      </c>
      <c r="BG2157" s="227">
        <f>IF(N2157="zákl. přenesená",J2157,0)</f>
        <v>0</v>
      </c>
      <c r="BH2157" s="227">
        <f>IF(N2157="sníž. přenesená",J2157,0)</f>
        <v>0</v>
      </c>
      <c r="BI2157" s="227">
        <f>IF(N2157="nulová",J2157,0)</f>
        <v>0</v>
      </c>
      <c r="BJ2157" s="20" t="s">
        <v>75</v>
      </c>
      <c r="BK2157" s="227">
        <f>ROUND(I2157*H2157,2)</f>
        <v>0</v>
      </c>
      <c r="BL2157" s="20" t="s">
        <v>220</v>
      </c>
      <c r="BM2157" s="226" t="s">
        <v>1681</v>
      </c>
    </row>
    <row r="2158" s="2" customFormat="1">
      <c r="A2158" s="41"/>
      <c r="B2158" s="42"/>
      <c r="C2158" s="43"/>
      <c r="D2158" s="228" t="s">
        <v>162</v>
      </c>
      <c r="E2158" s="43"/>
      <c r="F2158" s="229" t="s">
        <v>1680</v>
      </c>
      <c r="G2158" s="43"/>
      <c r="H2158" s="43"/>
      <c r="I2158" s="230"/>
      <c r="J2158" s="43"/>
      <c r="K2158" s="43"/>
      <c r="L2158" s="47"/>
      <c r="M2158" s="231"/>
      <c r="N2158" s="232"/>
      <c r="O2158" s="87"/>
      <c r="P2158" s="87"/>
      <c r="Q2158" s="87"/>
      <c r="R2158" s="87"/>
      <c r="S2158" s="87"/>
      <c r="T2158" s="88"/>
      <c r="U2158" s="41"/>
      <c r="V2158" s="41"/>
      <c r="W2158" s="41"/>
      <c r="X2158" s="41"/>
      <c r="Y2158" s="41"/>
      <c r="Z2158" s="41"/>
      <c r="AA2158" s="41"/>
      <c r="AB2158" s="41"/>
      <c r="AC2158" s="41"/>
      <c r="AD2158" s="41"/>
      <c r="AE2158" s="41"/>
      <c r="AT2158" s="20" t="s">
        <v>162</v>
      </c>
      <c r="AU2158" s="20" t="s">
        <v>77</v>
      </c>
    </row>
    <row r="2159" s="2" customFormat="1" ht="16.5" customHeight="1">
      <c r="A2159" s="41"/>
      <c r="B2159" s="42"/>
      <c r="C2159" s="215" t="s">
        <v>1086</v>
      </c>
      <c r="D2159" s="215" t="s">
        <v>157</v>
      </c>
      <c r="E2159" s="216" t="s">
        <v>1682</v>
      </c>
      <c r="F2159" s="217" t="s">
        <v>1683</v>
      </c>
      <c r="G2159" s="218" t="s">
        <v>1536</v>
      </c>
      <c r="H2159" s="219">
        <v>1</v>
      </c>
      <c r="I2159" s="220"/>
      <c r="J2159" s="221">
        <f>ROUND(I2159*H2159,2)</f>
        <v>0</v>
      </c>
      <c r="K2159" s="217" t="s">
        <v>19</v>
      </c>
      <c r="L2159" s="47"/>
      <c r="M2159" s="222" t="s">
        <v>19</v>
      </c>
      <c r="N2159" s="223" t="s">
        <v>40</v>
      </c>
      <c r="O2159" s="87"/>
      <c r="P2159" s="224">
        <f>O2159*H2159</f>
        <v>0</v>
      </c>
      <c r="Q2159" s="224">
        <v>0</v>
      </c>
      <c r="R2159" s="224">
        <f>Q2159*H2159</f>
        <v>0</v>
      </c>
      <c r="S2159" s="224">
        <v>0</v>
      </c>
      <c r="T2159" s="225">
        <f>S2159*H2159</f>
        <v>0</v>
      </c>
      <c r="U2159" s="41"/>
      <c r="V2159" s="41"/>
      <c r="W2159" s="41"/>
      <c r="X2159" s="41"/>
      <c r="Y2159" s="41"/>
      <c r="Z2159" s="41"/>
      <c r="AA2159" s="41"/>
      <c r="AB2159" s="41"/>
      <c r="AC2159" s="41"/>
      <c r="AD2159" s="41"/>
      <c r="AE2159" s="41"/>
      <c r="AR2159" s="226" t="s">
        <v>220</v>
      </c>
      <c r="AT2159" s="226" t="s">
        <v>157</v>
      </c>
      <c r="AU2159" s="226" t="s">
        <v>77</v>
      </c>
      <c r="AY2159" s="20" t="s">
        <v>155</v>
      </c>
      <c r="BE2159" s="227">
        <f>IF(N2159="základní",J2159,0)</f>
        <v>0</v>
      </c>
      <c r="BF2159" s="227">
        <f>IF(N2159="snížená",J2159,0)</f>
        <v>0</v>
      </c>
      <c r="BG2159" s="227">
        <f>IF(N2159="zákl. přenesená",J2159,0)</f>
        <v>0</v>
      </c>
      <c r="BH2159" s="227">
        <f>IF(N2159="sníž. přenesená",J2159,0)</f>
        <v>0</v>
      </c>
      <c r="BI2159" s="227">
        <f>IF(N2159="nulová",J2159,0)</f>
        <v>0</v>
      </c>
      <c r="BJ2159" s="20" t="s">
        <v>75</v>
      </c>
      <c r="BK2159" s="227">
        <f>ROUND(I2159*H2159,2)</f>
        <v>0</v>
      </c>
      <c r="BL2159" s="20" t="s">
        <v>220</v>
      </c>
      <c r="BM2159" s="226" t="s">
        <v>1684</v>
      </c>
    </row>
    <row r="2160" s="2" customFormat="1">
      <c r="A2160" s="41"/>
      <c r="B2160" s="42"/>
      <c r="C2160" s="43"/>
      <c r="D2160" s="228" t="s">
        <v>162</v>
      </c>
      <c r="E2160" s="43"/>
      <c r="F2160" s="229" t="s">
        <v>1683</v>
      </c>
      <c r="G2160" s="43"/>
      <c r="H2160" s="43"/>
      <c r="I2160" s="230"/>
      <c r="J2160" s="43"/>
      <c r="K2160" s="43"/>
      <c r="L2160" s="47"/>
      <c r="M2160" s="231"/>
      <c r="N2160" s="232"/>
      <c r="O2160" s="87"/>
      <c r="P2160" s="87"/>
      <c r="Q2160" s="87"/>
      <c r="R2160" s="87"/>
      <c r="S2160" s="87"/>
      <c r="T2160" s="88"/>
      <c r="U2160" s="41"/>
      <c r="V2160" s="41"/>
      <c r="W2160" s="41"/>
      <c r="X2160" s="41"/>
      <c r="Y2160" s="41"/>
      <c r="Z2160" s="41"/>
      <c r="AA2160" s="41"/>
      <c r="AB2160" s="41"/>
      <c r="AC2160" s="41"/>
      <c r="AD2160" s="41"/>
      <c r="AE2160" s="41"/>
      <c r="AT2160" s="20" t="s">
        <v>162</v>
      </c>
      <c r="AU2160" s="20" t="s">
        <v>77</v>
      </c>
    </row>
    <row r="2161" s="2" customFormat="1">
      <c r="A2161" s="41"/>
      <c r="B2161" s="42"/>
      <c r="C2161" s="43"/>
      <c r="D2161" s="228" t="s">
        <v>326</v>
      </c>
      <c r="E2161" s="43"/>
      <c r="F2161" s="275" t="s">
        <v>1685</v>
      </c>
      <c r="G2161" s="43"/>
      <c r="H2161" s="43"/>
      <c r="I2161" s="230"/>
      <c r="J2161" s="43"/>
      <c r="K2161" s="43"/>
      <c r="L2161" s="47"/>
      <c r="M2161" s="231"/>
      <c r="N2161" s="232"/>
      <c r="O2161" s="87"/>
      <c r="P2161" s="87"/>
      <c r="Q2161" s="87"/>
      <c r="R2161" s="87"/>
      <c r="S2161" s="87"/>
      <c r="T2161" s="88"/>
      <c r="U2161" s="41"/>
      <c r="V2161" s="41"/>
      <c r="W2161" s="41"/>
      <c r="X2161" s="41"/>
      <c r="Y2161" s="41"/>
      <c r="Z2161" s="41"/>
      <c r="AA2161" s="41"/>
      <c r="AB2161" s="41"/>
      <c r="AC2161" s="41"/>
      <c r="AD2161" s="41"/>
      <c r="AE2161" s="41"/>
      <c r="AT2161" s="20" t="s">
        <v>326</v>
      </c>
      <c r="AU2161" s="20" t="s">
        <v>77</v>
      </c>
    </row>
    <row r="2162" s="2" customFormat="1" ht="16.5" customHeight="1">
      <c r="A2162" s="41"/>
      <c r="B2162" s="42"/>
      <c r="C2162" s="215" t="s">
        <v>1686</v>
      </c>
      <c r="D2162" s="215" t="s">
        <v>157</v>
      </c>
      <c r="E2162" s="216" t="s">
        <v>1687</v>
      </c>
      <c r="F2162" s="217" t="s">
        <v>1688</v>
      </c>
      <c r="G2162" s="218" t="s">
        <v>1536</v>
      </c>
      <c r="H2162" s="219">
        <v>1</v>
      </c>
      <c r="I2162" s="220"/>
      <c r="J2162" s="221">
        <f>ROUND(I2162*H2162,2)</f>
        <v>0</v>
      </c>
      <c r="K2162" s="217" t="s">
        <v>19</v>
      </c>
      <c r="L2162" s="47"/>
      <c r="M2162" s="222" t="s">
        <v>19</v>
      </c>
      <c r="N2162" s="223" t="s">
        <v>40</v>
      </c>
      <c r="O2162" s="87"/>
      <c r="P2162" s="224">
        <f>O2162*H2162</f>
        <v>0</v>
      </c>
      <c r="Q2162" s="224">
        <v>0</v>
      </c>
      <c r="R2162" s="224">
        <f>Q2162*H2162</f>
        <v>0</v>
      </c>
      <c r="S2162" s="224">
        <v>0</v>
      </c>
      <c r="T2162" s="225">
        <f>S2162*H2162</f>
        <v>0</v>
      </c>
      <c r="U2162" s="41"/>
      <c r="V2162" s="41"/>
      <c r="W2162" s="41"/>
      <c r="X2162" s="41"/>
      <c r="Y2162" s="41"/>
      <c r="Z2162" s="41"/>
      <c r="AA2162" s="41"/>
      <c r="AB2162" s="41"/>
      <c r="AC2162" s="41"/>
      <c r="AD2162" s="41"/>
      <c r="AE2162" s="41"/>
      <c r="AR2162" s="226" t="s">
        <v>220</v>
      </c>
      <c r="AT2162" s="226" t="s">
        <v>157</v>
      </c>
      <c r="AU2162" s="226" t="s">
        <v>77</v>
      </c>
      <c r="AY2162" s="20" t="s">
        <v>155</v>
      </c>
      <c r="BE2162" s="227">
        <f>IF(N2162="základní",J2162,0)</f>
        <v>0</v>
      </c>
      <c r="BF2162" s="227">
        <f>IF(N2162="snížená",J2162,0)</f>
        <v>0</v>
      </c>
      <c r="BG2162" s="227">
        <f>IF(N2162="zákl. přenesená",J2162,0)</f>
        <v>0</v>
      </c>
      <c r="BH2162" s="227">
        <f>IF(N2162="sníž. přenesená",J2162,0)</f>
        <v>0</v>
      </c>
      <c r="BI2162" s="227">
        <f>IF(N2162="nulová",J2162,0)</f>
        <v>0</v>
      </c>
      <c r="BJ2162" s="20" t="s">
        <v>75</v>
      </c>
      <c r="BK2162" s="227">
        <f>ROUND(I2162*H2162,2)</f>
        <v>0</v>
      </c>
      <c r="BL2162" s="20" t="s">
        <v>220</v>
      </c>
      <c r="BM2162" s="226" t="s">
        <v>1689</v>
      </c>
    </row>
    <row r="2163" s="2" customFormat="1">
      <c r="A2163" s="41"/>
      <c r="B2163" s="42"/>
      <c r="C2163" s="43"/>
      <c r="D2163" s="228" t="s">
        <v>162</v>
      </c>
      <c r="E2163" s="43"/>
      <c r="F2163" s="229" t="s">
        <v>1688</v>
      </c>
      <c r="G2163" s="43"/>
      <c r="H2163" s="43"/>
      <c r="I2163" s="230"/>
      <c r="J2163" s="43"/>
      <c r="K2163" s="43"/>
      <c r="L2163" s="47"/>
      <c r="M2163" s="231"/>
      <c r="N2163" s="232"/>
      <c r="O2163" s="87"/>
      <c r="P2163" s="87"/>
      <c r="Q2163" s="87"/>
      <c r="R2163" s="87"/>
      <c r="S2163" s="87"/>
      <c r="T2163" s="88"/>
      <c r="U2163" s="41"/>
      <c r="V2163" s="41"/>
      <c r="W2163" s="41"/>
      <c r="X2163" s="41"/>
      <c r="Y2163" s="41"/>
      <c r="Z2163" s="41"/>
      <c r="AA2163" s="41"/>
      <c r="AB2163" s="41"/>
      <c r="AC2163" s="41"/>
      <c r="AD2163" s="41"/>
      <c r="AE2163" s="41"/>
      <c r="AT2163" s="20" t="s">
        <v>162</v>
      </c>
      <c r="AU2163" s="20" t="s">
        <v>77</v>
      </c>
    </row>
    <row r="2164" s="2" customFormat="1">
      <c r="A2164" s="41"/>
      <c r="B2164" s="42"/>
      <c r="C2164" s="43"/>
      <c r="D2164" s="228" t="s">
        <v>326</v>
      </c>
      <c r="E2164" s="43"/>
      <c r="F2164" s="275" t="s">
        <v>1690</v>
      </c>
      <c r="G2164" s="43"/>
      <c r="H2164" s="43"/>
      <c r="I2164" s="230"/>
      <c r="J2164" s="43"/>
      <c r="K2164" s="43"/>
      <c r="L2164" s="47"/>
      <c r="M2164" s="231"/>
      <c r="N2164" s="232"/>
      <c r="O2164" s="87"/>
      <c r="P2164" s="87"/>
      <c r="Q2164" s="87"/>
      <c r="R2164" s="87"/>
      <c r="S2164" s="87"/>
      <c r="T2164" s="88"/>
      <c r="U2164" s="41"/>
      <c r="V2164" s="41"/>
      <c r="W2164" s="41"/>
      <c r="X2164" s="41"/>
      <c r="Y2164" s="41"/>
      <c r="Z2164" s="41"/>
      <c r="AA2164" s="41"/>
      <c r="AB2164" s="41"/>
      <c r="AC2164" s="41"/>
      <c r="AD2164" s="41"/>
      <c r="AE2164" s="41"/>
      <c r="AT2164" s="20" t="s">
        <v>326</v>
      </c>
      <c r="AU2164" s="20" t="s">
        <v>77</v>
      </c>
    </row>
    <row r="2165" s="2" customFormat="1" ht="16.5" customHeight="1">
      <c r="A2165" s="41"/>
      <c r="B2165" s="42"/>
      <c r="C2165" s="215" t="s">
        <v>1091</v>
      </c>
      <c r="D2165" s="215" t="s">
        <v>157</v>
      </c>
      <c r="E2165" s="216" t="s">
        <v>1691</v>
      </c>
      <c r="F2165" s="217" t="s">
        <v>1692</v>
      </c>
      <c r="G2165" s="218" t="s">
        <v>1536</v>
      </c>
      <c r="H2165" s="219">
        <v>1</v>
      </c>
      <c r="I2165" s="220"/>
      <c r="J2165" s="221">
        <f>ROUND(I2165*H2165,2)</f>
        <v>0</v>
      </c>
      <c r="K2165" s="217" t="s">
        <v>19</v>
      </c>
      <c r="L2165" s="47"/>
      <c r="M2165" s="222" t="s">
        <v>19</v>
      </c>
      <c r="N2165" s="223" t="s">
        <v>40</v>
      </c>
      <c r="O2165" s="87"/>
      <c r="P2165" s="224">
        <f>O2165*H2165</f>
        <v>0</v>
      </c>
      <c r="Q2165" s="224">
        <v>0</v>
      </c>
      <c r="R2165" s="224">
        <f>Q2165*H2165</f>
        <v>0</v>
      </c>
      <c r="S2165" s="224">
        <v>0</v>
      </c>
      <c r="T2165" s="225">
        <f>S2165*H2165</f>
        <v>0</v>
      </c>
      <c r="U2165" s="41"/>
      <c r="V2165" s="41"/>
      <c r="W2165" s="41"/>
      <c r="X2165" s="41"/>
      <c r="Y2165" s="41"/>
      <c r="Z2165" s="41"/>
      <c r="AA2165" s="41"/>
      <c r="AB2165" s="41"/>
      <c r="AC2165" s="41"/>
      <c r="AD2165" s="41"/>
      <c r="AE2165" s="41"/>
      <c r="AR2165" s="226" t="s">
        <v>220</v>
      </c>
      <c r="AT2165" s="226" t="s">
        <v>157</v>
      </c>
      <c r="AU2165" s="226" t="s">
        <v>77</v>
      </c>
      <c r="AY2165" s="20" t="s">
        <v>155</v>
      </c>
      <c r="BE2165" s="227">
        <f>IF(N2165="základní",J2165,0)</f>
        <v>0</v>
      </c>
      <c r="BF2165" s="227">
        <f>IF(N2165="snížená",J2165,0)</f>
        <v>0</v>
      </c>
      <c r="BG2165" s="227">
        <f>IF(N2165="zákl. přenesená",J2165,0)</f>
        <v>0</v>
      </c>
      <c r="BH2165" s="227">
        <f>IF(N2165="sníž. přenesená",J2165,0)</f>
        <v>0</v>
      </c>
      <c r="BI2165" s="227">
        <f>IF(N2165="nulová",J2165,0)</f>
        <v>0</v>
      </c>
      <c r="BJ2165" s="20" t="s">
        <v>75</v>
      </c>
      <c r="BK2165" s="227">
        <f>ROUND(I2165*H2165,2)</f>
        <v>0</v>
      </c>
      <c r="BL2165" s="20" t="s">
        <v>220</v>
      </c>
      <c r="BM2165" s="226" t="s">
        <v>1693</v>
      </c>
    </row>
    <row r="2166" s="2" customFormat="1">
      <c r="A2166" s="41"/>
      <c r="B2166" s="42"/>
      <c r="C2166" s="43"/>
      <c r="D2166" s="228" t="s">
        <v>162</v>
      </c>
      <c r="E2166" s="43"/>
      <c r="F2166" s="229" t="s">
        <v>1692</v>
      </c>
      <c r="G2166" s="43"/>
      <c r="H2166" s="43"/>
      <c r="I2166" s="230"/>
      <c r="J2166" s="43"/>
      <c r="K2166" s="43"/>
      <c r="L2166" s="47"/>
      <c r="M2166" s="231"/>
      <c r="N2166" s="232"/>
      <c r="O2166" s="87"/>
      <c r="P2166" s="87"/>
      <c r="Q2166" s="87"/>
      <c r="R2166" s="87"/>
      <c r="S2166" s="87"/>
      <c r="T2166" s="88"/>
      <c r="U2166" s="41"/>
      <c r="V2166" s="41"/>
      <c r="W2166" s="41"/>
      <c r="X2166" s="41"/>
      <c r="Y2166" s="41"/>
      <c r="Z2166" s="41"/>
      <c r="AA2166" s="41"/>
      <c r="AB2166" s="41"/>
      <c r="AC2166" s="41"/>
      <c r="AD2166" s="41"/>
      <c r="AE2166" s="41"/>
      <c r="AT2166" s="20" t="s">
        <v>162</v>
      </c>
      <c r="AU2166" s="20" t="s">
        <v>77</v>
      </c>
    </row>
    <row r="2167" s="2" customFormat="1">
      <c r="A2167" s="41"/>
      <c r="B2167" s="42"/>
      <c r="C2167" s="43"/>
      <c r="D2167" s="228" t="s">
        <v>326</v>
      </c>
      <c r="E2167" s="43"/>
      <c r="F2167" s="275" t="s">
        <v>1694</v>
      </c>
      <c r="G2167" s="43"/>
      <c r="H2167" s="43"/>
      <c r="I2167" s="230"/>
      <c r="J2167" s="43"/>
      <c r="K2167" s="43"/>
      <c r="L2167" s="47"/>
      <c r="M2167" s="231"/>
      <c r="N2167" s="232"/>
      <c r="O2167" s="87"/>
      <c r="P2167" s="87"/>
      <c r="Q2167" s="87"/>
      <c r="R2167" s="87"/>
      <c r="S2167" s="87"/>
      <c r="T2167" s="88"/>
      <c r="U2167" s="41"/>
      <c r="V2167" s="41"/>
      <c r="W2167" s="41"/>
      <c r="X2167" s="41"/>
      <c r="Y2167" s="41"/>
      <c r="Z2167" s="41"/>
      <c r="AA2167" s="41"/>
      <c r="AB2167" s="41"/>
      <c r="AC2167" s="41"/>
      <c r="AD2167" s="41"/>
      <c r="AE2167" s="41"/>
      <c r="AT2167" s="20" t="s">
        <v>326</v>
      </c>
      <c r="AU2167" s="20" t="s">
        <v>77</v>
      </c>
    </row>
    <row r="2168" s="2" customFormat="1" ht="16.5" customHeight="1">
      <c r="A2168" s="41"/>
      <c r="B2168" s="42"/>
      <c r="C2168" s="215" t="s">
        <v>1695</v>
      </c>
      <c r="D2168" s="215" t="s">
        <v>157</v>
      </c>
      <c r="E2168" s="216" t="s">
        <v>1696</v>
      </c>
      <c r="F2168" s="217" t="s">
        <v>1697</v>
      </c>
      <c r="G2168" s="218" t="s">
        <v>1698</v>
      </c>
      <c r="H2168" s="219">
        <v>1</v>
      </c>
      <c r="I2168" s="220"/>
      <c r="J2168" s="221">
        <f>ROUND(I2168*H2168,2)</f>
        <v>0</v>
      </c>
      <c r="K2168" s="217" t="s">
        <v>19</v>
      </c>
      <c r="L2168" s="47"/>
      <c r="M2168" s="222" t="s">
        <v>19</v>
      </c>
      <c r="N2168" s="223" t="s">
        <v>40</v>
      </c>
      <c r="O2168" s="87"/>
      <c r="P2168" s="224">
        <f>O2168*H2168</f>
        <v>0</v>
      </c>
      <c r="Q2168" s="224">
        <v>0</v>
      </c>
      <c r="R2168" s="224">
        <f>Q2168*H2168</f>
        <v>0</v>
      </c>
      <c r="S2168" s="224">
        <v>0</v>
      </c>
      <c r="T2168" s="225">
        <f>S2168*H2168</f>
        <v>0</v>
      </c>
      <c r="U2168" s="41"/>
      <c r="V2168" s="41"/>
      <c r="W2168" s="41"/>
      <c r="X2168" s="41"/>
      <c r="Y2168" s="41"/>
      <c r="Z2168" s="41"/>
      <c r="AA2168" s="41"/>
      <c r="AB2168" s="41"/>
      <c r="AC2168" s="41"/>
      <c r="AD2168" s="41"/>
      <c r="AE2168" s="41"/>
      <c r="AR2168" s="226" t="s">
        <v>220</v>
      </c>
      <c r="AT2168" s="226" t="s">
        <v>157</v>
      </c>
      <c r="AU2168" s="226" t="s">
        <v>77</v>
      </c>
      <c r="AY2168" s="20" t="s">
        <v>155</v>
      </c>
      <c r="BE2168" s="227">
        <f>IF(N2168="základní",J2168,0)</f>
        <v>0</v>
      </c>
      <c r="BF2168" s="227">
        <f>IF(N2168="snížená",J2168,0)</f>
        <v>0</v>
      </c>
      <c r="BG2168" s="227">
        <f>IF(N2168="zákl. přenesená",J2168,0)</f>
        <v>0</v>
      </c>
      <c r="BH2168" s="227">
        <f>IF(N2168="sníž. přenesená",J2168,0)</f>
        <v>0</v>
      </c>
      <c r="BI2168" s="227">
        <f>IF(N2168="nulová",J2168,0)</f>
        <v>0</v>
      </c>
      <c r="BJ2168" s="20" t="s">
        <v>75</v>
      </c>
      <c r="BK2168" s="227">
        <f>ROUND(I2168*H2168,2)</f>
        <v>0</v>
      </c>
      <c r="BL2168" s="20" t="s">
        <v>220</v>
      </c>
      <c r="BM2168" s="226" t="s">
        <v>1699</v>
      </c>
    </row>
    <row r="2169" s="2" customFormat="1">
      <c r="A2169" s="41"/>
      <c r="B2169" s="42"/>
      <c r="C2169" s="43"/>
      <c r="D2169" s="228" t="s">
        <v>162</v>
      </c>
      <c r="E2169" s="43"/>
      <c r="F2169" s="229" t="s">
        <v>1697</v>
      </c>
      <c r="G2169" s="43"/>
      <c r="H2169" s="43"/>
      <c r="I2169" s="230"/>
      <c r="J2169" s="43"/>
      <c r="K2169" s="43"/>
      <c r="L2169" s="47"/>
      <c r="M2169" s="231"/>
      <c r="N2169" s="232"/>
      <c r="O2169" s="87"/>
      <c r="P2169" s="87"/>
      <c r="Q2169" s="87"/>
      <c r="R2169" s="87"/>
      <c r="S2169" s="87"/>
      <c r="T2169" s="88"/>
      <c r="U2169" s="41"/>
      <c r="V2169" s="41"/>
      <c r="W2169" s="41"/>
      <c r="X2169" s="41"/>
      <c r="Y2169" s="41"/>
      <c r="Z2169" s="41"/>
      <c r="AA2169" s="41"/>
      <c r="AB2169" s="41"/>
      <c r="AC2169" s="41"/>
      <c r="AD2169" s="41"/>
      <c r="AE2169" s="41"/>
      <c r="AT2169" s="20" t="s">
        <v>162</v>
      </c>
      <c r="AU2169" s="20" t="s">
        <v>77</v>
      </c>
    </row>
    <row r="2170" s="2" customFormat="1" ht="16.5" customHeight="1">
      <c r="A2170" s="41"/>
      <c r="B2170" s="42"/>
      <c r="C2170" s="215" t="s">
        <v>1098</v>
      </c>
      <c r="D2170" s="215" t="s">
        <v>157</v>
      </c>
      <c r="E2170" s="216" t="s">
        <v>1700</v>
      </c>
      <c r="F2170" s="217" t="s">
        <v>1701</v>
      </c>
      <c r="G2170" s="218" t="s">
        <v>1698</v>
      </c>
      <c r="H2170" s="219">
        <v>1</v>
      </c>
      <c r="I2170" s="220"/>
      <c r="J2170" s="221">
        <f>ROUND(I2170*H2170,2)</f>
        <v>0</v>
      </c>
      <c r="K2170" s="217" t="s">
        <v>19</v>
      </c>
      <c r="L2170" s="47"/>
      <c r="M2170" s="222" t="s">
        <v>19</v>
      </c>
      <c r="N2170" s="223" t="s">
        <v>40</v>
      </c>
      <c r="O2170" s="87"/>
      <c r="P2170" s="224">
        <f>O2170*H2170</f>
        <v>0</v>
      </c>
      <c r="Q2170" s="224">
        <v>0</v>
      </c>
      <c r="R2170" s="224">
        <f>Q2170*H2170</f>
        <v>0</v>
      </c>
      <c r="S2170" s="224">
        <v>0</v>
      </c>
      <c r="T2170" s="225">
        <f>S2170*H2170</f>
        <v>0</v>
      </c>
      <c r="U2170" s="41"/>
      <c r="V2170" s="41"/>
      <c r="W2170" s="41"/>
      <c r="X2170" s="41"/>
      <c r="Y2170" s="41"/>
      <c r="Z2170" s="41"/>
      <c r="AA2170" s="41"/>
      <c r="AB2170" s="41"/>
      <c r="AC2170" s="41"/>
      <c r="AD2170" s="41"/>
      <c r="AE2170" s="41"/>
      <c r="AR2170" s="226" t="s">
        <v>220</v>
      </c>
      <c r="AT2170" s="226" t="s">
        <v>157</v>
      </c>
      <c r="AU2170" s="226" t="s">
        <v>77</v>
      </c>
      <c r="AY2170" s="20" t="s">
        <v>155</v>
      </c>
      <c r="BE2170" s="227">
        <f>IF(N2170="základní",J2170,0)</f>
        <v>0</v>
      </c>
      <c r="BF2170" s="227">
        <f>IF(N2170="snížená",J2170,0)</f>
        <v>0</v>
      </c>
      <c r="BG2170" s="227">
        <f>IF(N2170="zákl. přenesená",J2170,0)</f>
        <v>0</v>
      </c>
      <c r="BH2170" s="227">
        <f>IF(N2170="sníž. přenesená",J2170,0)</f>
        <v>0</v>
      </c>
      <c r="BI2170" s="227">
        <f>IF(N2170="nulová",J2170,0)</f>
        <v>0</v>
      </c>
      <c r="BJ2170" s="20" t="s">
        <v>75</v>
      </c>
      <c r="BK2170" s="227">
        <f>ROUND(I2170*H2170,2)</f>
        <v>0</v>
      </c>
      <c r="BL2170" s="20" t="s">
        <v>220</v>
      </c>
      <c r="BM2170" s="226" t="s">
        <v>1702</v>
      </c>
    </row>
    <row r="2171" s="2" customFormat="1">
      <c r="A2171" s="41"/>
      <c r="B2171" s="42"/>
      <c r="C2171" s="43"/>
      <c r="D2171" s="228" t="s">
        <v>162</v>
      </c>
      <c r="E2171" s="43"/>
      <c r="F2171" s="229" t="s">
        <v>1701</v>
      </c>
      <c r="G2171" s="43"/>
      <c r="H2171" s="43"/>
      <c r="I2171" s="230"/>
      <c r="J2171" s="43"/>
      <c r="K2171" s="43"/>
      <c r="L2171" s="47"/>
      <c r="M2171" s="231"/>
      <c r="N2171" s="232"/>
      <c r="O2171" s="87"/>
      <c r="P2171" s="87"/>
      <c r="Q2171" s="87"/>
      <c r="R2171" s="87"/>
      <c r="S2171" s="87"/>
      <c r="T2171" s="88"/>
      <c r="U2171" s="41"/>
      <c r="V2171" s="41"/>
      <c r="W2171" s="41"/>
      <c r="X2171" s="41"/>
      <c r="Y2171" s="41"/>
      <c r="Z2171" s="41"/>
      <c r="AA2171" s="41"/>
      <c r="AB2171" s="41"/>
      <c r="AC2171" s="41"/>
      <c r="AD2171" s="41"/>
      <c r="AE2171" s="41"/>
      <c r="AT2171" s="20" t="s">
        <v>162</v>
      </c>
      <c r="AU2171" s="20" t="s">
        <v>77</v>
      </c>
    </row>
    <row r="2172" s="12" customFormat="1" ht="22.8" customHeight="1">
      <c r="A2172" s="12"/>
      <c r="B2172" s="199"/>
      <c r="C2172" s="200"/>
      <c r="D2172" s="201" t="s">
        <v>68</v>
      </c>
      <c r="E2172" s="213" t="s">
        <v>1703</v>
      </c>
      <c r="F2172" s="213" t="s">
        <v>1704</v>
      </c>
      <c r="G2172" s="200"/>
      <c r="H2172" s="200"/>
      <c r="I2172" s="203"/>
      <c r="J2172" s="214">
        <f>BK2172</f>
        <v>0</v>
      </c>
      <c r="K2172" s="200"/>
      <c r="L2172" s="205"/>
      <c r="M2172" s="206"/>
      <c r="N2172" s="207"/>
      <c r="O2172" s="207"/>
      <c r="P2172" s="208">
        <f>SUM(P2173:P2220)</f>
        <v>0</v>
      </c>
      <c r="Q2172" s="207"/>
      <c r="R2172" s="208">
        <f>SUM(R2173:R2220)</f>
        <v>0</v>
      </c>
      <c r="S2172" s="207"/>
      <c r="T2172" s="209">
        <f>SUM(T2173:T2220)</f>
        <v>0</v>
      </c>
      <c r="U2172" s="12"/>
      <c r="V2172" s="12"/>
      <c r="W2172" s="12"/>
      <c r="X2172" s="12"/>
      <c r="Y2172" s="12"/>
      <c r="Z2172" s="12"/>
      <c r="AA2172" s="12"/>
      <c r="AB2172" s="12"/>
      <c r="AC2172" s="12"/>
      <c r="AD2172" s="12"/>
      <c r="AE2172" s="12"/>
      <c r="AR2172" s="210" t="s">
        <v>77</v>
      </c>
      <c r="AT2172" s="211" t="s">
        <v>68</v>
      </c>
      <c r="AU2172" s="211" t="s">
        <v>75</v>
      </c>
      <c r="AY2172" s="210" t="s">
        <v>155</v>
      </c>
      <c r="BK2172" s="212">
        <f>SUM(BK2173:BK2220)</f>
        <v>0</v>
      </c>
    </row>
    <row r="2173" s="2" customFormat="1" ht="16.5" customHeight="1">
      <c r="A2173" s="41"/>
      <c r="B2173" s="42"/>
      <c r="C2173" s="215" t="s">
        <v>1705</v>
      </c>
      <c r="D2173" s="215" t="s">
        <v>157</v>
      </c>
      <c r="E2173" s="216" t="s">
        <v>1706</v>
      </c>
      <c r="F2173" s="217" t="s">
        <v>1707</v>
      </c>
      <c r="G2173" s="218" t="s">
        <v>168</v>
      </c>
      <c r="H2173" s="219">
        <v>482.285</v>
      </c>
      <c r="I2173" s="220"/>
      <c r="J2173" s="221">
        <f>ROUND(I2173*H2173,2)</f>
        <v>0</v>
      </c>
      <c r="K2173" s="217" t="s">
        <v>19</v>
      </c>
      <c r="L2173" s="47"/>
      <c r="M2173" s="222" t="s">
        <v>19</v>
      </c>
      <c r="N2173" s="223" t="s">
        <v>40</v>
      </c>
      <c r="O2173" s="87"/>
      <c r="P2173" s="224">
        <f>O2173*H2173</f>
        <v>0</v>
      </c>
      <c r="Q2173" s="224">
        <v>0</v>
      </c>
      <c r="R2173" s="224">
        <f>Q2173*H2173</f>
        <v>0</v>
      </c>
      <c r="S2173" s="224">
        <v>0</v>
      </c>
      <c r="T2173" s="225">
        <f>S2173*H2173</f>
        <v>0</v>
      </c>
      <c r="U2173" s="41"/>
      <c r="V2173" s="41"/>
      <c r="W2173" s="41"/>
      <c r="X2173" s="41"/>
      <c r="Y2173" s="41"/>
      <c r="Z2173" s="41"/>
      <c r="AA2173" s="41"/>
      <c r="AB2173" s="41"/>
      <c r="AC2173" s="41"/>
      <c r="AD2173" s="41"/>
      <c r="AE2173" s="41"/>
      <c r="AR2173" s="226" t="s">
        <v>220</v>
      </c>
      <c r="AT2173" s="226" t="s">
        <v>157</v>
      </c>
      <c r="AU2173" s="226" t="s">
        <v>77</v>
      </c>
      <c r="AY2173" s="20" t="s">
        <v>155</v>
      </c>
      <c r="BE2173" s="227">
        <f>IF(N2173="základní",J2173,0)</f>
        <v>0</v>
      </c>
      <c r="BF2173" s="227">
        <f>IF(N2173="snížená",J2173,0)</f>
        <v>0</v>
      </c>
      <c r="BG2173" s="227">
        <f>IF(N2173="zákl. přenesená",J2173,0)</f>
        <v>0</v>
      </c>
      <c r="BH2173" s="227">
        <f>IF(N2173="sníž. přenesená",J2173,0)</f>
        <v>0</v>
      </c>
      <c r="BI2173" s="227">
        <f>IF(N2173="nulová",J2173,0)</f>
        <v>0</v>
      </c>
      <c r="BJ2173" s="20" t="s">
        <v>75</v>
      </c>
      <c r="BK2173" s="227">
        <f>ROUND(I2173*H2173,2)</f>
        <v>0</v>
      </c>
      <c r="BL2173" s="20" t="s">
        <v>220</v>
      </c>
      <c r="BM2173" s="226" t="s">
        <v>1708</v>
      </c>
    </row>
    <row r="2174" s="2" customFormat="1">
      <c r="A2174" s="41"/>
      <c r="B2174" s="42"/>
      <c r="C2174" s="43"/>
      <c r="D2174" s="228" t="s">
        <v>162</v>
      </c>
      <c r="E2174" s="43"/>
      <c r="F2174" s="229" t="s">
        <v>1707</v>
      </c>
      <c r="G2174" s="43"/>
      <c r="H2174" s="43"/>
      <c r="I2174" s="230"/>
      <c r="J2174" s="43"/>
      <c r="K2174" s="43"/>
      <c r="L2174" s="47"/>
      <c r="M2174" s="231"/>
      <c r="N2174" s="232"/>
      <c r="O2174" s="87"/>
      <c r="P2174" s="87"/>
      <c r="Q2174" s="87"/>
      <c r="R2174" s="87"/>
      <c r="S2174" s="87"/>
      <c r="T2174" s="88"/>
      <c r="U2174" s="41"/>
      <c r="V2174" s="41"/>
      <c r="W2174" s="41"/>
      <c r="X2174" s="41"/>
      <c r="Y2174" s="41"/>
      <c r="Z2174" s="41"/>
      <c r="AA2174" s="41"/>
      <c r="AB2174" s="41"/>
      <c r="AC2174" s="41"/>
      <c r="AD2174" s="41"/>
      <c r="AE2174" s="41"/>
      <c r="AT2174" s="20" t="s">
        <v>162</v>
      </c>
      <c r="AU2174" s="20" t="s">
        <v>77</v>
      </c>
    </row>
    <row r="2175" s="13" customFormat="1">
      <c r="A2175" s="13"/>
      <c r="B2175" s="233"/>
      <c r="C2175" s="234"/>
      <c r="D2175" s="228" t="s">
        <v>170</v>
      </c>
      <c r="E2175" s="235" t="s">
        <v>19</v>
      </c>
      <c r="F2175" s="236" t="s">
        <v>1709</v>
      </c>
      <c r="G2175" s="234"/>
      <c r="H2175" s="235" t="s">
        <v>19</v>
      </c>
      <c r="I2175" s="237"/>
      <c r="J2175" s="234"/>
      <c r="K2175" s="234"/>
      <c r="L2175" s="238"/>
      <c r="M2175" s="239"/>
      <c r="N2175" s="240"/>
      <c r="O2175" s="240"/>
      <c r="P2175" s="240"/>
      <c r="Q2175" s="240"/>
      <c r="R2175" s="240"/>
      <c r="S2175" s="240"/>
      <c r="T2175" s="241"/>
      <c r="U2175" s="13"/>
      <c r="V2175" s="13"/>
      <c r="W2175" s="13"/>
      <c r="X2175" s="13"/>
      <c r="Y2175" s="13"/>
      <c r="Z2175" s="13"/>
      <c r="AA2175" s="13"/>
      <c r="AB2175" s="13"/>
      <c r="AC2175" s="13"/>
      <c r="AD2175" s="13"/>
      <c r="AE2175" s="13"/>
      <c r="AT2175" s="242" t="s">
        <v>170</v>
      </c>
      <c r="AU2175" s="242" t="s">
        <v>77</v>
      </c>
      <c r="AV2175" s="13" t="s">
        <v>75</v>
      </c>
      <c r="AW2175" s="13" t="s">
        <v>31</v>
      </c>
      <c r="AX2175" s="13" t="s">
        <v>69</v>
      </c>
      <c r="AY2175" s="242" t="s">
        <v>155</v>
      </c>
    </row>
    <row r="2176" s="14" customFormat="1">
      <c r="A2176" s="14"/>
      <c r="B2176" s="243"/>
      <c r="C2176" s="244"/>
      <c r="D2176" s="228" t="s">
        <v>170</v>
      </c>
      <c r="E2176" s="245" t="s">
        <v>19</v>
      </c>
      <c r="F2176" s="246" t="s">
        <v>1710</v>
      </c>
      <c r="G2176" s="244"/>
      <c r="H2176" s="247">
        <v>82.35</v>
      </c>
      <c r="I2176" s="248"/>
      <c r="J2176" s="244"/>
      <c r="K2176" s="244"/>
      <c r="L2176" s="249"/>
      <c r="M2176" s="250"/>
      <c r="N2176" s="251"/>
      <c r="O2176" s="251"/>
      <c r="P2176" s="251"/>
      <c r="Q2176" s="251"/>
      <c r="R2176" s="251"/>
      <c r="S2176" s="251"/>
      <c r="T2176" s="252"/>
      <c r="U2176" s="14"/>
      <c r="V2176" s="14"/>
      <c r="W2176" s="14"/>
      <c r="X2176" s="14"/>
      <c r="Y2176" s="14"/>
      <c r="Z2176" s="14"/>
      <c r="AA2176" s="14"/>
      <c r="AB2176" s="14"/>
      <c r="AC2176" s="14"/>
      <c r="AD2176" s="14"/>
      <c r="AE2176" s="14"/>
      <c r="AT2176" s="253" t="s">
        <v>170</v>
      </c>
      <c r="AU2176" s="253" t="s">
        <v>77</v>
      </c>
      <c r="AV2176" s="14" t="s">
        <v>77</v>
      </c>
      <c r="AW2176" s="14" t="s">
        <v>31</v>
      </c>
      <c r="AX2176" s="14" t="s">
        <v>69</v>
      </c>
      <c r="AY2176" s="253" t="s">
        <v>155</v>
      </c>
    </row>
    <row r="2177" s="13" customFormat="1">
      <c r="A2177" s="13"/>
      <c r="B2177" s="233"/>
      <c r="C2177" s="234"/>
      <c r="D2177" s="228" t="s">
        <v>170</v>
      </c>
      <c r="E2177" s="235" t="s">
        <v>19</v>
      </c>
      <c r="F2177" s="236" t="s">
        <v>1711</v>
      </c>
      <c r="G2177" s="234"/>
      <c r="H2177" s="235" t="s">
        <v>19</v>
      </c>
      <c r="I2177" s="237"/>
      <c r="J2177" s="234"/>
      <c r="K2177" s="234"/>
      <c r="L2177" s="238"/>
      <c r="M2177" s="239"/>
      <c r="N2177" s="240"/>
      <c r="O2177" s="240"/>
      <c r="P2177" s="240"/>
      <c r="Q2177" s="240"/>
      <c r="R2177" s="240"/>
      <c r="S2177" s="240"/>
      <c r="T2177" s="241"/>
      <c r="U2177" s="13"/>
      <c r="V2177" s="13"/>
      <c r="W2177" s="13"/>
      <c r="X2177" s="13"/>
      <c r="Y2177" s="13"/>
      <c r="Z2177" s="13"/>
      <c r="AA2177" s="13"/>
      <c r="AB2177" s="13"/>
      <c r="AC2177" s="13"/>
      <c r="AD2177" s="13"/>
      <c r="AE2177" s="13"/>
      <c r="AT2177" s="242" t="s">
        <v>170</v>
      </c>
      <c r="AU2177" s="242" t="s">
        <v>77</v>
      </c>
      <c r="AV2177" s="13" t="s">
        <v>75</v>
      </c>
      <c r="AW2177" s="13" t="s">
        <v>31</v>
      </c>
      <c r="AX2177" s="13" t="s">
        <v>69</v>
      </c>
      <c r="AY2177" s="242" t="s">
        <v>155</v>
      </c>
    </row>
    <row r="2178" s="14" customFormat="1">
      <c r="A2178" s="14"/>
      <c r="B2178" s="243"/>
      <c r="C2178" s="244"/>
      <c r="D2178" s="228" t="s">
        <v>170</v>
      </c>
      <c r="E2178" s="245" t="s">
        <v>19</v>
      </c>
      <c r="F2178" s="246" t="s">
        <v>1712</v>
      </c>
      <c r="G2178" s="244"/>
      <c r="H2178" s="247">
        <v>10.8</v>
      </c>
      <c r="I2178" s="248"/>
      <c r="J2178" s="244"/>
      <c r="K2178" s="244"/>
      <c r="L2178" s="249"/>
      <c r="M2178" s="250"/>
      <c r="N2178" s="251"/>
      <c r="O2178" s="251"/>
      <c r="P2178" s="251"/>
      <c r="Q2178" s="251"/>
      <c r="R2178" s="251"/>
      <c r="S2178" s="251"/>
      <c r="T2178" s="252"/>
      <c r="U2178" s="14"/>
      <c r="V2178" s="14"/>
      <c r="W2178" s="14"/>
      <c r="X2178" s="14"/>
      <c r="Y2178" s="14"/>
      <c r="Z2178" s="14"/>
      <c r="AA2178" s="14"/>
      <c r="AB2178" s="14"/>
      <c r="AC2178" s="14"/>
      <c r="AD2178" s="14"/>
      <c r="AE2178" s="14"/>
      <c r="AT2178" s="253" t="s">
        <v>170</v>
      </c>
      <c r="AU2178" s="253" t="s">
        <v>77</v>
      </c>
      <c r="AV2178" s="14" t="s">
        <v>77</v>
      </c>
      <c r="AW2178" s="14" t="s">
        <v>31</v>
      </c>
      <c r="AX2178" s="14" t="s">
        <v>69</v>
      </c>
      <c r="AY2178" s="253" t="s">
        <v>155</v>
      </c>
    </row>
    <row r="2179" s="13" customFormat="1">
      <c r="A2179" s="13"/>
      <c r="B2179" s="233"/>
      <c r="C2179" s="234"/>
      <c r="D2179" s="228" t="s">
        <v>170</v>
      </c>
      <c r="E2179" s="235" t="s">
        <v>19</v>
      </c>
      <c r="F2179" s="236" t="s">
        <v>1713</v>
      </c>
      <c r="G2179" s="234"/>
      <c r="H2179" s="235" t="s">
        <v>19</v>
      </c>
      <c r="I2179" s="237"/>
      <c r="J2179" s="234"/>
      <c r="K2179" s="234"/>
      <c r="L2179" s="238"/>
      <c r="M2179" s="239"/>
      <c r="N2179" s="240"/>
      <c r="O2179" s="240"/>
      <c r="P2179" s="240"/>
      <c r="Q2179" s="240"/>
      <c r="R2179" s="240"/>
      <c r="S2179" s="240"/>
      <c r="T2179" s="241"/>
      <c r="U2179" s="13"/>
      <c r="V2179" s="13"/>
      <c r="W2179" s="13"/>
      <c r="X2179" s="13"/>
      <c r="Y2179" s="13"/>
      <c r="Z2179" s="13"/>
      <c r="AA2179" s="13"/>
      <c r="AB2179" s="13"/>
      <c r="AC2179" s="13"/>
      <c r="AD2179" s="13"/>
      <c r="AE2179" s="13"/>
      <c r="AT2179" s="242" t="s">
        <v>170</v>
      </c>
      <c r="AU2179" s="242" t="s">
        <v>77</v>
      </c>
      <c r="AV2179" s="13" t="s">
        <v>75</v>
      </c>
      <c r="AW2179" s="13" t="s">
        <v>31</v>
      </c>
      <c r="AX2179" s="13" t="s">
        <v>69</v>
      </c>
      <c r="AY2179" s="242" t="s">
        <v>155</v>
      </c>
    </row>
    <row r="2180" s="14" customFormat="1">
      <c r="A2180" s="14"/>
      <c r="B2180" s="243"/>
      <c r="C2180" s="244"/>
      <c r="D2180" s="228" t="s">
        <v>170</v>
      </c>
      <c r="E2180" s="245" t="s">
        <v>19</v>
      </c>
      <c r="F2180" s="246" t="s">
        <v>1714</v>
      </c>
      <c r="G2180" s="244"/>
      <c r="H2180" s="247">
        <v>8.91</v>
      </c>
      <c r="I2180" s="248"/>
      <c r="J2180" s="244"/>
      <c r="K2180" s="244"/>
      <c r="L2180" s="249"/>
      <c r="M2180" s="250"/>
      <c r="N2180" s="251"/>
      <c r="O2180" s="251"/>
      <c r="P2180" s="251"/>
      <c r="Q2180" s="251"/>
      <c r="R2180" s="251"/>
      <c r="S2180" s="251"/>
      <c r="T2180" s="252"/>
      <c r="U2180" s="14"/>
      <c r="V2180" s="14"/>
      <c r="W2180" s="14"/>
      <c r="X2180" s="14"/>
      <c r="Y2180" s="14"/>
      <c r="Z2180" s="14"/>
      <c r="AA2180" s="14"/>
      <c r="AB2180" s="14"/>
      <c r="AC2180" s="14"/>
      <c r="AD2180" s="14"/>
      <c r="AE2180" s="14"/>
      <c r="AT2180" s="253" t="s">
        <v>170</v>
      </c>
      <c r="AU2180" s="253" t="s">
        <v>77</v>
      </c>
      <c r="AV2180" s="14" t="s">
        <v>77</v>
      </c>
      <c r="AW2180" s="14" t="s">
        <v>31</v>
      </c>
      <c r="AX2180" s="14" t="s">
        <v>69</v>
      </c>
      <c r="AY2180" s="253" t="s">
        <v>155</v>
      </c>
    </row>
    <row r="2181" s="13" customFormat="1">
      <c r="A2181" s="13"/>
      <c r="B2181" s="233"/>
      <c r="C2181" s="234"/>
      <c r="D2181" s="228" t="s">
        <v>170</v>
      </c>
      <c r="E2181" s="235" t="s">
        <v>19</v>
      </c>
      <c r="F2181" s="236" t="s">
        <v>1715</v>
      </c>
      <c r="G2181" s="234"/>
      <c r="H2181" s="235" t="s">
        <v>19</v>
      </c>
      <c r="I2181" s="237"/>
      <c r="J2181" s="234"/>
      <c r="K2181" s="234"/>
      <c r="L2181" s="238"/>
      <c r="M2181" s="239"/>
      <c r="N2181" s="240"/>
      <c r="O2181" s="240"/>
      <c r="P2181" s="240"/>
      <c r="Q2181" s="240"/>
      <c r="R2181" s="240"/>
      <c r="S2181" s="240"/>
      <c r="T2181" s="241"/>
      <c r="U2181" s="13"/>
      <c r="V2181" s="13"/>
      <c r="W2181" s="13"/>
      <c r="X2181" s="13"/>
      <c r="Y2181" s="13"/>
      <c r="Z2181" s="13"/>
      <c r="AA2181" s="13"/>
      <c r="AB2181" s="13"/>
      <c r="AC2181" s="13"/>
      <c r="AD2181" s="13"/>
      <c r="AE2181" s="13"/>
      <c r="AT2181" s="242" t="s">
        <v>170</v>
      </c>
      <c r="AU2181" s="242" t="s">
        <v>77</v>
      </c>
      <c r="AV2181" s="13" t="s">
        <v>75</v>
      </c>
      <c r="AW2181" s="13" t="s">
        <v>31</v>
      </c>
      <c r="AX2181" s="13" t="s">
        <v>69</v>
      </c>
      <c r="AY2181" s="242" t="s">
        <v>155</v>
      </c>
    </row>
    <row r="2182" s="14" customFormat="1">
      <c r="A2182" s="14"/>
      <c r="B2182" s="243"/>
      <c r="C2182" s="244"/>
      <c r="D2182" s="228" t="s">
        <v>170</v>
      </c>
      <c r="E2182" s="245" t="s">
        <v>19</v>
      </c>
      <c r="F2182" s="246" t="s">
        <v>1716</v>
      </c>
      <c r="G2182" s="244"/>
      <c r="H2182" s="247">
        <v>286.13</v>
      </c>
      <c r="I2182" s="248"/>
      <c r="J2182" s="244"/>
      <c r="K2182" s="244"/>
      <c r="L2182" s="249"/>
      <c r="M2182" s="250"/>
      <c r="N2182" s="251"/>
      <c r="O2182" s="251"/>
      <c r="P2182" s="251"/>
      <c r="Q2182" s="251"/>
      <c r="R2182" s="251"/>
      <c r="S2182" s="251"/>
      <c r="T2182" s="252"/>
      <c r="U2182" s="14"/>
      <c r="V2182" s="14"/>
      <c r="W2182" s="14"/>
      <c r="X2182" s="14"/>
      <c r="Y2182" s="14"/>
      <c r="Z2182" s="14"/>
      <c r="AA2182" s="14"/>
      <c r="AB2182" s="14"/>
      <c r="AC2182" s="14"/>
      <c r="AD2182" s="14"/>
      <c r="AE2182" s="14"/>
      <c r="AT2182" s="253" t="s">
        <v>170</v>
      </c>
      <c r="AU2182" s="253" t="s">
        <v>77</v>
      </c>
      <c r="AV2182" s="14" t="s">
        <v>77</v>
      </c>
      <c r="AW2182" s="14" t="s">
        <v>31</v>
      </c>
      <c r="AX2182" s="14" t="s">
        <v>69</v>
      </c>
      <c r="AY2182" s="253" t="s">
        <v>155</v>
      </c>
    </row>
    <row r="2183" s="13" customFormat="1">
      <c r="A2183" s="13"/>
      <c r="B2183" s="233"/>
      <c r="C2183" s="234"/>
      <c r="D2183" s="228" t="s">
        <v>170</v>
      </c>
      <c r="E2183" s="235" t="s">
        <v>19</v>
      </c>
      <c r="F2183" s="236" t="s">
        <v>1717</v>
      </c>
      <c r="G2183" s="234"/>
      <c r="H2183" s="235" t="s">
        <v>19</v>
      </c>
      <c r="I2183" s="237"/>
      <c r="J2183" s="234"/>
      <c r="K2183" s="234"/>
      <c r="L2183" s="238"/>
      <c r="M2183" s="239"/>
      <c r="N2183" s="240"/>
      <c r="O2183" s="240"/>
      <c r="P2183" s="240"/>
      <c r="Q2183" s="240"/>
      <c r="R2183" s="240"/>
      <c r="S2183" s="240"/>
      <c r="T2183" s="241"/>
      <c r="U2183" s="13"/>
      <c r="V2183" s="13"/>
      <c r="W2183" s="13"/>
      <c r="X2183" s="13"/>
      <c r="Y2183" s="13"/>
      <c r="Z2183" s="13"/>
      <c r="AA2183" s="13"/>
      <c r="AB2183" s="13"/>
      <c r="AC2183" s="13"/>
      <c r="AD2183" s="13"/>
      <c r="AE2183" s="13"/>
      <c r="AT2183" s="242" t="s">
        <v>170</v>
      </c>
      <c r="AU2183" s="242" t="s">
        <v>77</v>
      </c>
      <c r="AV2183" s="13" t="s">
        <v>75</v>
      </c>
      <c r="AW2183" s="13" t="s">
        <v>31</v>
      </c>
      <c r="AX2183" s="13" t="s">
        <v>69</v>
      </c>
      <c r="AY2183" s="242" t="s">
        <v>155</v>
      </c>
    </row>
    <row r="2184" s="14" customFormat="1">
      <c r="A2184" s="14"/>
      <c r="B2184" s="243"/>
      <c r="C2184" s="244"/>
      <c r="D2184" s="228" t="s">
        <v>170</v>
      </c>
      <c r="E2184" s="245" t="s">
        <v>19</v>
      </c>
      <c r="F2184" s="246" t="s">
        <v>1718</v>
      </c>
      <c r="G2184" s="244"/>
      <c r="H2184" s="247">
        <v>14.2</v>
      </c>
      <c r="I2184" s="248"/>
      <c r="J2184" s="244"/>
      <c r="K2184" s="244"/>
      <c r="L2184" s="249"/>
      <c r="M2184" s="250"/>
      <c r="N2184" s="251"/>
      <c r="O2184" s="251"/>
      <c r="P2184" s="251"/>
      <c r="Q2184" s="251"/>
      <c r="R2184" s="251"/>
      <c r="S2184" s="251"/>
      <c r="T2184" s="252"/>
      <c r="U2184" s="14"/>
      <c r="V2184" s="14"/>
      <c r="W2184" s="14"/>
      <c r="X2184" s="14"/>
      <c r="Y2184" s="14"/>
      <c r="Z2184" s="14"/>
      <c r="AA2184" s="14"/>
      <c r="AB2184" s="14"/>
      <c r="AC2184" s="14"/>
      <c r="AD2184" s="14"/>
      <c r="AE2184" s="14"/>
      <c r="AT2184" s="253" t="s">
        <v>170</v>
      </c>
      <c r="AU2184" s="253" t="s">
        <v>77</v>
      </c>
      <c r="AV2184" s="14" t="s">
        <v>77</v>
      </c>
      <c r="AW2184" s="14" t="s">
        <v>31</v>
      </c>
      <c r="AX2184" s="14" t="s">
        <v>69</v>
      </c>
      <c r="AY2184" s="253" t="s">
        <v>155</v>
      </c>
    </row>
    <row r="2185" s="13" customFormat="1">
      <c r="A2185" s="13"/>
      <c r="B2185" s="233"/>
      <c r="C2185" s="234"/>
      <c r="D2185" s="228" t="s">
        <v>170</v>
      </c>
      <c r="E2185" s="235" t="s">
        <v>19</v>
      </c>
      <c r="F2185" s="236" t="s">
        <v>1719</v>
      </c>
      <c r="G2185" s="234"/>
      <c r="H2185" s="235" t="s">
        <v>19</v>
      </c>
      <c r="I2185" s="237"/>
      <c r="J2185" s="234"/>
      <c r="K2185" s="234"/>
      <c r="L2185" s="238"/>
      <c r="M2185" s="239"/>
      <c r="N2185" s="240"/>
      <c r="O2185" s="240"/>
      <c r="P2185" s="240"/>
      <c r="Q2185" s="240"/>
      <c r="R2185" s="240"/>
      <c r="S2185" s="240"/>
      <c r="T2185" s="241"/>
      <c r="U2185" s="13"/>
      <c r="V2185" s="13"/>
      <c r="W2185" s="13"/>
      <c r="X2185" s="13"/>
      <c r="Y2185" s="13"/>
      <c r="Z2185" s="13"/>
      <c r="AA2185" s="13"/>
      <c r="AB2185" s="13"/>
      <c r="AC2185" s="13"/>
      <c r="AD2185" s="13"/>
      <c r="AE2185" s="13"/>
      <c r="AT2185" s="242" t="s">
        <v>170</v>
      </c>
      <c r="AU2185" s="242" t="s">
        <v>77</v>
      </c>
      <c r="AV2185" s="13" t="s">
        <v>75</v>
      </c>
      <c r="AW2185" s="13" t="s">
        <v>31</v>
      </c>
      <c r="AX2185" s="13" t="s">
        <v>69</v>
      </c>
      <c r="AY2185" s="242" t="s">
        <v>155</v>
      </c>
    </row>
    <row r="2186" s="14" customFormat="1">
      <c r="A2186" s="14"/>
      <c r="B2186" s="243"/>
      <c r="C2186" s="244"/>
      <c r="D2186" s="228" t="s">
        <v>170</v>
      </c>
      <c r="E2186" s="245" t="s">
        <v>19</v>
      </c>
      <c r="F2186" s="246" t="s">
        <v>1720</v>
      </c>
      <c r="G2186" s="244"/>
      <c r="H2186" s="247">
        <v>21.045</v>
      </c>
      <c r="I2186" s="248"/>
      <c r="J2186" s="244"/>
      <c r="K2186" s="244"/>
      <c r="L2186" s="249"/>
      <c r="M2186" s="250"/>
      <c r="N2186" s="251"/>
      <c r="O2186" s="251"/>
      <c r="P2186" s="251"/>
      <c r="Q2186" s="251"/>
      <c r="R2186" s="251"/>
      <c r="S2186" s="251"/>
      <c r="T2186" s="252"/>
      <c r="U2186" s="14"/>
      <c r="V2186" s="14"/>
      <c r="W2186" s="14"/>
      <c r="X2186" s="14"/>
      <c r="Y2186" s="14"/>
      <c r="Z2186" s="14"/>
      <c r="AA2186" s="14"/>
      <c r="AB2186" s="14"/>
      <c r="AC2186" s="14"/>
      <c r="AD2186" s="14"/>
      <c r="AE2186" s="14"/>
      <c r="AT2186" s="253" t="s">
        <v>170</v>
      </c>
      <c r="AU2186" s="253" t="s">
        <v>77</v>
      </c>
      <c r="AV2186" s="14" t="s">
        <v>77</v>
      </c>
      <c r="AW2186" s="14" t="s">
        <v>31</v>
      </c>
      <c r="AX2186" s="14" t="s">
        <v>69</v>
      </c>
      <c r="AY2186" s="253" t="s">
        <v>155</v>
      </c>
    </row>
    <row r="2187" s="13" customFormat="1">
      <c r="A2187" s="13"/>
      <c r="B2187" s="233"/>
      <c r="C2187" s="234"/>
      <c r="D2187" s="228" t="s">
        <v>170</v>
      </c>
      <c r="E2187" s="235" t="s">
        <v>19</v>
      </c>
      <c r="F2187" s="236" t="s">
        <v>1721</v>
      </c>
      <c r="G2187" s="234"/>
      <c r="H2187" s="235" t="s">
        <v>19</v>
      </c>
      <c r="I2187" s="237"/>
      <c r="J2187" s="234"/>
      <c r="K2187" s="234"/>
      <c r="L2187" s="238"/>
      <c r="M2187" s="239"/>
      <c r="N2187" s="240"/>
      <c r="O2187" s="240"/>
      <c r="P2187" s="240"/>
      <c r="Q2187" s="240"/>
      <c r="R2187" s="240"/>
      <c r="S2187" s="240"/>
      <c r="T2187" s="241"/>
      <c r="U2187" s="13"/>
      <c r="V2187" s="13"/>
      <c r="W2187" s="13"/>
      <c r="X2187" s="13"/>
      <c r="Y2187" s="13"/>
      <c r="Z2187" s="13"/>
      <c r="AA2187" s="13"/>
      <c r="AB2187" s="13"/>
      <c r="AC2187" s="13"/>
      <c r="AD2187" s="13"/>
      <c r="AE2187" s="13"/>
      <c r="AT2187" s="242" t="s">
        <v>170</v>
      </c>
      <c r="AU2187" s="242" t="s">
        <v>77</v>
      </c>
      <c r="AV2187" s="13" t="s">
        <v>75</v>
      </c>
      <c r="AW2187" s="13" t="s">
        <v>31</v>
      </c>
      <c r="AX2187" s="13" t="s">
        <v>69</v>
      </c>
      <c r="AY2187" s="242" t="s">
        <v>155</v>
      </c>
    </row>
    <row r="2188" s="14" customFormat="1">
      <c r="A2188" s="14"/>
      <c r="B2188" s="243"/>
      <c r="C2188" s="244"/>
      <c r="D2188" s="228" t="s">
        <v>170</v>
      </c>
      <c r="E2188" s="245" t="s">
        <v>19</v>
      </c>
      <c r="F2188" s="246" t="s">
        <v>1722</v>
      </c>
      <c r="G2188" s="244"/>
      <c r="H2188" s="247">
        <v>11.76</v>
      </c>
      <c r="I2188" s="248"/>
      <c r="J2188" s="244"/>
      <c r="K2188" s="244"/>
      <c r="L2188" s="249"/>
      <c r="M2188" s="250"/>
      <c r="N2188" s="251"/>
      <c r="O2188" s="251"/>
      <c r="P2188" s="251"/>
      <c r="Q2188" s="251"/>
      <c r="R2188" s="251"/>
      <c r="S2188" s="251"/>
      <c r="T2188" s="252"/>
      <c r="U2188" s="14"/>
      <c r="V2188" s="14"/>
      <c r="W2188" s="14"/>
      <c r="X2188" s="14"/>
      <c r="Y2188" s="14"/>
      <c r="Z2188" s="14"/>
      <c r="AA2188" s="14"/>
      <c r="AB2188" s="14"/>
      <c r="AC2188" s="14"/>
      <c r="AD2188" s="14"/>
      <c r="AE2188" s="14"/>
      <c r="AT2188" s="253" t="s">
        <v>170</v>
      </c>
      <c r="AU2188" s="253" t="s">
        <v>77</v>
      </c>
      <c r="AV2188" s="14" t="s">
        <v>77</v>
      </c>
      <c r="AW2188" s="14" t="s">
        <v>31</v>
      </c>
      <c r="AX2188" s="14" t="s">
        <v>69</v>
      </c>
      <c r="AY2188" s="253" t="s">
        <v>155</v>
      </c>
    </row>
    <row r="2189" s="13" customFormat="1">
      <c r="A2189" s="13"/>
      <c r="B2189" s="233"/>
      <c r="C2189" s="234"/>
      <c r="D2189" s="228" t="s">
        <v>170</v>
      </c>
      <c r="E2189" s="235" t="s">
        <v>19</v>
      </c>
      <c r="F2189" s="236" t="s">
        <v>1723</v>
      </c>
      <c r="G2189" s="234"/>
      <c r="H2189" s="235" t="s">
        <v>19</v>
      </c>
      <c r="I2189" s="237"/>
      <c r="J2189" s="234"/>
      <c r="K2189" s="234"/>
      <c r="L2189" s="238"/>
      <c r="M2189" s="239"/>
      <c r="N2189" s="240"/>
      <c r="O2189" s="240"/>
      <c r="P2189" s="240"/>
      <c r="Q2189" s="240"/>
      <c r="R2189" s="240"/>
      <c r="S2189" s="240"/>
      <c r="T2189" s="241"/>
      <c r="U2189" s="13"/>
      <c r="V2189" s="13"/>
      <c r="W2189" s="13"/>
      <c r="X2189" s="13"/>
      <c r="Y2189" s="13"/>
      <c r="Z2189" s="13"/>
      <c r="AA2189" s="13"/>
      <c r="AB2189" s="13"/>
      <c r="AC2189" s="13"/>
      <c r="AD2189" s="13"/>
      <c r="AE2189" s="13"/>
      <c r="AT2189" s="242" t="s">
        <v>170</v>
      </c>
      <c r="AU2189" s="242" t="s">
        <v>77</v>
      </c>
      <c r="AV2189" s="13" t="s">
        <v>75</v>
      </c>
      <c r="AW2189" s="13" t="s">
        <v>31</v>
      </c>
      <c r="AX2189" s="13" t="s">
        <v>69</v>
      </c>
      <c r="AY2189" s="242" t="s">
        <v>155</v>
      </c>
    </row>
    <row r="2190" s="14" customFormat="1">
      <c r="A2190" s="14"/>
      <c r="B2190" s="243"/>
      <c r="C2190" s="244"/>
      <c r="D2190" s="228" t="s">
        <v>170</v>
      </c>
      <c r="E2190" s="245" t="s">
        <v>19</v>
      </c>
      <c r="F2190" s="246" t="s">
        <v>1724</v>
      </c>
      <c r="G2190" s="244"/>
      <c r="H2190" s="247">
        <v>23.76</v>
      </c>
      <c r="I2190" s="248"/>
      <c r="J2190" s="244"/>
      <c r="K2190" s="244"/>
      <c r="L2190" s="249"/>
      <c r="M2190" s="250"/>
      <c r="N2190" s="251"/>
      <c r="O2190" s="251"/>
      <c r="P2190" s="251"/>
      <c r="Q2190" s="251"/>
      <c r="R2190" s="251"/>
      <c r="S2190" s="251"/>
      <c r="T2190" s="252"/>
      <c r="U2190" s="14"/>
      <c r="V2190" s="14"/>
      <c r="W2190" s="14"/>
      <c r="X2190" s="14"/>
      <c r="Y2190" s="14"/>
      <c r="Z2190" s="14"/>
      <c r="AA2190" s="14"/>
      <c r="AB2190" s="14"/>
      <c r="AC2190" s="14"/>
      <c r="AD2190" s="14"/>
      <c r="AE2190" s="14"/>
      <c r="AT2190" s="253" t="s">
        <v>170</v>
      </c>
      <c r="AU2190" s="253" t="s">
        <v>77</v>
      </c>
      <c r="AV2190" s="14" t="s">
        <v>77</v>
      </c>
      <c r="AW2190" s="14" t="s">
        <v>31</v>
      </c>
      <c r="AX2190" s="14" t="s">
        <v>69</v>
      </c>
      <c r="AY2190" s="253" t="s">
        <v>155</v>
      </c>
    </row>
    <row r="2191" s="13" customFormat="1">
      <c r="A2191" s="13"/>
      <c r="B2191" s="233"/>
      <c r="C2191" s="234"/>
      <c r="D2191" s="228" t="s">
        <v>170</v>
      </c>
      <c r="E2191" s="235" t="s">
        <v>19</v>
      </c>
      <c r="F2191" s="236" t="s">
        <v>1725</v>
      </c>
      <c r="G2191" s="234"/>
      <c r="H2191" s="235" t="s">
        <v>19</v>
      </c>
      <c r="I2191" s="237"/>
      <c r="J2191" s="234"/>
      <c r="K2191" s="234"/>
      <c r="L2191" s="238"/>
      <c r="M2191" s="239"/>
      <c r="N2191" s="240"/>
      <c r="O2191" s="240"/>
      <c r="P2191" s="240"/>
      <c r="Q2191" s="240"/>
      <c r="R2191" s="240"/>
      <c r="S2191" s="240"/>
      <c r="T2191" s="241"/>
      <c r="U2191" s="13"/>
      <c r="V2191" s="13"/>
      <c r="W2191" s="13"/>
      <c r="X2191" s="13"/>
      <c r="Y2191" s="13"/>
      <c r="Z2191" s="13"/>
      <c r="AA2191" s="13"/>
      <c r="AB2191" s="13"/>
      <c r="AC2191" s="13"/>
      <c r="AD2191" s="13"/>
      <c r="AE2191" s="13"/>
      <c r="AT2191" s="242" t="s">
        <v>170</v>
      </c>
      <c r="AU2191" s="242" t="s">
        <v>77</v>
      </c>
      <c r="AV2191" s="13" t="s">
        <v>75</v>
      </c>
      <c r="AW2191" s="13" t="s">
        <v>31</v>
      </c>
      <c r="AX2191" s="13" t="s">
        <v>69</v>
      </c>
      <c r="AY2191" s="242" t="s">
        <v>155</v>
      </c>
    </row>
    <row r="2192" s="14" customFormat="1">
      <c r="A2192" s="14"/>
      <c r="B2192" s="243"/>
      <c r="C2192" s="244"/>
      <c r="D2192" s="228" t="s">
        <v>170</v>
      </c>
      <c r="E2192" s="245" t="s">
        <v>19</v>
      </c>
      <c r="F2192" s="246" t="s">
        <v>228</v>
      </c>
      <c r="G2192" s="244"/>
      <c r="H2192" s="247">
        <v>20</v>
      </c>
      <c r="I2192" s="248"/>
      <c r="J2192" s="244"/>
      <c r="K2192" s="244"/>
      <c r="L2192" s="249"/>
      <c r="M2192" s="250"/>
      <c r="N2192" s="251"/>
      <c r="O2192" s="251"/>
      <c r="P2192" s="251"/>
      <c r="Q2192" s="251"/>
      <c r="R2192" s="251"/>
      <c r="S2192" s="251"/>
      <c r="T2192" s="252"/>
      <c r="U2192" s="14"/>
      <c r="V2192" s="14"/>
      <c r="W2192" s="14"/>
      <c r="X2192" s="14"/>
      <c r="Y2192" s="14"/>
      <c r="Z2192" s="14"/>
      <c r="AA2192" s="14"/>
      <c r="AB2192" s="14"/>
      <c r="AC2192" s="14"/>
      <c r="AD2192" s="14"/>
      <c r="AE2192" s="14"/>
      <c r="AT2192" s="253" t="s">
        <v>170</v>
      </c>
      <c r="AU2192" s="253" t="s">
        <v>77</v>
      </c>
      <c r="AV2192" s="14" t="s">
        <v>77</v>
      </c>
      <c r="AW2192" s="14" t="s">
        <v>31</v>
      </c>
      <c r="AX2192" s="14" t="s">
        <v>69</v>
      </c>
      <c r="AY2192" s="253" t="s">
        <v>155</v>
      </c>
    </row>
    <row r="2193" s="13" customFormat="1">
      <c r="A2193" s="13"/>
      <c r="B2193" s="233"/>
      <c r="C2193" s="234"/>
      <c r="D2193" s="228" t="s">
        <v>170</v>
      </c>
      <c r="E2193" s="235" t="s">
        <v>19</v>
      </c>
      <c r="F2193" s="236" t="s">
        <v>1726</v>
      </c>
      <c r="G2193" s="234"/>
      <c r="H2193" s="235" t="s">
        <v>19</v>
      </c>
      <c r="I2193" s="237"/>
      <c r="J2193" s="234"/>
      <c r="K2193" s="234"/>
      <c r="L2193" s="238"/>
      <c r="M2193" s="239"/>
      <c r="N2193" s="240"/>
      <c r="O2193" s="240"/>
      <c r="P2193" s="240"/>
      <c r="Q2193" s="240"/>
      <c r="R2193" s="240"/>
      <c r="S2193" s="240"/>
      <c r="T2193" s="241"/>
      <c r="U2193" s="13"/>
      <c r="V2193" s="13"/>
      <c r="W2193" s="13"/>
      <c r="X2193" s="13"/>
      <c r="Y2193" s="13"/>
      <c r="Z2193" s="13"/>
      <c r="AA2193" s="13"/>
      <c r="AB2193" s="13"/>
      <c r="AC2193" s="13"/>
      <c r="AD2193" s="13"/>
      <c r="AE2193" s="13"/>
      <c r="AT2193" s="242" t="s">
        <v>170</v>
      </c>
      <c r="AU2193" s="242" t="s">
        <v>77</v>
      </c>
      <c r="AV2193" s="13" t="s">
        <v>75</v>
      </c>
      <c r="AW2193" s="13" t="s">
        <v>31</v>
      </c>
      <c r="AX2193" s="13" t="s">
        <v>69</v>
      </c>
      <c r="AY2193" s="242" t="s">
        <v>155</v>
      </c>
    </row>
    <row r="2194" s="14" customFormat="1">
      <c r="A2194" s="14"/>
      <c r="B2194" s="243"/>
      <c r="C2194" s="244"/>
      <c r="D2194" s="228" t="s">
        <v>170</v>
      </c>
      <c r="E2194" s="245" t="s">
        <v>19</v>
      </c>
      <c r="F2194" s="246" t="s">
        <v>1727</v>
      </c>
      <c r="G2194" s="244"/>
      <c r="H2194" s="247">
        <v>3.33</v>
      </c>
      <c r="I2194" s="248"/>
      <c r="J2194" s="244"/>
      <c r="K2194" s="244"/>
      <c r="L2194" s="249"/>
      <c r="M2194" s="250"/>
      <c r="N2194" s="251"/>
      <c r="O2194" s="251"/>
      <c r="P2194" s="251"/>
      <c r="Q2194" s="251"/>
      <c r="R2194" s="251"/>
      <c r="S2194" s="251"/>
      <c r="T2194" s="252"/>
      <c r="U2194" s="14"/>
      <c r="V2194" s="14"/>
      <c r="W2194" s="14"/>
      <c r="X2194" s="14"/>
      <c r="Y2194" s="14"/>
      <c r="Z2194" s="14"/>
      <c r="AA2194" s="14"/>
      <c r="AB2194" s="14"/>
      <c r="AC2194" s="14"/>
      <c r="AD2194" s="14"/>
      <c r="AE2194" s="14"/>
      <c r="AT2194" s="253" t="s">
        <v>170</v>
      </c>
      <c r="AU2194" s="253" t="s">
        <v>77</v>
      </c>
      <c r="AV2194" s="14" t="s">
        <v>77</v>
      </c>
      <c r="AW2194" s="14" t="s">
        <v>31</v>
      </c>
      <c r="AX2194" s="14" t="s">
        <v>69</v>
      </c>
      <c r="AY2194" s="253" t="s">
        <v>155</v>
      </c>
    </row>
    <row r="2195" s="15" customFormat="1">
      <c r="A2195" s="15"/>
      <c r="B2195" s="254"/>
      <c r="C2195" s="255"/>
      <c r="D2195" s="228" t="s">
        <v>170</v>
      </c>
      <c r="E2195" s="256" t="s">
        <v>19</v>
      </c>
      <c r="F2195" s="257" t="s">
        <v>192</v>
      </c>
      <c r="G2195" s="255"/>
      <c r="H2195" s="258">
        <v>482.285</v>
      </c>
      <c r="I2195" s="259"/>
      <c r="J2195" s="255"/>
      <c r="K2195" s="255"/>
      <c r="L2195" s="260"/>
      <c r="M2195" s="261"/>
      <c r="N2195" s="262"/>
      <c r="O2195" s="262"/>
      <c r="P2195" s="262"/>
      <c r="Q2195" s="262"/>
      <c r="R2195" s="262"/>
      <c r="S2195" s="262"/>
      <c r="T2195" s="263"/>
      <c r="U2195" s="15"/>
      <c r="V2195" s="15"/>
      <c r="W2195" s="15"/>
      <c r="X2195" s="15"/>
      <c r="Y2195" s="15"/>
      <c r="Z2195" s="15"/>
      <c r="AA2195" s="15"/>
      <c r="AB2195" s="15"/>
      <c r="AC2195" s="15"/>
      <c r="AD2195" s="15"/>
      <c r="AE2195" s="15"/>
      <c r="AT2195" s="264" t="s">
        <v>170</v>
      </c>
      <c r="AU2195" s="264" t="s">
        <v>77</v>
      </c>
      <c r="AV2195" s="15" t="s">
        <v>161</v>
      </c>
      <c r="AW2195" s="15" t="s">
        <v>31</v>
      </c>
      <c r="AX2195" s="15" t="s">
        <v>75</v>
      </c>
      <c r="AY2195" s="264" t="s">
        <v>155</v>
      </c>
    </row>
    <row r="2196" s="2" customFormat="1" ht="16.5" customHeight="1">
      <c r="A2196" s="41"/>
      <c r="B2196" s="42"/>
      <c r="C2196" s="215" t="s">
        <v>1103</v>
      </c>
      <c r="D2196" s="215" t="s">
        <v>157</v>
      </c>
      <c r="E2196" s="216" t="s">
        <v>1728</v>
      </c>
      <c r="F2196" s="217" t="s">
        <v>1729</v>
      </c>
      <c r="G2196" s="218" t="s">
        <v>201</v>
      </c>
      <c r="H2196" s="219">
        <v>8.6809999999999984</v>
      </c>
      <c r="I2196" s="220"/>
      <c r="J2196" s="221">
        <f>ROUND(I2196*H2196,2)</f>
        <v>0</v>
      </c>
      <c r="K2196" s="217" t="s">
        <v>19</v>
      </c>
      <c r="L2196" s="47"/>
      <c r="M2196" s="222" t="s">
        <v>19</v>
      </c>
      <c r="N2196" s="223" t="s">
        <v>40</v>
      </c>
      <c r="O2196" s="87"/>
      <c r="P2196" s="224">
        <f>O2196*H2196</f>
        <v>0</v>
      </c>
      <c r="Q2196" s="224">
        <v>0</v>
      </c>
      <c r="R2196" s="224">
        <f>Q2196*H2196</f>
        <v>0</v>
      </c>
      <c r="S2196" s="224">
        <v>0</v>
      </c>
      <c r="T2196" s="225">
        <f>S2196*H2196</f>
        <v>0</v>
      </c>
      <c r="U2196" s="41"/>
      <c r="V2196" s="41"/>
      <c r="W2196" s="41"/>
      <c r="X2196" s="41"/>
      <c r="Y2196" s="41"/>
      <c r="Z2196" s="41"/>
      <c r="AA2196" s="41"/>
      <c r="AB2196" s="41"/>
      <c r="AC2196" s="41"/>
      <c r="AD2196" s="41"/>
      <c r="AE2196" s="41"/>
      <c r="AR2196" s="226" t="s">
        <v>220</v>
      </c>
      <c r="AT2196" s="226" t="s">
        <v>157</v>
      </c>
      <c r="AU2196" s="226" t="s">
        <v>77</v>
      </c>
      <c r="AY2196" s="20" t="s">
        <v>155</v>
      </c>
      <c r="BE2196" s="227">
        <f>IF(N2196="základní",J2196,0)</f>
        <v>0</v>
      </c>
      <c r="BF2196" s="227">
        <f>IF(N2196="snížená",J2196,0)</f>
        <v>0</v>
      </c>
      <c r="BG2196" s="227">
        <f>IF(N2196="zákl. přenesená",J2196,0)</f>
        <v>0</v>
      </c>
      <c r="BH2196" s="227">
        <f>IF(N2196="sníž. přenesená",J2196,0)</f>
        <v>0</v>
      </c>
      <c r="BI2196" s="227">
        <f>IF(N2196="nulová",J2196,0)</f>
        <v>0</v>
      </c>
      <c r="BJ2196" s="20" t="s">
        <v>75</v>
      </c>
      <c r="BK2196" s="227">
        <f>ROUND(I2196*H2196,2)</f>
        <v>0</v>
      </c>
      <c r="BL2196" s="20" t="s">
        <v>220</v>
      </c>
      <c r="BM2196" s="226" t="s">
        <v>1730</v>
      </c>
    </row>
    <row r="2197" s="2" customFormat="1">
      <c r="A2197" s="41"/>
      <c r="B2197" s="42"/>
      <c r="C2197" s="43"/>
      <c r="D2197" s="228" t="s">
        <v>162</v>
      </c>
      <c r="E2197" s="43"/>
      <c r="F2197" s="229" t="s">
        <v>1729</v>
      </c>
      <c r="G2197" s="43"/>
      <c r="H2197" s="43"/>
      <c r="I2197" s="230"/>
      <c r="J2197" s="43"/>
      <c r="K2197" s="43"/>
      <c r="L2197" s="47"/>
      <c r="M2197" s="231"/>
      <c r="N2197" s="232"/>
      <c r="O2197" s="87"/>
      <c r="P2197" s="87"/>
      <c r="Q2197" s="87"/>
      <c r="R2197" s="87"/>
      <c r="S2197" s="87"/>
      <c r="T2197" s="88"/>
      <c r="U2197" s="41"/>
      <c r="V2197" s="41"/>
      <c r="W2197" s="41"/>
      <c r="X2197" s="41"/>
      <c r="Y2197" s="41"/>
      <c r="Z2197" s="41"/>
      <c r="AA2197" s="41"/>
      <c r="AB2197" s="41"/>
      <c r="AC2197" s="41"/>
      <c r="AD2197" s="41"/>
      <c r="AE2197" s="41"/>
      <c r="AT2197" s="20" t="s">
        <v>162</v>
      </c>
      <c r="AU2197" s="20" t="s">
        <v>77</v>
      </c>
    </row>
    <row r="2198" s="14" customFormat="1">
      <c r="A2198" s="14"/>
      <c r="B2198" s="243"/>
      <c r="C2198" s="244"/>
      <c r="D2198" s="228" t="s">
        <v>170</v>
      </c>
      <c r="E2198" s="245" t="s">
        <v>19</v>
      </c>
      <c r="F2198" s="246" t="s">
        <v>1731</v>
      </c>
      <c r="G2198" s="244"/>
      <c r="H2198" s="247">
        <v>8.6809999999999984</v>
      </c>
      <c r="I2198" s="248"/>
      <c r="J2198" s="244"/>
      <c r="K2198" s="244"/>
      <c r="L2198" s="249"/>
      <c r="M2198" s="250"/>
      <c r="N2198" s="251"/>
      <c r="O2198" s="251"/>
      <c r="P2198" s="251"/>
      <c r="Q2198" s="251"/>
      <c r="R2198" s="251"/>
      <c r="S2198" s="251"/>
      <c r="T2198" s="252"/>
      <c r="U2198" s="14"/>
      <c r="V2198" s="14"/>
      <c r="W2198" s="14"/>
      <c r="X2198" s="14"/>
      <c r="Y2198" s="14"/>
      <c r="Z2198" s="14"/>
      <c r="AA2198" s="14"/>
      <c r="AB2198" s="14"/>
      <c r="AC2198" s="14"/>
      <c r="AD2198" s="14"/>
      <c r="AE2198" s="14"/>
      <c r="AT2198" s="253" t="s">
        <v>170</v>
      </c>
      <c r="AU2198" s="253" t="s">
        <v>77</v>
      </c>
      <c r="AV2198" s="14" t="s">
        <v>77</v>
      </c>
      <c r="AW2198" s="14" t="s">
        <v>31</v>
      </c>
      <c r="AX2198" s="14" t="s">
        <v>69</v>
      </c>
      <c r="AY2198" s="253" t="s">
        <v>155</v>
      </c>
    </row>
    <row r="2199" s="15" customFormat="1">
      <c r="A2199" s="15"/>
      <c r="B2199" s="254"/>
      <c r="C2199" s="255"/>
      <c r="D2199" s="228" t="s">
        <v>170</v>
      </c>
      <c r="E2199" s="256" t="s">
        <v>19</v>
      </c>
      <c r="F2199" s="257" t="s">
        <v>192</v>
      </c>
      <c r="G2199" s="255"/>
      <c r="H2199" s="258">
        <v>8.6809999999999984</v>
      </c>
      <c r="I2199" s="259"/>
      <c r="J2199" s="255"/>
      <c r="K2199" s="255"/>
      <c r="L2199" s="260"/>
      <c r="M2199" s="261"/>
      <c r="N2199" s="262"/>
      <c r="O2199" s="262"/>
      <c r="P2199" s="262"/>
      <c r="Q2199" s="262"/>
      <c r="R2199" s="262"/>
      <c r="S2199" s="262"/>
      <c r="T2199" s="263"/>
      <c r="U2199" s="15"/>
      <c r="V2199" s="15"/>
      <c r="W2199" s="15"/>
      <c r="X2199" s="15"/>
      <c r="Y2199" s="15"/>
      <c r="Z2199" s="15"/>
      <c r="AA2199" s="15"/>
      <c r="AB2199" s="15"/>
      <c r="AC2199" s="15"/>
      <c r="AD2199" s="15"/>
      <c r="AE2199" s="15"/>
      <c r="AT2199" s="264" t="s">
        <v>170</v>
      </c>
      <c r="AU2199" s="264" t="s">
        <v>77</v>
      </c>
      <c r="AV2199" s="15" t="s">
        <v>161</v>
      </c>
      <c r="AW2199" s="15" t="s">
        <v>31</v>
      </c>
      <c r="AX2199" s="15" t="s">
        <v>75</v>
      </c>
      <c r="AY2199" s="264" t="s">
        <v>155</v>
      </c>
    </row>
    <row r="2200" s="2" customFormat="1" ht="16.5" customHeight="1">
      <c r="A2200" s="41"/>
      <c r="B2200" s="42"/>
      <c r="C2200" s="215" t="s">
        <v>1732</v>
      </c>
      <c r="D2200" s="215" t="s">
        <v>157</v>
      </c>
      <c r="E2200" s="216" t="s">
        <v>1733</v>
      </c>
      <c r="F2200" s="217" t="s">
        <v>1734</v>
      </c>
      <c r="G2200" s="218" t="s">
        <v>168</v>
      </c>
      <c r="H2200" s="219">
        <v>22.48</v>
      </c>
      <c r="I2200" s="220"/>
      <c r="J2200" s="221">
        <f>ROUND(I2200*H2200,2)</f>
        <v>0</v>
      </c>
      <c r="K2200" s="217" t="s">
        <v>19</v>
      </c>
      <c r="L2200" s="47"/>
      <c r="M2200" s="222" t="s">
        <v>19</v>
      </c>
      <c r="N2200" s="223" t="s">
        <v>40</v>
      </c>
      <c r="O2200" s="87"/>
      <c r="P2200" s="224">
        <f>O2200*H2200</f>
        <v>0</v>
      </c>
      <c r="Q2200" s="224">
        <v>0</v>
      </c>
      <c r="R2200" s="224">
        <f>Q2200*H2200</f>
        <v>0</v>
      </c>
      <c r="S2200" s="224">
        <v>0</v>
      </c>
      <c r="T2200" s="225">
        <f>S2200*H2200</f>
        <v>0</v>
      </c>
      <c r="U2200" s="41"/>
      <c r="V2200" s="41"/>
      <c r="W2200" s="41"/>
      <c r="X2200" s="41"/>
      <c r="Y2200" s="41"/>
      <c r="Z2200" s="41"/>
      <c r="AA2200" s="41"/>
      <c r="AB2200" s="41"/>
      <c r="AC2200" s="41"/>
      <c r="AD2200" s="41"/>
      <c r="AE2200" s="41"/>
      <c r="AR2200" s="226" t="s">
        <v>220</v>
      </c>
      <c r="AT2200" s="226" t="s">
        <v>157</v>
      </c>
      <c r="AU2200" s="226" t="s">
        <v>77</v>
      </c>
      <c r="AY2200" s="20" t="s">
        <v>155</v>
      </c>
      <c r="BE2200" s="227">
        <f>IF(N2200="základní",J2200,0)</f>
        <v>0</v>
      </c>
      <c r="BF2200" s="227">
        <f>IF(N2200="snížená",J2200,0)</f>
        <v>0</v>
      </c>
      <c r="BG2200" s="227">
        <f>IF(N2200="zákl. přenesená",J2200,0)</f>
        <v>0</v>
      </c>
      <c r="BH2200" s="227">
        <f>IF(N2200="sníž. přenesená",J2200,0)</f>
        <v>0</v>
      </c>
      <c r="BI2200" s="227">
        <f>IF(N2200="nulová",J2200,0)</f>
        <v>0</v>
      </c>
      <c r="BJ2200" s="20" t="s">
        <v>75</v>
      </c>
      <c r="BK2200" s="227">
        <f>ROUND(I2200*H2200,2)</f>
        <v>0</v>
      </c>
      <c r="BL2200" s="20" t="s">
        <v>220</v>
      </c>
      <c r="BM2200" s="226" t="s">
        <v>1735</v>
      </c>
    </row>
    <row r="2201" s="2" customFormat="1">
      <c r="A2201" s="41"/>
      <c r="B2201" s="42"/>
      <c r="C2201" s="43"/>
      <c r="D2201" s="228" t="s">
        <v>162</v>
      </c>
      <c r="E2201" s="43"/>
      <c r="F2201" s="229" t="s">
        <v>1734</v>
      </c>
      <c r="G2201" s="43"/>
      <c r="H2201" s="43"/>
      <c r="I2201" s="230"/>
      <c r="J2201" s="43"/>
      <c r="K2201" s="43"/>
      <c r="L2201" s="47"/>
      <c r="M2201" s="231"/>
      <c r="N2201" s="232"/>
      <c r="O2201" s="87"/>
      <c r="P2201" s="87"/>
      <c r="Q2201" s="87"/>
      <c r="R2201" s="87"/>
      <c r="S2201" s="87"/>
      <c r="T2201" s="88"/>
      <c r="U2201" s="41"/>
      <c r="V2201" s="41"/>
      <c r="W2201" s="41"/>
      <c r="X2201" s="41"/>
      <c r="Y2201" s="41"/>
      <c r="Z2201" s="41"/>
      <c r="AA2201" s="41"/>
      <c r="AB2201" s="41"/>
      <c r="AC2201" s="41"/>
      <c r="AD2201" s="41"/>
      <c r="AE2201" s="41"/>
      <c r="AT2201" s="20" t="s">
        <v>162</v>
      </c>
      <c r="AU2201" s="20" t="s">
        <v>77</v>
      </c>
    </row>
    <row r="2202" s="13" customFormat="1">
      <c r="A2202" s="13"/>
      <c r="B2202" s="233"/>
      <c r="C2202" s="234"/>
      <c r="D2202" s="228" t="s">
        <v>170</v>
      </c>
      <c r="E2202" s="235" t="s">
        <v>19</v>
      </c>
      <c r="F2202" s="236" t="s">
        <v>489</v>
      </c>
      <c r="G2202" s="234"/>
      <c r="H2202" s="235" t="s">
        <v>19</v>
      </c>
      <c r="I2202" s="237"/>
      <c r="J2202" s="234"/>
      <c r="K2202" s="234"/>
      <c r="L2202" s="238"/>
      <c r="M2202" s="239"/>
      <c r="N2202" s="240"/>
      <c r="O2202" s="240"/>
      <c r="P2202" s="240"/>
      <c r="Q2202" s="240"/>
      <c r="R2202" s="240"/>
      <c r="S2202" s="240"/>
      <c r="T2202" s="241"/>
      <c r="U2202" s="13"/>
      <c r="V2202" s="13"/>
      <c r="W2202" s="13"/>
      <c r="X2202" s="13"/>
      <c r="Y2202" s="13"/>
      <c r="Z2202" s="13"/>
      <c r="AA2202" s="13"/>
      <c r="AB2202" s="13"/>
      <c r="AC2202" s="13"/>
      <c r="AD2202" s="13"/>
      <c r="AE2202" s="13"/>
      <c r="AT2202" s="242" t="s">
        <v>170</v>
      </c>
      <c r="AU2202" s="242" t="s">
        <v>77</v>
      </c>
      <c r="AV2202" s="13" t="s">
        <v>75</v>
      </c>
      <c r="AW2202" s="13" t="s">
        <v>31</v>
      </c>
      <c r="AX2202" s="13" t="s">
        <v>69</v>
      </c>
      <c r="AY2202" s="242" t="s">
        <v>155</v>
      </c>
    </row>
    <row r="2203" s="14" customFormat="1">
      <c r="A2203" s="14"/>
      <c r="B2203" s="243"/>
      <c r="C2203" s="244"/>
      <c r="D2203" s="228" t="s">
        <v>170</v>
      </c>
      <c r="E2203" s="245" t="s">
        <v>19</v>
      </c>
      <c r="F2203" s="246" t="s">
        <v>490</v>
      </c>
      <c r="G2203" s="244"/>
      <c r="H2203" s="247">
        <v>12.48</v>
      </c>
      <c r="I2203" s="248"/>
      <c r="J2203" s="244"/>
      <c r="K2203" s="244"/>
      <c r="L2203" s="249"/>
      <c r="M2203" s="250"/>
      <c r="N2203" s="251"/>
      <c r="O2203" s="251"/>
      <c r="P2203" s="251"/>
      <c r="Q2203" s="251"/>
      <c r="R2203" s="251"/>
      <c r="S2203" s="251"/>
      <c r="T2203" s="252"/>
      <c r="U2203" s="14"/>
      <c r="V2203" s="14"/>
      <c r="W2203" s="14"/>
      <c r="X2203" s="14"/>
      <c r="Y2203" s="14"/>
      <c r="Z2203" s="14"/>
      <c r="AA2203" s="14"/>
      <c r="AB2203" s="14"/>
      <c r="AC2203" s="14"/>
      <c r="AD2203" s="14"/>
      <c r="AE2203" s="14"/>
      <c r="AT2203" s="253" t="s">
        <v>170</v>
      </c>
      <c r="AU2203" s="253" t="s">
        <v>77</v>
      </c>
      <c r="AV2203" s="14" t="s">
        <v>77</v>
      </c>
      <c r="AW2203" s="14" t="s">
        <v>31</v>
      </c>
      <c r="AX2203" s="14" t="s">
        <v>69</v>
      </c>
      <c r="AY2203" s="253" t="s">
        <v>155</v>
      </c>
    </row>
    <row r="2204" s="13" customFormat="1">
      <c r="A2204" s="13"/>
      <c r="B2204" s="233"/>
      <c r="C2204" s="234"/>
      <c r="D2204" s="228" t="s">
        <v>170</v>
      </c>
      <c r="E2204" s="235" t="s">
        <v>19</v>
      </c>
      <c r="F2204" s="236" t="s">
        <v>436</v>
      </c>
      <c r="G2204" s="234"/>
      <c r="H2204" s="235" t="s">
        <v>19</v>
      </c>
      <c r="I2204" s="237"/>
      <c r="J2204" s="234"/>
      <c r="K2204" s="234"/>
      <c r="L2204" s="238"/>
      <c r="M2204" s="239"/>
      <c r="N2204" s="240"/>
      <c r="O2204" s="240"/>
      <c r="P2204" s="240"/>
      <c r="Q2204" s="240"/>
      <c r="R2204" s="240"/>
      <c r="S2204" s="240"/>
      <c r="T2204" s="241"/>
      <c r="U2204" s="13"/>
      <c r="V2204" s="13"/>
      <c r="W2204" s="13"/>
      <c r="X2204" s="13"/>
      <c r="Y2204" s="13"/>
      <c r="Z2204" s="13"/>
      <c r="AA2204" s="13"/>
      <c r="AB2204" s="13"/>
      <c r="AC2204" s="13"/>
      <c r="AD2204" s="13"/>
      <c r="AE2204" s="13"/>
      <c r="AT2204" s="242" t="s">
        <v>170</v>
      </c>
      <c r="AU2204" s="242" t="s">
        <v>77</v>
      </c>
      <c r="AV2204" s="13" t="s">
        <v>75</v>
      </c>
      <c r="AW2204" s="13" t="s">
        <v>31</v>
      </c>
      <c r="AX2204" s="13" t="s">
        <v>69</v>
      </c>
      <c r="AY2204" s="242" t="s">
        <v>155</v>
      </c>
    </row>
    <row r="2205" s="14" customFormat="1">
      <c r="A2205" s="14"/>
      <c r="B2205" s="243"/>
      <c r="C2205" s="244"/>
      <c r="D2205" s="228" t="s">
        <v>170</v>
      </c>
      <c r="E2205" s="245" t="s">
        <v>19</v>
      </c>
      <c r="F2205" s="246" t="s">
        <v>437</v>
      </c>
      <c r="G2205" s="244"/>
      <c r="H2205" s="247">
        <v>10</v>
      </c>
      <c r="I2205" s="248"/>
      <c r="J2205" s="244"/>
      <c r="K2205" s="244"/>
      <c r="L2205" s="249"/>
      <c r="M2205" s="250"/>
      <c r="N2205" s="251"/>
      <c r="O2205" s="251"/>
      <c r="P2205" s="251"/>
      <c r="Q2205" s="251"/>
      <c r="R2205" s="251"/>
      <c r="S2205" s="251"/>
      <c r="T2205" s="252"/>
      <c r="U2205" s="14"/>
      <c r="V2205" s="14"/>
      <c r="W2205" s="14"/>
      <c r="X2205" s="14"/>
      <c r="Y2205" s="14"/>
      <c r="Z2205" s="14"/>
      <c r="AA2205" s="14"/>
      <c r="AB2205" s="14"/>
      <c r="AC2205" s="14"/>
      <c r="AD2205" s="14"/>
      <c r="AE2205" s="14"/>
      <c r="AT2205" s="253" t="s">
        <v>170</v>
      </c>
      <c r="AU2205" s="253" t="s">
        <v>77</v>
      </c>
      <c r="AV2205" s="14" t="s">
        <v>77</v>
      </c>
      <c r="AW2205" s="14" t="s">
        <v>31</v>
      </c>
      <c r="AX2205" s="14" t="s">
        <v>69</v>
      </c>
      <c r="AY2205" s="253" t="s">
        <v>155</v>
      </c>
    </row>
    <row r="2206" s="15" customFormat="1">
      <c r="A2206" s="15"/>
      <c r="B2206" s="254"/>
      <c r="C2206" s="255"/>
      <c r="D2206" s="228" t="s">
        <v>170</v>
      </c>
      <c r="E2206" s="256" t="s">
        <v>19</v>
      </c>
      <c r="F2206" s="257" t="s">
        <v>192</v>
      </c>
      <c r="G2206" s="255"/>
      <c r="H2206" s="258">
        <v>22.48</v>
      </c>
      <c r="I2206" s="259"/>
      <c r="J2206" s="255"/>
      <c r="K2206" s="255"/>
      <c r="L2206" s="260"/>
      <c r="M2206" s="261"/>
      <c r="N2206" s="262"/>
      <c r="O2206" s="262"/>
      <c r="P2206" s="262"/>
      <c r="Q2206" s="262"/>
      <c r="R2206" s="262"/>
      <c r="S2206" s="262"/>
      <c r="T2206" s="263"/>
      <c r="U2206" s="15"/>
      <c r="V2206" s="15"/>
      <c r="W2206" s="15"/>
      <c r="X2206" s="15"/>
      <c r="Y2206" s="15"/>
      <c r="Z2206" s="15"/>
      <c r="AA2206" s="15"/>
      <c r="AB2206" s="15"/>
      <c r="AC2206" s="15"/>
      <c r="AD2206" s="15"/>
      <c r="AE2206" s="15"/>
      <c r="AT2206" s="264" t="s">
        <v>170</v>
      </c>
      <c r="AU2206" s="264" t="s">
        <v>77</v>
      </c>
      <c r="AV2206" s="15" t="s">
        <v>161</v>
      </c>
      <c r="AW2206" s="15" t="s">
        <v>31</v>
      </c>
      <c r="AX2206" s="15" t="s">
        <v>75</v>
      </c>
      <c r="AY2206" s="264" t="s">
        <v>155</v>
      </c>
    </row>
    <row r="2207" s="2" customFormat="1" ht="16.5" customHeight="1">
      <c r="A2207" s="41"/>
      <c r="B2207" s="42"/>
      <c r="C2207" s="215" t="s">
        <v>1108</v>
      </c>
      <c r="D2207" s="215" t="s">
        <v>157</v>
      </c>
      <c r="E2207" s="216" t="s">
        <v>1736</v>
      </c>
      <c r="F2207" s="217" t="s">
        <v>1737</v>
      </c>
      <c r="G2207" s="218" t="s">
        <v>168</v>
      </c>
      <c r="H2207" s="219">
        <v>3527.96</v>
      </c>
      <c r="I2207" s="220"/>
      <c r="J2207" s="221">
        <f>ROUND(I2207*H2207,2)</f>
        <v>0</v>
      </c>
      <c r="K2207" s="217" t="s">
        <v>19</v>
      </c>
      <c r="L2207" s="47"/>
      <c r="M2207" s="222" t="s">
        <v>19</v>
      </c>
      <c r="N2207" s="223" t="s">
        <v>40</v>
      </c>
      <c r="O2207" s="87"/>
      <c r="P2207" s="224">
        <f>O2207*H2207</f>
        <v>0</v>
      </c>
      <c r="Q2207" s="224">
        <v>0</v>
      </c>
      <c r="R2207" s="224">
        <f>Q2207*H2207</f>
        <v>0</v>
      </c>
      <c r="S2207" s="224">
        <v>0</v>
      </c>
      <c r="T2207" s="225">
        <f>S2207*H2207</f>
        <v>0</v>
      </c>
      <c r="U2207" s="41"/>
      <c r="V2207" s="41"/>
      <c r="W2207" s="41"/>
      <c r="X2207" s="41"/>
      <c r="Y2207" s="41"/>
      <c r="Z2207" s="41"/>
      <c r="AA2207" s="41"/>
      <c r="AB2207" s="41"/>
      <c r="AC2207" s="41"/>
      <c r="AD2207" s="41"/>
      <c r="AE2207" s="41"/>
      <c r="AR2207" s="226" t="s">
        <v>220</v>
      </c>
      <c r="AT2207" s="226" t="s">
        <v>157</v>
      </c>
      <c r="AU2207" s="226" t="s">
        <v>77</v>
      </c>
      <c r="AY2207" s="20" t="s">
        <v>155</v>
      </c>
      <c r="BE2207" s="227">
        <f>IF(N2207="základní",J2207,0)</f>
        <v>0</v>
      </c>
      <c r="BF2207" s="227">
        <f>IF(N2207="snížená",J2207,0)</f>
        <v>0</v>
      </c>
      <c r="BG2207" s="227">
        <f>IF(N2207="zákl. přenesená",J2207,0)</f>
        <v>0</v>
      </c>
      <c r="BH2207" s="227">
        <f>IF(N2207="sníž. přenesená",J2207,0)</f>
        <v>0</v>
      </c>
      <c r="BI2207" s="227">
        <f>IF(N2207="nulová",J2207,0)</f>
        <v>0</v>
      </c>
      <c r="BJ2207" s="20" t="s">
        <v>75</v>
      </c>
      <c r="BK2207" s="227">
        <f>ROUND(I2207*H2207,2)</f>
        <v>0</v>
      </c>
      <c r="BL2207" s="20" t="s">
        <v>220</v>
      </c>
      <c r="BM2207" s="226" t="s">
        <v>1738</v>
      </c>
    </row>
    <row r="2208" s="2" customFormat="1">
      <c r="A2208" s="41"/>
      <c r="B2208" s="42"/>
      <c r="C2208" s="43"/>
      <c r="D2208" s="228" t="s">
        <v>162</v>
      </c>
      <c r="E2208" s="43"/>
      <c r="F2208" s="229" t="s">
        <v>1737</v>
      </c>
      <c r="G2208" s="43"/>
      <c r="H2208" s="43"/>
      <c r="I2208" s="230"/>
      <c r="J2208" s="43"/>
      <c r="K2208" s="43"/>
      <c r="L2208" s="47"/>
      <c r="M2208" s="231"/>
      <c r="N2208" s="232"/>
      <c r="O2208" s="87"/>
      <c r="P2208" s="87"/>
      <c r="Q2208" s="87"/>
      <c r="R2208" s="87"/>
      <c r="S2208" s="87"/>
      <c r="T2208" s="88"/>
      <c r="U2208" s="41"/>
      <c r="V2208" s="41"/>
      <c r="W2208" s="41"/>
      <c r="X2208" s="41"/>
      <c r="Y2208" s="41"/>
      <c r="Z2208" s="41"/>
      <c r="AA2208" s="41"/>
      <c r="AB2208" s="41"/>
      <c r="AC2208" s="41"/>
      <c r="AD2208" s="41"/>
      <c r="AE2208" s="41"/>
      <c r="AT2208" s="20" t="s">
        <v>162</v>
      </c>
      <c r="AU2208" s="20" t="s">
        <v>77</v>
      </c>
    </row>
    <row r="2209" s="13" customFormat="1">
      <c r="A2209" s="13"/>
      <c r="B2209" s="233"/>
      <c r="C2209" s="234"/>
      <c r="D2209" s="228" t="s">
        <v>170</v>
      </c>
      <c r="E2209" s="235" t="s">
        <v>19</v>
      </c>
      <c r="F2209" s="236" t="s">
        <v>1739</v>
      </c>
      <c r="G2209" s="234"/>
      <c r="H2209" s="235" t="s">
        <v>19</v>
      </c>
      <c r="I2209" s="237"/>
      <c r="J2209" s="234"/>
      <c r="K2209" s="234"/>
      <c r="L2209" s="238"/>
      <c r="M2209" s="239"/>
      <c r="N2209" s="240"/>
      <c r="O2209" s="240"/>
      <c r="P2209" s="240"/>
      <c r="Q2209" s="240"/>
      <c r="R2209" s="240"/>
      <c r="S2209" s="240"/>
      <c r="T2209" s="241"/>
      <c r="U2209" s="13"/>
      <c r="V2209" s="13"/>
      <c r="W2209" s="13"/>
      <c r="X2209" s="13"/>
      <c r="Y2209" s="13"/>
      <c r="Z2209" s="13"/>
      <c r="AA2209" s="13"/>
      <c r="AB2209" s="13"/>
      <c r="AC2209" s="13"/>
      <c r="AD2209" s="13"/>
      <c r="AE2209" s="13"/>
      <c r="AT2209" s="242" t="s">
        <v>170</v>
      </c>
      <c r="AU2209" s="242" t="s">
        <v>77</v>
      </c>
      <c r="AV2209" s="13" t="s">
        <v>75</v>
      </c>
      <c r="AW2209" s="13" t="s">
        <v>31</v>
      </c>
      <c r="AX2209" s="13" t="s">
        <v>69</v>
      </c>
      <c r="AY2209" s="242" t="s">
        <v>155</v>
      </c>
    </row>
    <row r="2210" s="14" customFormat="1">
      <c r="A2210" s="14"/>
      <c r="B2210" s="243"/>
      <c r="C2210" s="244"/>
      <c r="D2210" s="228" t="s">
        <v>170</v>
      </c>
      <c r="E2210" s="245" t="s">
        <v>19</v>
      </c>
      <c r="F2210" s="246" t="s">
        <v>1740</v>
      </c>
      <c r="G2210" s="244"/>
      <c r="H2210" s="247">
        <v>3515.5</v>
      </c>
      <c r="I2210" s="248"/>
      <c r="J2210" s="244"/>
      <c r="K2210" s="244"/>
      <c r="L2210" s="249"/>
      <c r="M2210" s="250"/>
      <c r="N2210" s="251"/>
      <c r="O2210" s="251"/>
      <c r="P2210" s="251"/>
      <c r="Q2210" s="251"/>
      <c r="R2210" s="251"/>
      <c r="S2210" s="251"/>
      <c r="T2210" s="252"/>
      <c r="U2210" s="14"/>
      <c r="V2210" s="14"/>
      <c r="W2210" s="14"/>
      <c r="X2210" s="14"/>
      <c r="Y2210" s="14"/>
      <c r="Z2210" s="14"/>
      <c r="AA2210" s="14"/>
      <c r="AB2210" s="14"/>
      <c r="AC2210" s="14"/>
      <c r="AD2210" s="14"/>
      <c r="AE2210" s="14"/>
      <c r="AT2210" s="253" t="s">
        <v>170</v>
      </c>
      <c r="AU2210" s="253" t="s">
        <v>77</v>
      </c>
      <c r="AV2210" s="14" t="s">
        <v>77</v>
      </c>
      <c r="AW2210" s="14" t="s">
        <v>31</v>
      </c>
      <c r="AX2210" s="14" t="s">
        <v>69</v>
      </c>
      <c r="AY2210" s="253" t="s">
        <v>155</v>
      </c>
    </row>
    <row r="2211" s="13" customFormat="1">
      <c r="A2211" s="13"/>
      <c r="B2211" s="233"/>
      <c r="C2211" s="234"/>
      <c r="D2211" s="228" t="s">
        <v>170</v>
      </c>
      <c r="E2211" s="235" t="s">
        <v>19</v>
      </c>
      <c r="F2211" s="236" t="s">
        <v>499</v>
      </c>
      <c r="G2211" s="234"/>
      <c r="H2211" s="235" t="s">
        <v>19</v>
      </c>
      <c r="I2211" s="237"/>
      <c r="J2211" s="234"/>
      <c r="K2211" s="234"/>
      <c r="L2211" s="238"/>
      <c r="M2211" s="239"/>
      <c r="N2211" s="240"/>
      <c r="O2211" s="240"/>
      <c r="P2211" s="240"/>
      <c r="Q2211" s="240"/>
      <c r="R2211" s="240"/>
      <c r="S2211" s="240"/>
      <c r="T2211" s="241"/>
      <c r="U2211" s="13"/>
      <c r="V2211" s="13"/>
      <c r="W2211" s="13"/>
      <c r="X2211" s="13"/>
      <c r="Y2211" s="13"/>
      <c r="Z2211" s="13"/>
      <c r="AA2211" s="13"/>
      <c r="AB2211" s="13"/>
      <c r="AC2211" s="13"/>
      <c r="AD2211" s="13"/>
      <c r="AE2211" s="13"/>
      <c r="AT2211" s="242" t="s">
        <v>170</v>
      </c>
      <c r="AU2211" s="242" t="s">
        <v>77</v>
      </c>
      <c r="AV2211" s="13" t="s">
        <v>75</v>
      </c>
      <c r="AW2211" s="13" t="s">
        <v>31</v>
      </c>
      <c r="AX2211" s="13" t="s">
        <v>69</v>
      </c>
      <c r="AY2211" s="242" t="s">
        <v>155</v>
      </c>
    </row>
    <row r="2212" s="14" customFormat="1">
      <c r="A2212" s="14"/>
      <c r="B2212" s="243"/>
      <c r="C2212" s="244"/>
      <c r="D2212" s="228" t="s">
        <v>170</v>
      </c>
      <c r="E2212" s="245" t="s">
        <v>19</v>
      </c>
      <c r="F2212" s="246" t="s">
        <v>453</v>
      </c>
      <c r="G2212" s="244"/>
      <c r="H2212" s="247">
        <v>6.72</v>
      </c>
      <c r="I2212" s="248"/>
      <c r="J2212" s="244"/>
      <c r="K2212" s="244"/>
      <c r="L2212" s="249"/>
      <c r="M2212" s="250"/>
      <c r="N2212" s="251"/>
      <c r="O2212" s="251"/>
      <c r="P2212" s="251"/>
      <c r="Q2212" s="251"/>
      <c r="R2212" s="251"/>
      <c r="S2212" s="251"/>
      <c r="T2212" s="252"/>
      <c r="U2212" s="14"/>
      <c r="V2212" s="14"/>
      <c r="W2212" s="14"/>
      <c r="X2212" s="14"/>
      <c r="Y2212" s="14"/>
      <c r="Z2212" s="14"/>
      <c r="AA2212" s="14"/>
      <c r="AB2212" s="14"/>
      <c r="AC2212" s="14"/>
      <c r="AD2212" s="14"/>
      <c r="AE2212" s="14"/>
      <c r="AT2212" s="253" t="s">
        <v>170</v>
      </c>
      <c r="AU2212" s="253" t="s">
        <v>77</v>
      </c>
      <c r="AV2212" s="14" t="s">
        <v>77</v>
      </c>
      <c r="AW2212" s="14" t="s">
        <v>31</v>
      </c>
      <c r="AX2212" s="14" t="s">
        <v>69</v>
      </c>
      <c r="AY2212" s="253" t="s">
        <v>155</v>
      </c>
    </row>
    <row r="2213" s="14" customFormat="1">
      <c r="A2213" s="14"/>
      <c r="B2213" s="243"/>
      <c r="C2213" s="244"/>
      <c r="D2213" s="228" t="s">
        <v>170</v>
      </c>
      <c r="E2213" s="245" t="s">
        <v>19</v>
      </c>
      <c r="F2213" s="246" t="s">
        <v>454</v>
      </c>
      <c r="G2213" s="244"/>
      <c r="H2213" s="247">
        <v>5.74</v>
      </c>
      <c r="I2213" s="248"/>
      <c r="J2213" s="244"/>
      <c r="K2213" s="244"/>
      <c r="L2213" s="249"/>
      <c r="M2213" s="250"/>
      <c r="N2213" s="251"/>
      <c r="O2213" s="251"/>
      <c r="P2213" s="251"/>
      <c r="Q2213" s="251"/>
      <c r="R2213" s="251"/>
      <c r="S2213" s="251"/>
      <c r="T2213" s="252"/>
      <c r="U2213" s="14"/>
      <c r="V2213" s="14"/>
      <c r="W2213" s="14"/>
      <c r="X2213" s="14"/>
      <c r="Y2213" s="14"/>
      <c r="Z2213" s="14"/>
      <c r="AA2213" s="14"/>
      <c r="AB2213" s="14"/>
      <c r="AC2213" s="14"/>
      <c r="AD2213" s="14"/>
      <c r="AE2213" s="14"/>
      <c r="AT2213" s="253" t="s">
        <v>170</v>
      </c>
      <c r="AU2213" s="253" t="s">
        <v>77</v>
      </c>
      <c r="AV2213" s="14" t="s">
        <v>77</v>
      </c>
      <c r="AW2213" s="14" t="s">
        <v>31</v>
      </c>
      <c r="AX2213" s="14" t="s">
        <v>69</v>
      </c>
      <c r="AY2213" s="253" t="s">
        <v>155</v>
      </c>
    </row>
    <row r="2214" s="15" customFormat="1">
      <c r="A2214" s="15"/>
      <c r="B2214" s="254"/>
      <c r="C2214" s="255"/>
      <c r="D2214" s="228" t="s">
        <v>170</v>
      </c>
      <c r="E2214" s="256" t="s">
        <v>19</v>
      </c>
      <c r="F2214" s="257" t="s">
        <v>192</v>
      </c>
      <c r="G2214" s="255"/>
      <c r="H2214" s="258">
        <v>3527.9599999999996</v>
      </c>
      <c r="I2214" s="259"/>
      <c r="J2214" s="255"/>
      <c r="K2214" s="255"/>
      <c r="L2214" s="260"/>
      <c r="M2214" s="261"/>
      <c r="N2214" s="262"/>
      <c r="O2214" s="262"/>
      <c r="P2214" s="262"/>
      <c r="Q2214" s="262"/>
      <c r="R2214" s="262"/>
      <c r="S2214" s="262"/>
      <c r="T2214" s="263"/>
      <c r="U2214" s="15"/>
      <c r="V2214" s="15"/>
      <c r="W2214" s="15"/>
      <c r="X2214" s="15"/>
      <c r="Y2214" s="15"/>
      <c r="Z2214" s="15"/>
      <c r="AA2214" s="15"/>
      <c r="AB2214" s="15"/>
      <c r="AC2214" s="15"/>
      <c r="AD2214" s="15"/>
      <c r="AE2214" s="15"/>
      <c r="AT2214" s="264" t="s">
        <v>170</v>
      </c>
      <c r="AU2214" s="264" t="s">
        <v>77</v>
      </c>
      <c r="AV2214" s="15" t="s">
        <v>161</v>
      </c>
      <c r="AW2214" s="15" t="s">
        <v>31</v>
      </c>
      <c r="AX2214" s="15" t="s">
        <v>75</v>
      </c>
      <c r="AY2214" s="264" t="s">
        <v>155</v>
      </c>
    </row>
    <row r="2215" s="2" customFormat="1" ht="16.5" customHeight="1">
      <c r="A2215" s="41"/>
      <c r="B2215" s="42"/>
      <c r="C2215" s="215" t="s">
        <v>1741</v>
      </c>
      <c r="D2215" s="215" t="s">
        <v>157</v>
      </c>
      <c r="E2215" s="216" t="s">
        <v>1742</v>
      </c>
      <c r="F2215" s="217" t="s">
        <v>1743</v>
      </c>
      <c r="G2215" s="218" t="s">
        <v>168</v>
      </c>
      <c r="H2215" s="219">
        <v>3550.44</v>
      </c>
      <c r="I2215" s="220"/>
      <c r="J2215" s="221">
        <f>ROUND(I2215*H2215,2)</f>
        <v>0</v>
      </c>
      <c r="K2215" s="217" t="s">
        <v>19</v>
      </c>
      <c r="L2215" s="47"/>
      <c r="M2215" s="222" t="s">
        <v>19</v>
      </c>
      <c r="N2215" s="223" t="s">
        <v>40</v>
      </c>
      <c r="O2215" s="87"/>
      <c r="P2215" s="224">
        <f>O2215*H2215</f>
        <v>0</v>
      </c>
      <c r="Q2215" s="224">
        <v>0</v>
      </c>
      <c r="R2215" s="224">
        <f>Q2215*H2215</f>
        <v>0</v>
      </c>
      <c r="S2215" s="224">
        <v>0</v>
      </c>
      <c r="T2215" s="225">
        <f>S2215*H2215</f>
        <v>0</v>
      </c>
      <c r="U2215" s="41"/>
      <c r="V2215" s="41"/>
      <c r="W2215" s="41"/>
      <c r="X2215" s="41"/>
      <c r="Y2215" s="41"/>
      <c r="Z2215" s="41"/>
      <c r="AA2215" s="41"/>
      <c r="AB2215" s="41"/>
      <c r="AC2215" s="41"/>
      <c r="AD2215" s="41"/>
      <c r="AE2215" s="41"/>
      <c r="AR2215" s="226" t="s">
        <v>220</v>
      </c>
      <c r="AT2215" s="226" t="s">
        <v>157</v>
      </c>
      <c r="AU2215" s="226" t="s">
        <v>77</v>
      </c>
      <c r="AY2215" s="20" t="s">
        <v>155</v>
      </c>
      <c r="BE2215" s="227">
        <f>IF(N2215="základní",J2215,0)</f>
        <v>0</v>
      </c>
      <c r="BF2215" s="227">
        <f>IF(N2215="snížená",J2215,0)</f>
        <v>0</v>
      </c>
      <c r="BG2215" s="227">
        <f>IF(N2215="zákl. přenesená",J2215,0)</f>
        <v>0</v>
      </c>
      <c r="BH2215" s="227">
        <f>IF(N2215="sníž. přenesená",J2215,0)</f>
        <v>0</v>
      </c>
      <c r="BI2215" s="227">
        <f>IF(N2215="nulová",J2215,0)</f>
        <v>0</v>
      </c>
      <c r="BJ2215" s="20" t="s">
        <v>75</v>
      </c>
      <c r="BK2215" s="227">
        <f>ROUND(I2215*H2215,2)</f>
        <v>0</v>
      </c>
      <c r="BL2215" s="20" t="s">
        <v>220</v>
      </c>
      <c r="BM2215" s="226" t="s">
        <v>1744</v>
      </c>
    </row>
    <row r="2216" s="2" customFormat="1">
      <c r="A2216" s="41"/>
      <c r="B2216" s="42"/>
      <c r="C2216" s="43"/>
      <c r="D2216" s="228" t="s">
        <v>162</v>
      </c>
      <c r="E2216" s="43"/>
      <c r="F2216" s="229" t="s">
        <v>1743</v>
      </c>
      <c r="G2216" s="43"/>
      <c r="H2216" s="43"/>
      <c r="I2216" s="230"/>
      <c r="J2216" s="43"/>
      <c r="K2216" s="43"/>
      <c r="L2216" s="47"/>
      <c r="M2216" s="231"/>
      <c r="N2216" s="232"/>
      <c r="O2216" s="87"/>
      <c r="P2216" s="87"/>
      <c r="Q2216" s="87"/>
      <c r="R2216" s="87"/>
      <c r="S2216" s="87"/>
      <c r="T2216" s="88"/>
      <c r="U2216" s="41"/>
      <c r="V2216" s="41"/>
      <c r="W2216" s="41"/>
      <c r="X2216" s="41"/>
      <c r="Y2216" s="41"/>
      <c r="Z2216" s="41"/>
      <c r="AA2216" s="41"/>
      <c r="AB2216" s="41"/>
      <c r="AC2216" s="41"/>
      <c r="AD2216" s="41"/>
      <c r="AE2216" s="41"/>
      <c r="AT2216" s="20" t="s">
        <v>162</v>
      </c>
      <c r="AU2216" s="20" t="s">
        <v>77</v>
      </c>
    </row>
    <row r="2217" s="14" customFormat="1">
      <c r="A2217" s="14"/>
      <c r="B2217" s="243"/>
      <c r="C2217" s="244"/>
      <c r="D2217" s="228" t="s">
        <v>170</v>
      </c>
      <c r="E2217" s="245" t="s">
        <v>19</v>
      </c>
      <c r="F2217" s="246" t="s">
        <v>1745</v>
      </c>
      <c r="G2217" s="244"/>
      <c r="H2217" s="247">
        <v>3550.44</v>
      </c>
      <c r="I2217" s="248"/>
      <c r="J2217" s="244"/>
      <c r="K2217" s="244"/>
      <c r="L2217" s="249"/>
      <c r="M2217" s="250"/>
      <c r="N2217" s="251"/>
      <c r="O2217" s="251"/>
      <c r="P2217" s="251"/>
      <c r="Q2217" s="251"/>
      <c r="R2217" s="251"/>
      <c r="S2217" s="251"/>
      <c r="T2217" s="252"/>
      <c r="U2217" s="14"/>
      <c r="V2217" s="14"/>
      <c r="W2217" s="14"/>
      <c r="X2217" s="14"/>
      <c r="Y2217" s="14"/>
      <c r="Z2217" s="14"/>
      <c r="AA2217" s="14"/>
      <c r="AB2217" s="14"/>
      <c r="AC2217" s="14"/>
      <c r="AD2217" s="14"/>
      <c r="AE2217" s="14"/>
      <c r="AT2217" s="253" t="s">
        <v>170</v>
      </c>
      <c r="AU2217" s="253" t="s">
        <v>77</v>
      </c>
      <c r="AV2217" s="14" t="s">
        <v>77</v>
      </c>
      <c r="AW2217" s="14" t="s">
        <v>31</v>
      </c>
      <c r="AX2217" s="14" t="s">
        <v>69</v>
      </c>
      <c r="AY2217" s="253" t="s">
        <v>155</v>
      </c>
    </row>
    <row r="2218" s="15" customFormat="1">
      <c r="A2218" s="15"/>
      <c r="B2218" s="254"/>
      <c r="C2218" s="255"/>
      <c r="D2218" s="228" t="s">
        <v>170</v>
      </c>
      <c r="E2218" s="256" t="s">
        <v>19</v>
      </c>
      <c r="F2218" s="257" t="s">
        <v>192</v>
      </c>
      <c r="G2218" s="255"/>
      <c r="H2218" s="258">
        <v>3550.44</v>
      </c>
      <c r="I2218" s="259"/>
      <c r="J2218" s="255"/>
      <c r="K2218" s="255"/>
      <c r="L2218" s="260"/>
      <c r="M2218" s="261"/>
      <c r="N2218" s="262"/>
      <c r="O2218" s="262"/>
      <c r="P2218" s="262"/>
      <c r="Q2218" s="262"/>
      <c r="R2218" s="262"/>
      <c r="S2218" s="262"/>
      <c r="T2218" s="263"/>
      <c r="U2218" s="15"/>
      <c r="V2218" s="15"/>
      <c r="W2218" s="15"/>
      <c r="X2218" s="15"/>
      <c r="Y2218" s="15"/>
      <c r="Z2218" s="15"/>
      <c r="AA2218" s="15"/>
      <c r="AB2218" s="15"/>
      <c r="AC2218" s="15"/>
      <c r="AD2218" s="15"/>
      <c r="AE2218" s="15"/>
      <c r="AT2218" s="264" t="s">
        <v>170</v>
      </c>
      <c r="AU2218" s="264" t="s">
        <v>77</v>
      </c>
      <c r="AV2218" s="15" t="s">
        <v>161</v>
      </c>
      <c r="AW2218" s="15" t="s">
        <v>31</v>
      </c>
      <c r="AX2218" s="15" t="s">
        <v>75</v>
      </c>
      <c r="AY2218" s="264" t="s">
        <v>155</v>
      </c>
    </row>
    <row r="2219" s="2" customFormat="1" ht="16.5" customHeight="1">
      <c r="A2219" s="41"/>
      <c r="B2219" s="42"/>
      <c r="C2219" s="215" t="s">
        <v>1113</v>
      </c>
      <c r="D2219" s="215" t="s">
        <v>157</v>
      </c>
      <c r="E2219" s="216" t="s">
        <v>1746</v>
      </c>
      <c r="F2219" s="217" t="s">
        <v>1747</v>
      </c>
      <c r="G2219" s="218" t="s">
        <v>232</v>
      </c>
      <c r="H2219" s="219">
        <v>84.213</v>
      </c>
      <c r="I2219" s="220"/>
      <c r="J2219" s="221">
        <f>ROUND(I2219*H2219,2)</f>
        <v>0</v>
      </c>
      <c r="K2219" s="217" t="s">
        <v>19</v>
      </c>
      <c r="L2219" s="47"/>
      <c r="M2219" s="222" t="s">
        <v>19</v>
      </c>
      <c r="N2219" s="223" t="s">
        <v>40</v>
      </c>
      <c r="O2219" s="87"/>
      <c r="P2219" s="224">
        <f>O2219*H2219</f>
        <v>0</v>
      </c>
      <c r="Q2219" s="224">
        <v>0</v>
      </c>
      <c r="R2219" s="224">
        <f>Q2219*H2219</f>
        <v>0</v>
      </c>
      <c r="S2219" s="224">
        <v>0</v>
      </c>
      <c r="T2219" s="225">
        <f>S2219*H2219</f>
        <v>0</v>
      </c>
      <c r="U2219" s="41"/>
      <c r="V2219" s="41"/>
      <c r="W2219" s="41"/>
      <c r="X2219" s="41"/>
      <c r="Y2219" s="41"/>
      <c r="Z2219" s="41"/>
      <c r="AA2219" s="41"/>
      <c r="AB2219" s="41"/>
      <c r="AC2219" s="41"/>
      <c r="AD2219" s="41"/>
      <c r="AE2219" s="41"/>
      <c r="AR2219" s="226" t="s">
        <v>220</v>
      </c>
      <c r="AT2219" s="226" t="s">
        <v>157</v>
      </c>
      <c r="AU2219" s="226" t="s">
        <v>77</v>
      </c>
      <c r="AY2219" s="20" t="s">
        <v>155</v>
      </c>
      <c r="BE2219" s="227">
        <f>IF(N2219="základní",J2219,0)</f>
        <v>0</v>
      </c>
      <c r="BF2219" s="227">
        <f>IF(N2219="snížená",J2219,0)</f>
        <v>0</v>
      </c>
      <c r="BG2219" s="227">
        <f>IF(N2219="zákl. přenesená",J2219,0)</f>
        <v>0</v>
      </c>
      <c r="BH2219" s="227">
        <f>IF(N2219="sníž. přenesená",J2219,0)</f>
        <v>0</v>
      </c>
      <c r="BI2219" s="227">
        <f>IF(N2219="nulová",J2219,0)</f>
        <v>0</v>
      </c>
      <c r="BJ2219" s="20" t="s">
        <v>75</v>
      </c>
      <c r="BK2219" s="227">
        <f>ROUND(I2219*H2219,2)</f>
        <v>0</v>
      </c>
      <c r="BL2219" s="20" t="s">
        <v>220</v>
      </c>
      <c r="BM2219" s="226" t="s">
        <v>1748</v>
      </c>
    </row>
    <row r="2220" s="2" customFormat="1">
      <c r="A2220" s="41"/>
      <c r="B2220" s="42"/>
      <c r="C2220" s="43"/>
      <c r="D2220" s="228" t="s">
        <v>162</v>
      </c>
      <c r="E2220" s="43"/>
      <c r="F2220" s="229" t="s">
        <v>1747</v>
      </c>
      <c r="G2220" s="43"/>
      <c r="H2220" s="43"/>
      <c r="I2220" s="230"/>
      <c r="J2220" s="43"/>
      <c r="K2220" s="43"/>
      <c r="L2220" s="47"/>
      <c r="M2220" s="231"/>
      <c r="N2220" s="232"/>
      <c r="O2220" s="87"/>
      <c r="P2220" s="87"/>
      <c r="Q2220" s="87"/>
      <c r="R2220" s="87"/>
      <c r="S2220" s="87"/>
      <c r="T2220" s="88"/>
      <c r="U2220" s="41"/>
      <c r="V2220" s="41"/>
      <c r="W2220" s="41"/>
      <c r="X2220" s="41"/>
      <c r="Y2220" s="41"/>
      <c r="Z2220" s="41"/>
      <c r="AA2220" s="41"/>
      <c r="AB2220" s="41"/>
      <c r="AC2220" s="41"/>
      <c r="AD2220" s="41"/>
      <c r="AE2220" s="41"/>
      <c r="AT2220" s="20" t="s">
        <v>162</v>
      </c>
      <c r="AU2220" s="20" t="s">
        <v>77</v>
      </c>
    </row>
    <row r="2221" s="12" customFormat="1" ht="22.8" customHeight="1">
      <c r="A2221" s="12"/>
      <c r="B2221" s="199"/>
      <c r="C2221" s="200"/>
      <c r="D2221" s="201" t="s">
        <v>68</v>
      </c>
      <c r="E2221" s="213" t="s">
        <v>1749</v>
      </c>
      <c r="F2221" s="213" t="s">
        <v>1750</v>
      </c>
      <c r="G2221" s="200"/>
      <c r="H2221" s="200"/>
      <c r="I2221" s="203"/>
      <c r="J2221" s="214">
        <f>BK2221</f>
        <v>0</v>
      </c>
      <c r="K2221" s="200"/>
      <c r="L2221" s="205"/>
      <c r="M2221" s="206"/>
      <c r="N2221" s="207"/>
      <c r="O2221" s="207"/>
      <c r="P2221" s="208">
        <f>SUM(P2222:P2319)</f>
        <v>0</v>
      </c>
      <c r="Q2221" s="207"/>
      <c r="R2221" s="208">
        <f>SUM(R2222:R2319)</f>
        <v>0</v>
      </c>
      <c r="S2221" s="207"/>
      <c r="T2221" s="209">
        <f>SUM(T2222:T2319)</f>
        <v>0</v>
      </c>
      <c r="U2221" s="12"/>
      <c r="V2221" s="12"/>
      <c r="W2221" s="12"/>
      <c r="X2221" s="12"/>
      <c r="Y2221" s="12"/>
      <c r="Z2221" s="12"/>
      <c r="AA2221" s="12"/>
      <c r="AB2221" s="12"/>
      <c r="AC2221" s="12"/>
      <c r="AD2221" s="12"/>
      <c r="AE2221" s="12"/>
      <c r="AR2221" s="210" t="s">
        <v>77</v>
      </c>
      <c r="AT2221" s="211" t="s">
        <v>68</v>
      </c>
      <c r="AU2221" s="211" t="s">
        <v>75</v>
      </c>
      <c r="AY2221" s="210" t="s">
        <v>155</v>
      </c>
      <c r="BK2221" s="212">
        <f>SUM(BK2222:BK2319)</f>
        <v>0</v>
      </c>
    </row>
    <row r="2222" s="2" customFormat="1" ht="16.5" customHeight="1">
      <c r="A2222" s="41"/>
      <c r="B2222" s="42"/>
      <c r="C2222" s="215" t="s">
        <v>1751</v>
      </c>
      <c r="D2222" s="215" t="s">
        <v>157</v>
      </c>
      <c r="E2222" s="216" t="s">
        <v>1752</v>
      </c>
      <c r="F2222" s="217" t="s">
        <v>1753</v>
      </c>
      <c r="G2222" s="218" t="s">
        <v>168</v>
      </c>
      <c r="H2222" s="219">
        <v>20</v>
      </c>
      <c r="I2222" s="220"/>
      <c r="J2222" s="221">
        <f>ROUND(I2222*H2222,2)</f>
        <v>0</v>
      </c>
      <c r="K2222" s="217" t="s">
        <v>19</v>
      </c>
      <c r="L2222" s="47"/>
      <c r="M2222" s="222" t="s">
        <v>19</v>
      </c>
      <c r="N2222" s="223" t="s">
        <v>40</v>
      </c>
      <c r="O2222" s="87"/>
      <c r="P2222" s="224">
        <f>O2222*H2222</f>
        <v>0</v>
      </c>
      <c r="Q2222" s="224">
        <v>0</v>
      </c>
      <c r="R2222" s="224">
        <f>Q2222*H2222</f>
        <v>0</v>
      </c>
      <c r="S2222" s="224">
        <v>0</v>
      </c>
      <c r="T2222" s="225">
        <f>S2222*H2222</f>
        <v>0</v>
      </c>
      <c r="U2222" s="41"/>
      <c r="V2222" s="41"/>
      <c r="W2222" s="41"/>
      <c r="X2222" s="41"/>
      <c r="Y2222" s="41"/>
      <c r="Z2222" s="41"/>
      <c r="AA2222" s="41"/>
      <c r="AB2222" s="41"/>
      <c r="AC2222" s="41"/>
      <c r="AD2222" s="41"/>
      <c r="AE2222" s="41"/>
      <c r="AR2222" s="226" t="s">
        <v>220</v>
      </c>
      <c r="AT2222" s="226" t="s">
        <v>157</v>
      </c>
      <c r="AU2222" s="226" t="s">
        <v>77</v>
      </c>
      <c r="AY2222" s="20" t="s">
        <v>155</v>
      </c>
      <c r="BE2222" s="227">
        <f>IF(N2222="základní",J2222,0)</f>
        <v>0</v>
      </c>
      <c r="BF2222" s="227">
        <f>IF(N2222="snížená",J2222,0)</f>
        <v>0</v>
      </c>
      <c r="BG2222" s="227">
        <f>IF(N2222="zákl. přenesená",J2222,0)</f>
        <v>0</v>
      </c>
      <c r="BH2222" s="227">
        <f>IF(N2222="sníž. přenesená",J2222,0)</f>
        <v>0</v>
      </c>
      <c r="BI2222" s="227">
        <f>IF(N2222="nulová",J2222,0)</f>
        <v>0</v>
      </c>
      <c r="BJ2222" s="20" t="s">
        <v>75</v>
      </c>
      <c r="BK2222" s="227">
        <f>ROUND(I2222*H2222,2)</f>
        <v>0</v>
      </c>
      <c r="BL2222" s="20" t="s">
        <v>220</v>
      </c>
      <c r="BM2222" s="226" t="s">
        <v>1754</v>
      </c>
    </row>
    <row r="2223" s="2" customFormat="1">
      <c r="A2223" s="41"/>
      <c r="B2223" s="42"/>
      <c r="C2223" s="43"/>
      <c r="D2223" s="228" t="s">
        <v>162</v>
      </c>
      <c r="E2223" s="43"/>
      <c r="F2223" s="229" t="s">
        <v>1753</v>
      </c>
      <c r="G2223" s="43"/>
      <c r="H2223" s="43"/>
      <c r="I2223" s="230"/>
      <c r="J2223" s="43"/>
      <c r="K2223" s="43"/>
      <c r="L2223" s="47"/>
      <c r="M2223" s="231"/>
      <c r="N2223" s="232"/>
      <c r="O2223" s="87"/>
      <c r="P2223" s="87"/>
      <c r="Q2223" s="87"/>
      <c r="R2223" s="87"/>
      <c r="S2223" s="87"/>
      <c r="T2223" s="88"/>
      <c r="U2223" s="41"/>
      <c r="V2223" s="41"/>
      <c r="W2223" s="41"/>
      <c r="X2223" s="41"/>
      <c r="Y2223" s="41"/>
      <c r="Z2223" s="41"/>
      <c r="AA2223" s="41"/>
      <c r="AB2223" s="41"/>
      <c r="AC2223" s="41"/>
      <c r="AD2223" s="41"/>
      <c r="AE2223" s="41"/>
      <c r="AT2223" s="20" t="s">
        <v>162</v>
      </c>
      <c r="AU2223" s="20" t="s">
        <v>77</v>
      </c>
    </row>
    <row r="2224" s="13" customFormat="1">
      <c r="A2224" s="13"/>
      <c r="B2224" s="233"/>
      <c r="C2224" s="234"/>
      <c r="D2224" s="228" t="s">
        <v>170</v>
      </c>
      <c r="E2224" s="235" t="s">
        <v>19</v>
      </c>
      <c r="F2224" s="236" t="s">
        <v>1755</v>
      </c>
      <c r="G2224" s="234"/>
      <c r="H2224" s="235" t="s">
        <v>19</v>
      </c>
      <c r="I2224" s="237"/>
      <c r="J2224" s="234"/>
      <c r="K2224" s="234"/>
      <c r="L2224" s="238"/>
      <c r="M2224" s="239"/>
      <c r="N2224" s="240"/>
      <c r="O2224" s="240"/>
      <c r="P2224" s="240"/>
      <c r="Q2224" s="240"/>
      <c r="R2224" s="240"/>
      <c r="S2224" s="240"/>
      <c r="T2224" s="241"/>
      <c r="U2224" s="13"/>
      <c r="V2224" s="13"/>
      <c r="W2224" s="13"/>
      <c r="X2224" s="13"/>
      <c r="Y2224" s="13"/>
      <c r="Z2224" s="13"/>
      <c r="AA2224" s="13"/>
      <c r="AB2224" s="13"/>
      <c r="AC2224" s="13"/>
      <c r="AD2224" s="13"/>
      <c r="AE2224" s="13"/>
      <c r="AT2224" s="242" t="s">
        <v>170</v>
      </c>
      <c r="AU2224" s="242" t="s">
        <v>77</v>
      </c>
      <c r="AV2224" s="13" t="s">
        <v>75</v>
      </c>
      <c r="AW2224" s="13" t="s">
        <v>31</v>
      </c>
      <c r="AX2224" s="13" t="s">
        <v>69</v>
      </c>
      <c r="AY2224" s="242" t="s">
        <v>155</v>
      </c>
    </row>
    <row r="2225" s="14" customFormat="1">
      <c r="A2225" s="14"/>
      <c r="B2225" s="243"/>
      <c r="C2225" s="244"/>
      <c r="D2225" s="228" t="s">
        <v>170</v>
      </c>
      <c r="E2225" s="245" t="s">
        <v>19</v>
      </c>
      <c r="F2225" s="246" t="s">
        <v>1756</v>
      </c>
      <c r="G2225" s="244"/>
      <c r="H2225" s="247">
        <v>20</v>
      </c>
      <c r="I2225" s="248"/>
      <c r="J2225" s="244"/>
      <c r="K2225" s="244"/>
      <c r="L2225" s="249"/>
      <c r="M2225" s="250"/>
      <c r="N2225" s="251"/>
      <c r="O2225" s="251"/>
      <c r="P2225" s="251"/>
      <c r="Q2225" s="251"/>
      <c r="R2225" s="251"/>
      <c r="S2225" s="251"/>
      <c r="T2225" s="252"/>
      <c r="U2225" s="14"/>
      <c r="V2225" s="14"/>
      <c r="W2225" s="14"/>
      <c r="X2225" s="14"/>
      <c r="Y2225" s="14"/>
      <c r="Z2225" s="14"/>
      <c r="AA2225" s="14"/>
      <c r="AB2225" s="14"/>
      <c r="AC2225" s="14"/>
      <c r="AD2225" s="14"/>
      <c r="AE2225" s="14"/>
      <c r="AT2225" s="253" t="s">
        <v>170</v>
      </c>
      <c r="AU2225" s="253" t="s">
        <v>77</v>
      </c>
      <c r="AV2225" s="14" t="s">
        <v>77</v>
      </c>
      <c r="AW2225" s="14" t="s">
        <v>31</v>
      </c>
      <c r="AX2225" s="14" t="s">
        <v>69</v>
      </c>
      <c r="AY2225" s="253" t="s">
        <v>155</v>
      </c>
    </row>
    <row r="2226" s="15" customFormat="1">
      <c r="A2226" s="15"/>
      <c r="B2226" s="254"/>
      <c r="C2226" s="255"/>
      <c r="D2226" s="228" t="s">
        <v>170</v>
      </c>
      <c r="E2226" s="256" t="s">
        <v>19</v>
      </c>
      <c r="F2226" s="257" t="s">
        <v>192</v>
      </c>
      <c r="G2226" s="255"/>
      <c r="H2226" s="258">
        <v>20</v>
      </c>
      <c r="I2226" s="259"/>
      <c r="J2226" s="255"/>
      <c r="K2226" s="255"/>
      <c r="L2226" s="260"/>
      <c r="M2226" s="261"/>
      <c r="N2226" s="262"/>
      <c r="O2226" s="262"/>
      <c r="P2226" s="262"/>
      <c r="Q2226" s="262"/>
      <c r="R2226" s="262"/>
      <c r="S2226" s="262"/>
      <c r="T2226" s="263"/>
      <c r="U2226" s="15"/>
      <c r="V2226" s="15"/>
      <c r="W2226" s="15"/>
      <c r="X2226" s="15"/>
      <c r="Y2226" s="15"/>
      <c r="Z2226" s="15"/>
      <c r="AA2226" s="15"/>
      <c r="AB2226" s="15"/>
      <c r="AC2226" s="15"/>
      <c r="AD2226" s="15"/>
      <c r="AE2226" s="15"/>
      <c r="AT2226" s="264" t="s">
        <v>170</v>
      </c>
      <c r="AU2226" s="264" t="s">
        <v>77</v>
      </c>
      <c r="AV2226" s="15" t="s">
        <v>161</v>
      </c>
      <c r="AW2226" s="15" t="s">
        <v>31</v>
      </c>
      <c r="AX2226" s="15" t="s">
        <v>75</v>
      </c>
      <c r="AY2226" s="264" t="s">
        <v>155</v>
      </c>
    </row>
    <row r="2227" s="2" customFormat="1" ht="16.5" customHeight="1">
      <c r="A2227" s="41"/>
      <c r="B2227" s="42"/>
      <c r="C2227" s="215" t="s">
        <v>1116</v>
      </c>
      <c r="D2227" s="215" t="s">
        <v>157</v>
      </c>
      <c r="E2227" s="216" t="s">
        <v>1757</v>
      </c>
      <c r="F2227" s="217" t="s">
        <v>1758</v>
      </c>
      <c r="G2227" s="218" t="s">
        <v>300</v>
      </c>
      <c r="H2227" s="219">
        <v>699.5</v>
      </c>
      <c r="I2227" s="220"/>
      <c r="J2227" s="221">
        <f>ROUND(I2227*H2227,2)</f>
        <v>0</v>
      </c>
      <c r="K2227" s="217" t="s">
        <v>19</v>
      </c>
      <c r="L2227" s="47"/>
      <c r="M2227" s="222" t="s">
        <v>19</v>
      </c>
      <c r="N2227" s="223" t="s">
        <v>40</v>
      </c>
      <c r="O2227" s="87"/>
      <c r="P2227" s="224">
        <f>O2227*H2227</f>
        <v>0</v>
      </c>
      <c r="Q2227" s="224">
        <v>0</v>
      </c>
      <c r="R2227" s="224">
        <f>Q2227*H2227</f>
        <v>0</v>
      </c>
      <c r="S2227" s="224">
        <v>0</v>
      </c>
      <c r="T2227" s="225">
        <f>S2227*H2227</f>
        <v>0</v>
      </c>
      <c r="U2227" s="41"/>
      <c r="V2227" s="41"/>
      <c r="W2227" s="41"/>
      <c r="X2227" s="41"/>
      <c r="Y2227" s="41"/>
      <c r="Z2227" s="41"/>
      <c r="AA2227" s="41"/>
      <c r="AB2227" s="41"/>
      <c r="AC2227" s="41"/>
      <c r="AD2227" s="41"/>
      <c r="AE2227" s="41"/>
      <c r="AR2227" s="226" t="s">
        <v>220</v>
      </c>
      <c r="AT2227" s="226" t="s">
        <v>157</v>
      </c>
      <c r="AU2227" s="226" t="s">
        <v>77</v>
      </c>
      <c r="AY2227" s="20" t="s">
        <v>155</v>
      </c>
      <c r="BE2227" s="227">
        <f>IF(N2227="základní",J2227,0)</f>
        <v>0</v>
      </c>
      <c r="BF2227" s="227">
        <f>IF(N2227="snížená",J2227,0)</f>
        <v>0</v>
      </c>
      <c r="BG2227" s="227">
        <f>IF(N2227="zákl. přenesená",J2227,0)</f>
        <v>0</v>
      </c>
      <c r="BH2227" s="227">
        <f>IF(N2227="sníž. přenesená",J2227,0)</f>
        <v>0</v>
      </c>
      <c r="BI2227" s="227">
        <f>IF(N2227="nulová",J2227,0)</f>
        <v>0</v>
      </c>
      <c r="BJ2227" s="20" t="s">
        <v>75</v>
      </c>
      <c r="BK2227" s="227">
        <f>ROUND(I2227*H2227,2)</f>
        <v>0</v>
      </c>
      <c r="BL2227" s="20" t="s">
        <v>220</v>
      </c>
      <c r="BM2227" s="226" t="s">
        <v>1759</v>
      </c>
    </row>
    <row r="2228" s="2" customFormat="1">
      <c r="A2228" s="41"/>
      <c r="B2228" s="42"/>
      <c r="C2228" s="43"/>
      <c r="D2228" s="228" t="s">
        <v>162</v>
      </c>
      <c r="E2228" s="43"/>
      <c r="F2228" s="229" t="s">
        <v>1758</v>
      </c>
      <c r="G2228" s="43"/>
      <c r="H2228" s="43"/>
      <c r="I2228" s="230"/>
      <c r="J2228" s="43"/>
      <c r="K2228" s="43"/>
      <c r="L2228" s="47"/>
      <c r="M2228" s="231"/>
      <c r="N2228" s="232"/>
      <c r="O2228" s="87"/>
      <c r="P2228" s="87"/>
      <c r="Q2228" s="87"/>
      <c r="R2228" s="87"/>
      <c r="S2228" s="87"/>
      <c r="T2228" s="88"/>
      <c r="U2228" s="41"/>
      <c r="V2228" s="41"/>
      <c r="W2228" s="41"/>
      <c r="X2228" s="41"/>
      <c r="Y2228" s="41"/>
      <c r="Z2228" s="41"/>
      <c r="AA2228" s="41"/>
      <c r="AB2228" s="41"/>
      <c r="AC2228" s="41"/>
      <c r="AD2228" s="41"/>
      <c r="AE2228" s="41"/>
      <c r="AT2228" s="20" t="s">
        <v>162</v>
      </c>
      <c r="AU2228" s="20" t="s">
        <v>77</v>
      </c>
    </row>
    <row r="2229" s="13" customFormat="1">
      <c r="A2229" s="13"/>
      <c r="B2229" s="233"/>
      <c r="C2229" s="234"/>
      <c r="D2229" s="228" t="s">
        <v>170</v>
      </c>
      <c r="E2229" s="235" t="s">
        <v>19</v>
      </c>
      <c r="F2229" s="236" t="s">
        <v>1760</v>
      </c>
      <c r="G2229" s="234"/>
      <c r="H2229" s="235" t="s">
        <v>19</v>
      </c>
      <c r="I2229" s="237"/>
      <c r="J2229" s="234"/>
      <c r="K2229" s="234"/>
      <c r="L2229" s="238"/>
      <c r="M2229" s="239"/>
      <c r="N2229" s="240"/>
      <c r="O2229" s="240"/>
      <c r="P2229" s="240"/>
      <c r="Q2229" s="240"/>
      <c r="R2229" s="240"/>
      <c r="S2229" s="240"/>
      <c r="T2229" s="241"/>
      <c r="U2229" s="13"/>
      <c r="V2229" s="13"/>
      <c r="W2229" s="13"/>
      <c r="X2229" s="13"/>
      <c r="Y2229" s="13"/>
      <c r="Z2229" s="13"/>
      <c r="AA2229" s="13"/>
      <c r="AB2229" s="13"/>
      <c r="AC2229" s="13"/>
      <c r="AD2229" s="13"/>
      <c r="AE2229" s="13"/>
      <c r="AT2229" s="242" t="s">
        <v>170</v>
      </c>
      <c r="AU2229" s="242" t="s">
        <v>77</v>
      </c>
      <c r="AV2229" s="13" t="s">
        <v>75</v>
      </c>
      <c r="AW2229" s="13" t="s">
        <v>31</v>
      </c>
      <c r="AX2229" s="13" t="s">
        <v>69</v>
      </c>
      <c r="AY2229" s="242" t="s">
        <v>155</v>
      </c>
    </row>
    <row r="2230" s="14" customFormat="1">
      <c r="A2230" s="14"/>
      <c r="B2230" s="243"/>
      <c r="C2230" s="244"/>
      <c r="D2230" s="228" t="s">
        <v>170</v>
      </c>
      <c r="E2230" s="245" t="s">
        <v>19</v>
      </c>
      <c r="F2230" s="246" t="s">
        <v>1761</v>
      </c>
      <c r="G2230" s="244"/>
      <c r="H2230" s="247">
        <v>699.5</v>
      </c>
      <c r="I2230" s="248"/>
      <c r="J2230" s="244"/>
      <c r="K2230" s="244"/>
      <c r="L2230" s="249"/>
      <c r="M2230" s="250"/>
      <c r="N2230" s="251"/>
      <c r="O2230" s="251"/>
      <c r="P2230" s="251"/>
      <c r="Q2230" s="251"/>
      <c r="R2230" s="251"/>
      <c r="S2230" s="251"/>
      <c r="T2230" s="252"/>
      <c r="U2230" s="14"/>
      <c r="V2230" s="14"/>
      <c r="W2230" s="14"/>
      <c r="X2230" s="14"/>
      <c r="Y2230" s="14"/>
      <c r="Z2230" s="14"/>
      <c r="AA2230" s="14"/>
      <c r="AB2230" s="14"/>
      <c r="AC2230" s="14"/>
      <c r="AD2230" s="14"/>
      <c r="AE2230" s="14"/>
      <c r="AT2230" s="253" t="s">
        <v>170</v>
      </c>
      <c r="AU2230" s="253" t="s">
        <v>77</v>
      </c>
      <c r="AV2230" s="14" t="s">
        <v>77</v>
      </c>
      <c r="AW2230" s="14" t="s">
        <v>31</v>
      </c>
      <c r="AX2230" s="14" t="s">
        <v>69</v>
      </c>
      <c r="AY2230" s="253" t="s">
        <v>155</v>
      </c>
    </row>
    <row r="2231" s="15" customFormat="1">
      <c r="A2231" s="15"/>
      <c r="B2231" s="254"/>
      <c r="C2231" s="255"/>
      <c r="D2231" s="228" t="s">
        <v>170</v>
      </c>
      <c r="E2231" s="256" t="s">
        <v>19</v>
      </c>
      <c r="F2231" s="257" t="s">
        <v>192</v>
      </c>
      <c r="G2231" s="255"/>
      <c r="H2231" s="258">
        <v>699.5</v>
      </c>
      <c r="I2231" s="259"/>
      <c r="J2231" s="255"/>
      <c r="K2231" s="255"/>
      <c r="L2231" s="260"/>
      <c r="M2231" s="261"/>
      <c r="N2231" s="262"/>
      <c r="O2231" s="262"/>
      <c r="P2231" s="262"/>
      <c r="Q2231" s="262"/>
      <c r="R2231" s="262"/>
      <c r="S2231" s="262"/>
      <c r="T2231" s="263"/>
      <c r="U2231" s="15"/>
      <c r="V2231" s="15"/>
      <c r="W2231" s="15"/>
      <c r="X2231" s="15"/>
      <c r="Y2231" s="15"/>
      <c r="Z2231" s="15"/>
      <c r="AA2231" s="15"/>
      <c r="AB2231" s="15"/>
      <c r="AC2231" s="15"/>
      <c r="AD2231" s="15"/>
      <c r="AE2231" s="15"/>
      <c r="AT2231" s="264" t="s">
        <v>170</v>
      </c>
      <c r="AU2231" s="264" t="s">
        <v>77</v>
      </c>
      <c r="AV2231" s="15" t="s">
        <v>161</v>
      </c>
      <c r="AW2231" s="15" t="s">
        <v>31</v>
      </c>
      <c r="AX2231" s="15" t="s">
        <v>75</v>
      </c>
      <c r="AY2231" s="264" t="s">
        <v>155</v>
      </c>
    </row>
    <row r="2232" s="2" customFormat="1" ht="16.5" customHeight="1">
      <c r="A2232" s="41"/>
      <c r="B2232" s="42"/>
      <c r="C2232" s="215" t="s">
        <v>1762</v>
      </c>
      <c r="D2232" s="215" t="s">
        <v>157</v>
      </c>
      <c r="E2232" s="216" t="s">
        <v>1763</v>
      </c>
      <c r="F2232" s="217" t="s">
        <v>1764</v>
      </c>
      <c r="G2232" s="218" t="s">
        <v>300</v>
      </c>
      <c r="H2232" s="219">
        <v>750</v>
      </c>
      <c r="I2232" s="220"/>
      <c r="J2232" s="221">
        <f>ROUND(I2232*H2232,2)</f>
        <v>0</v>
      </c>
      <c r="K2232" s="217" t="s">
        <v>19</v>
      </c>
      <c r="L2232" s="47"/>
      <c r="M2232" s="222" t="s">
        <v>19</v>
      </c>
      <c r="N2232" s="223" t="s">
        <v>40</v>
      </c>
      <c r="O2232" s="87"/>
      <c r="P2232" s="224">
        <f>O2232*H2232</f>
        <v>0</v>
      </c>
      <c r="Q2232" s="224">
        <v>0</v>
      </c>
      <c r="R2232" s="224">
        <f>Q2232*H2232</f>
        <v>0</v>
      </c>
      <c r="S2232" s="224">
        <v>0</v>
      </c>
      <c r="T2232" s="225">
        <f>S2232*H2232</f>
        <v>0</v>
      </c>
      <c r="U2232" s="41"/>
      <c r="V2232" s="41"/>
      <c r="W2232" s="41"/>
      <c r="X2232" s="41"/>
      <c r="Y2232" s="41"/>
      <c r="Z2232" s="41"/>
      <c r="AA2232" s="41"/>
      <c r="AB2232" s="41"/>
      <c r="AC2232" s="41"/>
      <c r="AD2232" s="41"/>
      <c r="AE2232" s="41"/>
      <c r="AR2232" s="226" t="s">
        <v>220</v>
      </c>
      <c r="AT2232" s="226" t="s">
        <v>157</v>
      </c>
      <c r="AU2232" s="226" t="s">
        <v>77</v>
      </c>
      <c r="AY2232" s="20" t="s">
        <v>155</v>
      </c>
      <c r="BE2232" s="227">
        <f>IF(N2232="základní",J2232,0)</f>
        <v>0</v>
      </c>
      <c r="BF2232" s="227">
        <f>IF(N2232="snížená",J2232,0)</f>
        <v>0</v>
      </c>
      <c r="BG2232" s="227">
        <f>IF(N2232="zákl. přenesená",J2232,0)</f>
        <v>0</v>
      </c>
      <c r="BH2232" s="227">
        <f>IF(N2232="sníž. přenesená",J2232,0)</f>
        <v>0</v>
      </c>
      <c r="BI2232" s="227">
        <f>IF(N2232="nulová",J2232,0)</f>
        <v>0</v>
      </c>
      <c r="BJ2232" s="20" t="s">
        <v>75</v>
      </c>
      <c r="BK2232" s="227">
        <f>ROUND(I2232*H2232,2)</f>
        <v>0</v>
      </c>
      <c r="BL2232" s="20" t="s">
        <v>220</v>
      </c>
      <c r="BM2232" s="226" t="s">
        <v>1765</v>
      </c>
    </row>
    <row r="2233" s="2" customFormat="1">
      <c r="A2233" s="41"/>
      <c r="B2233" s="42"/>
      <c r="C2233" s="43"/>
      <c r="D2233" s="228" t="s">
        <v>162</v>
      </c>
      <c r="E2233" s="43"/>
      <c r="F2233" s="229" t="s">
        <v>1764</v>
      </c>
      <c r="G2233" s="43"/>
      <c r="H2233" s="43"/>
      <c r="I2233" s="230"/>
      <c r="J2233" s="43"/>
      <c r="K2233" s="43"/>
      <c r="L2233" s="47"/>
      <c r="M2233" s="231"/>
      <c r="N2233" s="232"/>
      <c r="O2233" s="87"/>
      <c r="P2233" s="87"/>
      <c r="Q2233" s="87"/>
      <c r="R2233" s="87"/>
      <c r="S2233" s="87"/>
      <c r="T2233" s="88"/>
      <c r="U2233" s="41"/>
      <c r="V2233" s="41"/>
      <c r="W2233" s="41"/>
      <c r="X2233" s="41"/>
      <c r="Y2233" s="41"/>
      <c r="Z2233" s="41"/>
      <c r="AA2233" s="41"/>
      <c r="AB2233" s="41"/>
      <c r="AC2233" s="41"/>
      <c r="AD2233" s="41"/>
      <c r="AE2233" s="41"/>
      <c r="AT2233" s="20" t="s">
        <v>162</v>
      </c>
      <c r="AU2233" s="20" t="s">
        <v>77</v>
      </c>
    </row>
    <row r="2234" s="13" customFormat="1">
      <c r="A2234" s="13"/>
      <c r="B2234" s="233"/>
      <c r="C2234" s="234"/>
      <c r="D2234" s="228" t="s">
        <v>170</v>
      </c>
      <c r="E2234" s="235" t="s">
        <v>19</v>
      </c>
      <c r="F2234" s="236" t="s">
        <v>1766</v>
      </c>
      <c r="G2234" s="234"/>
      <c r="H2234" s="235" t="s">
        <v>19</v>
      </c>
      <c r="I2234" s="237"/>
      <c r="J2234" s="234"/>
      <c r="K2234" s="234"/>
      <c r="L2234" s="238"/>
      <c r="M2234" s="239"/>
      <c r="N2234" s="240"/>
      <c r="O2234" s="240"/>
      <c r="P2234" s="240"/>
      <c r="Q2234" s="240"/>
      <c r="R2234" s="240"/>
      <c r="S2234" s="240"/>
      <c r="T2234" s="241"/>
      <c r="U2234" s="13"/>
      <c r="V2234" s="13"/>
      <c r="W2234" s="13"/>
      <c r="X2234" s="13"/>
      <c r="Y2234" s="13"/>
      <c r="Z2234" s="13"/>
      <c r="AA2234" s="13"/>
      <c r="AB2234" s="13"/>
      <c r="AC2234" s="13"/>
      <c r="AD2234" s="13"/>
      <c r="AE2234" s="13"/>
      <c r="AT2234" s="242" t="s">
        <v>170</v>
      </c>
      <c r="AU2234" s="242" t="s">
        <v>77</v>
      </c>
      <c r="AV2234" s="13" t="s">
        <v>75</v>
      </c>
      <c r="AW2234" s="13" t="s">
        <v>31</v>
      </c>
      <c r="AX2234" s="13" t="s">
        <v>69</v>
      </c>
      <c r="AY2234" s="242" t="s">
        <v>155</v>
      </c>
    </row>
    <row r="2235" s="14" customFormat="1">
      <c r="A2235" s="14"/>
      <c r="B2235" s="243"/>
      <c r="C2235" s="244"/>
      <c r="D2235" s="228" t="s">
        <v>170</v>
      </c>
      <c r="E2235" s="245" t="s">
        <v>19</v>
      </c>
      <c r="F2235" s="246" t="s">
        <v>1767</v>
      </c>
      <c r="G2235" s="244"/>
      <c r="H2235" s="247">
        <v>750</v>
      </c>
      <c r="I2235" s="248"/>
      <c r="J2235" s="244"/>
      <c r="K2235" s="244"/>
      <c r="L2235" s="249"/>
      <c r="M2235" s="250"/>
      <c r="N2235" s="251"/>
      <c r="O2235" s="251"/>
      <c r="P2235" s="251"/>
      <c r="Q2235" s="251"/>
      <c r="R2235" s="251"/>
      <c r="S2235" s="251"/>
      <c r="T2235" s="252"/>
      <c r="U2235" s="14"/>
      <c r="V2235" s="14"/>
      <c r="W2235" s="14"/>
      <c r="X2235" s="14"/>
      <c r="Y2235" s="14"/>
      <c r="Z2235" s="14"/>
      <c r="AA2235" s="14"/>
      <c r="AB2235" s="14"/>
      <c r="AC2235" s="14"/>
      <c r="AD2235" s="14"/>
      <c r="AE2235" s="14"/>
      <c r="AT2235" s="253" t="s">
        <v>170</v>
      </c>
      <c r="AU2235" s="253" t="s">
        <v>77</v>
      </c>
      <c r="AV2235" s="14" t="s">
        <v>77</v>
      </c>
      <c r="AW2235" s="14" t="s">
        <v>31</v>
      </c>
      <c r="AX2235" s="14" t="s">
        <v>69</v>
      </c>
      <c r="AY2235" s="253" t="s">
        <v>155</v>
      </c>
    </row>
    <row r="2236" s="15" customFormat="1">
      <c r="A2236" s="15"/>
      <c r="B2236" s="254"/>
      <c r="C2236" s="255"/>
      <c r="D2236" s="228" t="s">
        <v>170</v>
      </c>
      <c r="E2236" s="256" t="s">
        <v>19</v>
      </c>
      <c r="F2236" s="257" t="s">
        <v>192</v>
      </c>
      <c r="G2236" s="255"/>
      <c r="H2236" s="258">
        <v>750</v>
      </c>
      <c r="I2236" s="259"/>
      <c r="J2236" s="255"/>
      <c r="K2236" s="255"/>
      <c r="L2236" s="260"/>
      <c r="M2236" s="261"/>
      <c r="N2236" s="262"/>
      <c r="O2236" s="262"/>
      <c r="P2236" s="262"/>
      <c r="Q2236" s="262"/>
      <c r="R2236" s="262"/>
      <c r="S2236" s="262"/>
      <c r="T2236" s="263"/>
      <c r="U2236" s="15"/>
      <c r="V2236" s="15"/>
      <c r="W2236" s="15"/>
      <c r="X2236" s="15"/>
      <c r="Y2236" s="15"/>
      <c r="Z2236" s="15"/>
      <c r="AA2236" s="15"/>
      <c r="AB2236" s="15"/>
      <c r="AC2236" s="15"/>
      <c r="AD2236" s="15"/>
      <c r="AE2236" s="15"/>
      <c r="AT2236" s="264" t="s">
        <v>170</v>
      </c>
      <c r="AU2236" s="264" t="s">
        <v>77</v>
      </c>
      <c r="AV2236" s="15" t="s">
        <v>161</v>
      </c>
      <c r="AW2236" s="15" t="s">
        <v>31</v>
      </c>
      <c r="AX2236" s="15" t="s">
        <v>75</v>
      </c>
      <c r="AY2236" s="264" t="s">
        <v>155</v>
      </c>
    </row>
    <row r="2237" s="2" customFormat="1" ht="21.75" customHeight="1">
      <c r="A2237" s="41"/>
      <c r="B2237" s="42"/>
      <c r="C2237" s="215" t="s">
        <v>1121</v>
      </c>
      <c r="D2237" s="215" t="s">
        <v>157</v>
      </c>
      <c r="E2237" s="216" t="s">
        <v>1768</v>
      </c>
      <c r="F2237" s="217" t="s">
        <v>1769</v>
      </c>
      <c r="G2237" s="218" t="s">
        <v>300</v>
      </c>
      <c r="H2237" s="219">
        <v>1334</v>
      </c>
      <c r="I2237" s="220"/>
      <c r="J2237" s="221">
        <f>ROUND(I2237*H2237,2)</f>
        <v>0</v>
      </c>
      <c r="K2237" s="217" t="s">
        <v>19</v>
      </c>
      <c r="L2237" s="47"/>
      <c r="M2237" s="222" t="s">
        <v>19</v>
      </c>
      <c r="N2237" s="223" t="s">
        <v>40</v>
      </c>
      <c r="O2237" s="87"/>
      <c r="P2237" s="224">
        <f>O2237*H2237</f>
        <v>0</v>
      </c>
      <c r="Q2237" s="224">
        <v>0</v>
      </c>
      <c r="R2237" s="224">
        <f>Q2237*H2237</f>
        <v>0</v>
      </c>
      <c r="S2237" s="224">
        <v>0</v>
      </c>
      <c r="T2237" s="225">
        <f>S2237*H2237</f>
        <v>0</v>
      </c>
      <c r="U2237" s="41"/>
      <c r="V2237" s="41"/>
      <c r="W2237" s="41"/>
      <c r="X2237" s="41"/>
      <c r="Y2237" s="41"/>
      <c r="Z2237" s="41"/>
      <c r="AA2237" s="41"/>
      <c r="AB2237" s="41"/>
      <c r="AC2237" s="41"/>
      <c r="AD2237" s="41"/>
      <c r="AE2237" s="41"/>
      <c r="AR2237" s="226" t="s">
        <v>220</v>
      </c>
      <c r="AT2237" s="226" t="s">
        <v>157</v>
      </c>
      <c r="AU2237" s="226" t="s">
        <v>77</v>
      </c>
      <c r="AY2237" s="20" t="s">
        <v>155</v>
      </c>
      <c r="BE2237" s="227">
        <f>IF(N2237="základní",J2237,0)</f>
        <v>0</v>
      </c>
      <c r="BF2237" s="227">
        <f>IF(N2237="snížená",J2237,0)</f>
        <v>0</v>
      </c>
      <c r="BG2237" s="227">
        <f>IF(N2237="zákl. přenesená",J2237,0)</f>
        <v>0</v>
      </c>
      <c r="BH2237" s="227">
        <f>IF(N2237="sníž. přenesená",J2237,0)</f>
        <v>0</v>
      </c>
      <c r="BI2237" s="227">
        <f>IF(N2237="nulová",J2237,0)</f>
        <v>0</v>
      </c>
      <c r="BJ2237" s="20" t="s">
        <v>75</v>
      </c>
      <c r="BK2237" s="227">
        <f>ROUND(I2237*H2237,2)</f>
        <v>0</v>
      </c>
      <c r="BL2237" s="20" t="s">
        <v>220</v>
      </c>
      <c r="BM2237" s="226" t="s">
        <v>1770</v>
      </c>
    </row>
    <row r="2238" s="2" customFormat="1">
      <c r="A2238" s="41"/>
      <c r="B2238" s="42"/>
      <c r="C2238" s="43"/>
      <c r="D2238" s="228" t="s">
        <v>162</v>
      </c>
      <c r="E2238" s="43"/>
      <c r="F2238" s="229" t="s">
        <v>1769</v>
      </c>
      <c r="G2238" s="43"/>
      <c r="H2238" s="43"/>
      <c r="I2238" s="230"/>
      <c r="J2238" s="43"/>
      <c r="K2238" s="43"/>
      <c r="L2238" s="47"/>
      <c r="M2238" s="231"/>
      <c r="N2238" s="232"/>
      <c r="O2238" s="87"/>
      <c r="P2238" s="87"/>
      <c r="Q2238" s="87"/>
      <c r="R2238" s="87"/>
      <c r="S2238" s="87"/>
      <c r="T2238" s="88"/>
      <c r="U2238" s="41"/>
      <c r="V2238" s="41"/>
      <c r="W2238" s="41"/>
      <c r="X2238" s="41"/>
      <c r="Y2238" s="41"/>
      <c r="Z2238" s="41"/>
      <c r="AA2238" s="41"/>
      <c r="AB2238" s="41"/>
      <c r="AC2238" s="41"/>
      <c r="AD2238" s="41"/>
      <c r="AE2238" s="41"/>
      <c r="AT2238" s="20" t="s">
        <v>162</v>
      </c>
      <c r="AU2238" s="20" t="s">
        <v>77</v>
      </c>
    </row>
    <row r="2239" s="13" customFormat="1">
      <c r="A2239" s="13"/>
      <c r="B2239" s="233"/>
      <c r="C2239" s="234"/>
      <c r="D2239" s="228" t="s">
        <v>170</v>
      </c>
      <c r="E2239" s="235" t="s">
        <v>19</v>
      </c>
      <c r="F2239" s="236" t="s">
        <v>1709</v>
      </c>
      <c r="G2239" s="234"/>
      <c r="H2239" s="235" t="s">
        <v>19</v>
      </c>
      <c r="I2239" s="237"/>
      <c r="J2239" s="234"/>
      <c r="K2239" s="234"/>
      <c r="L2239" s="238"/>
      <c r="M2239" s="239"/>
      <c r="N2239" s="240"/>
      <c r="O2239" s="240"/>
      <c r="P2239" s="240"/>
      <c r="Q2239" s="240"/>
      <c r="R2239" s="240"/>
      <c r="S2239" s="240"/>
      <c r="T2239" s="241"/>
      <c r="U2239" s="13"/>
      <c r="V2239" s="13"/>
      <c r="W2239" s="13"/>
      <c r="X2239" s="13"/>
      <c r="Y2239" s="13"/>
      <c r="Z2239" s="13"/>
      <c r="AA2239" s="13"/>
      <c r="AB2239" s="13"/>
      <c r="AC2239" s="13"/>
      <c r="AD2239" s="13"/>
      <c r="AE2239" s="13"/>
      <c r="AT2239" s="242" t="s">
        <v>170</v>
      </c>
      <c r="AU2239" s="242" t="s">
        <v>77</v>
      </c>
      <c r="AV2239" s="13" t="s">
        <v>75</v>
      </c>
      <c r="AW2239" s="13" t="s">
        <v>31</v>
      </c>
      <c r="AX2239" s="13" t="s">
        <v>69</v>
      </c>
      <c r="AY2239" s="242" t="s">
        <v>155</v>
      </c>
    </row>
    <row r="2240" s="14" customFormat="1">
      <c r="A2240" s="14"/>
      <c r="B2240" s="243"/>
      <c r="C2240" s="244"/>
      <c r="D2240" s="228" t="s">
        <v>170</v>
      </c>
      <c r="E2240" s="245" t="s">
        <v>19</v>
      </c>
      <c r="F2240" s="246" t="s">
        <v>1771</v>
      </c>
      <c r="G2240" s="244"/>
      <c r="H2240" s="247">
        <v>270</v>
      </c>
      <c r="I2240" s="248"/>
      <c r="J2240" s="244"/>
      <c r="K2240" s="244"/>
      <c r="L2240" s="249"/>
      <c r="M2240" s="250"/>
      <c r="N2240" s="251"/>
      <c r="O2240" s="251"/>
      <c r="P2240" s="251"/>
      <c r="Q2240" s="251"/>
      <c r="R2240" s="251"/>
      <c r="S2240" s="251"/>
      <c r="T2240" s="252"/>
      <c r="U2240" s="14"/>
      <c r="V2240" s="14"/>
      <c r="W2240" s="14"/>
      <c r="X2240" s="14"/>
      <c r="Y2240" s="14"/>
      <c r="Z2240" s="14"/>
      <c r="AA2240" s="14"/>
      <c r="AB2240" s="14"/>
      <c r="AC2240" s="14"/>
      <c r="AD2240" s="14"/>
      <c r="AE2240" s="14"/>
      <c r="AT2240" s="253" t="s">
        <v>170</v>
      </c>
      <c r="AU2240" s="253" t="s">
        <v>77</v>
      </c>
      <c r="AV2240" s="14" t="s">
        <v>77</v>
      </c>
      <c r="AW2240" s="14" t="s">
        <v>31</v>
      </c>
      <c r="AX2240" s="14" t="s">
        <v>69</v>
      </c>
      <c r="AY2240" s="253" t="s">
        <v>155</v>
      </c>
    </row>
    <row r="2241" s="13" customFormat="1">
      <c r="A2241" s="13"/>
      <c r="B2241" s="233"/>
      <c r="C2241" s="234"/>
      <c r="D2241" s="228" t="s">
        <v>170</v>
      </c>
      <c r="E2241" s="235" t="s">
        <v>19</v>
      </c>
      <c r="F2241" s="236" t="s">
        <v>1711</v>
      </c>
      <c r="G2241" s="234"/>
      <c r="H2241" s="235" t="s">
        <v>19</v>
      </c>
      <c r="I2241" s="237"/>
      <c r="J2241" s="234"/>
      <c r="K2241" s="234"/>
      <c r="L2241" s="238"/>
      <c r="M2241" s="239"/>
      <c r="N2241" s="240"/>
      <c r="O2241" s="240"/>
      <c r="P2241" s="240"/>
      <c r="Q2241" s="240"/>
      <c r="R2241" s="240"/>
      <c r="S2241" s="240"/>
      <c r="T2241" s="241"/>
      <c r="U2241" s="13"/>
      <c r="V2241" s="13"/>
      <c r="W2241" s="13"/>
      <c r="X2241" s="13"/>
      <c r="Y2241" s="13"/>
      <c r="Z2241" s="13"/>
      <c r="AA2241" s="13"/>
      <c r="AB2241" s="13"/>
      <c r="AC2241" s="13"/>
      <c r="AD2241" s="13"/>
      <c r="AE2241" s="13"/>
      <c r="AT2241" s="242" t="s">
        <v>170</v>
      </c>
      <c r="AU2241" s="242" t="s">
        <v>77</v>
      </c>
      <c r="AV2241" s="13" t="s">
        <v>75</v>
      </c>
      <c r="AW2241" s="13" t="s">
        <v>31</v>
      </c>
      <c r="AX2241" s="13" t="s">
        <v>69</v>
      </c>
      <c r="AY2241" s="242" t="s">
        <v>155</v>
      </c>
    </row>
    <row r="2242" s="14" customFormat="1">
      <c r="A2242" s="14"/>
      <c r="B2242" s="243"/>
      <c r="C2242" s="244"/>
      <c r="D2242" s="228" t="s">
        <v>170</v>
      </c>
      <c r="E2242" s="245" t="s">
        <v>19</v>
      </c>
      <c r="F2242" s="246" t="s">
        <v>1772</v>
      </c>
      <c r="G2242" s="244"/>
      <c r="H2242" s="247">
        <v>30</v>
      </c>
      <c r="I2242" s="248"/>
      <c r="J2242" s="244"/>
      <c r="K2242" s="244"/>
      <c r="L2242" s="249"/>
      <c r="M2242" s="250"/>
      <c r="N2242" s="251"/>
      <c r="O2242" s="251"/>
      <c r="P2242" s="251"/>
      <c r="Q2242" s="251"/>
      <c r="R2242" s="251"/>
      <c r="S2242" s="251"/>
      <c r="T2242" s="252"/>
      <c r="U2242" s="14"/>
      <c r="V2242" s="14"/>
      <c r="W2242" s="14"/>
      <c r="X2242" s="14"/>
      <c r="Y2242" s="14"/>
      <c r="Z2242" s="14"/>
      <c r="AA2242" s="14"/>
      <c r="AB2242" s="14"/>
      <c r="AC2242" s="14"/>
      <c r="AD2242" s="14"/>
      <c r="AE2242" s="14"/>
      <c r="AT2242" s="253" t="s">
        <v>170</v>
      </c>
      <c r="AU2242" s="253" t="s">
        <v>77</v>
      </c>
      <c r="AV2242" s="14" t="s">
        <v>77</v>
      </c>
      <c r="AW2242" s="14" t="s">
        <v>31</v>
      </c>
      <c r="AX2242" s="14" t="s">
        <v>69</v>
      </c>
      <c r="AY2242" s="253" t="s">
        <v>155</v>
      </c>
    </row>
    <row r="2243" s="13" customFormat="1">
      <c r="A2243" s="13"/>
      <c r="B2243" s="233"/>
      <c r="C2243" s="234"/>
      <c r="D2243" s="228" t="s">
        <v>170</v>
      </c>
      <c r="E2243" s="235" t="s">
        <v>19</v>
      </c>
      <c r="F2243" s="236" t="s">
        <v>1713</v>
      </c>
      <c r="G2243" s="234"/>
      <c r="H2243" s="235" t="s">
        <v>19</v>
      </c>
      <c r="I2243" s="237"/>
      <c r="J2243" s="234"/>
      <c r="K2243" s="234"/>
      <c r="L2243" s="238"/>
      <c r="M2243" s="239"/>
      <c r="N2243" s="240"/>
      <c r="O2243" s="240"/>
      <c r="P2243" s="240"/>
      <c r="Q2243" s="240"/>
      <c r="R2243" s="240"/>
      <c r="S2243" s="240"/>
      <c r="T2243" s="241"/>
      <c r="U2243" s="13"/>
      <c r="V2243" s="13"/>
      <c r="W2243" s="13"/>
      <c r="X2243" s="13"/>
      <c r="Y2243" s="13"/>
      <c r="Z2243" s="13"/>
      <c r="AA2243" s="13"/>
      <c r="AB2243" s="13"/>
      <c r="AC2243" s="13"/>
      <c r="AD2243" s="13"/>
      <c r="AE2243" s="13"/>
      <c r="AT2243" s="242" t="s">
        <v>170</v>
      </c>
      <c r="AU2243" s="242" t="s">
        <v>77</v>
      </c>
      <c r="AV2243" s="13" t="s">
        <v>75</v>
      </c>
      <c r="AW2243" s="13" t="s">
        <v>31</v>
      </c>
      <c r="AX2243" s="13" t="s">
        <v>69</v>
      </c>
      <c r="AY2243" s="242" t="s">
        <v>155</v>
      </c>
    </row>
    <row r="2244" s="14" customFormat="1">
      <c r="A2244" s="14"/>
      <c r="B2244" s="243"/>
      <c r="C2244" s="244"/>
      <c r="D2244" s="228" t="s">
        <v>170</v>
      </c>
      <c r="E2244" s="245" t="s">
        <v>19</v>
      </c>
      <c r="F2244" s="246" t="s">
        <v>1773</v>
      </c>
      <c r="G2244" s="244"/>
      <c r="H2244" s="247">
        <v>33</v>
      </c>
      <c r="I2244" s="248"/>
      <c r="J2244" s="244"/>
      <c r="K2244" s="244"/>
      <c r="L2244" s="249"/>
      <c r="M2244" s="250"/>
      <c r="N2244" s="251"/>
      <c r="O2244" s="251"/>
      <c r="P2244" s="251"/>
      <c r="Q2244" s="251"/>
      <c r="R2244" s="251"/>
      <c r="S2244" s="251"/>
      <c r="T2244" s="252"/>
      <c r="U2244" s="14"/>
      <c r="V2244" s="14"/>
      <c r="W2244" s="14"/>
      <c r="X2244" s="14"/>
      <c r="Y2244" s="14"/>
      <c r="Z2244" s="14"/>
      <c r="AA2244" s="14"/>
      <c r="AB2244" s="14"/>
      <c r="AC2244" s="14"/>
      <c r="AD2244" s="14"/>
      <c r="AE2244" s="14"/>
      <c r="AT2244" s="253" t="s">
        <v>170</v>
      </c>
      <c r="AU2244" s="253" t="s">
        <v>77</v>
      </c>
      <c r="AV2244" s="14" t="s">
        <v>77</v>
      </c>
      <c r="AW2244" s="14" t="s">
        <v>31</v>
      </c>
      <c r="AX2244" s="14" t="s">
        <v>69</v>
      </c>
      <c r="AY2244" s="253" t="s">
        <v>155</v>
      </c>
    </row>
    <row r="2245" s="13" customFormat="1">
      <c r="A2245" s="13"/>
      <c r="B2245" s="233"/>
      <c r="C2245" s="234"/>
      <c r="D2245" s="228" t="s">
        <v>170</v>
      </c>
      <c r="E2245" s="235" t="s">
        <v>19</v>
      </c>
      <c r="F2245" s="236" t="s">
        <v>1715</v>
      </c>
      <c r="G2245" s="234"/>
      <c r="H2245" s="235" t="s">
        <v>19</v>
      </c>
      <c r="I2245" s="237"/>
      <c r="J2245" s="234"/>
      <c r="K2245" s="234"/>
      <c r="L2245" s="238"/>
      <c r="M2245" s="239"/>
      <c r="N2245" s="240"/>
      <c r="O2245" s="240"/>
      <c r="P2245" s="240"/>
      <c r="Q2245" s="240"/>
      <c r="R2245" s="240"/>
      <c r="S2245" s="240"/>
      <c r="T2245" s="241"/>
      <c r="U2245" s="13"/>
      <c r="V2245" s="13"/>
      <c r="W2245" s="13"/>
      <c r="X2245" s="13"/>
      <c r="Y2245" s="13"/>
      <c r="Z2245" s="13"/>
      <c r="AA2245" s="13"/>
      <c r="AB2245" s="13"/>
      <c r="AC2245" s="13"/>
      <c r="AD2245" s="13"/>
      <c r="AE2245" s="13"/>
      <c r="AT2245" s="242" t="s">
        <v>170</v>
      </c>
      <c r="AU2245" s="242" t="s">
        <v>77</v>
      </c>
      <c r="AV2245" s="13" t="s">
        <v>75</v>
      </c>
      <c r="AW2245" s="13" t="s">
        <v>31</v>
      </c>
      <c r="AX2245" s="13" t="s">
        <v>69</v>
      </c>
      <c r="AY2245" s="242" t="s">
        <v>155</v>
      </c>
    </row>
    <row r="2246" s="14" customFormat="1">
      <c r="A2246" s="14"/>
      <c r="B2246" s="243"/>
      <c r="C2246" s="244"/>
      <c r="D2246" s="228" t="s">
        <v>170</v>
      </c>
      <c r="E2246" s="245" t="s">
        <v>19</v>
      </c>
      <c r="F2246" s="246" t="s">
        <v>1774</v>
      </c>
      <c r="G2246" s="244"/>
      <c r="H2246" s="247">
        <v>806</v>
      </c>
      <c r="I2246" s="248"/>
      <c r="J2246" s="244"/>
      <c r="K2246" s="244"/>
      <c r="L2246" s="249"/>
      <c r="M2246" s="250"/>
      <c r="N2246" s="251"/>
      <c r="O2246" s="251"/>
      <c r="P2246" s="251"/>
      <c r="Q2246" s="251"/>
      <c r="R2246" s="251"/>
      <c r="S2246" s="251"/>
      <c r="T2246" s="252"/>
      <c r="U2246" s="14"/>
      <c r="V2246" s="14"/>
      <c r="W2246" s="14"/>
      <c r="X2246" s="14"/>
      <c r="Y2246" s="14"/>
      <c r="Z2246" s="14"/>
      <c r="AA2246" s="14"/>
      <c r="AB2246" s="14"/>
      <c r="AC2246" s="14"/>
      <c r="AD2246" s="14"/>
      <c r="AE2246" s="14"/>
      <c r="AT2246" s="253" t="s">
        <v>170</v>
      </c>
      <c r="AU2246" s="253" t="s">
        <v>77</v>
      </c>
      <c r="AV2246" s="14" t="s">
        <v>77</v>
      </c>
      <c r="AW2246" s="14" t="s">
        <v>31</v>
      </c>
      <c r="AX2246" s="14" t="s">
        <v>69</v>
      </c>
      <c r="AY2246" s="253" t="s">
        <v>155</v>
      </c>
    </row>
    <row r="2247" s="13" customFormat="1">
      <c r="A2247" s="13"/>
      <c r="B2247" s="233"/>
      <c r="C2247" s="234"/>
      <c r="D2247" s="228" t="s">
        <v>170</v>
      </c>
      <c r="E2247" s="235" t="s">
        <v>19</v>
      </c>
      <c r="F2247" s="236" t="s">
        <v>1717</v>
      </c>
      <c r="G2247" s="234"/>
      <c r="H2247" s="235" t="s">
        <v>19</v>
      </c>
      <c r="I2247" s="237"/>
      <c r="J2247" s="234"/>
      <c r="K2247" s="234"/>
      <c r="L2247" s="238"/>
      <c r="M2247" s="239"/>
      <c r="N2247" s="240"/>
      <c r="O2247" s="240"/>
      <c r="P2247" s="240"/>
      <c r="Q2247" s="240"/>
      <c r="R2247" s="240"/>
      <c r="S2247" s="240"/>
      <c r="T2247" s="241"/>
      <c r="U2247" s="13"/>
      <c r="V2247" s="13"/>
      <c r="W2247" s="13"/>
      <c r="X2247" s="13"/>
      <c r="Y2247" s="13"/>
      <c r="Z2247" s="13"/>
      <c r="AA2247" s="13"/>
      <c r="AB2247" s="13"/>
      <c r="AC2247" s="13"/>
      <c r="AD2247" s="13"/>
      <c r="AE2247" s="13"/>
      <c r="AT2247" s="242" t="s">
        <v>170</v>
      </c>
      <c r="AU2247" s="242" t="s">
        <v>77</v>
      </c>
      <c r="AV2247" s="13" t="s">
        <v>75</v>
      </c>
      <c r="AW2247" s="13" t="s">
        <v>31</v>
      </c>
      <c r="AX2247" s="13" t="s">
        <v>69</v>
      </c>
      <c r="AY2247" s="242" t="s">
        <v>155</v>
      </c>
    </row>
    <row r="2248" s="14" customFormat="1">
      <c r="A2248" s="14"/>
      <c r="B2248" s="243"/>
      <c r="C2248" s="244"/>
      <c r="D2248" s="228" t="s">
        <v>170</v>
      </c>
      <c r="E2248" s="245" t="s">
        <v>19</v>
      </c>
      <c r="F2248" s="246" t="s">
        <v>1775</v>
      </c>
      <c r="G2248" s="244"/>
      <c r="H2248" s="247">
        <v>40</v>
      </c>
      <c r="I2248" s="248"/>
      <c r="J2248" s="244"/>
      <c r="K2248" s="244"/>
      <c r="L2248" s="249"/>
      <c r="M2248" s="250"/>
      <c r="N2248" s="251"/>
      <c r="O2248" s="251"/>
      <c r="P2248" s="251"/>
      <c r="Q2248" s="251"/>
      <c r="R2248" s="251"/>
      <c r="S2248" s="251"/>
      <c r="T2248" s="252"/>
      <c r="U2248" s="14"/>
      <c r="V2248" s="14"/>
      <c r="W2248" s="14"/>
      <c r="X2248" s="14"/>
      <c r="Y2248" s="14"/>
      <c r="Z2248" s="14"/>
      <c r="AA2248" s="14"/>
      <c r="AB2248" s="14"/>
      <c r="AC2248" s="14"/>
      <c r="AD2248" s="14"/>
      <c r="AE2248" s="14"/>
      <c r="AT2248" s="253" t="s">
        <v>170</v>
      </c>
      <c r="AU2248" s="253" t="s">
        <v>77</v>
      </c>
      <c r="AV2248" s="14" t="s">
        <v>77</v>
      </c>
      <c r="AW2248" s="14" t="s">
        <v>31</v>
      </c>
      <c r="AX2248" s="14" t="s">
        <v>69</v>
      </c>
      <c r="AY2248" s="253" t="s">
        <v>155</v>
      </c>
    </row>
    <row r="2249" s="13" customFormat="1">
      <c r="A2249" s="13"/>
      <c r="B2249" s="233"/>
      <c r="C2249" s="234"/>
      <c r="D2249" s="228" t="s">
        <v>170</v>
      </c>
      <c r="E2249" s="235" t="s">
        <v>19</v>
      </c>
      <c r="F2249" s="236" t="s">
        <v>1719</v>
      </c>
      <c r="G2249" s="234"/>
      <c r="H2249" s="235" t="s">
        <v>19</v>
      </c>
      <c r="I2249" s="237"/>
      <c r="J2249" s="234"/>
      <c r="K2249" s="234"/>
      <c r="L2249" s="238"/>
      <c r="M2249" s="239"/>
      <c r="N2249" s="240"/>
      <c r="O2249" s="240"/>
      <c r="P2249" s="240"/>
      <c r="Q2249" s="240"/>
      <c r="R2249" s="240"/>
      <c r="S2249" s="240"/>
      <c r="T2249" s="241"/>
      <c r="U2249" s="13"/>
      <c r="V2249" s="13"/>
      <c r="W2249" s="13"/>
      <c r="X2249" s="13"/>
      <c r="Y2249" s="13"/>
      <c r="Z2249" s="13"/>
      <c r="AA2249" s="13"/>
      <c r="AB2249" s="13"/>
      <c r="AC2249" s="13"/>
      <c r="AD2249" s="13"/>
      <c r="AE2249" s="13"/>
      <c r="AT2249" s="242" t="s">
        <v>170</v>
      </c>
      <c r="AU2249" s="242" t="s">
        <v>77</v>
      </c>
      <c r="AV2249" s="13" t="s">
        <v>75</v>
      </c>
      <c r="AW2249" s="13" t="s">
        <v>31</v>
      </c>
      <c r="AX2249" s="13" t="s">
        <v>69</v>
      </c>
      <c r="AY2249" s="242" t="s">
        <v>155</v>
      </c>
    </row>
    <row r="2250" s="14" customFormat="1">
      <c r="A2250" s="14"/>
      <c r="B2250" s="243"/>
      <c r="C2250" s="244"/>
      <c r="D2250" s="228" t="s">
        <v>170</v>
      </c>
      <c r="E2250" s="245" t="s">
        <v>19</v>
      </c>
      <c r="F2250" s="246" t="s">
        <v>1776</v>
      </c>
      <c r="G2250" s="244"/>
      <c r="H2250" s="247">
        <v>61</v>
      </c>
      <c r="I2250" s="248"/>
      <c r="J2250" s="244"/>
      <c r="K2250" s="244"/>
      <c r="L2250" s="249"/>
      <c r="M2250" s="250"/>
      <c r="N2250" s="251"/>
      <c r="O2250" s="251"/>
      <c r="P2250" s="251"/>
      <c r="Q2250" s="251"/>
      <c r="R2250" s="251"/>
      <c r="S2250" s="251"/>
      <c r="T2250" s="252"/>
      <c r="U2250" s="14"/>
      <c r="V2250" s="14"/>
      <c r="W2250" s="14"/>
      <c r="X2250" s="14"/>
      <c r="Y2250" s="14"/>
      <c r="Z2250" s="14"/>
      <c r="AA2250" s="14"/>
      <c r="AB2250" s="14"/>
      <c r="AC2250" s="14"/>
      <c r="AD2250" s="14"/>
      <c r="AE2250" s="14"/>
      <c r="AT2250" s="253" t="s">
        <v>170</v>
      </c>
      <c r="AU2250" s="253" t="s">
        <v>77</v>
      </c>
      <c r="AV2250" s="14" t="s">
        <v>77</v>
      </c>
      <c r="AW2250" s="14" t="s">
        <v>31</v>
      </c>
      <c r="AX2250" s="14" t="s">
        <v>69</v>
      </c>
      <c r="AY2250" s="253" t="s">
        <v>155</v>
      </c>
    </row>
    <row r="2251" s="13" customFormat="1">
      <c r="A2251" s="13"/>
      <c r="B2251" s="233"/>
      <c r="C2251" s="234"/>
      <c r="D2251" s="228" t="s">
        <v>170</v>
      </c>
      <c r="E2251" s="235" t="s">
        <v>19</v>
      </c>
      <c r="F2251" s="236" t="s">
        <v>1777</v>
      </c>
      <c r="G2251" s="234"/>
      <c r="H2251" s="235" t="s">
        <v>19</v>
      </c>
      <c r="I2251" s="237"/>
      <c r="J2251" s="234"/>
      <c r="K2251" s="234"/>
      <c r="L2251" s="238"/>
      <c r="M2251" s="239"/>
      <c r="N2251" s="240"/>
      <c r="O2251" s="240"/>
      <c r="P2251" s="240"/>
      <c r="Q2251" s="240"/>
      <c r="R2251" s="240"/>
      <c r="S2251" s="240"/>
      <c r="T2251" s="241"/>
      <c r="U2251" s="13"/>
      <c r="V2251" s="13"/>
      <c r="W2251" s="13"/>
      <c r="X2251" s="13"/>
      <c r="Y2251" s="13"/>
      <c r="Z2251" s="13"/>
      <c r="AA2251" s="13"/>
      <c r="AB2251" s="13"/>
      <c r="AC2251" s="13"/>
      <c r="AD2251" s="13"/>
      <c r="AE2251" s="13"/>
      <c r="AT2251" s="242" t="s">
        <v>170</v>
      </c>
      <c r="AU2251" s="242" t="s">
        <v>77</v>
      </c>
      <c r="AV2251" s="13" t="s">
        <v>75</v>
      </c>
      <c r="AW2251" s="13" t="s">
        <v>31</v>
      </c>
      <c r="AX2251" s="13" t="s">
        <v>69</v>
      </c>
      <c r="AY2251" s="242" t="s">
        <v>155</v>
      </c>
    </row>
    <row r="2252" s="14" customFormat="1">
      <c r="A2252" s="14"/>
      <c r="B2252" s="243"/>
      <c r="C2252" s="244"/>
      <c r="D2252" s="228" t="s">
        <v>170</v>
      </c>
      <c r="E2252" s="245" t="s">
        <v>19</v>
      </c>
      <c r="F2252" s="246" t="s">
        <v>1778</v>
      </c>
      <c r="G2252" s="244"/>
      <c r="H2252" s="247">
        <v>28</v>
      </c>
      <c r="I2252" s="248"/>
      <c r="J2252" s="244"/>
      <c r="K2252" s="244"/>
      <c r="L2252" s="249"/>
      <c r="M2252" s="250"/>
      <c r="N2252" s="251"/>
      <c r="O2252" s="251"/>
      <c r="P2252" s="251"/>
      <c r="Q2252" s="251"/>
      <c r="R2252" s="251"/>
      <c r="S2252" s="251"/>
      <c r="T2252" s="252"/>
      <c r="U2252" s="14"/>
      <c r="V2252" s="14"/>
      <c r="W2252" s="14"/>
      <c r="X2252" s="14"/>
      <c r="Y2252" s="14"/>
      <c r="Z2252" s="14"/>
      <c r="AA2252" s="14"/>
      <c r="AB2252" s="14"/>
      <c r="AC2252" s="14"/>
      <c r="AD2252" s="14"/>
      <c r="AE2252" s="14"/>
      <c r="AT2252" s="253" t="s">
        <v>170</v>
      </c>
      <c r="AU2252" s="253" t="s">
        <v>77</v>
      </c>
      <c r="AV2252" s="14" t="s">
        <v>77</v>
      </c>
      <c r="AW2252" s="14" t="s">
        <v>31</v>
      </c>
      <c r="AX2252" s="14" t="s">
        <v>69</v>
      </c>
      <c r="AY2252" s="253" t="s">
        <v>155</v>
      </c>
    </row>
    <row r="2253" s="13" customFormat="1">
      <c r="A2253" s="13"/>
      <c r="B2253" s="233"/>
      <c r="C2253" s="234"/>
      <c r="D2253" s="228" t="s">
        <v>170</v>
      </c>
      <c r="E2253" s="235" t="s">
        <v>19</v>
      </c>
      <c r="F2253" s="236" t="s">
        <v>1779</v>
      </c>
      <c r="G2253" s="234"/>
      <c r="H2253" s="235" t="s">
        <v>19</v>
      </c>
      <c r="I2253" s="237"/>
      <c r="J2253" s="234"/>
      <c r="K2253" s="234"/>
      <c r="L2253" s="238"/>
      <c r="M2253" s="239"/>
      <c r="N2253" s="240"/>
      <c r="O2253" s="240"/>
      <c r="P2253" s="240"/>
      <c r="Q2253" s="240"/>
      <c r="R2253" s="240"/>
      <c r="S2253" s="240"/>
      <c r="T2253" s="241"/>
      <c r="U2253" s="13"/>
      <c r="V2253" s="13"/>
      <c r="W2253" s="13"/>
      <c r="X2253" s="13"/>
      <c r="Y2253" s="13"/>
      <c r="Z2253" s="13"/>
      <c r="AA2253" s="13"/>
      <c r="AB2253" s="13"/>
      <c r="AC2253" s="13"/>
      <c r="AD2253" s="13"/>
      <c r="AE2253" s="13"/>
      <c r="AT2253" s="242" t="s">
        <v>170</v>
      </c>
      <c r="AU2253" s="242" t="s">
        <v>77</v>
      </c>
      <c r="AV2253" s="13" t="s">
        <v>75</v>
      </c>
      <c r="AW2253" s="13" t="s">
        <v>31</v>
      </c>
      <c r="AX2253" s="13" t="s">
        <v>69</v>
      </c>
      <c r="AY2253" s="242" t="s">
        <v>155</v>
      </c>
    </row>
    <row r="2254" s="14" customFormat="1">
      <c r="A2254" s="14"/>
      <c r="B2254" s="243"/>
      <c r="C2254" s="244"/>
      <c r="D2254" s="228" t="s">
        <v>170</v>
      </c>
      <c r="E2254" s="245" t="s">
        <v>19</v>
      </c>
      <c r="F2254" s="246" t="s">
        <v>1780</v>
      </c>
      <c r="G2254" s="244"/>
      <c r="H2254" s="247">
        <v>66</v>
      </c>
      <c r="I2254" s="248"/>
      <c r="J2254" s="244"/>
      <c r="K2254" s="244"/>
      <c r="L2254" s="249"/>
      <c r="M2254" s="250"/>
      <c r="N2254" s="251"/>
      <c r="O2254" s="251"/>
      <c r="P2254" s="251"/>
      <c r="Q2254" s="251"/>
      <c r="R2254" s="251"/>
      <c r="S2254" s="251"/>
      <c r="T2254" s="252"/>
      <c r="U2254" s="14"/>
      <c r="V2254" s="14"/>
      <c r="W2254" s="14"/>
      <c r="X2254" s="14"/>
      <c r="Y2254" s="14"/>
      <c r="Z2254" s="14"/>
      <c r="AA2254" s="14"/>
      <c r="AB2254" s="14"/>
      <c r="AC2254" s="14"/>
      <c r="AD2254" s="14"/>
      <c r="AE2254" s="14"/>
      <c r="AT2254" s="253" t="s">
        <v>170</v>
      </c>
      <c r="AU2254" s="253" t="s">
        <v>77</v>
      </c>
      <c r="AV2254" s="14" t="s">
        <v>77</v>
      </c>
      <c r="AW2254" s="14" t="s">
        <v>31</v>
      </c>
      <c r="AX2254" s="14" t="s">
        <v>69</v>
      </c>
      <c r="AY2254" s="253" t="s">
        <v>155</v>
      </c>
    </row>
    <row r="2255" s="15" customFormat="1">
      <c r="A2255" s="15"/>
      <c r="B2255" s="254"/>
      <c r="C2255" s="255"/>
      <c r="D2255" s="228" t="s">
        <v>170</v>
      </c>
      <c r="E2255" s="256" t="s">
        <v>19</v>
      </c>
      <c r="F2255" s="257" t="s">
        <v>192</v>
      </c>
      <c r="G2255" s="255"/>
      <c r="H2255" s="258">
        <v>1334</v>
      </c>
      <c r="I2255" s="259"/>
      <c r="J2255" s="255"/>
      <c r="K2255" s="255"/>
      <c r="L2255" s="260"/>
      <c r="M2255" s="261"/>
      <c r="N2255" s="262"/>
      <c r="O2255" s="262"/>
      <c r="P2255" s="262"/>
      <c r="Q2255" s="262"/>
      <c r="R2255" s="262"/>
      <c r="S2255" s="262"/>
      <c r="T2255" s="263"/>
      <c r="U2255" s="15"/>
      <c r="V2255" s="15"/>
      <c r="W2255" s="15"/>
      <c r="X2255" s="15"/>
      <c r="Y2255" s="15"/>
      <c r="Z2255" s="15"/>
      <c r="AA2255" s="15"/>
      <c r="AB2255" s="15"/>
      <c r="AC2255" s="15"/>
      <c r="AD2255" s="15"/>
      <c r="AE2255" s="15"/>
      <c r="AT2255" s="264" t="s">
        <v>170</v>
      </c>
      <c r="AU2255" s="264" t="s">
        <v>77</v>
      </c>
      <c r="AV2255" s="15" t="s">
        <v>161</v>
      </c>
      <c r="AW2255" s="15" t="s">
        <v>31</v>
      </c>
      <c r="AX2255" s="15" t="s">
        <v>75</v>
      </c>
      <c r="AY2255" s="264" t="s">
        <v>155</v>
      </c>
    </row>
    <row r="2256" s="2" customFormat="1" ht="16.5" customHeight="1">
      <c r="A2256" s="41"/>
      <c r="B2256" s="42"/>
      <c r="C2256" s="215" t="s">
        <v>1781</v>
      </c>
      <c r="D2256" s="215" t="s">
        <v>157</v>
      </c>
      <c r="E2256" s="216" t="s">
        <v>1782</v>
      </c>
      <c r="F2256" s="217" t="s">
        <v>1783</v>
      </c>
      <c r="G2256" s="218" t="s">
        <v>168</v>
      </c>
      <c r="H2256" s="219">
        <v>482.285</v>
      </c>
      <c r="I2256" s="220"/>
      <c r="J2256" s="221">
        <f>ROUND(I2256*H2256,2)</f>
        <v>0</v>
      </c>
      <c r="K2256" s="217" t="s">
        <v>19</v>
      </c>
      <c r="L2256" s="47"/>
      <c r="M2256" s="222" t="s">
        <v>19</v>
      </c>
      <c r="N2256" s="223" t="s">
        <v>40</v>
      </c>
      <c r="O2256" s="87"/>
      <c r="P2256" s="224">
        <f>O2256*H2256</f>
        <v>0</v>
      </c>
      <c r="Q2256" s="224">
        <v>0</v>
      </c>
      <c r="R2256" s="224">
        <f>Q2256*H2256</f>
        <v>0</v>
      </c>
      <c r="S2256" s="224">
        <v>0</v>
      </c>
      <c r="T2256" s="225">
        <f>S2256*H2256</f>
        <v>0</v>
      </c>
      <c r="U2256" s="41"/>
      <c r="V2256" s="41"/>
      <c r="W2256" s="41"/>
      <c r="X2256" s="41"/>
      <c r="Y2256" s="41"/>
      <c r="Z2256" s="41"/>
      <c r="AA2256" s="41"/>
      <c r="AB2256" s="41"/>
      <c r="AC2256" s="41"/>
      <c r="AD2256" s="41"/>
      <c r="AE2256" s="41"/>
      <c r="AR2256" s="226" t="s">
        <v>220</v>
      </c>
      <c r="AT2256" s="226" t="s">
        <v>157</v>
      </c>
      <c r="AU2256" s="226" t="s">
        <v>77</v>
      </c>
      <c r="AY2256" s="20" t="s">
        <v>155</v>
      </c>
      <c r="BE2256" s="227">
        <f>IF(N2256="základní",J2256,0)</f>
        <v>0</v>
      </c>
      <c r="BF2256" s="227">
        <f>IF(N2256="snížená",J2256,0)</f>
        <v>0</v>
      </c>
      <c r="BG2256" s="227">
        <f>IF(N2256="zákl. přenesená",J2256,0)</f>
        <v>0</v>
      </c>
      <c r="BH2256" s="227">
        <f>IF(N2256="sníž. přenesená",J2256,0)</f>
        <v>0</v>
      </c>
      <c r="BI2256" s="227">
        <f>IF(N2256="nulová",J2256,0)</f>
        <v>0</v>
      </c>
      <c r="BJ2256" s="20" t="s">
        <v>75</v>
      </c>
      <c r="BK2256" s="227">
        <f>ROUND(I2256*H2256,2)</f>
        <v>0</v>
      </c>
      <c r="BL2256" s="20" t="s">
        <v>220</v>
      </c>
      <c r="BM2256" s="226" t="s">
        <v>1784</v>
      </c>
    </row>
    <row r="2257" s="2" customFormat="1">
      <c r="A2257" s="41"/>
      <c r="B2257" s="42"/>
      <c r="C2257" s="43"/>
      <c r="D2257" s="228" t="s">
        <v>162</v>
      </c>
      <c r="E2257" s="43"/>
      <c r="F2257" s="229" t="s">
        <v>1783</v>
      </c>
      <c r="G2257" s="43"/>
      <c r="H2257" s="43"/>
      <c r="I2257" s="230"/>
      <c r="J2257" s="43"/>
      <c r="K2257" s="43"/>
      <c r="L2257" s="47"/>
      <c r="M2257" s="231"/>
      <c r="N2257" s="232"/>
      <c r="O2257" s="87"/>
      <c r="P2257" s="87"/>
      <c r="Q2257" s="87"/>
      <c r="R2257" s="87"/>
      <c r="S2257" s="87"/>
      <c r="T2257" s="88"/>
      <c r="U2257" s="41"/>
      <c r="V2257" s="41"/>
      <c r="W2257" s="41"/>
      <c r="X2257" s="41"/>
      <c r="Y2257" s="41"/>
      <c r="Z2257" s="41"/>
      <c r="AA2257" s="41"/>
      <c r="AB2257" s="41"/>
      <c r="AC2257" s="41"/>
      <c r="AD2257" s="41"/>
      <c r="AE2257" s="41"/>
      <c r="AT2257" s="20" t="s">
        <v>162</v>
      </c>
      <c r="AU2257" s="20" t="s">
        <v>77</v>
      </c>
    </row>
    <row r="2258" s="13" customFormat="1">
      <c r="A2258" s="13"/>
      <c r="B2258" s="233"/>
      <c r="C2258" s="234"/>
      <c r="D2258" s="228" t="s">
        <v>170</v>
      </c>
      <c r="E2258" s="235" t="s">
        <v>19</v>
      </c>
      <c r="F2258" s="236" t="s">
        <v>1709</v>
      </c>
      <c r="G2258" s="234"/>
      <c r="H2258" s="235" t="s">
        <v>19</v>
      </c>
      <c r="I2258" s="237"/>
      <c r="J2258" s="234"/>
      <c r="K2258" s="234"/>
      <c r="L2258" s="238"/>
      <c r="M2258" s="239"/>
      <c r="N2258" s="240"/>
      <c r="O2258" s="240"/>
      <c r="P2258" s="240"/>
      <c r="Q2258" s="240"/>
      <c r="R2258" s="240"/>
      <c r="S2258" s="240"/>
      <c r="T2258" s="241"/>
      <c r="U2258" s="13"/>
      <c r="V2258" s="13"/>
      <c r="W2258" s="13"/>
      <c r="X2258" s="13"/>
      <c r="Y2258" s="13"/>
      <c r="Z2258" s="13"/>
      <c r="AA2258" s="13"/>
      <c r="AB2258" s="13"/>
      <c r="AC2258" s="13"/>
      <c r="AD2258" s="13"/>
      <c r="AE2258" s="13"/>
      <c r="AT2258" s="242" t="s">
        <v>170</v>
      </c>
      <c r="AU2258" s="242" t="s">
        <v>77</v>
      </c>
      <c r="AV2258" s="13" t="s">
        <v>75</v>
      </c>
      <c r="AW2258" s="13" t="s">
        <v>31</v>
      </c>
      <c r="AX2258" s="13" t="s">
        <v>69</v>
      </c>
      <c r="AY2258" s="242" t="s">
        <v>155</v>
      </c>
    </row>
    <row r="2259" s="14" customFormat="1">
      <c r="A2259" s="14"/>
      <c r="B2259" s="243"/>
      <c r="C2259" s="244"/>
      <c r="D2259" s="228" t="s">
        <v>170</v>
      </c>
      <c r="E2259" s="245" t="s">
        <v>19</v>
      </c>
      <c r="F2259" s="246" t="s">
        <v>1710</v>
      </c>
      <c r="G2259" s="244"/>
      <c r="H2259" s="247">
        <v>82.35</v>
      </c>
      <c r="I2259" s="248"/>
      <c r="J2259" s="244"/>
      <c r="K2259" s="244"/>
      <c r="L2259" s="249"/>
      <c r="M2259" s="250"/>
      <c r="N2259" s="251"/>
      <c r="O2259" s="251"/>
      <c r="P2259" s="251"/>
      <c r="Q2259" s="251"/>
      <c r="R2259" s="251"/>
      <c r="S2259" s="251"/>
      <c r="T2259" s="252"/>
      <c r="U2259" s="14"/>
      <c r="V2259" s="14"/>
      <c r="W2259" s="14"/>
      <c r="X2259" s="14"/>
      <c r="Y2259" s="14"/>
      <c r="Z2259" s="14"/>
      <c r="AA2259" s="14"/>
      <c r="AB2259" s="14"/>
      <c r="AC2259" s="14"/>
      <c r="AD2259" s="14"/>
      <c r="AE2259" s="14"/>
      <c r="AT2259" s="253" t="s">
        <v>170</v>
      </c>
      <c r="AU2259" s="253" t="s">
        <v>77</v>
      </c>
      <c r="AV2259" s="14" t="s">
        <v>77</v>
      </c>
      <c r="AW2259" s="14" t="s">
        <v>31</v>
      </c>
      <c r="AX2259" s="14" t="s">
        <v>69</v>
      </c>
      <c r="AY2259" s="253" t="s">
        <v>155</v>
      </c>
    </row>
    <row r="2260" s="13" customFormat="1">
      <c r="A2260" s="13"/>
      <c r="B2260" s="233"/>
      <c r="C2260" s="234"/>
      <c r="D2260" s="228" t="s">
        <v>170</v>
      </c>
      <c r="E2260" s="235" t="s">
        <v>19</v>
      </c>
      <c r="F2260" s="236" t="s">
        <v>1711</v>
      </c>
      <c r="G2260" s="234"/>
      <c r="H2260" s="235" t="s">
        <v>19</v>
      </c>
      <c r="I2260" s="237"/>
      <c r="J2260" s="234"/>
      <c r="K2260" s="234"/>
      <c r="L2260" s="238"/>
      <c r="M2260" s="239"/>
      <c r="N2260" s="240"/>
      <c r="O2260" s="240"/>
      <c r="P2260" s="240"/>
      <c r="Q2260" s="240"/>
      <c r="R2260" s="240"/>
      <c r="S2260" s="240"/>
      <c r="T2260" s="241"/>
      <c r="U2260" s="13"/>
      <c r="V2260" s="13"/>
      <c r="W2260" s="13"/>
      <c r="X2260" s="13"/>
      <c r="Y2260" s="13"/>
      <c r="Z2260" s="13"/>
      <c r="AA2260" s="13"/>
      <c r="AB2260" s="13"/>
      <c r="AC2260" s="13"/>
      <c r="AD2260" s="13"/>
      <c r="AE2260" s="13"/>
      <c r="AT2260" s="242" t="s">
        <v>170</v>
      </c>
      <c r="AU2260" s="242" t="s">
        <v>77</v>
      </c>
      <c r="AV2260" s="13" t="s">
        <v>75</v>
      </c>
      <c r="AW2260" s="13" t="s">
        <v>31</v>
      </c>
      <c r="AX2260" s="13" t="s">
        <v>69</v>
      </c>
      <c r="AY2260" s="242" t="s">
        <v>155</v>
      </c>
    </row>
    <row r="2261" s="14" customFormat="1">
      <c r="A2261" s="14"/>
      <c r="B2261" s="243"/>
      <c r="C2261" s="244"/>
      <c r="D2261" s="228" t="s">
        <v>170</v>
      </c>
      <c r="E2261" s="245" t="s">
        <v>19</v>
      </c>
      <c r="F2261" s="246" t="s">
        <v>1712</v>
      </c>
      <c r="G2261" s="244"/>
      <c r="H2261" s="247">
        <v>10.8</v>
      </c>
      <c r="I2261" s="248"/>
      <c r="J2261" s="244"/>
      <c r="K2261" s="244"/>
      <c r="L2261" s="249"/>
      <c r="M2261" s="250"/>
      <c r="N2261" s="251"/>
      <c r="O2261" s="251"/>
      <c r="P2261" s="251"/>
      <c r="Q2261" s="251"/>
      <c r="R2261" s="251"/>
      <c r="S2261" s="251"/>
      <c r="T2261" s="252"/>
      <c r="U2261" s="14"/>
      <c r="V2261" s="14"/>
      <c r="W2261" s="14"/>
      <c r="X2261" s="14"/>
      <c r="Y2261" s="14"/>
      <c r="Z2261" s="14"/>
      <c r="AA2261" s="14"/>
      <c r="AB2261" s="14"/>
      <c r="AC2261" s="14"/>
      <c r="AD2261" s="14"/>
      <c r="AE2261" s="14"/>
      <c r="AT2261" s="253" t="s">
        <v>170</v>
      </c>
      <c r="AU2261" s="253" t="s">
        <v>77</v>
      </c>
      <c r="AV2261" s="14" t="s">
        <v>77</v>
      </c>
      <c r="AW2261" s="14" t="s">
        <v>31</v>
      </c>
      <c r="AX2261" s="14" t="s">
        <v>69</v>
      </c>
      <c r="AY2261" s="253" t="s">
        <v>155</v>
      </c>
    </row>
    <row r="2262" s="13" customFormat="1">
      <c r="A2262" s="13"/>
      <c r="B2262" s="233"/>
      <c r="C2262" s="234"/>
      <c r="D2262" s="228" t="s">
        <v>170</v>
      </c>
      <c r="E2262" s="235" t="s">
        <v>19</v>
      </c>
      <c r="F2262" s="236" t="s">
        <v>1713</v>
      </c>
      <c r="G2262" s="234"/>
      <c r="H2262" s="235" t="s">
        <v>19</v>
      </c>
      <c r="I2262" s="237"/>
      <c r="J2262" s="234"/>
      <c r="K2262" s="234"/>
      <c r="L2262" s="238"/>
      <c r="M2262" s="239"/>
      <c r="N2262" s="240"/>
      <c r="O2262" s="240"/>
      <c r="P2262" s="240"/>
      <c r="Q2262" s="240"/>
      <c r="R2262" s="240"/>
      <c r="S2262" s="240"/>
      <c r="T2262" s="241"/>
      <c r="U2262" s="13"/>
      <c r="V2262" s="13"/>
      <c r="W2262" s="13"/>
      <c r="X2262" s="13"/>
      <c r="Y2262" s="13"/>
      <c r="Z2262" s="13"/>
      <c r="AA2262" s="13"/>
      <c r="AB2262" s="13"/>
      <c r="AC2262" s="13"/>
      <c r="AD2262" s="13"/>
      <c r="AE2262" s="13"/>
      <c r="AT2262" s="242" t="s">
        <v>170</v>
      </c>
      <c r="AU2262" s="242" t="s">
        <v>77</v>
      </c>
      <c r="AV2262" s="13" t="s">
        <v>75</v>
      </c>
      <c r="AW2262" s="13" t="s">
        <v>31</v>
      </c>
      <c r="AX2262" s="13" t="s">
        <v>69</v>
      </c>
      <c r="AY2262" s="242" t="s">
        <v>155</v>
      </c>
    </row>
    <row r="2263" s="14" customFormat="1">
      <c r="A2263" s="14"/>
      <c r="B2263" s="243"/>
      <c r="C2263" s="244"/>
      <c r="D2263" s="228" t="s">
        <v>170</v>
      </c>
      <c r="E2263" s="245" t="s">
        <v>19</v>
      </c>
      <c r="F2263" s="246" t="s">
        <v>1714</v>
      </c>
      <c r="G2263" s="244"/>
      <c r="H2263" s="247">
        <v>8.91</v>
      </c>
      <c r="I2263" s="248"/>
      <c r="J2263" s="244"/>
      <c r="K2263" s="244"/>
      <c r="L2263" s="249"/>
      <c r="M2263" s="250"/>
      <c r="N2263" s="251"/>
      <c r="O2263" s="251"/>
      <c r="P2263" s="251"/>
      <c r="Q2263" s="251"/>
      <c r="R2263" s="251"/>
      <c r="S2263" s="251"/>
      <c r="T2263" s="252"/>
      <c r="U2263" s="14"/>
      <c r="V2263" s="14"/>
      <c r="W2263" s="14"/>
      <c r="X2263" s="14"/>
      <c r="Y2263" s="14"/>
      <c r="Z2263" s="14"/>
      <c r="AA2263" s="14"/>
      <c r="AB2263" s="14"/>
      <c r="AC2263" s="14"/>
      <c r="AD2263" s="14"/>
      <c r="AE2263" s="14"/>
      <c r="AT2263" s="253" t="s">
        <v>170</v>
      </c>
      <c r="AU2263" s="253" t="s">
        <v>77</v>
      </c>
      <c r="AV2263" s="14" t="s">
        <v>77</v>
      </c>
      <c r="AW2263" s="14" t="s">
        <v>31</v>
      </c>
      <c r="AX2263" s="14" t="s">
        <v>69</v>
      </c>
      <c r="AY2263" s="253" t="s">
        <v>155</v>
      </c>
    </row>
    <row r="2264" s="13" customFormat="1">
      <c r="A2264" s="13"/>
      <c r="B2264" s="233"/>
      <c r="C2264" s="234"/>
      <c r="D2264" s="228" t="s">
        <v>170</v>
      </c>
      <c r="E2264" s="235" t="s">
        <v>19</v>
      </c>
      <c r="F2264" s="236" t="s">
        <v>1715</v>
      </c>
      <c r="G2264" s="234"/>
      <c r="H2264" s="235" t="s">
        <v>19</v>
      </c>
      <c r="I2264" s="237"/>
      <c r="J2264" s="234"/>
      <c r="K2264" s="234"/>
      <c r="L2264" s="238"/>
      <c r="M2264" s="239"/>
      <c r="N2264" s="240"/>
      <c r="O2264" s="240"/>
      <c r="P2264" s="240"/>
      <c r="Q2264" s="240"/>
      <c r="R2264" s="240"/>
      <c r="S2264" s="240"/>
      <c r="T2264" s="241"/>
      <c r="U2264" s="13"/>
      <c r="V2264" s="13"/>
      <c r="W2264" s="13"/>
      <c r="X2264" s="13"/>
      <c r="Y2264" s="13"/>
      <c r="Z2264" s="13"/>
      <c r="AA2264" s="13"/>
      <c r="AB2264" s="13"/>
      <c r="AC2264" s="13"/>
      <c r="AD2264" s="13"/>
      <c r="AE2264" s="13"/>
      <c r="AT2264" s="242" t="s">
        <v>170</v>
      </c>
      <c r="AU2264" s="242" t="s">
        <v>77</v>
      </c>
      <c r="AV2264" s="13" t="s">
        <v>75</v>
      </c>
      <c r="AW2264" s="13" t="s">
        <v>31</v>
      </c>
      <c r="AX2264" s="13" t="s">
        <v>69</v>
      </c>
      <c r="AY2264" s="242" t="s">
        <v>155</v>
      </c>
    </row>
    <row r="2265" s="14" customFormat="1">
      <c r="A2265" s="14"/>
      <c r="B2265" s="243"/>
      <c r="C2265" s="244"/>
      <c r="D2265" s="228" t="s">
        <v>170</v>
      </c>
      <c r="E2265" s="245" t="s">
        <v>19</v>
      </c>
      <c r="F2265" s="246" t="s">
        <v>1716</v>
      </c>
      <c r="G2265" s="244"/>
      <c r="H2265" s="247">
        <v>286.13</v>
      </c>
      <c r="I2265" s="248"/>
      <c r="J2265" s="244"/>
      <c r="K2265" s="244"/>
      <c r="L2265" s="249"/>
      <c r="M2265" s="250"/>
      <c r="N2265" s="251"/>
      <c r="O2265" s="251"/>
      <c r="P2265" s="251"/>
      <c r="Q2265" s="251"/>
      <c r="R2265" s="251"/>
      <c r="S2265" s="251"/>
      <c r="T2265" s="252"/>
      <c r="U2265" s="14"/>
      <c r="V2265" s="14"/>
      <c r="W2265" s="14"/>
      <c r="X2265" s="14"/>
      <c r="Y2265" s="14"/>
      <c r="Z2265" s="14"/>
      <c r="AA2265" s="14"/>
      <c r="AB2265" s="14"/>
      <c r="AC2265" s="14"/>
      <c r="AD2265" s="14"/>
      <c r="AE2265" s="14"/>
      <c r="AT2265" s="253" t="s">
        <v>170</v>
      </c>
      <c r="AU2265" s="253" t="s">
        <v>77</v>
      </c>
      <c r="AV2265" s="14" t="s">
        <v>77</v>
      </c>
      <c r="AW2265" s="14" t="s">
        <v>31</v>
      </c>
      <c r="AX2265" s="14" t="s">
        <v>69</v>
      </c>
      <c r="AY2265" s="253" t="s">
        <v>155</v>
      </c>
    </row>
    <row r="2266" s="13" customFormat="1">
      <c r="A2266" s="13"/>
      <c r="B2266" s="233"/>
      <c r="C2266" s="234"/>
      <c r="D2266" s="228" t="s">
        <v>170</v>
      </c>
      <c r="E2266" s="235" t="s">
        <v>19</v>
      </c>
      <c r="F2266" s="236" t="s">
        <v>1717</v>
      </c>
      <c r="G2266" s="234"/>
      <c r="H2266" s="235" t="s">
        <v>19</v>
      </c>
      <c r="I2266" s="237"/>
      <c r="J2266" s="234"/>
      <c r="K2266" s="234"/>
      <c r="L2266" s="238"/>
      <c r="M2266" s="239"/>
      <c r="N2266" s="240"/>
      <c r="O2266" s="240"/>
      <c r="P2266" s="240"/>
      <c r="Q2266" s="240"/>
      <c r="R2266" s="240"/>
      <c r="S2266" s="240"/>
      <c r="T2266" s="241"/>
      <c r="U2266" s="13"/>
      <c r="V2266" s="13"/>
      <c r="W2266" s="13"/>
      <c r="X2266" s="13"/>
      <c r="Y2266" s="13"/>
      <c r="Z2266" s="13"/>
      <c r="AA2266" s="13"/>
      <c r="AB2266" s="13"/>
      <c r="AC2266" s="13"/>
      <c r="AD2266" s="13"/>
      <c r="AE2266" s="13"/>
      <c r="AT2266" s="242" t="s">
        <v>170</v>
      </c>
      <c r="AU2266" s="242" t="s">
        <v>77</v>
      </c>
      <c r="AV2266" s="13" t="s">
        <v>75</v>
      </c>
      <c r="AW2266" s="13" t="s">
        <v>31</v>
      </c>
      <c r="AX2266" s="13" t="s">
        <v>69</v>
      </c>
      <c r="AY2266" s="242" t="s">
        <v>155</v>
      </c>
    </row>
    <row r="2267" s="14" customFormat="1">
      <c r="A2267" s="14"/>
      <c r="B2267" s="243"/>
      <c r="C2267" s="244"/>
      <c r="D2267" s="228" t="s">
        <v>170</v>
      </c>
      <c r="E2267" s="245" t="s">
        <v>19</v>
      </c>
      <c r="F2267" s="246" t="s">
        <v>1718</v>
      </c>
      <c r="G2267" s="244"/>
      <c r="H2267" s="247">
        <v>14.2</v>
      </c>
      <c r="I2267" s="248"/>
      <c r="J2267" s="244"/>
      <c r="K2267" s="244"/>
      <c r="L2267" s="249"/>
      <c r="M2267" s="250"/>
      <c r="N2267" s="251"/>
      <c r="O2267" s="251"/>
      <c r="P2267" s="251"/>
      <c r="Q2267" s="251"/>
      <c r="R2267" s="251"/>
      <c r="S2267" s="251"/>
      <c r="T2267" s="252"/>
      <c r="U2267" s="14"/>
      <c r="V2267" s="14"/>
      <c r="W2267" s="14"/>
      <c r="X2267" s="14"/>
      <c r="Y2267" s="14"/>
      <c r="Z2267" s="14"/>
      <c r="AA2267" s="14"/>
      <c r="AB2267" s="14"/>
      <c r="AC2267" s="14"/>
      <c r="AD2267" s="14"/>
      <c r="AE2267" s="14"/>
      <c r="AT2267" s="253" t="s">
        <v>170</v>
      </c>
      <c r="AU2267" s="253" t="s">
        <v>77</v>
      </c>
      <c r="AV2267" s="14" t="s">
        <v>77</v>
      </c>
      <c r="AW2267" s="14" t="s">
        <v>31</v>
      </c>
      <c r="AX2267" s="14" t="s">
        <v>69</v>
      </c>
      <c r="AY2267" s="253" t="s">
        <v>155</v>
      </c>
    </row>
    <row r="2268" s="13" customFormat="1">
      <c r="A2268" s="13"/>
      <c r="B2268" s="233"/>
      <c r="C2268" s="234"/>
      <c r="D2268" s="228" t="s">
        <v>170</v>
      </c>
      <c r="E2268" s="235" t="s">
        <v>19</v>
      </c>
      <c r="F2268" s="236" t="s">
        <v>1719</v>
      </c>
      <c r="G2268" s="234"/>
      <c r="H2268" s="235" t="s">
        <v>19</v>
      </c>
      <c r="I2268" s="237"/>
      <c r="J2268" s="234"/>
      <c r="K2268" s="234"/>
      <c r="L2268" s="238"/>
      <c r="M2268" s="239"/>
      <c r="N2268" s="240"/>
      <c r="O2268" s="240"/>
      <c r="P2268" s="240"/>
      <c r="Q2268" s="240"/>
      <c r="R2268" s="240"/>
      <c r="S2268" s="240"/>
      <c r="T2268" s="241"/>
      <c r="U2268" s="13"/>
      <c r="V2268" s="13"/>
      <c r="W2268" s="13"/>
      <c r="X2268" s="13"/>
      <c r="Y2268" s="13"/>
      <c r="Z2268" s="13"/>
      <c r="AA2268" s="13"/>
      <c r="AB2268" s="13"/>
      <c r="AC2268" s="13"/>
      <c r="AD2268" s="13"/>
      <c r="AE2268" s="13"/>
      <c r="AT2268" s="242" t="s">
        <v>170</v>
      </c>
      <c r="AU2268" s="242" t="s">
        <v>77</v>
      </c>
      <c r="AV2268" s="13" t="s">
        <v>75</v>
      </c>
      <c r="AW2268" s="13" t="s">
        <v>31</v>
      </c>
      <c r="AX2268" s="13" t="s">
        <v>69</v>
      </c>
      <c r="AY2268" s="242" t="s">
        <v>155</v>
      </c>
    </row>
    <row r="2269" s="14" customFormat="1">
      <c r="A2269" s="14"/>
      <c r="B2269" s="243"/>
      <c r="C2269" s="244"/>
      <c r="D2269" s="228" t="s">
        <v>170</v>
      </c>
      <c r="E2269" s="245" t="s">
        <v>19</v>
      </c>
      <c r="F2269" s="246" t="s">
        <v>1720</v>
      </c>
      <c r="G2269" s="244"/>
      <c r="H2269" s="247">
        <v>21.045</v>
      </c>
      <c r="I2269" s="248"/>
      <c r="J2269" s="244"/>
      <c r="K2269" s="244"/>
      <c r="L2269" s="249"/>
      <c r="M2269" s="250"/>
      <c r="N2269" s="251"/>
      <c r="O2269" s="251"/>
      <c r="P2269" s="251"/>
      <c r="Q2269" s="251"/>
      <c r="R2269" s="251"/>
      <c r="S2269" s="251"/>
      <c r="T2269" s="252"/>
      <c r="U2269" s="14"/>
      <c r="V2269" s="14"/>
      <c r="W2269" s="14"/>
      <c r="X2269" s="14"/>
      <c r="Y2269" s="14"/>
      <c r="Z2269" s="14"/>
      <c r="AA2269" s="14"/>
      <c r="AB2269" s="14"/>
      <c r="AC2269" s="14"/>
      <c r="AD2269" s="14"/>
      <c r="AE2269" s="14"/>
      <c r="AT2269" s="253" t="s">
        <v>170</v>
      </c>
      <c r="AU2269" s="253" t="s">
        <v>77</v>
      </c>
      <c r="AV2269" s="14" t="s">
        <v>77</v>
      </c>
      <c r="AW2269" s="14" t="s">
        <v>31</v>
      </c>
      <c r="AX2269" s="14" t="s">
        <v>69</v>
      </c>
      <c r="AY2269" s="253" t="s">
        <v>155</v>
      </c>
    </row>
    <row r="2270" s="13" customFormat="1">
      <c r="A2270" s="13"/>
      <c r="B2270" s="233"/>
      <c r="C2270" s="234"/>
      <c r="D2270" s="228" t="s">
        <v>170</v>
      </c>
      <c r="E2270" s="235" t="s">
        <v>19</v>
      </c>
      <c r="F2270" s="236" t="s">
        <v>1721</v>
      </c>
      <c r="G2270" s="234"/>
      <c r="H2270" s="235" t="s">
        <v>19</v>
      </c>
      <c r="I2270" s="237"/>
      <c r="J2270" s="234"/>
      <c r="K2270" s="234"/>
      <c r="L2270" s="238"/>
      <c r="M2270" s="239"/>
      <c r="N2270" s="240"/>
      <c r="O2270" s="240"/>
      <c r="P2270" s="240"/>
      <c r="Q2270" s="240"/>
      <c r="R2270" s="240"/>
      <c r="S2270" s="240"/>
      <c r="T2270" s="241"/>
      <c r="U2270" s="13"/>
      <c r="V2270" s="13"/>
      <c r="W2270" s="13"/>
      <c r="X2270" s="13"/>
      <c r="Y2270" s="13"/>
      <c r="Z2270" s="13"/>
      <c r="AA2270" s="13"/>
      <c r="AB2270" s="13"/>
      <c r="AC2270" s="13"/>
      <c r="AD2270" s="13"/>
      <c r="AE2270" s="13"/>
      <c r="AT2270" s="242" t="s">
        <v>170</v>
      </c>
      <c r="AU2270" s="242" t="s">
        <v>77</v>
      </c>
      <c r="AV2270" s="13" t="s">
        <v>75</v>
      </c>
      <c r="AW2270" s="13" t="s">
        <v>31</v>
      </c>
      <c r="AX2270" s="13" t="s">
        <v>69</v>
      </c>
      <c r="AY2270" s="242" t="s">
        <v>155</v>
      </c>
    </row>
    <row r="2271" s="14" customFormat="1">
      <c r="A2271" s="14"/>
      <c r="B2271" s="243"/>
      <c r="C2271" s="244"/>
      <c r="D2271" s="228" t="s">
        <v>170</v>
      </c>
      <c r="E2271" s="245" t="s">
        <v>19</v>
      </c>
      <c r="F2271" s="246" t="s">
        <v>1722</v>
      </c>
      <c r="G2271" s="244"/>
      <c r="H2271" s="247">
        <v>11.76</v>
      </c>
      <c r="I2271" s="248"/>
      <c r="J2271" s="244"/>
      <c r="K2271" s="244"/>
      <c r="L2271" s="249"/>
      <c r="M2271" s="250"/>
      <c r="N2271" s="251"/>
      <c r="O2271" s="251"/>
      <c r="P2271" s="251"/>
      <c r="Q2271" s="251"/>
      <c r="R2271" s="251"/>
      <c r="S2271" s="251"/>
      <c r="T2271" s="252"/>
      <c r="U2271" s="14"/>
      <c r="V2271" s="14"/>
      <c r="W2271" s="14"/>
      <c r="X2271" s="14"/>
      <c r="Y2271" s="14"/>
      <c r="Z2271" s="14"/>
      <c r="AA2271" s="14"/>
      <c r="AB2271" s="14"/>
      <c r="AC2271" s="14"/>
      <c r="AD2271" s="14"/>
      <c r="AE2271" s="14"/>
      <c r="AT2271" s="253" t="s">
        <v>170</v>
      </c>
      <c r="AU2271" s="253" t="s">
        <v>77</v>
      </c>
      <c r="AV2271" s="14" t="s">
        <v>77</v>
      </c>
      <c r="AW2271" s="14" t="s">
        <v>31</v>
      </c>
      <c r="AX2271" s="14" t="s">
        <v>69</v>
      </c>
      <c r="AY2271" s="253" t="s">
        <v>155</v>
      </c>
    </row>
    <row r="2272" s="13" customFormat="1">
      <c r="A2272" s="13"/>
      <c r="B2272" s="233"/>
      <c r="C2272" s="234"/>
      <c r="D2272" s="228" t="s">
        <v>170</v>
      </c>
      <c r="E2272" s="235" t="s">
        <v>19</v>
      </c>
      <c r="F2272" s="236" t="s">
        <v>1723</v>
      </c>
      <c r="G2272" s="234"/>
      <c r="H2272" s="235" t="s">
        <v>19</v>
      </c>
      <c r="I2272" s="237"/>
      <c r="J2272" s="234"/>
      <c r="K2272" s="234"/>
      <c r="L2272" s="238"/>
      <c r="M2272" s="239"/>
      <c r="N2272" s="240"/>
      <c r="O2272" s="240"/>
      <c r="P2272" s="240"/>
      <c r="Q2272" s="240"/>
      <c r="R2272" s="240"/>
      <c r="S2272" s="240"/>
      <c r="T2272" s="241"/>
      <c r="U2272" s="13"/>
      <c r="V2272" s="13"/>
      <c r="W2272" s="13"/>
      <c r="X2272" s="13"/>
      <c r="Y2272" s="13"/>
      <c r="Z2272" s="13"/>
      <c r="AA2272" s="13"/>
      <c r="AB2272" s="13"/>
      <c r="AC2272" s="13"/>
      <c r="AD2272" s="13"/>
      <c r="AE2272" s="13"/>
      <c r="AT2272" s="242" t="s">
        <v>170</v>
      </c>
      <c r="AU2272" s="242" t="s">
        <v>77</v>
      </c>
      <c r="AV2272" s="13" t="s">
        <v>75</v>
      </c>
      <c r="AW2272" s="13" t="s">
        <v>31</v>
      </c>
      <c r="AX2272" s="13" t="s">
        <v>69</v>
      </c>
      <c r="AY2272" s="242" t="s">
        <v>155</v>
      </c>
    </row>
    <row r="2273" s="14" customFormat="1">
      <c r="A2273" s="14"/>
      <c r="B2273" s="243"/>
      <c r="C2273" s="244"/>
      <c r="D2273" s="228" t="s">
        <v>170</v>
      </c>
      <c r="E2273" s="245" t="s">
        <v>19</v>
      </c>
      <c r="F2273" s="246" t="s">
        <v>1724</v>
      </c>
      <c r="G2273" s="244"/>
      <c r="H2273" s="247">
        <v>23.76</v>
      </c>
      <c r="I2273" s="248"/>
      <c r="J2273" s="244"/>
      <c r="K2273" s="244"/>
      <c r="L2273" s="249"/>
      <c r="M2273" s="250"/>
      <c r="N2273" s="251"/>
      <c r="O2273" s="251"/>
      <c r="P2273" s="251"/>
      <c r="Q2273" s="251"/>
      <c r="R2273" s="251"/>
      <c r="S2273" s="251"/>
      <c r="T2273" s="252"/>
      <c r="U2273" s="14"/>
      <c r="V2273" s="14"/>
      <c r="W2273" s="14"/>
      <c r="X2273" s="14"/>
      <c r="Y2273" s="14"/>
      <c r="Z2273" s="14"/>
      <c r="AA2273" s="14"/>
      <c r="AB2273" s="14"/>
      <c r="AC2273" s="14"/>
      <c r="AD2273" s="14"/>
      <c r="AE2273" s="14"/>
      <c r="AT2273" s="253" t="s">
        <v>170</v>
      </c>
      <c r="AU2273" s="253" t="s">
        <v>77</v>
      </c>
      <c r="AV2273" s="14" t="s">
        <v>77</v>
      </c>
      <c r="AW2273" s="14" t="s">
        <v>31</v>
      </c>
      <c r="AX2273" s="14" t="s">
        <v>69</v>
      </c>
      <c r="AY2273" s="253" t="s">
        <v>155</v>
      </c>
    </row>
    <row r="2274" s="13" customFormat="1">
      <c r="A2274" s="13"/>
      <c r="B2274" s="233"/>
      <c r="C2274" s="234"/>
      <c r="D2274" s="228" t="s">
        <v>170</v>
      </c>
      <c r="E2274" s="235" t="s">
        <v>19</v>
      </c>
      <c r="F2274" s="236" t="s">
        <v>1725</v>
      </c>
      <c r="G2274" s="234"/>
      <c r="H2274" s="235" t="s">
        <v>19</v>
      </c>
      <c r="I2274" s="237"/>
      <c r="J2274" s="234"/>
      <c r="K2274" s="234"/>
      <c r="L2274" s="238"/>
      <c r="M2274" s="239"/>
      <c r="N2274" s="240"/>
      <c r="O2274" s="240"/>
      <c r="P2274" s="240"/>
      <c r="Q2274" s="240"/>
      <c r="R2274" s="240"/>
      <c r="S2274" s="240"/>
      <c r="T2274" s="241"/>
      <c r="U2274" s="13"/>
      <c r="V2274" s="13"/>
      <c r="W2274" s="13"/>
      <c r="X2274" s="13"/>
      <c r="Y2274" s="13"/>
      <c r="Z2274" s="13"/>
      <c r="AA2274" s="13"/>
      <c r="AB2274" s="13"/>
      <c r="AC2274" s="13"/>
      <c r="AD2274" s="13"/>
      <c r="AE2274" s="13"/>
      <c r="AT2274" s="242" t="s">
        <v>170</v>
      </c>
      <c r="AU2274" s="242" t="s">
        <v>77</v>
      </c>
      <c r="AV2274" s="13" t="s">
        <v>75</v>
      </c>
      <c r="AW2274" s="13" t="s">
        <v>31</v>
      </c>
      <c r="AX2274" s="13" t="s">
        <v>69</v>
      </c>
      <c r="AY2274" s="242" t="s">
        <v>155</v>
      </c>
    </row>
    <row r="2275" s="14" customFormat="1">
      <c r="A2275" s="14"/>
      <c r="B2275" s="243"/>
      <c r="C2275" s="244"/>
      <c r="D2275" s="228" t="s">
        <v>170</v>
      </c>
      <c r="E2275" s="245" t="s">
        <v>19</v>
      </c>
      <c r="F2275" s="246" t="s">
        <v>228</v>
      </c>
      <c r="G2275" s="244"/>
      <c r="H2275" s="247">
        <v>20</v>
      </c>
      <c r="I2275" s="248"/>
      <c r="J2275" s="244"/>
      <c r="K2275" s="244"/>
      <c r="L2275" s="249"/>
      <c r="M2275" s="250"/>
      <c r="N2275" s="251"/>
      <c r="O2275" s="251"/>
      <c r="P2275" s="251"/>
      <c r="Q2275" s="251"/>
      <c r="R2275" s="251"/>
      <c r="S2275" s="251"/>
      <c r="T2275" s="252"/>
      <c r="U2275" s="14"/>
      <c r="V2275" s="14"/>
      <c r="W2275" s="14"/>
      <c r="X2275" s="14"/>
      <c r="Y2275" s="14"/>
      <c r="Z2275" s="14"/>
      <c r="AA2275" s="14"/>
      <c r="AB2275" s="14"/>
      <c r="AC2275" s="14"/>
      <c r="AD2275" s="14"/>
      <c r="AE2275" s="14"/>
      <c r="AT2275" s="253" t="s">
        <v>170</v>
      </c>
      <c r="AU2275" s="253" t="s">
        <v>77</v>
      </c>
      <c r="AV2275" s="14" t="s">
        <v>77</v>
      </c>
      <c r="AW2275" s="14" t="s">
        <v>31</v>
      </c>
      <c r="AX2275" s="14" t="s">
        <v>69</v>
      </c>
      <c r="AY2275" s="253" t="s">
        <v>155</v>
      </c>
    </row>
    <row r="2276" s="13" customFormat="1">
      <c r="A2276" s="13"/>
      <c r="B2276" s="233"/>
      <c r="C2276" s="234"/>
      <c r="D2276" s="228" t="s">
        <v>170</v>
      </c>
      <c r="E2276" s="235" t="s">
        <v>19</v>
      </c>
      <c r="F2276" s="236" t="s">
        <v>1726</v>
      </c>
      <c r="G2276" s="234"/>
      <c r="H2276" s="235" t="s">
        <v>19</v>
      </c>
      <c r="I2276" s="237"/>
      <c r="J2276" s="234"/>
      <c r="K2276" s="234"/>
      <c r="L2276" s="238"/>
      <c r="M2276" s="239"/>
      <c r="N2276" s="240"/>
      <c r="O2276" s="240"/>
      <c r="P2276" s="240"/>
      <c r="Q2276" s="240"/>
      <c r="R2276" s="240"/>
      <c r="S2276" s="240"/>
      <c r="T2276" s="241"/>
      <c r="U2276" s="13"/>
      <c r="V2276" s="13"/>
      <c r="W2276" s="13"/>
      <c r="X2276" s="13"/>
      <c r="Y2276" s="13"/>
      <c r="Z2276" s="13"/>
      <c r="AA2276" s="13"/>
      <c r="AB2276" s="13"/>
      <c r="AC2276" s="13"/>
      <c r="AD2276" s="13"/>
      <c r="AE2276" s="13"/>
      <c r="AT2276" s="242" t="s">
        <v>170</v>
      </c>
      <c r="AU2276" s="242" t="s">
        <v>77</v>
      </c>
      <c r="AV2276" s="13" t="s">
        <v>75</v>
      </c>
      <c r="AW2276" s="13" t="s">
        <v>31</v>
      </c>
      <c r="AX2276" s="13" t="s">
        <v>69</v>
      </c>
      <c r="AY2276" s="242" t="s">
        <v>155</v>
      </c>
    </row>
    <row r="2277" s="14" customFormat="1">
      <c r="A2277" s="14"/>
      <c r="B2277" s="243"/>
      <c r="C2277" s="244"/>
      <c r="D2277" s="228" t="s">
        <v>170</v>
      </c>
      <c r="E2277" s="245" t="s">
        <v>19</v>
      </c>
      <c r="F2277" s="246" t="s">
        <v>1727</v>
      </c>
      <c r="G2277" s="244"/>
      <c r="H2277" s="247">
        <v>3.33</v>
      </c>
      <c r="I2277" s="248"/>
      <c r="J2277" s="244"/>
      <c r="K2277" s="244"/>
      <c r="L2277" s="249"/>
      <c r="M2277" s="250"/>
      <c r="N2277" s="251"/>
      <c r="O2277" s="251"/>
      <c r="P2277" s="251"/>
      <c r="Q2277" s="251"/>
      <c r="R2277" s="251"/>
      <c r="S2277" s="251"/>
      <c r="T2277" s="252"/>
      <c r="U2277" s="14"/>
      <c r="V2277" s="14"/>
      <c r="W2277" s="14"/>
      <c r="X2277" s="14"/>
      <c r="Y2277" s="14"/>
      <c r="Z2277" s="14"/>
      <c r="AA2277" s="14"/>
      <c r="AB2277" s="14"/>
      <c r="AC2277" s="14"/>
      <c r="AD2277" s="14"/>
      <c r="AE2277" s="14"/>
      <c r="AT2277" s="253" t="s">
        <v>170</v>
      </c>
      <c r="AU2277" s="253" t="s">
        <v>77</v>
      </c>
      <c r="AV2277" s="14" t="s">
        <v>77</v>
      </c>
      <c r="AW2277" s="14" t="s">
        <v>31</v>
      </c>
      <c r="AX2277" s="14" t="s">
        <v>69</v>
      </c>
      <c r="AY2277" s="253" t="s">
        <v>155</v>
      </c>
    </row>
    <row r="2278" s="15" customFormat="1">
      <c r="A2278" s="15"/>
      <c r="B2278" s="254"/>
      <c r="C2278" s="255"/>
      <c r="D2278" s="228" t="s">
        <v>170</v>
      </c>
      <c r="E2278" s="256" t="s">
        <v>19</v>
      </c>
      <c r="F2278" s="257" t="s">
        <v>192</v>
      </c>
      <c r="G2278" s="255"/>
      <c r="H2278" s="258">
        <v>482.285</v>
      </c>
      <c r="I2278" s="259"/>
      <c r="J2278" s="255"/>
      <c r="K2278" s="255"/>
      <c r="L2278" s="260"/>
      <c r="M2278" s="261"/>
      <c r="N2278" s="262"/>
      <c r="O2278" s="262"/>
      <c r="P2278" s="262"/>
      <c r="Q2278" s="262"/>
      <c r="R2278" s="262"/>
      <c r="S2278" s="262"/>
      <c r="T2278" s="263"/>
      <c r="U2278" s="15"/>
      <c r="V2278" s="15"/>
      <c r="W2278" s="15"/>
      <c r="X2278" s="15"/>
      <c r="Y2278" s="15"/>
      <c r="Z2278" s="15"/>
      <c r="AA2278" s="15"/>
      <c r="AB2278" s="15"/>
      <c r="AC2278" s="15"/>
      <c r="AD2278" s="15"/>
      <c r="AE2278" s="15"/>
      <c r="AT2278" s="264" t="s">
        <v>170</v>
      </c>
      <c r="AU2278" s="264" t="s">
        <v>77</v>
      </c>
      <c r="AV2278" s="15" t="s">
        <v>161</v>
      </c>
      <c r="AW2278" s="15" t="s">
        <v>31</v>
      </c>
      <c r="AX2278" s="15" t="s">
        <v>75</v>
      </c>
      <c r="AY2278" s="264" t="s">
        <v>155</v>
      </c>
    </row>
    <row r="2279" s="2" customFormat="1" ht="16.5" customHeight="1">
      <c r="A2279" s="41"/>
      <c r="B2279" s="42"/>
      <c r="C2279" s="215" t="s">
        <v>1126</v>
      </c>
      <c r="D2279" s="215" t="s">
        <v>157</v>
      </c>
      <c r="E2279" s="216" t="s">
        <v>1785</v>
      </c>
      <c r="F2279" s="217" t="s">
        <v>1786</v>
      </c>
      <c r="G2279" s="218" t="s">
        <v>300</v>
      </c>
      <c r="H2279" s="219">
        <v>750</v>
      </c>
      <c r="I2279" s="220"/>
      <c r="J2279" s="221">
        <f>ROUND(I2279*H2279,2)</f>
        <v>0</v>
      </c>
      <c r="K2279" s="217" t="s">
        <v>19</v>
      </c>
      <c r="L2279" s="47"/>
      <c r="M2279" s="222" t="s">
        <v>19</v>
      </c>
      <c r="N2279" s="223" t="s">
        <v>40</v>
      </c>
      <c r="O2279" s="87"/>
      <c r="P2279" s="224">
        <f>O2279*H2279</f>
        <v>0</v>
      </c>
      <c r="Q2279" s="224">
        <v>0</v>
      </c>
      <c r="R2279" s="224">
        <f>Q2279*H2279</f>
        <v>0</v>
      </c>
      <c r="S2279" s="224">
        <v>0</v>
      </c>
      <c r="T2279" s="225">
        <f>S2279*H2279</f>
        <v>0</v>
      </c>
      <c r="U2279" s="41"/>
      <c r="V2279" s="41"/>
      <c r="W2279" s="41"/>
      <c r="X2279" s="41"/>
      <c r="Y2279" s="41"/>
      <c r="Z2279" s="41"/>
      <c r="AA2279" s="41"/>
      <c r="AB2279" s="41"/>
      <c r="AC2279" s="41"/>
      <c r="AD2279" s="41"/>
      <c r="AE2279" s="41"/>
      <c r="AR2279" s="226" t="s">
        <v>220</v>
      </c>
      <c r="AT2279" s="226" t="s">
        <v>157</v>
      </c>
      <c r="AU2279" s="226" t="s">
        <v>77</v>
      </c>
      <c r="AY2279" s="20" t="s">
        <v>155</v>
      </c>
      <c r="BE2279" s="227">
        <f>IF(N2279="základní",J2279,0)</f>
        <v>0</v>
      </c>
      <c r="BF2279" s="227">
        <f>IF(N2279="snížená",J2279,0)</f>
        <v>0</v>
      </c>
      <c r="BG2279" s="227">
        <f>IF(N2279="zákl. přenesená",J2279,0)</f>
        <v>0</v>
      </c>
      <c r="BH2279" s="227">
        <f>IF(N2279="sníž. přenesená",J2279,0)</f>
        <v>0</v>
      </c>
      <c r="BI2279" s="227">
        <f>IF(N2279="nulová",J2279,0)</f>
        <v>0</v>
      </c>
      <c r="BJ2279" s="20" t="s">
        <v>75</v>
      </c>
      <c r="BK2279" s="227">
        <f>ROUND(I2279*H2279,2)</f>
        <v>0</v>
      </c>
      <c r="BL2279" s="20" t="s">
        <v>220</v>
      </c>
      <c r="BM2279" s="226" t="s">
        <v>1787</v>
      </c>
    </row>
    <row r="2280" s="2" customFormat="1">
      <c r="A2280" s="41"/>
      <c r="B2280" s="42"/>
      <c r="C2280" s="43"/>
      <c r="D2280" s="228" t="s">
        <v>162</v>
      </c>
      <c r="E2280" s="43"/>
      <c r="F2280" s="229" t="s">
        <v>1786</v>
      </c>
      <c r="G2280" s="43"/>
      <c r="H2280" s="43"/>
      <c r="I2280" s="230"/>
      <c r="J2280" s="43"/>
      <c r="K2280" s="43"/>
      <c r="L2280" s="47"/>
      <c r="M2280" s="231"/>
      <c r="N2280" s="232"/>
      <c r="O2280" s="87"/>
      <c r="P2280" s="87"/>
      <c r="Q2280" s="87"/>
      <c r="R2280" s="87"/>
      <c r="S2280" s="87"/>
      <c r="T2280" s="88"/>
      <c r="U2280" s="41"/>
      <c r="V2280" s="41"/>
      <c r="W2280" s="41"/>
      <c r="X2280" s="41"/>
      <c r="Y2280" s="41"/>
      <c r="Z2280" s="41"/>
      <c r="AA2280" s="41"/>
      <c r="AB2280" s="41"/>
      <c r="AC2280" s="41"/>
      <c r="AD2280" s="41"/>
      <c r="AE2280" s="41"/>
      <c r="AT2280" s="20" t="s">
        <v>162</v>
      </c>
      <c r="AU2280" s="20" t="s">
        <v>77</v>
      </c>
    </row>
    <row r="2281" s="13" customFormat="1">
      <c r="A2281" s="13"/>
      <c r="B2281" s="233"/>
      <c r="C2281" s="234"/>
      <c r="D2281" s="228" t="s">
        <v>170</v>
      </c>
      <c r="E2281" s="235" t="s">
        <v>19</v>
      </c>
      <c r="F2281" s="236" t="s">
        <v>1788</v>
      </c>
      <c r="G2281" s="234"/>
      <c r="H2281" s="235" t="s">
        <v>19</v>
      </c>
      <c r="I2281" s="237"/>
      <c r="J2281" s="234"/>
      <c r="K2281" s="234"/>
      <c r="L2281" s="238"/>
      <c r="M2281" s="239"/>
      <c r="N2281" s="240"/>
      <c r="O2281" s="240"/>
      <c r="P2281" s="240"/>
      <c r="Q2281" s="240"/>
      <c r="R2281" s="240"/>
      <c r="S2281" s="240"/>
      <c r="T2281" s="241"/>
      <c r="U2281" s="13"/>
      <c r="V2281" s="13"/>
      <c r="W2281" s="13"/>
      <c r="X2281" s="13"/>
      <c r="Y2281" s="13"/>
      <c r="Z2281" s="13"/>
      <c r="AA2281" s="13"/>
      <c r="AB2281" s="13"/>
      <c r="AC2281" s="13"/>
      <c r="AD2281" s="13"/>
      <c r="AE2281" s="13"/>
      <c r="AT2281" s="242" t="s">
        <v>170</v>
      </c>
      <c r="AU2281" s="242" t="s">
        <v>77</v>
      </c>
      <c r="AV2281" s="13" t="s">
        <v>75</v>
      </c>
      <c r="AW2281" s="13" t="s">
        <v>31</v>
      </c>
      <c r="AX2281" s="13" t="s">
        <v>69</v>
      </c>
      <c r="AY2281" s="242" t="s">
        <v>155</v>
      </c>
    </row>
    <row r="2282" s="14" customFormat="1">
      <c r="A2282" s="14"/>
      <c r="B2282" s="243"/>
      <c r="C2282" s="244"/>
      <c r="D2282" s="228" t="s">
        <v>170</v>
      </c>
      <c r="E2282" s="245" t="s">
        <v>19</v>
      </c>
      <c r="F2282" s="246" t="s">
        <v>1789</v>
      </c>
      <c r="G2282" s="244"/>
      <c r="H2282" s="247">
        <v>750</v>
      </c>
      <c r="I2282" s="248"/>
      <c r="J2282" s="244"/>
      <c r="K2282" s="244"/>
      <c r="L2282" s="249"/>
      <c r="M2282" s="250"/>
      <c r="N2282" s="251"/>
      <c r="O2282" s="251"/>
      <c r="P2282" s="251"/>
      <c r="Q2282" s="251"/>
      <c r="R2282" s="251"/>
      <c r="S2282" s="251"/>
      <c r="T2282" s="252"/>
      <c r="U2282" s="14"/>
      <c r="V2282" s="14"/>
      <c r="W2282" s="14"/>
      <c r="X2282" s="14"/>
      <c r="Y2282" s="14"/>
      <c r="Z2282" s="14"/>
      <c r="AA2282" s="14"/>
      <c r="AB2282" s="14"/>
      <c r="AC2282" s="14"/>
      <c r="AD2282" s="14"/>
      <c r="AE2282" s="14"/>
      <c r="AT2282" s="253" t="s">
        <v>170</v>
      </c>
      <c r="AU2282" s="253" t="s">
        <v>77</v>
      </c>
      <c r="AV2282" s="14" t="s">
        <v>77</v>
      </c>
      <c r="AW2282" s="14" t="s">
        <v>31</v>
      </c>
      <c r="AX2282" s="14" t="s">
        <v>69</v>
      </c>
      <c r="AY2282" s="253" t="s">
        <v>155</v>
      </c>
    </row>
    <row r="2283" s="15" customFormat="1">
      <c r="A2283" s="15"/>
      <c r="B2283" s="254"/>
      <c r="C2283" s="255"/>
      <c r="D2283" s="228" t="s">
        <v>170</v>
      </c>
      <c r="E2283" s="256" t="s">
        <v>19</v>
      </c>
      <c r="F2283" s="257" t="s">
        <v>192</v>
      </c>
      <c r="G2283" s="255"/>
      <c r="H2283" s="258">
        <v>750</v>
      </c>
      <c r="I2283" s="259"/>
      <c r="J2283" s="255"/>
      <c r="K2283" s="255"/>
      <c r="L2283" s="260"/>
      <c r="M2283" s="261"/>
      <c r="N2283" s="262"/>
      <c r="O2283" s="262"/>
      <c r="P2283" s="262"/>
      <c r="Q2283" s="262"/>
      <c r="R2283" s="262"/>
      <c r="S2283" s="262"/>
      <c r="T2283" s="263"/>
      <c r="U2283" s="15"/>
      <c r="V2283" s="15"/>
      <c r="W2283" s="15"/>
      <c r="X2283" s="15"/>
      <c r="Y2283" s="15"/>
      <c r="Z2283" s="15"/>
      <c r="AA2283" s="15"/>
      <c r="AB2283" s="15"/>
      <c r="AC2283" s="15"/>
      <c r="AD2283" s="15"/>
      <c r="AE2283" s="15"/>
      <c r="AT2283" s="264" t="s">
        <v>170</v>
      </c>
      <c r="AU2283" s="264" t="s">
        <v>77</v>
      </c>
      <c r="AV2283" s="15" t="s">
        <v>161</v>
      </c>
      <c r="AW2283" s="15" t="s">
        <v>31</v>
      </c>
      <c r="AX2283" s="15" t="s">
        <v>75</v>
      </c>
      <c r="AY2283" s="264" t="s">
        <v>155</v>
      </c>
    </row>
    <row r="2284" s="2" customFormat="1" ht="21.75" customHeight="1">
      <c r="A2284" s="41"/>
      <c r="B2284" s="42"/>
      <c r="C2284" s="215" t="s">
        <v>1790</v>
      </c>
      <c r="D2284" s="215" t="s">
        <v>157</v>
      </c>
      <c r="E2284" s="216" t="s">
        <v>1791</v>
      </c>
      <c r="F2284" s="217" t="s">
        <v>1792</v>
      </c>
      <c r="G2284" s="218" t="s">
        <v>168</v>
      </c>
      <c r="H2284" s="219">
        <v>677.94500000000008</v>
      </c>
      <c r="I2284" s="220"/>
      <c r="J2284" s="221">
        <f>ROUND(I2284*H2284,2)</f>
        <v>0</v>
      </c>
      <c r="K2284" s="217" t="s">
        <v>19</v>
      </c>
      <c r="L2284" s="47"/>
      <c r="M2284" s="222" t="s">
        <v>19</v>
      </c>
      <c r="N2284" s="223" t="s">
        <v>40</v>
      </c>
      <c r="O2284" s="87"/>
      <c r="P2284" s="224">
        <f>O2284*H2284</f>
        <v>0</v>
      </c>
      <c r="Q2284" s="224">
        <v>0</v>
      </c>
      <c r="R2284" s="224">
        <f>Q2284*H2284</f>
        <v>0</v>
      </c>
      <c r="S2284" s="224">
        <v>0</v>
      </c>
      <c r="T2284" s="225">
        <f>S2284*H2284</f>
        <v>0</v>
      </c>
      <c r="U2284" s="41"/>
      <c r="V2284" s="41"/>
      <c r="W2284" s="41"/>
      <c r="X2284" s="41"/>
      <c r="Y2284" s="41"/>
      <c r="Z2284" s="41"/>
      <c r="AA2284" s="41"/>
      <c r="AB2284" s="41"/>
      <c r="AC2284" s="41"/>
      <c r="AD2284" s="41"/>
      <c r="AE2284" s="41"/>
      <c r="AR2284" s="226" t="s">
        <v>220</v>
      </c>
      <c r="AT2284" s="226" t="s">
        <v>157</v>
      </c>
      <c r="AU2284" s="226" t="s">
        <v>77</v>
      </c>
      <c r="AY2284" s="20" t="s">
        <v>155</v>
      </c>
      <c r="BE2284" s="227">
        <f>IF(N2284="základní",J2284,0)</f>
        <v>0</v>
      </c>
      <c r="BF2284" s="227">
        <f>IF(N2284="snížená",J2284,0)</f>
        <v>0</v>
      </c>
      <c r="BG2284" s="227">
        <f>IF(N2284="zákl. přenesená",J2284,0)</f>
        <v>0</v>
      </c>
      <c r="BH2284" s="227">
        <f>IF(N2284="sníž. přenesená",J2284,0)</f>
        <v>0</v>
      </c>
      <c r="BI2284" s="227">
        <f>IF(N2284="nulová",J2284,0)</f>
        <v>0</v>
      </c>
      <c r="BJ2284" s="20" t="s">
        <v>75</v>
      </c>
      <c r="BK2284" s="227">
        <f>ROUND(I2284*H2284,2)</f>
        <v>0</v>
      </c>
      <c r="BL2284" s="20" t="s">
        <v>220</v>
      </c>
      <c r="BM2284" s="226" t="s">
        <v>1793</v>
      </c>
    </row>
    <row r="2285" s="2" customFormat="1">
      <c r="A2285" s="41"/>
      <c r="B2285" s="42"/>
      <c r="C2285" s="43"/>
      <c r="D2285" s="228" t="s">
        <v>162</v>
      </c>
      <c r="E2285" s="43"/>
      <c r="F2285" s="229" t="s">
        <v>1792</v>
      </c>
      <c r="G2285" s="43"/>
      <c r="H2285" s="43"/>
      <c r="I2285" s="230"/>
      <c r="J2285" s="43"/>
      <c r="K2285" s="43"/>
      <c r="L2285" s="47"/>
      <c r="M2285" s="231"/>
      <c r="N2285" s="232"/>
      <c r="O2285" s="87"/>
      <c r="P2285" s="87"/>
      <c r="Q2285" s="87"/>
      <c r="R2285" s="87"/>
      <c r="S2285" s="87"/>
      <c r="T2285" s="88"/>
      <c r="U2285" s="41"/>
      <c r="V2285" s="41"/>
      <c r="W2285" s="41"/>
      <c r="X2285" s="41"/>
      <c r="Y2285" s="41"/>
      <c r="Z2285" s="41"/>
      <c r="AA2285" s="41"/>
      <c r="AB2285" s="41"/>
      <c r="AC2285" s="41"/>
      <c r="AD2285" s="41"/>
      <c r="AE2285" s="41"/>
      <c r="AT2285" s="20" t="s">
        <v>162</v>
      </c>
      <c r="AU2285" s="20" t="s">
        <v>77</v>
      </c>
    </row>
    <row r="2286" s="13" customFormat="1">
      <c r="A2286" s="13"/>
      <c r="B2286" s="233"/>
      <c r="C2286" s="234"/>
      <c r="D2286" s="228" t="s">
        <v>170</v>
      </c>
      <c r="E2286" s="235" t="s">
        <v>19</v>
      </c>
      <c r="F2286" s="236" t="s">
        <v>1709</v>
      </c>
      <c r="G2286" s="234"/>
      <c r="H2286" s="235" t="s">
        <v>19</v>
      </c>
      <c r="I2286" s="237"/>
      <c r="J2286" s="234"/>
      <c r="K2286" s="234"/>
      <c r="L2286" s="238"/>
      <c r="M2286" s="239"/>
      <c r="N2286" s="240"/>
      <c r="O2286" s="240"/>
      <c r="P2286" s="240"/>
      <c r="Q2286" s="240"/>
      <c r="R2286" s="240"/>
      <c r="S2286" s="240"/>
      <c r="T2286" s="241"/>
      <c r="U2286" s="13"/>
      <c r="V2286" s="13"/>
      <c r="W2286" s="13"/>
      <c r="X2286" s="13"/>
      <c r="Y2286" s="13"/>
      <c r="Z2286" s="13"/>
      <c r="AA2286" s="13"/>
      <c r="AB2286" s="13"/>
      <c r="AC2286" s="13"/>
      <c r="AD2286" s="13"/>
      <c r="AE2286" s="13"/>
      <c r="AT2286" s="242" t="s">
        <v>170</v>
      </c>
      <c r="AU2286" s="242" t="s">
        <v>77</v>
      </c>
      <c r="AV2286" s="13" t="s">
        <v>75</v>
      </c>
      <c r="AW2286" s="13" t="s">
        <v>31</v>
      </c>
      <c r="AX2286" s="13" t="s">
        <v>69</v>
      </c>
      <c r="AY2286" s="242" t="s">
        <v>155</v>
      </c>
    </row>
    <row r="2287" s="14" customFormat="1">
      <c r="A2287" s="14"/>
      <c r="B2287" s="243"/>
      <c r="C2287" s="244"/>
      <c r="D2287" s="228" t="s">
        <v>170</v>
      </c>
      <c r="E2287" s="245" t="s">
        <v>19</v>
      </c>
      <c r="F2287" s="246" t="s">
        <v>1794</v>
      </c>
      <c r="G2287" s="244"/>
      <c r="H2287" s="247">
        <v>128.25</v>
      </c>
      <c r="I2287" s="248"/>
      <c r="J2287" s="244"/>
      <c r="K2287" s="244"/>
      <c r="L2287" s="249"/>
      <c r="M2287" s="250"/>
      <c r="N2287" s="251"/>
      <c r="O2287" s="251"/>
      <c r="P2287" s="251"/>
      <c r="Q2287" s="251"/>
      <c r="R2287" s="251"/>
      <c r="S2287" s="251"/>
      <c r="T2287" s="252"/>
      <c r="U2287" s="14"/>
      <c r="V2287" s="14"/>
      <c r="W2287" s="14"/>
      <c r="X2287" s="14"/>
      <c r="Y2287" s="14"/>
      <c r="Z2287" s="14"/>
      <c r="AA2287" s="14"/>
      <c r="AB2287" s="14"/>
      <c r="AC2287" s="14"/>
      <c r="AD2287" s="14"/>
      <c r="AE2287" s="14"/>
      <c r="AT2287" s="253" t="s">
        <v>170</v>
      </c>
      <c r="AU2287" s="253" t="s">
        <v>77</v>
      </c>
      <c r="AV2287" s="14" t="s">
        <v>77</v>
      </c>
      <c r="AW2287" s="14" t="s">
        <v>31</v>
      </c>
      <c r="AX2287" s="14" t="s">
        <v>69</v>
      </c>
      <c r="AY2287" s="253" t="s">
        <v>155</v>
      </c>
    </row>
    <row r="2288" s="13" customFormat="1">
      <c r="A2288" s="13"/>
      <c r="B2288" s="233"/>
      <c r="C2288" s="234"/>
      <c r="D2288" s="228" t="s">
        <v>170</v>
      </c>
      <c r="E2288" s="235" t="s">
        <v>19</v>
      </c>
      <c r="F2288" s="236" t="s">
        <v>1711</v>
      </c>
      <c r="G2288" s="234"/>
      <c r="H2288" s="235" t="s">
        <v>19</v>
      </c>
      <c r="I2288" s="237"/>
      <c r="J2288" s="234"/>
      <c r="K2288" s="234"/>
      <c r="L2288" s="238"/>
      <c r="M2288" s="239"/>
      <c r="N2288" s="240"/>
      <c r="O2288" s="240"/>
      <c r="P2288" s="240"/>
      <c r="Q2288" s="240"/>
      <c r="R2288" s="240"/>
      <c r="S2288" s="240"/>
      <c r="T2288" s="241"/>
      <c r="U2288" s="13"/>
      <c r="V2288" s="13"/>
      <c r="W2288" s="13"/>
      <c r="X2288" s="13"/>
      <c r="Y2288" s="13"/>
      <c r="Z2288" s="13"/>
      <c r="AA2288" s="13"/>
      <c r="AB2288" s="13"/>
      <c r="AC2288" s="13"/>
      <c r="AD2288" s="13"/>
      <c r="AE2288" s="13"/>
      <c r="AT2288" s="242" t="s">
        <v>170</v>
      </c>
      <c r="AU2288" s="242" t="s">
        <v>77</v>
      </c>
      <c r="AV2288" s="13" t="s">
        <v>75</v>
      </c>
      <c r="AW2288" s="13" t="s">
        <v>31</v>
      </c>
      <c r="AX2288" s="13" t="s">
        <v>69</v>
      </c>
      <c r="AY2288" s="242" t="s">
        <v>155</v>
      </c>
    </row>
    <row r="2289" s="14" customFormat="1">
      <c r="A2289" s="14"/>
      <c r="B2289" s="243"/>
      <c r="C2289" s="244"/>
      <c r="D2289" s="228" t="s">
        <v>170</v>
      </c>
      <c r="E2289" s="245" t="s">
        <v>19</v>
      </c>
      <c r="F2289" s="246" t="s">
        <v>1795</v>
      </c>
      <c r="G2289" s="244"/>
      <c r="H2289" s="247">
        <v>19.5</v>
      </c>
      <c r="I2289" s="248"/>
      <c r="J2289" s="244"/>
      <c r="K2289" s="244"/>
      <c r="L2289" s="249"/>
      <c r="M2289" s="250"/>
      <c r="N2289" s="251"/>
      <c r="O2289" s="251"/>
      <c r="P2289" s="251"/>
      <c r="Q2289" s="251"/>
      <c r="R2289" s="251"/>
      <c r="S2289" s="251"/>
      <c r="T2289" s="252"/>
      <c r="U2289" s="14"/>
      <c r="V2289" s="14"/>
      <c r="W2289" s="14"/>
      <c r="X2289" s="14"/>
      <c r="Y2289" s="14"/>
      <c r="Z2289" s="14"/>
      <c r="AA2289" s="14"/>
      <c r="AB2289" s="14"/>
      <c r="AC2289" s="14"/>
      <c r="AD2289" s="14"/>
      <c r="AE2289" s="14"/>
      <c r="AT2289" s="253" t="s">
        <v>170</v>
      </c>
      <c r="AU2289" s="253" t="s">
        <v>77</v>
      </c>
      <c r="AV2289" s="14" t="s">
        <v>77</v>
      </c>
      <c r="AW2289" s="14" t="s">
        <v>31</v>
      </c>
      <c r="AX2289" s="14" t="s">
        <v>69</v>
      </c>
      <c r="AY2289" s="253" t="s">
        <v>155</v>
      </c>
    </row>
    <row r="2290" s="13" customFormat="1">
      <c r="A2290" s="13"/>
      <c r="B2290" s="233"/>
      <c r="C2290" s="234"/>
      <c r="D2290" s="228" t="s">
        <v>170</v>
      </c>
      <c r="E2290" s="235" t="s">
        <v>19</v>
      </c>
      <c r="F2290" s="236" t="s">
        <v>1713</v>
      </c>
      <c r="G2290" s="234"/>
      <c r="H2290" s="235" t="s">
        <v>19</v>
      </c>
      <c r="I2290" s="237"/>
      <c r="J2290" s="234"/>
      <c r="K2290" s="234"/>
      <c r="L2290" s="238"/>
      <c r="M2290" s="239"/>
      <c r="N2290" s="240"/>
      <c r="O2290" s="240"/>
      <c r="P2290" s="240"/>
      <c r="Q2290" s="240"/>
      <c r="R2290" s="240"/>
      <c r="S2290" s="240"/>
      <c r="T2290" s="241"/>
      <c r="U2290" s="13"/>
      <c r="V2290" s="13"/>
      <c r="W2290" s="13"/>
      <c r="X2290" s="13"/>
      <c r="Y2290" s="13"/>
      <c r="Z2290" s="13"/>
      <c r="AA2290" s="13"/>
      <c r="AB2290" s="13"/>
      <c r="AC2290" s="13"/>
      <c r="AD2290" s="13"/>
      <c r="AE2290" s="13"/>
      <c r="AT2290" s="242" t="s">
        <v>170</v>
      </c>
      <c r="AU2290" s="242" t="s">
        <v>77</v>
      </c>
      <c r="AV2290" s="13" t="s">
        <v>75</v>
      </c>
      <c r="AW2290" s="13" t="s">
        <v>31</v>
      </c>
      <c r="AX2290" s="13" t="s">
        <v>69</v>
      </c>
      <c r="AY2290" s="242" t="s">
        <v>155</v>
      </c>
    </row>
    <row r="2291" s="14" customFormat="1">
      <c r="A2291" s="14"/>
      <c r="B2291" s="243"/>
      <c r="C2291" s="244"/>
      <c r="D2291" s="228" t="s">
        <v>170</v>
      </c>
      <c r="E2291" s="245" t="s">
        <v>19</v>
      </c>
      <c r="F2291" s="246" t="s">
        <v>1796</v>
      </c>
      <c r="G2291" s="244"/>
      <c r="H2291" s="247">
        <v>14.52</v>
      </c>
      <c r="I2291" s="248"/>
      <c r="J2291" s="244"/>
      <c r="K2291" s="244"/>
      <c r="L2291" s="249"/>
      <c r="M2291" s="250"/>
      <c r="N2291" s="251"/>
      <c r="O2291" s="251"/>
      <c r="P2291" s="251"/>
      <c r="Q2291" s="251"/>
      <c r="R2291" s="251"/>
      <c r="S2291" s="251"/>
      <c r="T2291" s="252"/>
      <c r="U2291" s="14"/>
      <c r="V2291" s="14"/>
      <c r="W2291" s="14"/>
      <c r="X2291" s="14"/>
      <c r="Y2291" s="14"/>
      <c r="Z2291" s="14"/>
      <c r="AA2291" s="14"/>
      <c r="AB2291" s="14"/>
      <c r="AC2291" s="14"/>
      <c r="AD2291" s="14"/>
      <c r="AE2291" s="14"/>
      <c r="AT2291" s="253" t="s">
        <v>170</v>
      </c>
      <c r="AU2291" s="253" t="s">
        <v>77</v>
      </c>
      <c r="AV2291" s="14" t="s">
        <v>77</v>
      </c>
      <c r="AW2291" s="14" t="s">
        <v>31</v>
      </c>
      <c r="AX2291" s="14" t="s">
        <v>69</v>
      </c>
      <c r="AY2291" s="253" t="s">
        <v>155</v>
      </c>
    </row>
    <row r="2292" s="13" customFormat="1">
      <c r="A2292" s="13"/>
      <c r="B2292" s="233"/>
      <c r="C2292" s="234"/>
      <c r="D2292" s="228" t="s">
        <v>170</v>
      </c>
      <c r="E2292" s="235" t="s">
        <v>19</v>
      </c>
      <c r="F2292" s="236" t="s">
        <v>1715</v>
      </c>
      <c r="G2292" s="234"/>
      <c r="H2292" s="235" t="s">
        <v>19</v>
      </c>
      <c r="I2292" s="237"/>
      <c r="J2292" s="234"/>
      <c r="K2292" s="234"/>
      <c r="L2292" s="238"/>
      <c r="M2292" s="239"/>
      <c r="N2292" s="240"/>
      <c r="O2292" s="240"/>
      <c r="P2292" s="240"/>
      <c r="Q2292" s="240"/>
      <c r="R2292" s="240"/>
      <c r="S2292" s="240"/>
      <c r="T2292" s="241"/>
      <c r="U2292" s="13"/>
      <c r="V2292" s="13"/>
      <c r="W2292" s="13"/>
      <c r="X2292" s="13"/>
      <c r="Y2292" s="13"/>
      <c r="Z2292" s="13"/>
      <c r="AA2292" s="13"/>
      <c r="AB2292" s="13"/>
      <c r="AC2292" s="13"/>
      <c r="AD2292" s="13"/>
      <c r="AE2292" s="13"/>
      <c r="AT2292" s="242" t="s">
        <v>170</v>
      </c>
      <c r="AU2292" s="242" t="s">
        <v>77</v>
      </c>
      <c r="AV2292" s="13" t="s">
        <v>75</v>
      </c>
      <c r="AW2292" s="13" t="s">
        <v>31</v>
      </c>
      <c r="AX2292" s="13" t="s">
        <v>69</v>
      </c>
      <c r="AY2292" s="242" t="s">
        <v>155</v>
      </c>
    </row>
    <row r="2293" s="14" customFormat="1">
      <c r="A2293" s="14"/>
      <c r="B2293" s="243"/>
      <c r="C2293" s="244"/>
      <c r="D2293" s="228" t="s">
        <v>170</v>
      </c>
      <c r="E2293" s="245" t="s">
        <v>19</v>
      </c>
      <c r="F2293" s="246" t="s">
        <v>1797</v>
      </c>
      <c r="G2293" s="244"/>
      <c r="H2293" s="247">
        <v>423.15</v>
      </c>
      <c r="I2293" s="248"/>
      <c r="J2293" s="244"/>
      <c r="K2293" s="244"/>
      <c r="L2293" s="249"/>
      <c r="M2293" s="250"/>
      <c r="N2293" s="251"/>
      <c r="O2293" s="251"/>
      <c r="P2293" s="251"/>
      <c r="Q2293" s="251"/>
      <c r="R2293" s="251"/>
      <c r="S2293" s="251"/>
      <c r="T2293" s="252"/>
      <c r="U2293" s="14"/>
      <c r="V2293" s="14"/>
      <c r="W2293" s="14"/>
      <c r="X2293" s="14"/>
      <c r="Y2293" s="14"/>
      <c r="Z2293" s="14"/>
      <c r="AA2293" s="14"/>
      <c r="AB2293" s="14"/>
      <c r="AC2293" s="14"/>
      <c r="AD2293" s="14"/>
      <c r="AE2293" s="14"/>
      <c r="AT2293" s="253" t="s">
        <v>170</v>
      </c>
      <c r="AU2293" s="253" t="s">
        <v>77</v>
      </c>
      <c r="AV2293" s="14" t="s">
        <v>77</v>
      </c>
      <c r="AW2293" s="14" t="s">
        <v>31</v>
      </c>
      <c r="AX2293" s="14" t="s">
        <v>69</v>
      </c>
      <c r="AY2293" s="253" t="s">
        <v>155</v>
      </c>
    </row>
    <row r="2294" s="13" customFormat="1">
      <c r="A2294" s="13"/>
      <c r="B2294" s="233"/>
      <c r="C2294" s="234"/>
      <c r="D2294" s="228" t="s">
        <v>170</v>
      </c>
      <c r="E2294" s="235" t="s">
        <v>19</v>
      </c>
      <c r="F2294" s="236" t="s">
        <v>1717</v>
      </c>
      <c r="G2294" s="234"/>
      <c r="H2294" s="235" t="s">
        <v>19</v>
      </c>
      <c r="I2294" s="237"/>
      <c r="J2294" s="234"/>
      <c r="K2294" s="234"/>
      <c r="L2294" s="238"/>
      <c r="M2294" s="239"/>
      <c r="N2294" s="240"/>
      <c r="O2294" s="240"/>
      <c r="P2294" s="240"/>
      <c r="Q2294" s="240"/>
      <c r="R2294" s="240"/>
      <c r="S2294" s="240"/>
      <c r="T2294" s="241"/>
      <c r="U2294" s="13"/>
      <c r="V2294" s="13"/>
      <c r="W2294" s="13"/>
      <c r="X2294" s="13"/>
      <c r="Y2294" s="13"/>
      <c r="Z2294" s="13"/>
      <c r="AA2294" s="13"/>
      <c r="AB2294" s="13"/>
      <c r="AC2294" s="13"/>
      <c r="AD2294" s="13"/>
      <c r="AE2294" s="13"/>
      <c r="AT2294" s="242" t="s">
        <v>170</v>
      </c>
      <c r="AU2294" s="242" t="s">
        <v>77</v>
      </c>
      <c r="AV2294" s="13" t="s">
        <v>75</v>
      </c>
      <c r="AW2294" s="13" t="s">
        <v>31</v>
      </c>
      <c r="AX2294" s="13" t="s">
        <v>69</v>
      </c>
      <c r="AY2294" s="242" t="s">
        <v>155</v>
      </c>
    </row>
    <row r="2295" s="14" customFormat="1">
      <c r="A2295" s="14"/>
      <c r="B2295" s="243"/>
      <c r="C2295" s="244"/>
      <c r="D2295" s="228" t="s">
        <v>170</v>
      </c>
      <c r="E2295" s="245" t="s">
        <v>19</v>
      </c>
      <c r="F2295" s="246" t="s">
        <v>1798</v>
      </c>
      <c r="G2295" s="244"/>
      <c r="H2295" s="247">
        <v>17.600000000000002</v>
      </c>
      <c r="I2295" s="248"/>
      <c r="J2295" s="244"/>
      <c r="K2295" s="244"/>
      <c r="L2295" s="249"/>
      <c r="M2295" s="250"/>
      <c r="N2295" s="251"/>
      <c r="O2295" s="251"/>
      <c r="P2295" s="251"/>
      <c r="Q2295" s="251"/>
      <c r="R2295" s="251"/>
      <c r="S2295" s="251"/>
      <c r="T2295" s="252"/>
      <c r="U2295" s="14"/>
      <c r="V2295" s="14"/>
      <c r="W2295" s="14"/>
      <c r="X2295" s="14"/>
      <c r="Y2295" s="14"/>
      <c r="Z2295" s="14"/>
      <c r="AA2295" s="14"/>
      <c r="AB2295" s="14"/>
      <c r="AC2295" s="14"/>
      <c r="AD2295" s="14"/>
      <c r="AE2295" s="14"/>
      <c r="AT2295" s="253" t="s">
        <v>170</v>
      </c>
      <c r="AU2295" s="253" t="s">
        <v>77</v>
      </c>
      <c r="AV2295" s="14" t="s">
        <v>77</v>
      </c>
      <c r="AW2295" s="14" t="s">
        <v>31</v>
      </c>
      <c r="AX2295" s="14" t="s">
        <v>69</v>
      </c>
      <c r="AY2295" s="253" t="s">
        <v>155</v>
      </c>
    </row>
    <row r="2296" s="13" customFormat="1">
      <c r="A2296" s="13"/>
      <c r="B2296" s="233"/>
      <c r="C2296" s="234"/>
      <c r="D2296" s="228" t="s">
        <v>170</v>
      </c>
      <c r="E2296" s="235" t="s">
        <v>19</v>
      </c>
      <c r="F2296" s="236" t="s">
        <v>1719</v>
      </c>
      <c r="G2296" s="234"/>
      <c r="H2296" s="235" t="s">
        <v>19</v>
      </c>
      <c r="I2296" s="237"/>
      <c r="J2296" s="234"/>
      <c r="K2296" s="234"/>
      <c r="L2296" s="238"/>
      <c r="M2296" s="239"/>
      <c r="N2296" s="240"/>
      <c r="O2296" s="240"/>
      <c r="P2296" s="240"/>
      <c r="Q2296" s="240"/>
      <c r="R2296" s="240"/>
      <c r="S2296" s="240"/>
      <c r="T2296" s="241"/>
      <c r="U2296" s="13"/>
      <c r="V2296" s="13"/>
      <c r="W2296" s="13"/>
      <c r="X2296" s="13"/>
      <c r="Y2296" s="13"/>
      <c r="Z2296" s="13"/>
      <c r="AA2296" s="13"/>
      <c r="AB2296" s="13"/>
      <c r="AC2296" s="13"/>
      <c r="AD2296" s="13"/>
      <c r="AE2296" s="13"/>
      <c r="AT2296" s="242" t="s">
        <v>170</v>
      </c>
      <c r="AU2296" s="242" t="s">
        <v>77</v>
      </c>
      <c r="AV2296" s="13" t="s">
        <v>75</v>
      </c>
      <c r="AW2296" s="13" t="s">
        <v>31</v>
      </c>
      <c r="AX2296" s="13" t="s">
        <v>69</v>
      </c>
      <c r="AY2296" s="242" t="s">
        <v>155</v>
      </c>
    </row>
    <row r="2297" s="14" customFormat="1">
      <c r="A2297" s="14"/>
      <c r="B2297" s="243"/>
      <c r="C2297" s="244"/>
      <c r="D2297" s="228" t="s">
        <v>170</v>
      </c>
      <c r="E2297" s="245" t="s">
        <v>19</v>
      </c>
      <c r="F2297" s="246" t="s">
        <v>1799</v>
      </c>
      <c r="G2297" s="244"/>
      <c r="H2297" s="247">
        <v>32.025</v>
      </c>
      <c r="I2297" s="248"/>
      <c r="J2297" s="244"/>
      <c r="K2297" s="244"/>
      <c r="L2297" s="249"/>
      <c r="M2297" s="250"/>
      <c r="N2297" s="251"/>
      <c r="O2297" s="251"/>
      <c r="P2297" s="251"/>
      <c r="Q2297" s="251"/>
      <c r="R2297" s="251"/>
      <c r="S2297" s="251"/>
      <c r="T2297" s="252"/>
      <c r="U2297" s="14"/>
      <c r="V2297" s="14"/>
      <c r="W2297" s="14"/>
      <c r="X2297" s="14"/>
      <c r="Y2297" s="14"/>
      <c r="Z2297" s="14"/>
      <c r="AA2297" s="14"/>
      <c r="AB2297" s="14"/>
      <c r="AC2297" s="14"/>
      <c r="AD2297" s="14"/>
      <c r="AE2297" s="14"/>
      <c r="AT2297" s="253" t="s">
        <v>170</v>
      </c>
      <c r="AU2297" s="253" t="s">
        <v>77</v>
      </c>
      <c r="AV2297" s="14" t="s">
        <v>77</v>
      </c>
      <c r="AW2297" s="14" t="s">
        <v>31</v>
      </c>
      <c r="AX2297" s="14" t="s">
        <v>69</v>
      </c>
      <c r="AY2297" s="253" t="s">
        <v>155</v>
      </c>
    </row>
    <row r="2298" s="13" customFormat="1">
      <c r="A2298" s="13"/>
      <c r="B2298" s="233"/>
      <c r="C2298" s="234"/>
      <c r="D2298" s="228" t="s">
        <v>170</v>
      </c>
      <c r="E2298" s="235" t="s">
        <v>19</v>
      </c>
      <c r="F2298" s="236" t="s">
        <v>1779</v>
      </c>
      <c r="G2298" s="234"/>
      <c r="H2298" s="235" t="s">
        <v>19</v>
      </c>
      <c r="I2298" s="237"/>
      <c r="J2298" s="234"/>
      <c r="K2298" s="234"/>
      <c r="L2298" s="238"/>
      <c r="M2298" s="239"/>
      <c r="N2298" s="240"/>
      <c r="O2298" s="240"/>
      <c r="P2298" s="240"/>
      <c r="Q2298" s="240"/>
      <c r="R2298" s="240"/>
      <c r="S2298" s="240"/>
      <c r="T2298" s="241"/>
      <c r="U2298" s="13"/>
      <c r="V2298" s="13"/>
      <c r="W2298" s="13"/>
      <c r="X2298" s="13"/>
      <c r="Y2298" s="13"/>
      <c r="Z2298" s="13"/>
      <c r="AA2298" s="13"/>
      <c r="AB2298" s="13"/>
      <c r="AC2298" s="13"/>
      <c r="AD2298" s="13"/>
      <c r="AE2298" s="13"/>
      <c r="AT2298" s="242" t="s">
        <v>170</v>
      </c>
      <c r="AU2298" s="242" t="s">
        <v>77</v>
      </c>
      <c r="AV2298" s="13" t="s">
        <v>75</v>
      </c>
      <c r="AW2298" s="13" t="s">
        <v>31</v>
      </c>
      <c r="AX2298" s="13" t="s">
        <v>69</v>
      </c>
      <c r="AY2298" s="242" t="s">
        <v>155</v>
      </c>
    </row>
    <row r="2299" s="14" customFormat="1">
      <c r="A2299" s="14"/>
      <c r="B2299" s="243"/>
      <c r="C2299" s="244"/>
      <c r="D2299" s="228" t="s">
        <v>170</v>
      </c>
      <c r="E2299" s="245" t="s">
        <v>19</v>
      </c>
      <c r="F2299" s="246" t="s">
        <v>1800</v>
      </c>
      <c r="G2299" s="244"/>
      <c r="H2299" s="247">
        <v>42.9</v>
      </c>
      <c r="I2299" s="248"/>
      <c r="J2299" s="244"/>
      <c r="K2299" s="244"/>
      <c r="L2299" s="249"/>
      <c r="M2299" s="250"/>
      <c r="N2299" s="251"/>
      <c r="O2299" s="251"/>
      <c r="P2299" s="251"/>
      <c r="Q2299" s="251"/>
      <c r="R2299" s="251"/>
      <c r="S2299" s="251"/>
      <c r="T2299" s="252"/>
      <c r="U2299" s="14"/>
      <c r="V2299" s="14"/>
      <c r="W2299" s="14"/>
      <c r="X2299" s="14"/>
      <c r="Y2299" s="14"/>
      <c r="Z2299" s="14"/>
      <c r="AA2299" s="14"/>
      <c r="AB2299" s="14"/>
      <c r="AC2299" s="14"/>
      <c r="AD2299" s="14"/>
      <c r="AE2299" s="14"/>
      <c r="AT2299" s="253" t="s">
        <v>170</v>
      </c>
      <c r="AU2299" s="253" t="s">
        <v>77</v>
      </c>
      <c r="AV2299" s="14" t="s">
        <v>77</v>
      </c>
      <c r="AW2299" s="14" t="s">
        <v>31</v>
      </c>
      <c r="AX2299" s="14" t="s">
        <v>69</v>
      </c>
      <c r="AY2299" s="253" t="s">
        <v>155</v>
      </c>
    </row>
    <row r="2300" s="15" customFormat="1">
      <c r="A2300" s="15"/>
      <c r="B2300" s="254"/>
      <c r="C2300" s="255"/>
      <c r="D2300" s="228" t="s">
        <v>170</v>
      </c>
      <c r="E2300" s="256" t="s">
        <v>19</v>
      </c>
      <c r="F2300" s="257" t="s">
        <v>192</v>
      </c>
      <c r="G2300" s="255"/>
      <c r="H2300" s="258">
        <v>677.94499999999992</v>
      </c>
      <c r="I2300" s="259"/>
      <c r="J2300" s="255"/>
      <c r="K2300" s="255"/>
      <c r="L2300" s="260"/>
      <c r="M2300" s="261"/>
      <c r="N2300" s="262"/>
      <c r="O2300" s="262"/>
      <c r="P2300" s="262"/>
      <c r="Q2300" s="262"/>
      <c r="R2300" s="262"/>
      <c r="S2300" s="262"/>
      <c r="T2300" s="263"/>
      <c r="U2300" s="15"/>
      <c r="V2300" s="15"/>
      <c r="W2300" s="15"/>
      <c r="X2300" s="15"/>
      <c r="Y2300" s="15"/>
      <c r="Z2300" s="15"/>
      <c r="AA2300" s="15"/>
      <c r="AB2300" s="15"/>
      <c r="AC2300" s="15"/>
      <c r="AD2300" s="15"/>
      <c r="AE2300" s="15"/>
      <c r="AT2300" s="264" t="s">
        <v>170</v>
      </c>
      <c r="AU2300" s="264" t="s">
        <v>77</v>
      </c>
      <c r="AV2300" s="15" t="s">
        <v>161</v>
      </c>
      <c r="AW2300" s="15" t="s">
        <v>31</v>
      </c>
      <c r="AX2300" s="15" t="s">
        <v>75</v>
      </c>
      <c r="AY2300" s="264" t="s">
        <v>155</v>
      </c>
    </row>
    <row r="2301" s="2" customFormat="1" ht="21.75" customHeight="1">
      <c r="A2301" s="41"/>
      <c r="B2301" s="42"/>
      <c r="C2301" s="215" t="s">
        <v>1134</v>
      </c>
      <c r="D2301" s="215" t="s">
        <v>157</v>
      </c>
      <c r="E2301" s="216" t="s">
        <v>1801</v>
      </c>
      <c r="F2301" s="217" t="s">
        <v>1802</v>
      </c>
      <c r="G2301" s="218" t="s">
        <v>300</v>
      </c>
      <c r="H2301" s="219">
        <v>28</v>
      </c>
      <c r="I2301" s="220"/>
      <c r="J2301" s="221">
        <f>ROUND(I2301*H2301,2)</f>
        <v>0</v>
      </c>
      <c r="K2301" s="217" t="s">
        <v>19</v>
      </c>
      <c r="L2301" s="47"/>
      <c r="M2301" s="222" t="s">
        <v>19</v>
      </c>
      <c r="N2301" s="223" t="s">
        <v>40</v>
      </c>
      <c r="O2301" s="87"/>
      <c r="P2301" s="224">
        <f>O2301*H2301</f>
        <v>0</v>
      </c>
      <c r="Q2301" s="224">
        <v>0</v>
      </c>
      <c r="R2301" s="224">
        <f>Q2301*H2301</f>
        <v>0</v>
      </c>
      <c r="S2301" s="224">
        <v>0</v>
      </c>
      <c r="T2301" s="225">
        <f>S2301*H2301</f>
        <v>0</v>
      </c>
      <c r="U2301" s="41"/>
      <c r="V2301" s="41"/>
      <c r="W2301" s="41"/>
      <c r="X2301" s="41"/>
      <c r="Y2301" s="41"/>
      <c r="Z2301" s="41"/>
      <c r="AA2301" s="41"/>
      <c r="AB2301" s="41"/>
      <c r="AC2301" s="41"/>
      <c r="AD2301" s="41"/>
      <c r="AE2301" s="41"/>
      <c r="AR2301" s="226" t="s">
        <v>220</v>
      </c>
      <c r="AT2301" s="226" t="s">
        <v>157</v>
      </c>
      <c r="AU2301" s="226" t="s">
        <v>77</v>
      </c>
      <c r="AY2301" s="20" t="s">
        <v>155</v>
      </c>
      <c r="BE2301" s="227">
        <f>IF(N2301="základní",J2301,0)</f>
        <v>0</v>
      </c>
      <c r="BF2301" s="227">
        <f>IF(N2301="snížená",J2301,0)</f>
        <v>0</v>
      </c>
      <c r="BG2301" s="227">
        <f>IF(N2301="zákl. přenesená",J2301,0)</f>
        <v>0</v>
      </c>
      <c r="BH2301" s="227">
        <f>IF(N2301="sníž. přenesená",J2301,0)</f>
        <v>0</v>
      </c>
      <c r="BI2301" s="227">
        <f>IF(N2301="nulová",J2301,0)</f>
        <v>0</v>
      </c>
      <c r="BJ2301" s="20" t="s">
        <v>75</v>
      </c>
      <c r="BK2301" s="227">
        <f>ROUND(I2301*H2301,2)</f>
        <v>0</v>
      </c>
      <c r="BL2301" s="20" t="s">
        <v>220</v>
      </c>
      <c r="BM2301" s="226" t="s">
        <v>1803</v>
      </c>
    </row>
    <row r="2302" s="2" customFormat="1">
      <c r="A2302" s="41"/>
      <c r="B2302" s="42"/>
      <c r="C2302" s="43"/>
      <c r="D2302" s="228" t="s">
        <v>162</v>
      </c>
      <c r="E2302" s="43"/>
      <c r="F2302" s="229" t="s">
        <v>1802</v>
      </c>
      <c r="G2302" s="43"/>
      <c r="H2302" s="43"/>
      <c r="I2302" s="230"/>
      <c r="J2302" s="43"/>
      <c r="K2302" s="43"/>
      <c r="L2302" s="47"/>
      <c r="M2302" s="231"/>
      <c r="N2302" s="232"/>
      <c r="O2302" s="87"/>
      <c r="P2302" s="87"/>
      <c r="Q2302" s="87"/>
      <c r="R2302" s="87"/>
      <c r="S2302" s="87"/>
      <c r="T2302" s="88"/>
      <c r="U2302" s="41"/>
      <c r="V2302" s="41"/>
      <c r="W2302" s="41"/>
      <c r="X2302" s="41"/>
      <c r="Y2302" s="41"/>
      <c r="Z2302" s="41"/>
      <c r="AA2302" s="41"/>
      <c r="AB2302" s="41"/>
      <c r="AC2302" s="41"/>
      <c r="AD2302" s="41"/>
      <c r="AE2302" s="41"/>
      <c r="AT2302" s="20" t="s">
        <v>162</v>
      </c>
      <c r="AU2302" s="20" t="s">
        <v>77</v>
      </c>
    </row>
    <row r="2303" s="13" customFormat="1">
      <c r="A2303" s="13"/>
      <c r="B2303" s="233"/>
      <c r="C2303" s="234"/>
      <c r="D2303" s="228" t="s">
        <v>170</v>
      </c>
      <c r="E2303" s="235" t="s">
        <v>19</v>
      </c>
      <c r="F2303" s="236" t="s">
        <v>1804</v>
      </c>
      <c r="G2303" s="234"/>
      <c r="H2303" s="235" t="s">
        <v>19</v>
      </c>
      <c r="I2303" s="237"/>
      <c r="J2303" s="234"/>
      <c r="K2303" s="234"/>
      <c r="L2303" s="238"/>
      <c r="M2303" s="239"/>
      <c r="N2303" s="240"/>
      <c r="O2303" s="240"/>
      <c r="P2303" s="240"/>
      <c r="Q2303" s="240"/>
      <c r="R2303" s="240"/>
      <c r="S2303" s="240"/>
      <c r="T2303" s="241"/>
      <c r="U2303" s="13"/>
      <c r="V2303" s="13"/>
      <c r="W2303" s="13"/>
      <c r="X2303" s="13"/>
      <c r="Y2303" s="13"/>
      <c r="Z2303" s="13"/>
      <c r="AA2303" s="13"/>
      <c r="AB2303" s="13"/>
      <c r="AC2303" s="13"/>
      <c r="AD2303" s="13"/>
      <c r="AE2303" s="13"/>
      <c r="AT2303" s="242" t="s">
        <v>170</v>
      </c>
      <c r="AU2303" s="242" t="s">
        <v>77</v>
      </c>
      <c r="AV2303" s="13" t="s">
        <v>75</v>
      </c>
      <c r="AW2303" s="13" t="s">
        <v>31</v>
      </c>
      <c r="AX2303" s="13" t="s">
        <v>69</v>
      </c>
      <c r="AY2303" s="242" t="s">
        <v>155</v>
      </c>
    </row>
    <row r="2304" s="14" customFormat="1">
      <c r="A2304" s="14"/>
      <c r="B2304" s="243"/>
      <c r="C2304" s="244"/>
      <c r="D2304" s="228" t="s">
        <v>170</v>
      </c>
      <c r="E2304" s="245" t="s">
        <v>19</v>
      </c>
      <c r="F2304" s="246" t="s">
        <v>1805</v>
      </c>
      <c r="G2304" s="244"/>
      <c r="H2304" s="247">
        <v>20.5</v>
      </c>
      <c r="I2304" s="248"/>
      <c r="J2304" s="244"/>
      <c r="K2304" s="244"/>
      <c r="L2304" s="249"/>
      <c r="M2304" s="250"/>
      <c r="N2304" s="251"/>
      <c r="O2304" s="251"/>
      <c r="P2304" s="251"/>
      <c r="Q2304" s="251"/>
      <c r="R2304" s="251"/>
      <c r="S2304" s="251"/>
      <c r="T2304" s="252"/>
      <c r="U2304" s="14"/>
      <c r="V2304" s="14"/>
      <c r="W2304" s="14"/>
      <c r="X2304" s="14"/>
      <c r="Y2304" s="14"/>
      <c r="Z2304" s="14"/>
      <c r="AA2304" s="14"/>
      <c r="AB2304" s="14"/>
      <c r="AC2304" s="14"/>
      <c r="AD2304" s="14"/>
      <c r="AE2304" s="14"/>
      <c r="AT2304" s="253" t="s">
        <v>170</v>
      </c>
      <c r="AU2304" s="253" t="s">
        <v>77</v>
      </c>
      <c r="AV2304" s="14" t="s">
        <v>77</v>
      </c>
      <c r="AW2304" s="14" t="s">
        <v>31</v>
      </c>
      <c r="AX2304" s="14" t="s">
        <v>69</v>
      </c>
      <c r="AY2304" s="253" t="s">
        <v>155</v>
      </c>
    </row>
    <row r="2305" s="13" customFormat="1">
      <c r="A2305" s="13"/>
      <c r="B2305" s="233"/>
      <c r="C2305" s="234"/>
      <c r="D2305" s="228" t="s">
        <v>170</v>
      </c>
      <c r="E2305" s="235" t="s">
        <v>19</v>
      </c>
      <c r="F2305" s="236" t="s">
        <v>1806</v>
      </c>
      <c r="G2305" s="234"/>
      <c r="H2305" s="235" t="s">
        <v>19</v>
      </c>
      <c r="I2305" s="237"/>
      <c r="J2305" s="234"/>
      <c r="K2305" s="234"/>
      <c r="L2305" s="238"/>
      <c r="M2305" s="239"/>
      <c r="N2305" s="240"/>
      <c r="O2305" s="240"/>
      <c r="P2305" s="240"/>
      <c r="Q2305" s="240"/>
      <c r="R2305" s="240"/>
      <c r="S2305" s="240"/>
      <c r="T2305" s="241"/>
      <c r="U2305" s="13"/>
      <c r="V2305" s="13"/>
      <c r="W2305" s="13"/>
      <c r="X2305" s="13"/>
      <c r="Y2305" s="13"/>
      <c r="Z2305" s="13"/>
      <c r="AA2305" s="13"/>
      <c r="AB2305" s="13"/>
      <c r="AC2305" s="13"/>
      <c r="AD2305" s="13"/>
      <c r="AE2305" s="13"/>
      <c r="AT2305" s="242" t="s">
        <v>170</v>
      </c>
      <c r="AU2305" s="242" t="s">
        <v>77</v>
      </c>
      <c r="AV2305" s="13" t="s">
        <v>75</v>
      </c>
      <c r="AW2305" s="13" t="s">
        <v>31</v>
      </c>
      <c r="AX2305" s="13" t="s">
        <v>69</v>
      </c>
      <c r="AY2305" s="242" t="s">
        <v>155</v>
      </c>
    </row>
    <row r="2306" s="14" customFormat="1">
      <c r="A2306" s="14"/>
      <c r="B2306" s="243"/>
      <c r="C2306" s="244"/>
      <c r="D2306" s="228" t="s">
        <v>170</v>
      </c>
      <c r="E2306" s="245" t="s">
        <v>19</v>
      </c>
      <c r="F2306" s="246" t="s">
        <v>1807</v>
      </c>
      <c r="G2306" s="244"/>
      <c r="H2306" s="247">
        <v>7.5</v>
      </c>
      <c r="I2306" s="248"/>
      <c r="J2306" s="244"/>
      <c r="K2306" s="244"/>
      <c r="L2306" s="249"/>
      <c r="M2306" s="250"/>
      <c r="N2306" s="251"/>
      <c r="O2306" s="251"/>
      <c r="P2306" s="251"/>
      <c r="Q2306" s="251"/>
      <c r="R2306" s="251"/>
      <c r="S2306" s="251"/>
      <c r="T2306" s="252"/>
      <c r="U2306" s="14"/>
      <c r="V2306" s="14"/>
      <c r="W2306" s="14"/>
      <c r="X2306" s="14"/>
      <c r="Y2306" s="14"/>
      <c r="Z2306" s="14"/>
      <c r="AA2306" s="14"/>
      <c r="AB2306" s="14"/>
      <c r="AC2306" s="14"/>
      <c r="AD2306" s="14"/>
      <c r="AE2306" s="14"/>
      <c r="AT2306" s="253" t="s">
        <v>170</v>
      </c>
      <c r="AU2306" s="253" t="s">
        <v>77</v>
      </c>
      <c r="AV2306" s="14" t="s">
        <v>77</v>
      </c>
      <c r="AW2306" s="14" t="s">
        <v>31</v>
      </c>
      <c r="AX2306" s="14" t="s">
        <v>69</v>
      </c>
      <c r="AY2306" s="253" t="s">
        <v>155</v>
      </c>
    </row>
    <row r="2307" s="15" customFormat="1">
      <c r="A2307" s="15"/>
      <c r="B2307" s="254"/>
      <c r="C2307" s="255"/>
      <c r="D2307" s="228" t="s">
        <v>170</v>
      </c>
      <c r="E2307" s="256" t="s">
        <v>19</v>
      </c>
      <c r="F2307" s="257" t="s">
        <v>192</v>
      </c>
      <c r="G2307" s="255"/>
      <c r="H2307" s="258">
        <v>28</v>
      </c>
      <c r="I2307" s="259"/>
      <c r="J2307" s="255"/>
      <c r="K2307" s="255"/>
      <c r="L2307" s="260"/>
      <c r="M2307" s="261"/>
      <c r="N2307" s="262"/>
      <c r="O2307" s="262"/>
      <c r="P2307" s="262"/>
      <c r="Q2307" s="262"/>
      <c r="R2307" s="262"/>
      <c r="S2307" s="262"/>
      <c r="T2307" s="263"/>
      <c r="U2307" s="15"/>
      <c r="V2307" s="15"/>
      <c r="W2307" s="15"/>
      <c r="X2307" s="15"/>
      <c r="Y2307" s="15"/>
      <c r="Z2307" s="15"/>
      <c r="AA2307" s="15"/>
      <c r="AB2307" s="15"/>
      <c r="AC2307" s="15"/>
      <c r="AD2307" s="15"/>
      <c r="AE2307" s="15"/>
      <c r="AT2307" s="264" t="s">
        <v>170</v>
      </c>
      <c r="AU2307" s="264" t="s">
        <v>77</v>
      </c>
      <c r="AV2307" s="15" t="s">
        <v>161</v>
      </c>
      <c r="AW2307" s="15" t="s">
        <v>31</v>
      </c>
      <c r="AX2307" s="15" t="s">
        <v>75</v>
      </c>
      <c r="AY2307" s="264" t="s">
        <v>155</v>
      </c>
    </row>
    <row r="2308" s="2" customFormat="1" ht="16.5" customHeight="1">
      <c r="A2308" s="41"/>
      <c r="B2308" s="42"/>
      <c r="C2308" s="215" t="s">
        <v>1808</v>
      </c>
      <c r="D2308" s="215" t="s">
        <v>157</v>
      </c>
      <c r="E2308" s="216" t="s">
        <v>1809</v>
      </c>
      <c r="F2308" s="217" t="s">
        <v>1810</v>
      </c>
      <c r="G2308" s="218" t="s">
        <v>168</v>
      </c>
      <c r="H2308" s="219">
        <v>20</v>
      </c>
      <c r="I2308" s="220"/>
      <c r="J2308" s="221">
        <f>ROUND(I2308*H2308,2)</f>
        <v>0</v>
      </c>
      <c r="K2308" s="217" t="s">
        <v>19</v>
      </c>
      <c r="L2308" s="47"/>
      <c r="M2308" s="222" t="s">
        <v>19</v>
      </c>
      <c r="N2308" s="223" t="s">
        <v>40</v>
      </c>
      <c r="O2308" s="87"/>
      <c r="P2308" s="224">
        <f>O2308*H2308</f>
        <v>0</v>
      </c>
      <c r="Q2308" s="224">
        <v>0</v>
      </c>
      <c r="R2308" s="224">
        <f>Q2308*H2308</f>
        <v>0</v>
      </c>
      <c r="S2308" s="224">
        <v>0</v>
      </c>
      <c r="T2308" s="225">
        <f>S2308*H2308</f>
        <v>0</v>
      </c>
      <c r="U2308" s="41"/>
      <c r="V2308" s="41"/>
      <c r="W2308" s="41"/>
      <c r="X2308" s="41"/>
      <c r="Y2308" s="41"/>
      <c r="Z2308" s="41"/>
      <c r="AA2308" s="41"/>
      <c r="AB2308" s="41"/>
      <c r="AC2308" s="41"/>
      <c r="AD2308" s="41"/>
      <c r="AE2308" s="41"/>
      <c r="AR2308" s="226" t="s">
        <v>220</v>
      </c>
      <c r="AT2308" s="226" t="s">
        <v>157</v>
      </c>
      <c r="AU2308" s="226" t="s">
        <v>77</v>
      </c>
      <c r="AY2308" s="20" t="s">
        <v>155</v>
      </c>
      <c r="BE2308" s="227">
        <f>IF(N2308="základní",J2308,0)</f>
        <v>0</v>
      </c>
      <c r="BF2308" s="227">
        <f>IF(N2308="snížená",J2308,0)</f>
        <v>0</v>
      </c>
      <c r="BG2308" s="227">
        <f>IF(N2308="zákl. přenesená",J2308,0)</f>
        <v>0</v>
      </c>
      <c r="BH2308" s="227">
        <f>IF(N2308="sníž. přenesená",J2308,0)</f>
        <v>0</v>
      </c>
      <c r="BI2308" s="227">
        <f>IF(N2308="nulová",J2308,0)</f>
        <v>0</v>
      </c>
      <c r="BJ2308" s="20" t="s">
        <v>75</v>
      </c>
      <c r="BK2308" s="227">
        <f>ROUND(I2308*H2308,2)</f>
        <v>0</v>
      </c>
      <c r="BL2308" s="20" t="s">
        <v>220</v>
      </c>
      <c r="BM2308" s="226" t="s">
        <v>1811</v>
      </c>
    </row>
    <row r="2309" s="2" customFormat="1">
      <c r="A2309" s="41"/>
      <c r="B2309" s="42"/>
      <c r="C2309" s="43"/>
      <c r="D2309" s="228" t="s">
        <v>162</v>
      </c>
      <c r="E2309" s="43"/>
      <c r="F2309" s="229" t="s">
        <v>1810</v>
      </c>
      <c r="G2309" s="43"/>
      <c r="H2309" s="43"/>
      <c r="I2309" s="230"/>
      <c r="J2309" s="43"/>
      <c r="K2309" s="43"/>
      <c r="L2309" s="47"/>
      <c r="M2309" s="231"/>
      <c r="N2309" s="232"/>
      <c r="O2309" s="87"/>
      <c r="P2309" s="87"/>
      <c r="Q2309" s="87"/>
      <c r="R2309" s="87"/>
      <c r="S2309" s="87"/>
      <c r="T2309" s="88"/>
      <c r="U2309" s="41"/>
      <c r="V2309" s="41"/>
      <c r="W2309" s="41"/>
      <c r="X2309" s="41"/>
      <c r="Y2309" s="41"/>
      <c r="Z2309" s="41"/>
      <c r="AA2309" s="41"/>
      <c r="AB2309" s="41"/>
      <c r="AC2309" s="41"/>
      <c r="AD2309" s="41"/>
      <c r="AE2309" s="41"/>
      <c r="AT2309" s="20" t="s">
        <v>162</v>
      </c>
      <c r="AU2309" s="20" t="s">
        <v>77</v>
      </c>
    </row>
    <row r="2310" s="13" customFormat="1">
      <c r="A2310" s="13"/>
      <c r="B2310" s="233"/>
      <c r="C2310" s="234"/>
      <c r="D2310" s="228" t="s">
        <v>170</v>
      </c>
      <c r="E2310" s="235" t="s">
        <v>19</v>
      </c>
      <c r="F2310" s="236" t="s">
        <v>1812</v>
      </c>
      <c r="G2310" s="234"/>
      <c r="H2310" s="235" t="s">
        <v>19</v>
      </c>
      <c r="I2310" s="237"/>
      <c r="J2310" s="234"/>
      <c r="K2310" s="234"/>
      <c r="L2310" s="238"/>
      <c r="M2310" s="239"/>
      <c r="N2310" s="240"/>
      <c r="O2310" s="240"/>
      <c r="P2310" s="240"/>
      <c r="Q2310" s="240"/>
      <c r="R2310" s="240"/>
      <c r="S2310" s="240"/>
      <c r="T2310" s="241"/>
      <c r="U2310" s="13"/>
      <c r="V2310" s="13"/>
      <c r="W2310" s="13"/>
      <c r="X2310" s="13"/>
      <c r="Y2310" s="13"/>
      <c r="Z2310" s="13"/>
      <c r="AA2310" s="13"/>
      <c r="AB2310" s="13"/>
      <c r="AC2310" s="13"/>
      <c r="AD2310" s="13"/>
      <c r="AE2310" s="13"/>
      <c r="AT2310" s="242" t="s">
        <v>170</v>
      </c>
      <c r="AU2310" s="242" t="s">
        <v>77</v>
      </c>
      <c r="AV2310" s="13" t="s">
        <v>75</v>
      </c>
      <c r="AW2310" s="13" t="s">
        <v>31</v>
      </c>
      <c r="AX2310" s="13" t="s">
        <v>69</v>
      </c>
      <c r="AY2310" s="242" t="s">
        <v>155</v>
      </c>
    </row>
    <row r="2311" s="14" customFormat="1">
      <c r="A2311" s="14"/>
      <c r="B2311" s="243"/>
      <c r="C2311" s="244"/>
      <c r="D2311" s="228" t="s">
        <v>170</v>
      </c>
      <c r="E2311" s="245" t="s">
        <v>19</v>
      </c>
      <c r="F2311" s="246" t="s">
        <v>228</v>
      </c>
      <c r="G2311" s="244"/>
      <c r="H2311" s="247">
        <v>20</v>
      </c>
      <c r="I2311" s="248"/>
      <c r="J2311" s="244"/>
      <c r="K2311" s="244"/>
      <c r="L2311" s="249"/>
      <c r="M2311" s="250"/>
      <c r="N2311" s="251"/>
      <c r="O2311" s="251"/>
      <c r="P2311" s="251"/>
      <c r="Q2311" s="251"/>
      <c r="R2311" s="251"/>
      <c r="S2311" s="251"/>
      <c r="T2311" s="252"/>
      <c r="U2311" s="14"/>
      <c r="V2311" s="14"/>
      <c r="W2311" s="14"/>
      <c r="X2311" s="14"/>
      <c r="Y2311" s="14"/>
      <c r="Z2311" s="14"/>
      <c r="AA2311" s="14"/>
      <c r="AB2311" s="14"/>
      <c r="AC2311" s="14"/>
      <c r="AD2311" s="14"/>
      <c r="AE2311" s="14"/>
      <c r="AT2311" s="253" t="s">
        <v>170</v>
      </c>
      <c r="AU2311" s="253" t="s">
        <v>77</v>
      </c>
      <c r="AV2311" s="14" t="s">
        <v>77</v>
      </c>
      <c r="AW2311" s="14" t="s">
        <v>31</v>
      </c>
      <c r="AX2311" s="14" t="s">
        <v>69</v>
      </c>
      <c r="AY2311" s="253" t="s">
        <v>155</v>
      </c>
    </row>
    <row r="2312" s="15" customFormat="1">
      <c r="A2312" s="15"/>
      <c r="B2312" s="254"/>
      <c r="C2312" s="255"/>
      <c r="D2312" s="228" t="s">
        <v>170</v>
      </c>
      <c r="E2312" s="256" t="s">
        <v>19</v>
      </c>
      <c r="F2312" s="257" t="s">
        <v>192</v>
      </c>
      <c r="G2312" s="255"/>
      <c r="H2312" s="258">
        <v>20</v>
      </c>
      <c r="I2312" s="259"/>
      <c r="J2312" s="255"/>
      <c r="K2312" s="255"/>
      <c r="L2312" s="260"/>
      <c r="M2312" s="261"/>
      <c r="N2312" s="262"/>
      <c r="O2312" s="262"/>
      <c r="P2312" s="262"/>
      <c r="Q2312" s="262"/>
      <c r="R2312" s="262"/>
      <c r="S2312" s="262"/>
      <c r="T2312" s="263"/>
      <c r="U2312" s="15"/>
      <c r="V2312" s="15"/>
      <c r="W2312" s="15"/>
      <c r="X2312" s="15"/>
      <c r="Y2312" s="15"/>
      <c r="Z2312" s="15"/>
      <c r="AA2312" s="15"/>
      <c r="AB2312" s="15"/>
      <c r="AC2312" s="15"/>
      <c r="AD2312" s="15"/>
      <c r="AE2312" s="15"/>
      <c r="AT2312" s="264" t="s">
        <v>170</v>
      </c>
      <c r="AU2312" s="264" t="s">
        <v>77</v>
      </c>
      <c r="AV2312" s="15" t="s">
        <v>161</v>
      </c>
      <c r="AW2312" s="15" t="s">
        <v>31</v>
      </c>
      <c r="AX2312" s="15" t="s">
        <v>75</v>
      </c>
      <c r="AY2312" s="264" t="s">
        <v>155</v>
      </c>
    </row>
    <row r="2313" s="2" customFormat="1" ht="21.75" customHeight="1">
      <c r="A2313" s="41"/>
      <c r="B2313" s="42"/>
      <c r="C2313" s="215" t="s">
        <v>1137</v>
      </c>
      <c r="D2313" s="215" t="s">
        <v>157</v>
      </c>
      <c r="E2313" s="216" t="s">
        <v>1813</v>
      </c>
      <c r="F2313" s="217" t="s">
        <v>1814</v>
      </c>
      <c r="G2313" s="218" t="s">
        <v>300</v>
      </c>
      <c r="H2313" s="219">
        <v>18.5</v>
      </c>
      <c r="I2313" s="220"/>
      <c r="J2313" s="221">
        <f>ROUND(I2313*H2313,2)</f>
        <v>0</v>
      </c>
      <c r="K2313" s="217" t="s">
        <v>19</v>
      </c>
      <c r="L2313" s="47"/>
      <c r="M2313" s="222" t="s">
        <v>19</v>
      </c>
      <c r="N2313" s="223" t="s">
        <v>40</v>
      </c>
      <c r="O2313" s="87"/>
      <c r="P2313" s="224">
        <f>O2313*H2313</f>
        <v>0</v>
      </c>
      <c r="Q2313" s="224">
        <v>0</v>
      </c>
      <c r="R2313" s="224">
        <f>Q2313*H2313</f>
        <v>0</v>
      </c>
      <c r="S2313" s="224">
        <v>0</v>
      </c>
      <c r="T2313" s="225">
        <f>S2313*H2313</f>
        <v>0</v>
      </c>
      <c r="U2313" s="41"/>
      <c r="V2313" s="41"/>
      <c r="W2313" s="41"/>
      <c r="X2313" s="41"/>
      <c r="Y2313" s="41"/>
      <c r="Z2313" s="41"/>
      <c r="AA2313" s="41"/>
      <c r="AB2313" s="41"/>
      <c r="AC2313" s="41"/>
      <c r="AD2313" s="41"/>
      <c r="AE2313" s="41"/>
      <c r="AR2313" s="226" t="s">
        <v>220</v>
      </c>
      <c r="AT2313" s="226" t="s">
        <v>157</v>
      </c>
      <c r="AU2313" s="226" t="s">
        <v>77</v>
      </c>
      <c r="AY2313" s="20" t="s">
        <v>155</v>
      </c>
      <c r="BE2313" s="227">
        <f>IF(N2313="základní",J2313,0)</f>
        <v>0</v>
      </c>
      <c r="BF2313" s="227">
        <f>IF(N2313="snížená",J2313,0)</f>
        <v>0</v>
      </c>
      <c r="BG2313" s="227">
        <f>IF(N2313="zákl. přenesená",J2313,0)</f>
        <v>0</v>
      </c>
      <c r="BH2313" s="227">
        <f>IF(N2313="sníž. přenesená",J2313,0)</f>
        <v>0</v>
      </c>
      <c r="BI2313" s="227">
        <f>IF(N2313="nulová",J2313,0)</f>
        <v>0</v>
      </c>
      <c r="BJ2313" s="20" t="s">
        <v>75</v>
      </c>
      <c r="BK2313" s="227">
        <f>ROUND(I2313*H2313,2)</f>
        <v>0</v>
      </c>
      <c r="BL2313" s="20" t="s">
        <v>220</v>
      </c>
      <c r="BM2313" s="226" t="s">
        <v>1815</v>
      </c>
    </row>
    <row r="2314" s="2" customFormat="1">
      <c r="A2314" s="41"/>
      <c r="B2314" s="42"/>
      <c r="C2314" s="43"/>
      <c r="D2314" s="228" t="s">
        <v>162</v>
      </c>
      <c r="E2314" s="43"/>
      <c r="F2314" s="229" t="s">
        <v>1814</v>
      </c>
      <c r="G2314" s="43"/>
      <c r="H2314" s="43"/>
      <c r="I2314" s="230"/>
      <c r="J2314" s="43"/>
      <c r="K2314" s="43"/>
      <c r="L2314" s="47"/>
      <c r="M2314" s="231"/>
      <c r="N2314" s="232"/>
      <c r="O2314" s="87"/>
      <c r="P2314" s="87"/>
      <c r="Q2314" s="87"/>
      <c r="R2314" s="87"/>
      <c r="S2314" s="87"/>
      <c r="T2314" s="88"/>
      <c r="U2314" s="41"/>
      <c r="V2314" s="41"/>
      <c r="W2314" s="41"/>
      <c r="X2314" s="41"/>
      <c r="Y2314" s="41"/>
      <c r="Z2314" s="41"/>
      <c r="AA2314" s="41"/>
      <c r="AB2314" s="41"/>
      <c r="AC2314" s="41"/>
      <c r="AD2314" s="41"/>
      <c r="AE2314" s="41"/>
      <c r="AT2314" s="20" t="s">
        <v>162</v>
      </c>
      <c r="AU2314" s="20" t="s">
        <v>77</v>
      </c>
    </row>
    <row r="2315" s="13" customFormat="1">
      <c r="A2315" s="13"/>
      <c r="B2315" s="233"/>
      <c r="C2315" s="234"/>
      <c r="D2315" s="228" t="s">
        <v>170</v>
      </c>
      <c r="E2315" s="235" t="s">
        <v>19</v>
      </c>
      <c r="F2315" s="236" t="s">
        <v>1726</v>
      </c>
      <c r="G2315" s="234"/>
      <c r="H2315" s="235" t="s">
        <v>19</v>
      </c>
      <c r="I2315" s="237"/>
      <c r="J2315" s="234"/>
      <c r="K2315" s="234"/>
      <c r="L2315" s="238"/>
      <c r="M2315" s="239"/>
      <c r="N2315" s="240"/>
      <c r="O2315" s="240"/>
      <c r="P2315" s="240"/>
      <c r="Q2315" s="240"/>
      <c r="R2315" s="240"/>
      <c r="S2315" s="240"/>
      <c r="T2315" s="241"/>
      <c r="U2315" s="13"/>
      <c r="V2315" s="13"/>
      <c r="W2315" s="13"/>
      <c r="X2315" s="13"/>
      <c r="Y2315" s="13"/>
      <c r="Z2315" s="13"/>
      <c r="AA2315" s="13"/>
      <c r="AB2315" s="13"/>
      <c r="AC2315" s="13"/>
      <c r="AD2315" s="13"/>
      <c r="AE2315" s="13"/>
      <c r="AT2315" s="242" t="s">
        <v>170</v>
      </c>
      <c r="AU2315" s="242" t="s">
        <v>77</v>
      </c>
      <c r="AV2315" s="13" t="s">
        <v>75</v>
      </c>
      <c r="AW2315" s="13" t="s">
        <v>31</v>
      </c>
      <c r="AX2315" s="13" t="s">
        <v>69</v>
      </c>
      <c r="AY2315" s="242" t="s">
        <v>155</v>
      </c>
    </row>
    <row r="2316" s="14" customFormat="1">
      <c r="A2316" s="14"/>
      <c r="B2316" s="243"/>
      <c r="C2316" s="244"/>
      <c r="D2316" s="228" t="s">
        <v>170</v>
      </c>
      <c r="E2316" s="245" t="s">
        <v>19</v>
      </c>
      <c r="F2316" s="246" t="s">
        <v>1816</v>
      </c>
      <c r="G2316" s="244"/>
      <c r="H2316" s="247">
        <v>18.5</v>
      </c>
      <c r="I2316" s="248"/>
      <c r="J2316" s="244"/>
      <c r="K2316" s="244"/>
      <c r="L2316" s="249"/>
      <c r="M2316" s="250"/>
      <c r="N2316" s="251"/>
      <c r="O2316" s="251"/>
      <c r="P2316" s="251"/>
      <c r="Q2316" s="251"/>
      <c r="R2316" s="251"/>
      <c r="S2316" s="251"/>
      <c r="T2316" s="252"/>
      <c r="U2316" s="14"/>
      <c r="V2316" s="14"/>
      <c r="W2316" s="14"/>
      <c r="X2316" s="14"/>
      <c r="Y2316" s="14"/>
      <c r="Z2316" s="14"/>
      <c r="AA2316" s="14"/>
      <c r="AB2316" s="14"/>
      <c r="AC2316" s="14"/>
      <c r="AD2316" s="14"/>
      <c r="AE2316" s="14"/>
      <c r="AT2316" s="253" t="s">
        <v>170</v>
      </c>
      <c r="AU2316" s="253" t="s">
        <v>77</v>
      </c>
      <c r="AV2316" s="14" t="s">
        <v>77</v>
      </c>
      <c r="AW2316" s="14" t="s">
        <v>31</v>
      </c>
      <c r="AX2316" s="14" t="s">
        <v>69</v>
      </c>
      <c r="AY2316" s="253" t="s">
        <v>155</v>
      </c>
    </row>
    <row r="2317" s="15" customFormat="1">
      <c r="A2317" s="15"/>
      <c r="B2317" s="254"/>
      <c r="C2317" s="255"/>
      <c r="D2317" s="228" t="s">
        <v>170</v>
      </c>
      <c r="E2317" s="256" t="s">
        <v>19</v>
      </c>
      <c r="F2317" s="257" t="s">
        <v>192</v>
      </c>
      <c r="G2317" s="255"/>
      <c r="H2317" s="258">
        <v>18.5</v>
      </c>
      <c r="I2317" s="259"/>
      <c r="J2317" s="255"/>
      <c r="K2317" s="255"/>
      <c r="L2317" s="260"/>
      <c r="M2317" s="261"/>
      <c r="N2317" s="262"/>
      <c r="O2317" s="262"/>
      <c r="P2317" s="262"/>
      <c r="Q2317" s="262"/>
      <c r="R2317" s="262"/>
      <c r="S2317" s="262"/>
      <c r="T2317" s="263"/>
      <c r="U2317" s="15"/>
      <c r="V2317" s="15"/>
      <c r="W2317" s="15"/>
      <c r="X2317" s="15"/>
      <c r="Y2317" s="15"/>
      <c r="Z2317" s="15"/>
      <c r="AA2317" s="15"/>
      <c r="AB2317" s="15"/>
      <c r="AC2317" s="15"/>
      <c r="AD2317" s="15"/>
      <c r="AE2317" s="15"/>
      <c r="AT2317" s="264" t="s">
        <v>170</v>
      </c>
      <c r="AU2317" s="264" t="s">
        <v>77</v>
      </c>
      <c r="AV2317" s="15" t="s">
        <v>161</v>
      </c>
      <c r="AW2317" s="15" t="s">
        <v>31</v>
      </c>
      <c r="AX2317" s="15" t="s">
        <v>75</v>
      </c>
      <c r="AY2317" s="264" t="s">
        <v>155</v>
      </c>
    </row>
    <row r="2318" s="2" customFormat="1" ht="16.5" customHeight="1">
      <c r="A2318" s="41"/>
      <c r="B2318" s="42"/>
      <c r="C2318" s="215" t="s">
        <v>1817</v>
      </c>
      <c r="D2318" s="215" t="s">
        <v>157</v>
      </c>
      <c r="E2318" s="216" t="s">
        <v>1818</v>
      </c>
      <c r="F2318" s="217" t="s">
        <v>1819</v>
      </c>
      <c r="G2318" s="218" t="s">
        <v>232</v>
      </c>
      <c r="H2318" s="219">
        <v>10.293</v>
      </c>
      <c r="I2318" s="220"/>
      <c r="J2318" s="221">
        <f>ROUND(I2318*H2318,2)</f>
        <v>0</v>
      </c>
      <c r="K2318" s="217" t="s">
        <v>19</v>
      </c>
      <c r="L2318" s="47"/>
      <c r="M2318" s="222" t="s">
        <v>19</v>
      </c>
      <c r="N2318" s="223" t="s">
        <v>40</v>
      </c>
      <c r="O2318" s="87"/>
      <c r="P2318" s="224">
        <f>O2318*H2318</f>
        <v>0</v>
      </c>
      <c r="Q2318" s="224">
        <v>0</v>
      </c>
      <c r="R2318" s="224">
        <f>Q2318*H2318</f>
        <v>0</v>
      </c>
      <c r="S2318" s="224">
        <v>0</v>
      </c>
      <c r="T2318" s="225">
        <f>S2318*H2318</f>
        <v>0</v>
      </c>
      <c r="U2318" s="41"/>
      <c r="V2318" s="41"/>
      <c r="W2318" s="41"/>
      <c r="X2318" s="41"/>
      <c r="Y2318" s="41"/>
      <c r="Z2318" s="41"/>
      <c r="AA2318" s="41"/>
      <c r="AB2318" s="41"/>
      <c r="AC2318" s="41"/>
      <c r="AD2318" s="41"/>
      <c r="AE2318" s="41"/>
      <c r="AR2318" s="226" t="s">
        <v>220</v>
      </c>
      <c r="AT2318" s="226" t="s">
        <v>157</v>
      </c>
      <c r="AU2318" s="226" t="s">
        <v>77</v>
      </c>
      <c r="AY2318" s="20" t="s">
        <v>155</v>
      </c>
      <c r="BE2318" s="227">
        <f>IF(N2318="základní",J2318,0)</f>
        <v>0</v>
      </c>
      <c r="BF2318" s="227">
        <f>IF(N2318="snížená",J2318,0)</f>
        <v>0</v>
      </c>
      <c r="BG2318" s="227">
        <f>IF(N2318="zákl. přenesená",J2318,0)</f>
        <v>0</v>
      </c>
      <c r="BH2318" s="227">
        <f>IF(N2318="sníž. přenesená",J2318,0)</f>
        <v>0</v>
      </c>
      <c r="BI2318" s="227">
        <f>IF(N2318="nulová",J2318,0)</f>
        <v>0</v>
      </c>
      <c r="BJ2318" s="20" t="s">
        <v>75</v>
      </c>
      <c r="BK2318" s="227">
        <f>ROUND(I2318*H2318,2)</f>
        <v>0</v>
      </c>
      <c r="BL2318" s="20" t="s">
        <v>220</v>
      </c>
      <c r="BM2318" s="226" t="s">
        <v>1820</v>
      </c>
    </row>
    <row r="2319" s="2" customFormat="1">
      <c r="A2319" s="41"/>
      <c r="B2319" s="42"/>
      <c r="C2319" s="43"/>
      <c r="D2319" s="228" t="s">
        <v>162</v>
      </c>
      <c r="E2319" s="43"/>
      <c r="F2319" s="229" t="s">
        <v>1819</v>
      </c>
      <c r="G2319" s="43"/>
      <c r="H2319" s="43"/>
      <c r="I2319" s="230"/>
      <c r="J2319" s="43"/>
      <c r="K2319" s="43"/>
      <c r="L2319" s="47"/>
      <c r="M2319" s="231"/>
      <c r="N2319" s="232"/>
      <c r="O2319" s="87"/>
      <c r="P2319" s="87"/>
      <c r="Q2319" s="87"/>
      <c r="R2319" s="87"/>
      <c r="S2319" s="87"/>
      <c r="T2319" s="88"/>
      <c r="U2319" s="41"/>
      <c r="V2319" s="41"/>
      <c r="W2319" s="41"/>
      <c r="X2319" s="41"/>
      <c r="Y2319" s="41"/>
      <c r="Z2319" s="41"/>
      <c r="AA2319" s="41"/>
      <c r="AB2319" s="41"/>
      <c r="AC2319" s="41"/>
      <c r="AD2319" s="41"/>
      <c r="AE2319" s="41"/>
      <c r="AT2319" s="20" t="s">
        <v>162</v>
      </c>
      <c r="AU2319" s="20" t="s">
        <v>77</v>
      </c>
    </row>
    <row r="2320" s="12" customFormat="1" ht="22.8" customHeight="1">
      <c r="A2320" s="12"/>
      <c r="B2320" s="199"/>
      <c r="C2320" s="200"/>
      <c r="D2320" s="201" t="s">
        <v>68</v>
      </c>
      <c r="E2320" s="213" t="s">
        <v>1821</v>
      </c>
      <c r="F2320" s="213" t="s">
        <v>1822</v>
      </c>
      <c r="G2320" s="200"/>
      <c r="H2320" s="200"/>
      <c r="I2320" s="203"/>
      <c r="J2320" s="214">
        <f>BK2320</f>
        <v>0</v>
      </c>
      <c r="K2320" s="200"/>
      <c r="L2320" s="205"/>
      <c r="M2320" s="206"/>
      <c r="N2320" s="207"/>
      <c r="O2320" s="207"/>
      <c r="P2320" s="208">
        <f>SUM(P2321:P2336)</f>
        <v>0</v>
      </c>
      <c r="Q2320" s="207"/>
      <c r="R2320" s="208">
        <f>SUM(R2321:R2336)</f>
        <v>0</v>
      </c>
      <c r="S2320" s="207"/>
      <c r="T2320" s="209">
        <f>SUM(T2321:T2336)</f>
        <v>0</v>
      </c>
      <c r="U2320" s="12"/>
      <c r="V2320" s="12"/>
      <c r="W2320" s="12"/>
      <c r="X2320" s="12"/>
      <c r="Y2320" s="12"/>
      <c r="Z2320" s="12"/>
      <c r="AA2320" s="12"/>
      <c r="AB2320" s="12"/>
      <c r="AC2320" s="12"/>
      <c r="AD2320" s="12"/>
      <c r="AE2320" s="12"/>
      <c r="AR2320" s="210" t="s">
        <v>77</v>
      </c>
      <c r="AT2320" s="211" t="s">
        <v>68</v>
      </c>
      <c r="AU2320" s="211" t="s">
        <v>75</v>
      </c>
      <c r="AY2320" s="210" t="s">
        <v>155</v>
      </c>
      <c r="BK2320" s="212">
        <f>SUM(BK2321:BK2336)</f>
        <v>0</v>
      </c>
    </row>
    <row r="2321" s="2" customFormat="1" ht="16.5" customHeight="1">
      <c r="A2321" s="41"/>
      <c r="B2321" s="42"/>
      <c r="C2321" s="215" t="s">
        <v>1143</v>
      </c>
      <c r="D2321" s="215" t="s">
        <v>157</v>
      </c>
      <c r="E2321" s="216" t="s">
        <v>1823</v>
      </c>
      <c r="F2321" s="217" t="s">
        <v>1824</v>
      </c>
      <c r="G2321" s="218" t="s">
        <v>168</v>
      </c>
      <c r="H2321" s="219">
        <v>3510.27</v>
      </c>
      <c r="I2321" s="220"/>
      <c r="J2321" s="221">
        <f>ROUND(I2321*H2321,2)</f>
        <v>0</v>
      </c>
      <c r="K2321" s="217" t="s">
        <v>19</v>
      </c>
      <c r="L2321" s="47"/>
      <c r="M2321" s="222" t="s">
        <v>19</v>
      </c>
      <c r="N2321" s="223" t="s">
        <v>40</v>
      </c>
      <c r="O2321" s="87"/>
      <c r="P2321" s="224">
        <f>O2321*H2321</f>
        <v>0</v>
      </c>
      <c r="Q2321" s="224">
        <v>0</v>
      </c>
      <c r="R2321" s="224">
        <f>Q2321*H2321</f>
        <v>0</v>
      </c>
      <c r="S2321" s="224">
        <v>0</v>
      </c>
      <c r="T2321" s="225">
        <f>S2321*H2321</f>
        <v>0</v>
      </c>
      <c r="U2321" s="41"/>
      <c r="V2321" s="41"/>
      <c r="W2321" s="41"/>
      <c r="X2321" s="41"/>
      <c r="Y2321" s="41"/>
      <c r="Z2321" s="41"/>
      <c r="AA2321" s="41"/>
      <c r="AB2321" s="41"/>
      <c r="AC2321" s="41"/>
      <c r="AD2321" s="41"/>
      <c r="AE2321" s="41"/>
      <c r="AR2321" s="226" t="s">
        <v>220</v>
      </c>
      <c r="AT2321" s="226" t="s">
        <v>157</v>
      </c>
      <c r="AU2321" s="226" t="s">
        <v>77</v>
      </c>
      <c r="AY2321" s="20" t="s">
        <v>155</v>
      </c>
      <c r="BE2321" s="227">
        <f>IF(N2321="základní",J2321,0)</f>
        <v>0</v>
      </c>
      <c r="BF2321" s="227">
        <f>IF(N2321="snížená",J2321,0)</f>
        <v>0</v>
      </c>
      <c r="BG2321" s="227">
        <f>IF(N2321="zákl. přenesená",J2321,0)</f>
        <v>0</v>
      </c>
      <c r="BH2321" s="227">
        <f>IF(N2321="sníž. přenesená",J2321,0)</f>
        <v>0</v>
      </c>
      <c r="BI2321" s="227">
        <f>IF(N2321="nulová",J2321,0)</f>
        <v>0</v>
      </c>
      <c r="BJ2321" s="20" t="s">
        <v>75</v>
      </c>
      <c r="BK2321" s="227">
        <f>ROUND(I2321*H2321,2)</f>
        <v>0</v>
      </c>
      <c r="BL2321" s="20" t="s">
        <v>220</v>
      </c>
      <c r="BM2321" s="226" t="s">
        <v>1825</v>
      </c>
    </row>
    <row r="2322" s="2" customFormat="1">
      <c r="A2322" s="41"/>
      <c r="B2322" s="42"/>
      <c r="C2322" s="43"/>
      <c r="D2322" s="228" t="s">
        <v>162</v>
      </c>
      <c r="E2322" s="43"/>
      <c r="F2322" s="229" t="s">
        <v>1824</v>
      </c>
      <c r="G2322" s="43"/>
      <c r="H2322" s="43"/>
      <c r="I2322" s="230"/>
      <c r="J2322" s="43"/>
      <c r="K2322" s="43"/>
      <c r="L2322" s="47"/>
      <c r="M2322" s="231"/>
      <c r="N2322" s="232"/>
      <c r="O2322" s="87"/>
      <c r="P2322" s="87"/>
      <c r="Q2322" s="87"/>
      <c r="R2322" s="87"/>
      <c r="S2322" s="87"/>
      <c r="T2322" s="88"/>
      <c r="U2322" s="41"/>
      <c r="V2322" s="41"/>
      <c r="W2322" s="41"/>
      <c r="X2322" s="41"/>
      <c r="Y2322" s="41"/>
      <c r="Z2322" s="41"/>
      <c r="AA2322" s="41"/>
      <c r="AB2322" s="41"/>
      <c r="AC2322" s="41"/>
      <c r="AD2322" s="41"/>
      <c r="AE2322" s="41"/>
      <c r="AT2322" s="20" t="s">
        <v>162</v>
      </c>
      <c r="AU2322" s="20" t="s">
        <v>77</v>
      </c>
    </row>
    <row r="2323" s="13" customFormat="1">
      <c r="A2323" s="13"/>
      <c r="B2323" s="233"/>
      <c r="C2323" s="234"/>
      <c r="D2323" s="228" t="s">
        <v>170</v>
      </c>
      <c r="E2323" s="235" t="s">
        <v>19</v>
      </c>
      <c r="F2323" s="236" t="s">
        <v>171</v>
      </c>
      <c r="G2323" s="234"/>
      <c r="H2323" s="235" t="s">
        <v>19</v>
      </c>
      <c r="I2323" s="237"/>
      <c r="J2323" s="234"/>
      <c r="K2323" s="234"/>
      <c r="L2323" s="238"/>
      <c r="M2323" s="239"/>
      <c r="N2323" s="240"/>
      <c r="O2323" s="240"/>
      <c r="P2323" s="240"/>
      <c r="Q2323" s="240"/>
      <c r="R2323" s="240"/>
      <c r="S2323" s="240"/>
      <c r="T2323" s="241"/>
      <c r="U2323" s="13"/>
      <c r="V2323" s="13"/>
      <c r="W2323" s="13"/>
      <c r="X2323" s="13"/>
      <c r="Y2323" s="13"/>
      <c r="Z2323" s="13"/>
      <c r="AA2323" s="13"/>
      <c r="AB2323" s="13"/>
      <c r="AC2323" s="13"/>
      <c r="AD2323" s="13"/>
      <c r="AE2323" s="13"/>
      <c r="AT2323" s="242" t="s">
        <v>170</v>
      </c>
      <c r="AU2323" s="242" t="s">
        <v>77</v>
      </c>
      <c r="AV2323" s="13" t="s">
        <v>75</v>
      </c>
      <c r="AW2323" s="13" t="s">
        <v>31</v>
      </c>
      <c r="AX2323" s="13" t="s">
        <v>69</v>
      </c>
      <c r="AY2323" s="242" t="s">
        <v>155</v>
      </c>
    </row>
    <row r="2324" s="14" customFormat="1">
      <c r="A2324" s="14"/>
      <c r="B2324" s="243"/>
      <c r="C2324" s="244"/>
      <c r="D2324" s="228" t="s">
        <v>170</v>
      </c>
      <c r="E2324" s="245" t="s">
        <v>19</v>
      </c>
      <c r="F2324" s="246" t="s">
        <v>1826</v>
      </c>
      <c r="G2324" s="244"/>
      <c r="H2324" s="247">
        <v>725</v>
      </c>
      <c r="I2324" s="248"/>
      <c r="J2324" s="244"/>
      <c r="K2324" s="244"/>
      <c r="L2324" s="249"/>
      <c r="M2324" s="250"/>
      <c r="N2324" s="251"/>
      <c r="O2324" s="251"/>
      <c r="P2324" s="251"/>
      <c r="Q2324" s="251"/>
      <c r="R2324" s="251"/>
      <c r="S2324" s="251"/>
      <c r="T2324" s="252"/>
      <c r="U2324" s="14"/>
      <c r="V2324" s="14"/>
      <c r="W2324" s="14"/>
      <c r="X2324" s="14"/>
      <c r="Y2324" s="14"/>
      <c r="Z2324" s="14"/>
      <c r="AA2324" s="14"/>
      <c r="AB2324" s="14"/>
      <c r="AC2324" s="14"/>
      <c r="AD2324" s="14"/>
      <c r="AE2324" s="14"/>
      <c r="AT2324" s="253" t="s">
        <v>170</v>
      </c>
      <c r="AU2324" s="253" t="s">
        <v>77</v>
      </c>
      <c r="AV2324" s="14" t="s">
        <v>77</v>
      </c>
      <c r="AW2324" s="14" t="s">
        <v>31</v>
      </c>
      <c r="AX2324" s="14" t="s">
        <v>69</v>
      </c>
      <c r="AY2324" s="253" t="s">
        <v>155</v>
      </c>
    </row>
    <row r="2325" s="13" customFormat="1">
      <c r="A2325" s="13"/>
      <c r="B2325" s="233"/>
      <c r="C2325" s="234"/>
      <c r="D2325" s="228" t="s">
        <v>170</v>
      </c>
      <c r="E2325" s="235" t="s">
        <v>19</v>
      </c>
      <c r="F2325" s="236" t="s">
        <v>478</v>
      </c>
      <c r="G2325" s="234"/>
      <c r="H2325" s="235" t="s">
        <v>19</v>
      </c>
      <c r="I2325" s="237"/>
      <c r="J2325" s="234"/>
      <c r="K2325" s="234"/>
      <c r="L2325" s="238"/>
      <c r="M2325" s="239"/>
      <c r="N2325" s="240"/>
      <c r="O2325" s="240"/>
      <c r="P2325" s="240"/>
      <c r="Q2325" s="240"/>
      <c r="R2325" s="240"/>
      <c r="S2325" s="240"/>
      <c r="T2325" s="241"/>
      <c r="U2325" s="13"/>
      <c r="V2325" s="13"/>
      <c r="W2325" s="13"/>
      <c r="X2325" s="13"/>
      <c r="Y2325" s="13"/>
      <c r="Z2325" s="13"/>
      <c r="AA2325" s="13"/>
      <c r="AB2325" s="13"/>
      <c r="AC2325" s="13"/>
      <c r="AD2325" s="13"/>
      <c r="AE2325" s="13"/>
      <c r="AT2325" s="242" t="s">
        <v>170</v>
      </c>
      <c r="AU2325" s="242" t="s">
        <v>77</v>
      </c>
      <c r="AV2325" s="13" t="s">
        <v>75</v>
      </c>
      <c r="AW2325" s="13" t="s">
        <v>31</v>
      </c>
      <c r="AX2325" s="13" t="s">
        <v>69</v>
      </c>
      <c r="AY2325" s="242" t="s">
        <v>155</v>
      </c>
    </row>
    <row r="2326" s="14" customFormat="1">
      <c r="A2326" s="14"/>
      <c r="B2326" s="243"/>
      <c r="C2326" s="244"/>
      <c r="D2326" s="228" t="s">
        <v>170</v>
      </c>
      <c r="E2326" s="245" t="s">
        <v>19</v>
      </c>
      <c r="F2326" s="246" t="s">
        <v>1827</v>
      </c>
      <c r="G2326" s="244"/>
      <c r="H2326" s="247">
        <v>365</v>
      </c>
      <c r="I2326" s="248"/>
      <c r="J2326" s="244"/>
      <c r="K2326" s="244"/>
      <c r="L2326" s="249"/>
      <c r="M2326" s="250"/>
      <c r="N2326" s="251"/>
      <c r="O2326" s="251"/>
      <c r="P2326" s="251"/>
      <c r="Q2326" s="251"/>
      <c r="R2326" s="251"/>
      <c r="S2326" s="251"/>
      <c r="T2326" s="252"/>
      <c r="U2326" s="14"/>
      <c r="V2326" s="14"/>
      <c r="W2326" s="14"/>
      <c r="X2326" s="14"/>
      <c r="Y2326" s="14"/>
      <c r="Z2326" s="14"/>
      <c r="AA2326" s="14"/>
      <c r="AB2326" s="14"/>
      <c r="AC2326" s="14"/>
      <c r="AD2326" s="14"/>
      <c r="AE2326" s="14"/>
      <c r="AT2326" s="253" t="s">
        <v>170</v>
      </c>
      <c r="AU2326" s="253" t="s">
        <v>77</v>
      </c>
      <c r="AV2326" s="14" t="s">
        <v>77</v>
      </c>
      <c r="AW2326" s="14" t="s">
        <v>31</v>
      </c>
      <c r="AX2326" s="14" t="s">
        <v>69</v>
      </c>
      <c r="AY2326" s="253" t="s">
        <v>155</v>
      </c>
    </row>
    <row r="2327" s="13" customFormat="1">
      <c r="A2327" s="13"/>
      <c r="B2327" s="233"/>
      <c r="C2327" s="234"/>
      <c r="D2327" s="228" t="s">
        <v>170</v>
      </c>
      <c r="E2327" s="235" t="s">
        <v>19</v>
      </c>
      <c r="F2327" s="236" t="s">
        <v>180</v>
      </c>
      <c r="G2327" s="234"/>
      <c r="H2327" s="235" t="s">
        <v>19</v>
      </c>
      <c r="I2327" s="237"/>
      <c r="J2327" s="234"/>
      <c r="K2327" s="234"/>
      <c r="L2327" s="238"/>
      <c r="M2327" s="239"/>
      <c r="N2327" s="240"/>
      <c r="O2327" s="240"/>
      <c r="P2327" s="240"/>
      <c r="Q2327" s="240"/>
      <c r="R2327" s="240"/>
      <c r="S2327" s="240"/>
      <c r="T2327" s="241"/>
      <c r="U2327" s="13"/>
      <c r="V2327" s="13"/>
      <c r="W2327" s="13"/>
      <c r="X2327" s="13"/>
      <c r="Y2327" s="13"/>
      <c r="Z2327" s="13"/>
      <c r="AA2327" s="13"/>
      <c r="AB2327" s="13"/>
      <c r="AC2327" s="13"/>
      <c r="AD2327" s="13"/>
      <c r="AE2327" s="13"/>
      <c r="AT2327" s="242" t="s">
        <v>170</v>
      </c>
      <c r="AU2327" s="242" t="s">
        <v>77</v>
      </c>
      <c r="AV2327" s="13" t="s">
        <v>75</v>
      </c>
      <c r="AW2327" s="13" t="s">
        <v>31</v>
      </c>
      <c r="AX2327" s="13" t="s">
        <v>69</v>
      </c>
      <c r="AY2327" s="242" t="s">
        <v>155</v>
      </c>
    </row>
    <row r="2328" s="14" customFormat="1">
      <c r="A2328" s="14"/>
      <c r="B2328" s="243"/>
      <c r="C2328" s="244"/>
      <c r="D2328" s="228" t="s">
        <v>170</v>
      </c>
      <c r="E2328" s="245" t="s">
        <v>19</v>
      </c>
      <c r="F2328" s="246" t="s">
        <v>1828</v>
      </c>
      <c r="G2328" s="244"/>
      <c r="H2328" s="247">
        <v>560.54999999999992</v>
      </c>
      <c r="I2328" s="248"/>
      <c r="J2328" s="244"/>
      <c r="K2328" s="244"/>
      <c r="L2328" s="249"/>
      <c r="M2328" s="250"/>
      <c r="N2328" s="251"/>
      <c r="O2328" s="251"/>
      <c r="P2328" s="251"/>
      <c r="Q2328" s="251"/>
      <c r="R2328" s="251"/>
      <c r="S2328" s="251"/>
      <c r="T2328" s="252"/>
      <c r="U2328" s="14"/>
      <c r="V2328" s="14"/>
      <c r="W2328" s="14"/>
      <c r="X2328" s="14"/>
      <c r="Y2328" s="14"/>
      <c r="Z2328" s="14"/>
      <c r="AA2328" s="14"/>
      <c r="AB2328" s="14"/>
      <c r="AC2328" s="14"/>
      <c r="AD2328" s="14"/>
      <c r="AE2328" s="14"/>
      <c r="AT2328" s="253" t="s">
        <v>170</v>
      </c>
      <c r="AU2328" s="253" t="s">
        <v>77</v>
      </c>
      <c r="AV2328" s="14" t="s">
        <v>77</v>
      </c>
      <c r="AW2328" s="14" t="s">
        <v>31</v>
      </c>
      <c r="AX2328" s="14" t="s">
        <v>69</v>
      </c>
      <c r="AY2328" s="253" t="s">
        <v>155</v>
      </c>
    </row>
    <row r="2329" s="14" customFormat="1">
      <c r="A2329" s="14"/>
      <c r="B2329" s="243"/>
      <c r="C2329" s="244"/>
      <c r="D2329" s="228" t="s">
        <v>170</v>
      </c>
      <c r="E2329" s="245" t="s">
        <v>19</v>
      </c>
      <c r="F2329" s="246" t="s">
        <v>1829</v>
      </c>
      <c r="G2329" s="244"/>
      <c r="H2329" s="247">
        <v>399.96</v>
      </c>
      <c r="I2329" s="248"/>
      <c r="J2329" s="244"/>
      <c r="K2329" s="244"/>
      <c r="L2329" s="249"/>
      <c r="M2329" s="250"/>
      <c r="N2329" s="251"/>
      <c r="O2329" s="251"/>
      <c r="P2329" s="251"/>
      <c r="Q2329" s="251"/>
      <c r="R2329" s="251"/>
      <c r="S2329" s="251"/>
      <c r="T2329" s="252"/>
      <c r="U2329" s="14"/>
      <c r="V2329" s="14"/>
      <c r="W2329" s="14"/>
      <c r="X2329" s="14"/>
      <c r="Y2329" s="14"/>
      <c r="Z2329" s="14"/>
      <c r="AA2329" s="14"/>
      <c r="AB2329" s="14"/>
      <c r="AC2329" s="14"/>
      <c r="AD2329" s="14"/>
      <c r="AE2329" s="14"/>
      <c r="AT2329" s="253" t="s">
        <v>170</v>
      </c>
      <c r="AU2329" s="253" t="s">
        <v>77</v>
      </c>
      <c r="AV2329" s="14" t="s">
        <v>77</v>
      </c>
      <c r="AW2329" s="14" t="s">
        <v>31</v>
      </c>
      <c r="AX2329" s="14" t="s">
        <v>69</v>
      </c>
      <c r="AY2329" s="253" t="s">
        <v>155</v>
      </c>
    </row>
    <row r="2330" s="13" customFormat="1">
      <c r="A2330" s="13"/>
      <c r="B2330" s="233"/>
      <c r="C2330" s="234"/>
      <c r="D2330" s="228" t="s">
        <v>170</v>
      </c>
      <c r="E2330" s="235" t="s">
        <v>19</v>
      </c>
      <c r="F2330" s="236" t="s">
        <v>183</v>
      </c>
      <c r="G2330" s="234"/>
      <c r="H2330" s="235" t="s">
        <v>19</v>
      </c>
      <c r="I2330" s="237"/>
      <c r="J2330" s="234"/>
      <c r="K2330" s="234"/>
      <c r="L2330" s="238"/>
      <c r="M2330" s="239"/>
      <c r="N2330" s="240"/>
      <c r="O2330" s="240"/>
      <c r="P2330" s="240"/>
      <c r="Q2330" s="240"/>
      <c r="R2330" s="240"/>
      <c r="S2330" s="240"/>
      <c r="T2330" s="241"/>
      <c r="U2330" s="13"/>
      <c r="V2330" s="13"/>
      <c r="W2330" s="13"/>
      <c r="X2330" s="13"/>
      <c r="Y2330" s="13"/>
      <c r="Z2330" s="13"/>
      <c r="AA2330" s="13"/>
      <c r="AB2330" s="13"/>
      <c r="AC2330" s="13"/>
      <c r="AD2330" s="13"/>
      <c r="AE2330" s="13"/>
      <c r="AT2330" s="242" t="s">
        <v>170</v>
      </c>
      <c r="AU2330" s="242" t="s">
        <v>77</v>
      </c>
      <c r="AV2330" s="13" t="s">
        <v>75</v>
      </c>
      <c r="AW2330" s="13" t="s">
        <v>31</v>
      </c>
      <c r="AX2330" s="13" t="s">
        <v>69</v>
      </c>
      <c r="AY2330" s="242" t="s">
        <v>155</v>
      </c>
    </row>
    <row r="2331" s="14" customFormat="1">
      <c r="A2331" s="14"/>
      <c r="B2331" s="243"/>
      <c r="C2331" s="244"/>
      <c r="D2331" s="228" t="s">
        <v>170</v>
      </c>
      <c r="E2331" s="245" t="s">
        <v>19</v>
      </c>
      <c r="F2331" s="246" t="s">
        <v>1830</v>
      </c>
      <c r="G2331" s="244"/>
      <c r="H2331" s="247">
        <v>772.26</v>
      </c>
      <c r="I2331" s="248"/>
      <c r="J2331" s="244"/>
      <c r="K2331" s="244"/>
      <c r="L2331" s="249"/>
      <c r="M2331" s="250"/>
      <c r="N2331" s="251"/>
      <c r="O2331" s="251"/>
      <c r="P2331" s="251"/>
      <c r="Q2331" s="251"/>
      <c r="R2331" s="251"/>
      <c r="S2331" s="251"/>
      <c r="T2331" s="252"/>
      <c r="U2331" s="14"/>
      <c r="V2331" s="14"/>
      <c r="W2331" s="14"/>
      <c r="X2331" s="14"/>
      <c r="Y2331" s="14"/>
      <c r="Z2331" s="14"/>
      <c r="AA2331" s="14"/>
      <c r="AB2331" s="14"/>
      <c r="AC2331" s="14"/>
      <c r="AD2331" s="14"/>
      <c r="AE2331" s="14"/>
      <c r="AT2331" s="253" t="s">
        <v>170</v>
      </c>
      <c r="AU2331" s="253" t="s">
        <v>77</v>
      </c>
      <c r="AV2331" s="14" t="s">
        <v>77</v>
      </c>
      <c r="AW2331" s="14" t="s">
        <v>31</v>
      </c>
      <c r="AX2331" s="14" t="s">
        <v>69</v>
      </c>
      <c r="AY2331" s="253" t="s">
        <v>155</v>
      </c>
    </row>
    <row r="2332" s="13" customFormat="1">
      <c r="A2332" s="13"/>
      <c r="B2332" s="233"/>
      <c r="C2332" s="234"/>
      <c r="D2332" s="228" t="s">
        <v>170</v>
      </c>
      <c r="E2332" s="235" t="s">
        <v>19</v>
      </c>
      <c r="F2332" s="236" t="s">
        <v>187</v>
      </c>
      <c r="G2332" s="234"/>
      <c r="H2332" s="235" t="s">
        <v>19</v>
      </c>
      <c r="I2332" s="237"/>
      <c r="J2332" s="234"/>
      <c r="K2332" s="234"/>
      <c r="L2332" s="238"/>
      <c r="M2332" s="239"/>
      <c r="N2332" s="240"/>
      <c r="O2332" s="240"/>
      <c r="P2332" s="240"/>
      <c r="Q2332" s="240"/>
      <c r="R2332" s="240"/>
      <c r="S2332" s="240"/>
      <c r="T2332" s="241"/>
      <c r="U2332" s="13"/>
      <c r="V2332" s="13"/>
      <c r="W2332" s="13"/>
      <c r="X2332" s="13"/>
      <c r="Y2332" s="13"/>
      <c r="Z2332" s="13"/>
      <c r="AA2332" s="13"/>
      <c r="AB2332" s="13"/>
      <c r="AC2332" s="13"/>
      <c r="AD2332" s="13"/>
      <c r="AE2332" s="13"/>
      <c r="AT2332" s="242" t="s">
        <v>170</v>
      </c>
      <c r="AU2332" s="242" t="s">
        <v>77</v>
      </c>
      <c r="AV2332" s="13" t="s">
        <v>75</v>
      </c>
      <c r="AW2332" s="13" t="s">
        <v>31</v>
      </c>
      <c r="AX2332" s="13" t="s">
        <v>69</v>
      </c>
      <c r="AY2332" s="242" t="s">
        <v>155</v>
      </c>
    </row>
    <row r="2333" s="14" customFormat="1">
      <c r="A2333" s="14"/>
      <c r="B2333" s="243"/>
      <c r="C2333" s="244"/>
      <c r="D2333" s="228" t="s">
        <v>170</v>
      </c>
      <c r="E2333" s="245" t="s">
        <v>19</v>
      </c>
      <c r="F2333" s="246" t="s">
        <v>1182</v>
      </c>
      <c r="G2333" s="244"/>
      <c r="H2333" s="247">
        <v>687.5</v>
      </c>
      <c r="I2333" s="248"/>
      <c r="J2333" s="244"/>
      <c r="K2333" s="244"/>
      <c r="L2333" s="249"/>
      <c r="M2333" s="250"/>
      <c r="N2333" s="251"/>
      <c r="O2333" s="251"/>
      <c r="P2333" s="251"/>
      <c r="Q2333" s="251"/>
      <c r="R2333" s="251"/>
      <c r="S2333" s="251"/>
      <c r="T2333" s="252"/>
      <c r="U2333" s="14"/>
      <c r="V2333" s="14"/>
      <c r="W2333" s="14"/>
      <c r="X2333" s="14"/>
      <c r="Y2333" s="14"/>
      <c r="Z2333" s="14"/>
      <c r="AA2333" s="14"/>
      <c r="AB2333" s="14"/>
      <c r="AC2333" s="14"/>
      <c r="AD2333" s="14"/>
      <c r="AE2333" s="14"/>
      <c r="AT2333" s="253" t="s">
        <v>170</v>
      </c>
      <c r="AU2333" s="253" t="s">
        <v>77</v>
      </c>
      <c r="AV2333" s="14" t="s">
        <v>77</v>
      </c>
      <c r="AW2333" s="14" t="s">
        <v>31</v>
      </c>
      <c r="AX2333" s="14" t="s">
        <v>69</v>
      </c>
      <c r="AY2333" s="253" t="s">
        <v>155</v>
      </c>
    </row>
    <row r="2334" s="15" customFormat="1">
      <c r="A2334" s="15"/>
      <c r="B2334" s="254"/>
      <c r="C2334" s="255"/>
      <c r="D2334" s="228" t="s">
        <v>170</v>
      </c>
      <c r="E2334" s="256" t="s">
        <v>19</v>
      </c>
      <c r="F2334" s="257" t="s">
        <v>192</v>
      </c>
      <c r="G2334" s="255"/>
      <c r="H2334" s="258">
        <v>3510.2699999999996</v>
      </c>
      <c r="I2334" s="259"/>
      <c r="J2334" s="255"/>
      <c r="K2334" s="255"/>
      <c r="L2334" s="260"/>
      <c r="M2334" s="261"/>
      <c r="N2334" s="262"/>
      <c r="O2334" s="262"/>
      <c r="P2334" s="262"/>
      <c r="Q2334" s="262"/>
      <c r="R2334" s="262"/>
      <c r="S2334" s="262"/>
      <c r="T2334" s="263"/>
      <c r="U2334" s="15"/>
      <c r="V2334" s="15"/>
      <c r="W2334" s="15"/>
      <c r="X2334" s="15"/>
      <c r="Y2334" s="15"/>
      <c r="Z2334" s="15"/>
      <c r="AA2334" s="15"/>
      <c r="AB2334" s="15"/>
      <c r="AC2334" s="15"/>
      <c r="AD2334" s="15"/>
      <c r="AE2334" s="15"/>
      <c r="AT2334" s="264" t="s">
        <v>170</v>
      </c>
      <c r="AU2334" s="264" t="s">
        <v>77</v>
      </c>
      <c r="AV2334" s="15" t="s">
        <v>161</v>
      </c>
      <c r="AW2334" s="15" t="s">
        <v>31</v>
      </c>
      <c r="AX2334" s="15" t="s">
        <v>75</v>
      </c>
      <c r="AY2334" s="264" t="s">
        <v>155</v>
      </c>
    </row>
    <row r="2335" s="2" customFormat="1" ht="16.5" customHeight="1">
      <c r="A2335" s="41"/>
      <c r="B2335" s="42"/>
      <c r="C2335" s="215" t="s">
        <v>1831</v>
      </c>
      <c r="D2335" s="215" t="s">
        <v>157</v>
      </c>
      <c r="E2335" s="216" t="s">
        <v>1832</v>
      </c>
      <c r="F2335" s="217" t="s">
        <v>1833</v>
      </c>
      <c r="G2335" s="218" t="s">
        <v>232</v>
      </c>
      <c r="H2335" s="219">
        <v>0.913</v>
      </c>
      <c r="I2335" s="220"/>
      <c r="J2335" s="221">
        <f>ROUND(I2335*H2335,2)</f>
        <v>0</v>
      </c>
      <c r="K2335" s="217" t="s">
        <v>19</v>
      </c>
      <c r="L2335" s="47"/>
      <c r="M2335" s="222" t="s">
        <v>19</v>
      </c>
      <c r="N2335" s="223" t="s">
        <v>40</v>
      </c>
      <c r="O2335" s="87"/>
      <c r="P2335" s="224">
        <f>O2335*H2335</f>
        <v>0</v>
      </c>
      <c r="Q2335" s="224">
        <v>0</v>
      </c>
      <c r="R2335" s="224">
        <f>Q2335*H2335</f>
        <v>0</v>
      </c>
      <c r="S2335" s="224">
        <v>0</v>
      </c>
      <c r="T2335" s="225">
        <f>S2335*H2335</f>
        <v>0</v>
      </c>
      <c r="U2335" s="41"/>
      <c r="V2335" s="41"/>
      <c r="W2335" s="41"/>
      <c r="X2335" s="41"/>
      <c r="Y2335" s="41"/>
      <c r="Z2335" s="41"/>
      <c r="AA2335" s="41"/>
      <c r="AB2335" s="41"/>
      <c r="AC2335" s="41"/>
      <c r="AD2335" s="41"/>
      <c r="AE2335" s="41"/>
      <c r="AR2335" s="226" t="s">
        <v>220</v>
      </c>
      <c r="AT2335" s="226" t="s">
        <v>157</v>
      </c>
      <c r="AU2335" s="226" t="s">
        <v>77</v>
      </c>
      <c r="AY2335" s="20" t="s">
        <v>155</v>
      </c>
      <c r="BE2335" s="227">
        <f>IF(N2335="základní",J2335,0)</f>
        <v>0</v>
      </c>
      <c r="BF2335" s="227">
        <f>IF(N2335="snížená",J2335,0)</f>
        <v>0</v>
      </c>
      <c r="BG2335" s="227">
        <f>IF(N2335="zákl. přenesená",J2335,0)</f>
        <v>0</v>
      </c>
      <c r="BH2335" s="227">
        <f>IF(N2335="sníž. přenesená",J2335,0)</f>
        <v>0</v>
      </c>
      <c r="BI2335" s="227">
        <f>IF(N2335="nulová",J2335,0)</f>
        <v>0</v>
      </c>
      <c r="BJ2335" s="20" t="s">
        <v>75</v>
      </c>
      <c r="BK2335" s="227">
        <f>ROUND(I2335*H2335,2)</f>
        <v>0</v>
      </c>
      <c r="BL2335" s="20" t="s">
        <v>220</v>
      </c>
      <c r="BM2335" s="226" t="s">
        <v>1834</v>
      </c>
    </row>
    <row r="2336" s="2" customFormat="1">
      <c r="A2336" s="41"/>
      <c r="B2336" s="42"/>
      <c r="C2336" s="43"/>
      <c r="D2336" s="228" t="s">
        <v>162</v>
      </c>
      <c r="E2336" s="43"/>
      <c r="F2336" s="229" t="s">
        <v>1833</v>
      </c>
      <c r="G2336" s="43"/>
      <c r="H2336" s="43"/>
      <c r="I2336" s="230"/>
      <c r="J2336" s="43"/>
      <c r="K2336" s="43"/>
      <c r="L2336" s="47"/>
      <c r="M2336" s="231"/>
      <c r="N2336" s="232"/>
      <c r="O2336" s="87"/>
      <c r="P2336" s="87"/>
      <c r="Q2336" s="87"/>
      <c r="R2336" s="87"/>
      <c r="S2336" s="87"/>
      <c r="T2336" s="88"/>
      <c r="U2336" s="41"/>
      <c r="V2336" s="41"/>
      <c r="W2336" s="41"/>
      <c r="X2336" s="41"/>
      <c r="Y2336" s="41"/>
      <c r="Z2336" s="41"/>
      <c r="AA2336" s="41"/>
      <c r="AB2336" s="41"/>
      <c r="AC2336" s="41"/>
      <c r="AD2336" s="41"/>
      <c r="AE2336" s="41"/>
      <c r="AT2336" s="20" t="s">
        <v>162</v>
      </c>
      <c r="AU2336" s="20" t="s">
        <v>77</v>
      </c>
    </row>
    <row r="2337" s="12" customFormat="1" ht="22.8" customHeight="1">
      <c r="A2337" s="12"/>
      <c r="B2337" s="199"/>
      <c r="C2337" s="200"/>
      <c r="D2337" s="201" t="s">
        <v>68</v>
      </c>
      <c r="E2337" s="213" t="s">
        <v>1835</v>
      </c>
      <c r="F2337" s="213" t="s">
        <v>1836</v>
      </c>
      <c r="G2337" s="200"/>
      <c r="H2337" s="200"/>
      <c r="I2337" s="203"/>
      <c r="J2337" s="214">
        <f>BK2337</f>
        <v>0</v>
      </c>
      <c r="K2337" s="200"/>
      <c r="L2337" s="205"/>
      <c r="M2337" s="206"/>
      <c r="N2337" s="207"/>
      <c r="O2337" s="207"/>
      <c r="P2337" s="208">
        <f>SUM(P2338:P2452)</f>
        <v>0</v>
      </c>
      <c r="Q2337" s="207"/>
      <c r="R2337" s="208">
        <f>SUM(R2338:R2452)</f>
        <v>0</v>
      </c>
      <c r="S2337" s="207"/>
      <c r="T2337" s="209">
        <f>SUM(T2338:T2452)</f>
        <v>0</v>
      </c>
      <c r="U2337" s="12"/>
      <c r="V2337" s="12"/>
      <c r="W2337" s="12"/>
      <c r="X2337" s="12"/>
      <c r="Y2337" s="12"/>
      <c r="Z2337" s="12"/>
      <c r="AA2337" s="12"/>
      <c r="AB2337" s="12"/>
      <c r="AC2337" s="12"/>
      <c r="AD2337" s="12"/>
      <c r="AE2337" s="12"/>
      <c r="AR2337" s="210" t="s">
        <v>77</v>
      </c>
      <c r="AT2337" s="211" t="s">
        <v>68</v>
      </c>
      <c r="AU2337" s="211" t="s">
        <v>75</v>
      </c>
      <c r="AY2337" s="210" t="s">
        <v>155</v>
      </c>
      <c r="BK2337" s="212">
        <f>SUM(BK2338:BK2452)</f>
        <v>0</v>
      </c>
    </row>
    <row r="2338" s="2" customFormat="1" ht="21.75" customHeight="1">
      <c r="A2338" s="41"/>
      <c r="B2338" s="42"/>
      <c r="C2338" s="215" t="s">
        <v>1146</v>
      </c>
      <c r="D2338" s="215" t="s">
        <v>157</v>
      </c>
      <c r="E2338" s="216" t="s">
        <v>1837</v>
      </c>
      <c r="F2338" s="217" t="s">
        <v>1838</v>
      </c>
      <c r="G2338" s="218" t="s">
        <v>168</v>
      </c>
      <c r="H2338" s="219">
        <v>4.7</v>
      </c>
      <c r="I2338" s="220"/>
      <c r="J2338" s="221">
        <f>ROUND(I2338*H2338,2)</f>
        <v>0</v>
      </c>
      <c r="K2338" s="217" t="s">
        <v>19</v>
      </c>
      <c r="L2338" s="47"/>
      <c r="M2338" s="222" t="s">
        <v>19</v>
      </c>
      <c r="N2338" s="223" t="s">
        <v>40</v>
      </c>
      <c r="O2338" s="87"/>
      <c r="P2338" s="224">
        <f>O2338*H2338</f>
        <v>0</v>
      </c>
      <c r="Q2338" s="224">
        <v>0</v>
      </c>
      <c r="R2338" s="224">
        <f>Q2338*H2338</f>
        <v>0</v>
      </c>
      <c r="S2338" s="224">
        <v>0</v>
      </c>
      <c r="T2338" s="225">
        <f>S2338*H2338</f>
        <v>0</v>
      </c>
      <c r="U2338" s="41"/>
      <c r="V2338" s="41"/>
      <c r="W2338" s="41"/>
      <c r="X2338" s="41"/>
      <c r="Y2338" s="41"/>
      <c r="Z2338" s="41"/>
      <c r="AA2338" s="41"/>
      <c r="AB2338" s="41"/>
      <c r="AC2338" s="41"/>
      <c r="AD2338" s="41"/>
      <c r="AE2338" s="41"/>
      <c r="AR2338" s="226" t="s">
        <v>220</v>
      </c>
      <c r="AT2338" s="226" t="s">
        <v>157</v>
      </c>
      <c r="AU2338" s="226" t="s">
        <v>77</v>
      </c>
      <c r="AY2338" s="20" t="s">
        <v>155</v>
      </c>
      <c r="BE2338" s="227">
        <f>IF(N2338="základní",J2338,0)</f>
        <v>0</v>
      </c>
      <c r="BF2338" s="227">
        <f>IF(N2338="snížená",J2338,0)</f>
        <v>0</v>
      </c>
      <c r="BG2338" s="227">
        <f>IF(N2338="zákl. přenesená",J2338,0)</f>
        <v>0</v>
      </c>
      <c r="BH2338" s="227">
        <f>IF(N2338="sníž. přenesená",J2338,0)</f>
        <v>0</v>
      </c>
      <c r="BI2338" s="227">
        <f>IF(N2338="nulová",J2338,0)</f>
        <v>0</v>
      </c>
      <c r="BJ2338" s="20" t="s">
        <v>75</v>
      </c>
      <c r="BK2338" s="227">
        <f>ROUND(I2338*H2338,2)</f>
        <v>0</v>
      </c>
      <c r="BL2338" s="20" t="s">
        <v>220</v>
      </c>
      <c r="BM2338" s="226" t="s">
        <v>1839</v>
      </c>
    </row>
    <row r="2339" s="2" customFormat="1">
      <c r="A2339" s="41"/>
      <c r="B2339" s="42"/>
      <c r="C2339" s="43"/>
      <c r="D2339" s="228" t="s">
        <v>162</v>
      </c>
      <c r="E2339" s="43"/>
      <c r="F2339" s="229" t="s">
        <v>1838</v>
      </c>
      <c r="G2339" s="43"/>
      <c r="H2339" s="43"/>
      <c r="I2339" s="230"/>
      <c r="J2339" s="43"/>
      <c r="K2339" s="43"/>
      <c r="L2339" s="47"/>
      <c r="M2339" s="231"/>
      <c r="N2339" s="232"/>
      <c r="O2339" s="87"/>
      <c r="P2339" s="87"/>
      <c r="Q2339" s="87"/>
      <c r="R2339" s="87"/>
      <c r="S2339" s="87"/>
      <c r="T2339" s="88"/>
      <c r="U2339" s="41"/>
      <c r="V2339" s="41"/>
      <c r="W2339" s="41"/>
      <c r="X2339" s="41"/>
      <c r="Y2339" s="41"/>
      <c r="Z2339" s="41"/>
      <c r="AA2339" s="41"/>
      <c r="AB2339" s="41"/>
      <c r="AC2339" s="41"/>
      <c r="AD2339" s="41"/>
      <c r="AE2339" s="41"/>
      <c r="AT2339" s="20" t="s">
        <v>162</v>
      </c>
      <c r="AU2339" s="20" t="s">
        <v>77</v>
      </c>
    </row>
    <row r="2340" s="14" customFormat="1">
      <c r="A2340" s="14"/>
      <c r="B2340" s="243"/>
      <c r="C2340" s="244"/>
      <c r="D2340" s="228" t="s">
        <v>170</v>
      </c>
      <c r="E2340" s="245" t="s">
        <v>19</v>
      </c>
      <c r="F2340" s="246" t="s">
        <v>1840</v>
      </c>
      <c r="G2340" s="244"/>
      <c r="H2340" s="247">
        <v>4.7</v>
      </c>
      <c r="I2340" s="248"/>
      <c r="J2340" s="244"/>
      <c r="K2340" s="244"/>
      <c r="L2340" s="249"/>
      <c r="M2340" s="250"/>
      <c r="N2340" s="251"/>
      <c r="O2340" s="251"/>
      <c r="P2340" s="251"/>
      <c r="Q2340" s="251"/>
      <c r="R2340" s="251"/>
      <c r="S2340" s="251"/>
      <c r="T2340" s="252"/>
      <c r="U2340" s="14"/>
      <c r="V2340" s="14"/>
      <c r="W2340" s="14"/>
      <c r="X2340" s="14"/>
      <c r="Y2340" s="14"/>
      <c r="Z2340" s="14"/>
      <c r="AA2340" s="14"/>
      <c r="AB2340" s="14"/>
      <c r="AC2340" s="14"/>
      <c r="AD2340" s="14"/>
      <c r="AE2340" s="14"/>
      <c r="AT2340" s="253" t="s">
        <v>170</v>
      </c>
      <c r="AU2340" s="253" t="s">
        <v>77</v>
      </c>
      <c r="AV2340" s="14" t="s">
        <v>77</v>
      </c>
      <c r="AW2340" s="14" t="s">
        <v>31</v>
      </c>
      <c r="AX2340" s="14" t="s">
        <v>69</v>
      </c>
      <c r="AY2340" s="253" t="s">
        <v>155</v>
      </c>
    </row>
    <row r="2341" s="15" customFormat="1">
      <c r="A2341" s="15"/>
      <c r="B2341" s="254"/>
      <c r="C2341" s="255"/>
      <c r="D2341" s="228" t="s">
        <v>170</v>
      </c>
      <c r="E2341" s="256" t="s">
        <v>19</v>
      </c>
      <c r="F2341" s="257" t="s">
        <v>192</v>
      </c>
      <c r="G2341" s="255"/>
      <c r="H2341" s="258">
        <v>4.7</v>
      </c>
      <c r="I2341" s="259"/>
      <c r="J2341" s="255"/>
      <c r="K2341" s="255"/>
      <c r="L2341" s="260"/>
      <c r="M2341" s="261"/>
      <c r="N2341" s="262"/>
      <c r="O2341" s="262"/>
      <c r="P2341" s="262"/>
      <c r="Q2341" s="262"/>
      <c r="R2341" s="262"/>
      <c r="S2341" s="262"/>
      <c r="T2341" s="263"/>
      <c r="U2341" s="15"/>
      <c r="V2341" s="15"/>
      <c r="W2341" s="15"/>
      <c r="X2341" s="15"/>
      <c r="Y2341" s="15"/>
      <c r="Z2341" s="15"/>
      <c r="AA2341" s="15"/>
      <c r="AB2341" s="15"/>
      <c r="AC2341" s="15"/>
      <c r="AD2341" s="15"/>
      <c r="AE2341" s="15"/>
      <c r="AT2341" s="264" t="s">
        <v>170</v>
      </c>
      <c r="AU2341" s="264" t="s">
        <v>77</v>
      </c>
      <c r="AV2341" s="15" t="s">
        <v>161</v>
      </c>
      <c r="AW2341" s="15" t="s">
        <v>31</v>
      </c>
      <c r="AX2341" s="15" t="s">
        <v>75</v>
      </c>
      <c r="AY2341" s="264" t="s">
        <v>155</v>
      </c>
    </row>
    <row r="2342" s="2" customFormat="1" ht="16.5" customHeight="1">
      <c r="A2342" s="41"/>
      <c r="B2342" s="42"/>
      <c r="C2342" s="265" t="s">
        <v>1841</v>
      </c>
      <c r="D2342" s="265" t="s">
        <v>322</v>
      </c>
      <c r="E2342" s="266" t="s">
        <v>1842</v>
      </c>
      <c r="F2342" s="267" t="s">
        <v>1843</v>
      </c>
      <c r="G2342" s="268" t="s">
        <v>168</v>
      </c>
      <c r="H2342" s="269">
        <v>4.7</v>
      </c>
      <c r="I2342" s="270"/>
      <c r="J2342" s="271">
        <f>ROUND(I2342*H2342,2)</f>
        <v>0</v>
      </c>
      <c r="K2342" s="267" t="s">
        <v>19</v>
      </c>
      <c r="L2342" s="272"/>
      <c r="M2342" s="273" t="s">
        <v>19</v>
      </c>
      <c r="N2342" s="274" t="s">
        <v>40</v>
      </c>
      <c r="O2342" s="87"/>
      <c r="P2342" s="224">
        <f>O2342*H2342</f>
        <v>0</v>
      </c>
      <c r="Q2342" s="224">
        <v>0</v>
      </c>
      <c r="R2342" s="224">
        <f>Q2342*H2342</f>
        <v>0</v>
      </c>
      <c r="S2342" s="224">
        <v>0</v>
      </c>
      <c r="T2342" s="225">
        <f>S2342*H2342</f>
        <v>0</v>
      </c>
      <c r="U2342" s="41"/>
      <c r="V2342" s="41"/>
      <c r="W2342" s="41"/>
      <c r="X2342" s="41"/>
      <c r="Y2342" s="41"/>
      <c r="Z2342" s="41"/>
      <c r="AA2342" s="41"/>
      <c r="AB2342" s="41"/>
      <c r="AC2342" s="41"/>
      <c r="AD2342" s="41"/>
      <c r="AE2342" s="41"/>
      <c r="AR2342" s="226" t="s">
        <v>282</v>
      </c>
      <c r="AT2342" s="226" t="s">
        <v>322</v>
      </c>
      <c r="AU2342" s="226" t="s">
        <v>77</v>
      </c>
      <c r="AY2342" s="20" t="s">
        <v>155</v>
      </c>
      <c r="BE2342" s="227">
        <f>IF(N2342="základní",J2342,0)</f>
        <v>0</v>
      </c>
      <c r="BF2342" s="227">
        <f>IF(N2342="snížená",J2342,0)</f>
        <v>0</v>
      </c>
      <c r="BG2342" s="227">
        <f>IF(N2342="zákl. přenesená",J2342,0)</f>
        <v>0</v>
      </c>
      <c r="BH2342" s="227">
        <f>IF(N2342="sníž. přenesená",J2342,0)</f>
        <v>0</v>
      </c>
      <c r="BI2342" s="227">
        <f>IF(N2342="nulová",J2342,0)</f>
        <v>0</v>
      </c>
      <c r="BJ2342" s="20" t="s">
        <v>75</v>
      </c>
      <c r="BK2342" s="227">
        <f>ROUND(I2342*H2342,2)</f>
        <v>0</v>
      </c>
      <c r="BL2342" s="20" t="s">
        <v>220</v>
      </c>
      <c r="BM2342" s="226" t="s">
        <v>1844</v>
      </c>
    </row>
    <row r="2343" s="2" customFormat="1">
      <c r="A2343" s="41"/>
      <c r="B2343" s="42"/>
      <c r="C2343" s="43"/>
      <c r="D2343" s="228" t="s">
        <v>162</v>
      </c>
      <c r="E2343" s="43"/>
      <c r="F2343" s="229" t="s">
        <v>1843</v>
      </c>
      <c r="G2343" s="43"/>
      <c r="H2343" s="43"/>
      <c r="I2343" s="230"/>
      <c r="J2343" s="43"/>
      <c r="K2343" s="43"/>
      <c r="L2343" s="47"/>
      <c r="M2343" s="231"/>
      <c r="N2343" s="232"/>
      <c r="O2343" s="87"/>
      <c r="P2343" s="87"/>
      <c r="Q2343" s="87"/>
      <c r="R2343" s="87"/>
      <c r="S2343" s="87"/>
      <c r="T2343" s="88"/>
      <c r="U2343" s="41"/>
      <c r="V2343" s="41"/>
      <c r="W2343" s="41"/>
      <c r="X2343" s="41"/>
      <c r="Y2343" s="41"/>
      <c r="Z2343" s="41"/>
      <c r="AA2343" s="41"/>
      <c r="AB2343" s="41"/>
      <c r="AC2343" s="41"/>
      <c r="AD2343" s="41"/>
      <c r="AE2343" s="41"/>
      <c r="AT2343" s="20" t="s">
        <v>162</v>
      </c>
      <c r="AU2343" s="20" t="s">
        <v>77</v>
      </c>
    </row>
    <row r="2344" s="2" customFormat="1" ht="16.5" customHeight="1">
      <c r="A2344" s="41"/>
      <c r="B2344" s="42"/>
      <c r="C2344" s="265" t="s">
        <v>1151</v>
      </c>
      <c r="D2344" s="265" t="s">
        <v>322</v>
      </c>
      <c r="E2344" s="266" t="s">
        <v>1845</v>
      </c>
      <c r="F2344" s="267" t="s">
        <v>1846</v>
      </c>
      <c r="G2344" s="268" t="s">
        <v>168</v>
      </c>
      <c r="H2344" s="269">
        <v>4.7</v>
      </c>
      <c r="I2344" s="270"/>
      <c r="J2344" s="271">
        <f>ROUND(I2344*H2344,2)</f>
        <v>0</v>
      </c>
      <c r="K2344" s="267" t="s">
        <v>19</v>
      </c>
      <c r="L2344" s="272"/>
      <c r="M2344" s="273" t="s">
        <v>19</v>
      </c>
      <c r="N2344" s="274" t="s">
        <v>40</v>
      </c>
      <c r="O2344" s="87"/>
      <c r="P2344" s="224">
        <f>O2344*H2344</f>
        <v>0</v>
      </c>
      <c r="Q2344" s="224">
        <v>0</v>
      </c>
      <c r="R2344" s="224">
        <f>Q2344*H2344</f>
        <v>0</v>
      </c>
      <c r="S2344" s="224">
        <v>0</v>
      </c>
      <c r="T2344" s="225">
        <f>S2344*H2344</f>
        <v>0</v>
      </c>
      <c r="U2344" s="41"/>
      <c r="V2344" s="41"/>
      <c r="W2344" s="41"/>
      <c r="X2344" s="41"/>
      <c r="Y2344" s="41"/>
      <c r="Z2344" s="41"/>
      <c r="AA2344" s="41"/>
      <c r="AB2344" s="41"/>
      <c r="AC2344" s="41"/>
      <c r="AD2344" s="41"/>
      <c r="AE2344" s="41"/>
      <c r="AR2344" s="226" t="s">
        <v>282</v>
      </c>
      <c r="AT2344" s="226" t="s">
        <v>322</v>
      </c>
      <c r="AU2344" s="226" t="s">
        <v>77</v>
      </c>
      <c r="AY2344" s="20" t="s">
        <v>155</v>
      </c>
      <c r="BE2344" s="227">
        <f>IF(N2344="základní",J2344,0)</f>
        <v>0</v>
      </c>
      <c r="BF2344" s="227">
        <f>IF(N2344="snížená",J2344,0)</f>
        <v>0</v>
      </c>
      <c r="BG2344" s="227">
        <f>IF(N2344="zákl. přenesená",J2344,0)</f>
        <v>0</v>
      </c>
      <c r="BH2344" s="227">
        <f>IF(N2344="sníž. přenesená",J2344,0)</f>
        <v>0</v>
      </c>
      <c r="BI2344" s="227">
        <f>IF(N2344="nulová",J2344,0)</f>
        <v>0</v>
      </c>
      <c r="BJ2344" s="20" t="s">
        <v>75</v>
      </c>
      <c r="BK2344" s="227">
        <f>ROUND(I2344*H2344,2)</f>
        <v>0</v>
      </c>
      <c r="BL2344" s="20" t="s">
        <v>220</v>
      </c>
      <c r="BM2344" s="226" t="s">
        <v>1847</v>
      </c>
    </row>
    <row r="2345" s="2" customFormat="1">
      <c r="A2345" s="41"/>
      <c r="B2345" s="42"/>
      <c r="C2345" s="43"/>
      <c r="D2345" s="228" t="s">
        <v>162</v>
      </c>
      <c r="E2345" s="43"/>
      <c r="F2345" s="229" t="s">
        <v>1846</v>
      </c>
      <c r="G2345" s="43"/>
      <c r="H2345" s="43"/>
      <c r="I2345" s="230"/>
      <c r="J2345" s="43"/>
      <c r="K2345" s="43"/>
      <c r="L2345" s="47"/>
      <c r="M2345" s="231"/>
      <c r="N2345" s="232"/>
      <c r="O2345" s="87"/>
      <c r="P2345" s="87"/>
      <c r="Q2345" s="87"/>
      <c r="R2345" s="87"/>
      <c r="S2345" s="87"/>
      <c r="T2345" s="88"/>
      <c r="U2345" s="41"/>
      <c r="V2345" s="41"/>
      <c r="W2345" s="41"/>
      <c r="X2345" s="41"/>
      <c r="Y2345" s="41"/>
      <c r="Z2345" s="41"/>
      <c r="AA2345" s="41"/>
      <c r="AB2345" s="41"/>
      <c r="AC2345" s="41"/>
      <c r="AD2345" s="41"/>
      <c r="AE2345" s="41"/>
      <c r="AT2345" s="20" t="s">
        <v>162</v>
      </c>
      <c r="AU2345" s="20" t="s">
        <v>77</v>
      </c>
    </row>
    <row r="2346" s="2" customFormat="1" ht="21.75" customHeight="1">
      <c r="A2346" s="41"/>
      <c r="B2346" s="42"/>
      <c r="C2346" s="215" t="s">
        <v>1848</v>
      </c>
      <c r="D2346" s="215" t="s">
        <v>157</v>
      </c>
      <c r="E2346" s="216" t="s">
        <v>1849</v>
      </c>
      <c r="F2346" s="217" t="s">
        <v>1850</v>
      </c>
      <c r="G2346" s="218" t="s">
        <v>168</v>
      </c>
      <c r="H2346" s="219">
        <v>60.08</v>
      </c>
      <c r="I2346" s="220"/>
      <c r="J2346" s="221">
        <f>ROUND(I2346*H2346,2)</f>
        <v>0</v>
      </c>
      <c r="K2346" s="217" t="s">
        <v>19</v>
      </c>
      <c r="L2346" s="47"/>
      <c r="M2346" s="222" t="s">
        <v>19</v>
      </c>
      <c r="N2346" s="223" t="s">
        <v>40</v>
      </c>
      <c r="O2346" s="87"/>
      <c r="P2346" s="224">
        <f>O2346*H2346</f>
        <v>0</v>
      </c>
      <c r="Q2346" s="224">
        <v>0</v>
      </c>
      <c r="R2346" s="224">
        <f>Q2346*H2346</f>
        <v>0</v>
      </c>
      <c r="S2346" s="224">
        <v>0</v>
      </c>
      <c r="T2346" s="225">
        <f>S2346*H2346</f>
        <v>0</v>
      </c>
      <c r="U2346" s="41"/>
      <c r="V2346" s="41"/>
      <c r="W2346" s="41"/>
      <c r="X2346" s="41"/>
      <c r="Y2346" s="41"/>
      <c r="Z2346" s="41"/>
      <c r="AA2346" s="41"/>
      <c r="AB2346" s="41"/>
      <c r="AC2346" s="41"/>
      <c r="AD2346" s="41"/>
      <c r="AE2346" s="41"/>
      <c r="AR2346" s="226" t="s">
        <v>220</v>
      </c>
      <c r="AT2346" s="226" t="s">
        <v>157</v>
      </c>
      <c r="AU2346" s="226" t="s">
        <v>77</v>
      </c>
      <c r="AY2346" s="20" t="s">
        <v>155</v>
      </c>
      <c r="BE2346" s="227">
        <f>IF(N2346="základní",J2346,0)</f>
        <v>0</v>
      </c>
      <c r="BF2346" s="227">
        <f>IF(N2346="snížená",J2346,0)</f>
        <v>0</v>
      </c>
      <c r="BG2346" s="227">
        <f>IF(N2346="zákl. přenesená",J2346,0)</f>
        <v>0</v>
      </c>
      <c r="BH2346" s="227">
        <f>IF(N2346="sníž. přenesená",J2346,0)</f>
        <v>0</v>
      </c>
      <c r="BI2346" s="227">
        <f>IF(N2346="nulová",J2346,0)</f>
        <v>0</v>
      </c>
      <c r="BJ2346" s="20" t="s">
        <v>75</v>
      </c>
      <c r="BK2346" s="227">
        <f>ROUND(I2346*H2346,2)</f>
        <v>0</v>
      </c>
      <c r="BL2346" s="20" t="s">
        <v>220</v>
      </c>
      <c r="BM2346" s="226" t="s">
        <v>1851</v>
      </c>
    </row>
    <row r="2347" s="2" customFormat="1">
      <c r="A2347" s="41"/>
      <c r="B2347" s="42"/>
      <c r="C2347" s="43"/>
      <c r="D2347" s="228" t="s">
        <v>162</v>
      </c>
      <c r="E2347" s="43"/>
      <c r="F2347" s="229" t="s">
        <v>1850</v>
      </c>
      <c r="G2347" s="43"/>
      <c r="H2347" s="43"/>
      <c r="I2347" s="230"/>
      <c r="J2347" s="43"/>
      <c r="K2347" s="43"/>
      <c r="L2347" s="47"/>
      <c r="M2347" s="231"/>
      <c r="N2347" s="232"/>
      <c r="O2347" s="87"/>
      <c r="P2347" s="87"/>
      <c r="Q2347" s="87"/>
      <c r="R2347" s="87"/>
      <c r="S2347" s="87"/>
      <c r="T2347" s="88"/>
      <c r="U2347" s="41"/>
      <c r="V2347" s="41"/>
      <c r="W2347" s="41"/>
      <c r="X2347" s="41"/>
      <c r="Y2347" s="41"/>
      <c r="Z2347" s="41"/>
      <c r="AA2347" s="41"/>
      <c r="AB2347" s="41"/>
      <c r="AC2347" s="41"/>
      <c r="AD2347" s="41"/>
      <c r="AE2347" s="41"/>
      <c r="AT2347" s="20" t="s">
        <v>162</v>
      </c>
      <c r="AU2347" s="20" t="s">
        <v>77</v>
      </c>
    </row>
    <row r="2348" s="14" customFormat="1">
      <c r="A2348" s="14"/>
      <c r="B2348" s="243"/>
      <c r="C2348" s="244"/>
      <c r="D2348" s="228" t="s">
        <v>170</v>
      </c>
      <c r="E2348" s="245" t="s">
        <v>19</v>
      </c>
      <c r="F2348" s="246" t="s">
        <v>1852</v>
      </c>
      <c r="G2348" s="244"/>
      <c r="H2348" s="247">
        <v>60.08</v>
      </c>
      <c r="I2348" s="248"/>
      <c r="J2348" s="244"/>
      <c r="K2348" s="244"/>
      <c r="L2348" s="249"/>
      <c r="M2348" s="250"/>
      <c r="N2348" s="251"/>
      <c r="O2348" s="251"/>
      <c r="P2348" s="251"/>
      <c r="Q2348" s="251"/>
      <c r="R2348" s="251"/>
      <c r="S2348" s="251"/>
      <c r="T2348" s="252"/>
      <c r="U2348" s="14"/>
      <c r="V2348" s="14"/>
      <c r="W2348" s="14"/>
      <c r="X2348" s="14"/>
      <c r="Y2348" s="14"/>
      <c r="Z2348" s="14"/>
      <c r="AA2348" s="14"/>
      <c r="AB2348" s="14"/>
      <c r="AC2348" s="14"/>
      <c r="AD2348" s="14"/>
      <c r="AE2348" s="14"/>
      <c r="AT2348" s="253" t="s">
        <v>170</v>
      </c>
      <c r="AU2348" s="253" t="s">
        <v>77</v>
      </c>
      <c r="AV2348" s="14" t="s">
        <v>77</v>
      </c>
      <c r="AW2348" s="14" t="s">
        <v>31</v>
      </c>
      <c r="AX2348" s="14" t="s">
        <v>69</v>
      </c>
      <c r="AY2348" s="253" t="s">
        <v>155</v>
      </c>
    </row>
    <row r="2349" s="15" customFormat="1">
      <c r="A2349" s="15"/>
      <c r="B2349" s="254"/>
      <c r="C2349" s="255"/>
      <c r="D2349" s="228" t="s">
        <v>170</v>
      </c>
      <c r="E2349" s="256" t="s">
        <v>19</v>
      </c>
      <c r="F2349" s="257" t="s">
        <v>192</v>
      </c>
      <c r="G2349" s="255"/>
      <c r="H2349" s="258">
        <v>60.08</v>
      </c>
      <c r="I2349" s="259"/>
      <c r="J2349" s="255"/>
      <c r="K2349" s="255"/>
      <c r="L2349" s="260"/>
      <c r="M2349" s="261"/>
      <c r="N2349" s="262"/>
      <c r="O2349" s="262"/>
      <c r="P2349" s="262"/>
      <c r="Q2349" s="262"/>
      <c r="R2349" s="262"/>
      <c r="S2349" s="262"/>
      <c r="T2349" s="263"/>
      <c r="U2349" s="15"/>
      <c r="V2349" s="15"/>
      <c r="W2349" s="15"/>
      <c r="X2349" s="15"/>
      <c r="Y2349" s="15"/>
      <c r="Z2349" s="15"/>
      <c r="AA2349" s="15"/>
      <c r="AB2349" s="15"/>
      <c r="AC2349" s="15"/>
      <c r="AD2349" s="15"/>
      <c r="AE2349" s="15"/>
      <c r="AT2349" s="264" t="s">
        <v>170</v>
      </c>
      <c r="AU2349" s="264" t="s">
        <v>77</v>
      </c>
      <c r="AV2349" s="15" t="s">
        <v>161</v>
      </c>
      <c r="AW2349" s="15" t="s">
        <v>31</v>
      </c>
      <c r="AX2349" s="15" t="s">
        <v>75</v>
      </c>
      <c r="AY2349" s="264" t="s">
        <v>155</v>
      </c>
    </row>
    <row r="2350" s="2" customFormat="1" ht="16.5" customHeight="1">
      <c r="A2350" s="41"/>
      <c r="B2350" s="42"/>
      <c r="C2350" s="265" t="s">
        <v>1164</v>
      </c>
      <c r="D2350" s="265" t="s">
        <v>322</v>
      </c>
      <c r="E2350" s="266" t="s">
        <v>1853</v>
      </c>
      <c r="F2350" s="267" t="s">
        <v>1854</v>
      </c>
      <c r="G2350" s="268" t="s">
        <v>168</v>
      </c>
      <c r="H2350" s="269">
        <v>60.08</v>
      </c>
      <c r="I2350" s="270"/>
      <c r="J2350" s="271">
        <f>ROUND(I2350*H2350,2)</f>
        <v>0</v>
      </c>
      <c r="K2350" s="267" t="s">
        <v>19</v>
      </c>
      <c r="L2350" s="272"/>
      <c r="M2350" s="273" t="s">
        <v>19</v>
      </c>
      <c r="N2350" s="274" t="s">
        <v>40</v>
      </c>
      <c r="O2350" s="87"/>
      <c r="P2350" s="224">
        <f>O2350*H2350</f>
        <v>0</v>
      </c>
      <c r="Q2350" s="224">
        <v>0</v>
      </c>
      <c r="R2350" s="224">
        <f>Q2350*H2350</f>
        <v>0</v>
      </c>
      <c r="S2350" s="224">
        <v>0</v>
      </c>
      <c r="T2350" s="225">
        <f>S2350*H2350</f>
        <v>0</v>
      </c>
      <c r="U2350" s="41"/>
      <c r="V2350" s="41"/>
      <c r="W2350" s="41"/>
      <c r="X2350" s="41"/>
      <c r="Y2350" s="41"/>
      <c r="Z2350" s="41"/>
      <c r="AA2350" s="41"/>
      <c r="AB2350" s="41"/>
      <c r="AC2350" s="41"/>
      <c r="AD2350" s="41"/>
      <c r="AE2350" s="41"/>
      <c r="AR2350" s="226" t="s">
        <v>282</v>
      </c>
      <c r="AT2350" s="226" t="s">
        <v>322</v>
      </c>
      <c r="AU2350" s="226" t="s">
        <v>77</v>
      </c>
      <c r="AY2350" s="20" t="s">
        <v>155</v>
      </c>
      <c r="BE2350" s="227">
        <f>IF(N2350="základní",J2350,0)</f>
        <v>0</v>
      </c>
      <c r="BF2350" s="227">
        <f>IF(N2350="snížená",J2350,0)</f>
        <v>0</v>
      </c>
      <c r="BG2350" s="227">
        <f>IF(N2350="zákl. přenesená",J2350,0)</f>
        <v>0</v>
      </c>
      <c r="BH2350" s="227">
        <f>IF(N2350="sníž. přenesená",J2350,0)</f>
        <v>0</v>
      </c>
      <c r="BI2350" s="227">
        <f>IF(N2350="nulová",J2350,0)</f>
        <v>0</v>
      </c>
      <c r="BJ2350" s="20" t="s">
        <v>75</v>
      </c>
      <c r="BK2350" s="227">
        <f>ROUND(I2350*H2350,2)</f>
        <v>0</v>
      </c>
      <c r="BL2350" s="20" t="s">
        <v>220</v>
      </c>
      <c r="BM2350" s="226" t="s">
        <v>1855</v>
      </c>
    </row>
    <row r="2351" s="2" customFormat="1">
      <c r="A2351" s="41"/>
      <c r="B2351" s="42"/>
      <c r="C2351" s="43"/>
      <c r="D2351" s="228" t="s">
        <v>162</v>
      </c>
      <c r="E2351" s="43"/>
      <c r="F2351" s="229" t="s">
        <v>1854</v>
      </c>
      <c r="G2351" s="43"/>
      <c r="H2351" s="43"/>
      <c r="I2351" s="230"/>
      <c r="J2351" s="43"/>
      <c r="K2351" s="43"/>
      <c r="L2351" s="47"/>
      <c r="M2351" s="231"/>
      <c r="N2351" s="232"/>
      <c r="O2351" s="87"/>
      <c r="P2351" s="87"/>
      <c r="Q2351" s="87"/>
      <c r="R2351" s="87"/>
      <c r="S2351" s="87"/>
      <c r="T2351" s="88"/>
      <c r="U2351" s="41"/>
      <c r="V2351" s="41"/>
      <c r="W2351" s="41"/>
      <c r="X2351" s="41"/>
      <c r="Y2351" s="41"/>
      <c r="Z2351" s="41"/>
      <c r="AA2351" s="41"/>
      <c r="AB2351" s="41"/>
      <c r="AC2351" s="41"/>
      <c r="AD2351" s="41"/>
      <c r="AE2351" s="41"/>
      <c r="AT2351" s="20" t="s">
        <v>162</v>
      </c>
      <c r="AU2351" s="20" t="s">
        <v>77</v>
      </c>
    </row>
    <row r="2352" s="2" customFormat="1" ht="16.5" customHeight="1">
      <c r="A2352" s="41"/>
      <c r="B2352" s="42"/>
      <c r="C2352" s="265" t="s">
        <v>1856</v>
      </c>
      <c r="D2352" s="265" t="s">
        <v>322</v>
      </c>
      <c r="E2352" s="266" t="s">
        <v>1845</v>
      </c>
      <c r="F2352" s="267" t="s">
        <v>1846</v>
      </c>
      <c r="G2352" s="268" t="s">
        <v>168</v>
      </c>
      <c r="H2352" s="269">
        <v>60.08</v>
      </c>
      <c r="I2352" s="270"/>
      <c r="J2352" s="271">
        <f>ROUND(I2352*H2352,2)</f>
        <v>0</v>
      </c>
      <c r="K2352" s="267" t="s">
        <v>19</v>
      </c>
      <c r="L2352" s="272"/>
      <c r="M2352" s="273" t="s">
        <v>19</v>
      </c>
      <c r="N2352" s="274" t="s">
        <v>40</v>
      </c>
      <c r="O2352" s="87"/>
      <c r="P2352" s="224">
        <f>O2352*H2352</f>
        <v>0</v>
      </c>
      <c r="Q2352" s="224">
        <v>0</v>
      </c>
      <c r="R2352" s="224">
        <f>Q2352*H2352</f>
        <v>0</v>
      </c>
      <c r="S2352" s="224">
        <v>0</v>
      </c>
      <c r="T2352" s="225">
        <f>S2352*H2352</f>
        <v>0</v>
      </c>
      <c r="U2352" s="41"/>
      <c r="V2352" s="41"/>
      <c r="W2352" s="41"/>
      <c r="X2352" s="41"/>
      <c r="Y2352" s="41"/>
      <c r="Z2352" s="41"/>
      <c r="AA2352" s="41"/>
      <c r="AB2352" s="41"/>
      <c r="AC2352" s="41"/>
      <c r="AD2352" s="41"/>
      <c r="AE2352" s="41"/>
      <c r="AR2352" s="226" t="s">
        <v>282</v>
      </c>
      <c r="AT2352" s="226" t="s">
        <v>322</v>
      </c>
      <c r="AU2352" s="226" t="s">
        <v>77</v>
      </c>
      <c r="AY2352" s="20" t="s">
        <v>155</v>
      </c>
      <c r="BE2352" s="227">
        <f>IF(N2352="základní",J2352,0)</f>
        <v>0</v>
      </c>
      <c r="BF2352" s="227">
        <f>IF(N2352="snížená",J2352,0)</f>
        <v>0</v>
      </c>
      <c r="BG2352" s="227">
        <f>IF(N2352="zákl. přenesená",J2352,0)</f>
        <v>0</v>
      </c>
      <c r="BH2352" s="227">
        <f>IF(N2352="sníž. přenesená",J2352,0)</f>
        <v>0</v>
      </c>
      <c r="BI2352" s="227">
        <f>IF(N2352="nulová",J2352,0)</f>
        <v>0</v>
      </c>
      <c r="BJ2352" s="20" t="s">
        <v>75</v>
      </c>
      <c r="BK2352" s="227">
        <f>ROUND(I2352*H2352,2)</f>
        <v>0</v>
      </c>
      <c r="BL2352" s="20" t="s">
        <v>220</v>
      </c>
      <c r="BM2352" s="226" t="s">
        <v>1857</v>
      </c>
    </row>
    <row r="2353" s="2" customFormat="1">
      <c r="A2353" s="41"/>
      <c r="B2353" s="42"/>
      <c r="C2353" s="43"/>
      <c r="D2353" s="228" t="s">
        <v>162</v>
      </c>
      <c r="E2353" s="43"/>
      <c r="F2353" s="229" t="s">
        <v>1846</v>
      </c>
      <c r="G2353" s="43"/>
      <c r="H2353" s="43"/>
      <c r="I2353" s="230"/>
      <c r="J2353" s="43"/>
      <c r="K2353" s="43"/>
      <c r="L2353" s="47"/>
      <c r="M2353" s="231"/>
      <c r="N2353" s="232"/>
      <c r="O2353" s="87"/>
      <c r="P2353" s="87"/>
      <c r="Q2353" s="87"/>
      <c r="R2353" s="87"/>
      <c r="S2353" s="87"/>
      <c r="T2353" s="88"/>
      <c r="U2353" s="41"/>
      <c r="V2353" s="41"/>
      <c r="W2353" s="41"/>
      <c r="X2353" s="41"/>
      <c r="Y2353" s="41"/>
      <c r="Z2353" s="41"/>
      <c r="AA2353" s="41"/>
      <c r="AB2353" s="41"/>
      <c r="AC2353" s="41"/>
      <c r="AD2353" s="41"/>
      <c r="AE2353" s="41"/>
      <c r="AT2353" s="20" t="s">
        <v>162</v>
      </c>
      <c r="AU2353" s="20" t="s">
        <v>77</v>
      </c>
    </row>
    <row r="2354" s="2" customFormat="1" ht="21.75" customHeight="1">
      <c r="A2354" s="41"/>
      <c r="B2354" s="42"/>
      <c r="C2354" s="215" t="s">
        <v>1169</v>
      </c>
      <c r="D2354" s="215" t="s">
        <v>157</v>
      </c>
      <c r="E2354" s="216" t="s">
        <v>1858</v>
      </c>
      <c r="F2354" s="217" t="s">
        <v>1859</v>
      </c>
      <c r="G2354" s="218" t="s">
        <v>168</v>
      </c>
      <c r="H2354" s="219">
        <v>31.122</v>
      </c>
      <c r="I2354" s="220"/>
      <c r="J2354" s="221">
        <f>ROUND(I2354*H2354,2)</f>
        <v>0</v>
      </c>
      <c r="K2354" s="217" t="s">
        <v>19</v>
      </c>
      <c r="L2354" s="47"/>
      <c r="M2354" s="222" t="s">
        <v>19</v>
      </c>
      <c r="N2354" s="223" t="s">
        <v>40</v>
      </c>
      <c r="O2354" s="87"/>
      <c r="P2354" s="224">
        <f>O2354*H2354</f>
        <v>0</v>
      </c>
      <c r="Q2354" s="224">
        <v>0</v>
      </c>
      <c r="R2354" s="224">
        <f>Q2354*H2354</f>
        <v>0</v>
      </c>
      <c r="S2354" s="224">
        <v>0</v>
      </c>
      <c r="T2354" s="225">
        <f>S2354*H2354</f>
        <v>0</v>
      </c>
      <c r="U2354" s="41"/>
      <c r="V2354" s="41"/>
      <c r="W2354" s="41"/>
      <c r="X2354" s="41"/>
      <c r="Y2354" s="41"/>
      <c r="Z2354" s="41"/>
      <c r="AA2354" s="41"/>
      <c r="AB2354" s="41"/>
      <c r="AC2354" s="41"/>
      <c r="AD2354" s="41"/>
      <c r="AE2354" s="41"/>
      <c r="AR2354" s="226" t="s">
        <v>220</v>
      </c>
      <c r="AT2354" s="226" t="s">
        <v>157</v>
      </c>
      <c r="AU2354" s="226" t="s">
        <v>77</v>
      </c>
      <c r="AY2354" s="20" t="s">
        <v>155</v>
      </c>
      <c r="BE2354" s="227">
        <f>IF(N2354="základní",J2354,0)</f>
        <v>0</v>
      </c>
      <c r="BF2354" s="227">
        <f>IF(N2354="snížená",J2354,0)</f>
        <v>0</v>
      </c>
      <c r="BG2354" s="227">
        <f>IF(N2354="zákl. přenesená",J2354,0)</f>
        <v>0</v>
      </c>
      <c r="BH2354" s="227">
        <f>IF(N2354="sníž. přenesená",J2354,0)</f>
        <v>0</v>
      </c>
      <c r="BI2354" s="227">
        <f>IF(N2354="nulová",J2354,0)</f>
        <v>0</v>
      </c>
      <c r="BJ2354" s="20" t="s">
        <v>75</v>
      </c>
      <c r="BK2354" s="227">
        <f>ROUND(I2354*H2354,2)</f>
        <v>0</v>
      </c>
      <c r="BL2354" s="20" t="s">
        <v>220</v>
      </c>
      <c r="BM2354" s="226" t="s">
        <v>1860</v>
      </c>
    </row>
    <row r="2355" s="2" customFormat="1">
      <c r="A2355" s="41"/>
      <c r="B2355" s="42"/>
      <c r="C2355" s="43"/>
      <c r="D2355" s="228" t="s">
        <v>162</v>
      </c>
      <c r="E2355" s="43"/>
      <c r="F2355" s="229" t="s">
        <v>1859</v>
      </c>
      <c r="G2355" s="43"/>
      <c r="H2355" s="43"/>
      <c r="I2355" s="230"/>
      <c r="J2355" s="43"/>
      <c r="K2355" s="43"/>
      <c r="L2355" s="47"/>
      <c r="M2355" s="231"/>
      <c r="N2355" s="232"/>
      <c r="O2355" s="87"/>
      <c r="P2355" s="87"/>
      <c r="Q2355" s="87"/>
      <c r="R2355" s="87"/>
      <c r="S2355" s="87"/>
      <c r="T2355" s="88"/>
      <c r="U2355" s="41"/>
      <c r="V2355" s="41"/>
      <c r="W2355" s="41"/>
      <c r="X2355" s="41"/>
      <c r="Y2355" s="41"/>
      <c r="Z2355" s="41"/>
      <c r="AA2355" s="41"/>
      <c r="AB2355" s="41"/>
      <c r="AC2355" s="41"/>
      <c r="AD2355" s="41"/>
      <c r="AE2355" s="41"/>
      <c r="AT2355" s="20" t="s">
        <v>162</v>
      </c>
      <c r="AU2355" s="20" t="s">
        <v>77</v>
      </c>
    </row>
    <row r="2356" s="14" customFormat="1">
      <c r="A2356" s="14"/>
      <c r="B2356" s="243"/>
      <c r="C2356" s="244"/>
      <c r="D2356" s="228" t="s">
        <v>170</v>
      </c>
      <c r="E2356" s="245" t="s">
        <v>19</v>
      </c>
      <c r="F2356" s="246" t="s">
        <v>1861</v>
      </c>
      <c r="G2356" s="244"/>
      <c r="H2356" s="247">
        <v>28.899</v>
      </c>
      <c r="I2356" s="248"/>
      <c r="J2356" s="244"/>
      <c r="K2356" s="244"/>
      <c r="L2356" s="249"/>
      <c r="M2356" s="250"/>
      <c r="N2356" s="251"/>
      <c r="O2356" s="251"/>
      <c r="P2356" s="251"/>
      <c r="Q2356" s="251"/>
      <c r="R2356" s="251"/>
      <c r="S2356" s="251"/>
      <c r="T2356" s="252"/>
      <c r="U2356" s="14"/>
      <c r="V2356" s="14"/>
      <c r="W2356" s="14"/>
      <c r="X2356" s="14"/>
      <c r="Y2356" s="14"/>
      <c r="Z2356" s="14"/>
      <c r="AA2356" s="14"/>
      <c r="AB2356" s="14"/>
      <c r="AC2356" s="14"/>
      <c r="AD2356" s="14"/>
      <c r="AE2356" s="14"/>
      <c r="AT2356" s="253" t="s">
        <v>170</v>
      </c>
      <c r="AU2356" s="253" t="s">
        <v>77</v>
      </c>
      <c r="AV2356" s="14" t="s">
        <v>77</v>
      </c>
      <c r="AW2356" s="14" t="s">
        <v>31</v>
      </c>
      <c r="AX2356" s="14" t="s">
        <v>69</v>
      </c>
      <c r="AY2356" s="253" t="s">
        <v>155</v>
      </c>
    </row>
    <row r="2357" s="14" customFormat="1">
      <c r="A2357" s="14"/>
      <c r="B2357" s="243"/>
      <c r="C2357" s="244"/>
      <c r="D2357" s="228" t="s">
        <v>170</v>
      </c>
      <c r="E2357" s="245" t="s">
        <v>19</v>
      </c>
      <c r="F2357" s="246" t="s">
        <v>1862</v>
      </c>
      <c r="G2357" s="244"/>
      <c r="H2357" s="247">
        <v>2.223</v>
      </c>
      <c r="I2357" s="248"/>
      <c r="J2357" s="244"/>
      <c r="K2357" s="244"/>
      <c r="L2357" s="249"/>
      <c r="M2357" s="250"/>
      <c r="N2357" s="251"/>
      <c r="O2357" s="251"/>
      <c r="P2357" s="251"/>
      <c r="Q2357" s="251"/>
      <c r="R2357" s="251"/>
      <c r="S2357" s="251"/>
      <c r="T2357" s="252"/>
      <c r="U2357" s="14"/>
      <c r="V2357" s="14"/>
      <c r="W2357" s="14"/>
      <c r="X2357" s="14"/>
      <c r="Y2357" s="14"/>
      <c r="Z2357" s="14"/>
      <c r="AA2357" s="14"/>
      <c r="AB2357" s="14"/>
      <c r="AC2357" s="14"/>
      <c r="AD2357" s="14"/>
      <c r="AE2357" s="14"/>
      <c r="AT2357" s="253" t="s">
        <v>170</v>
      </c>
      <c r="AU2357" s="253" t="s">
        <v>77</v>
      </c>
      <c r="AV2357" s="14" t="s">
        <v>77</v>
      </c>
      <c r="AW2357" s="14" t="s">
        <v>31</v>
      </c>
      <c r="AX2357" s="14" t="s">
        <v>69</v>
      </c>
      <c r="AY2357" s="253" t="s">
        <v>155</v>
      </c>
    </row>
    <row r="2358" s="15" customFormat="1">
      <c r="A2358" s="15"/>
      <c r="B2358" s="254"/>
      <c r="C2358" s="255"/>
      <c r="D2358" s="228" t="s">
        <v>170</v>
      </c>
      <c r="E2358" s="256" t="s">
        <v>19</v>
      </c>
      <c r="F2358" s="257" t="s">
        <v>192</v>
      </c>
      <c r="G2358" s="255"/>
      <c r="H2358" s="258">
        <v>31.122</v>
      </c>
      <c r="I2358" s="259"/>
      <c r="J2358" s="255"/>
      <c r="K2358" s="255"/>
      <c r="L2358" s="260"/>
      <c r="M2358" s="261"/>
      <c r="N2358" s="262"/>
      <c r="O2358" s="262"/>
      <c r="P2358" s="262"/>
      <c r="Q2358" s="262"/>
      <c r="R2358" s="262"/>
      <c r="S2358" s="262"/>
      <c r="T2358" s="263"/>
      <c r="U2358" s="15"/>
      <c r="V2358" s="15"/>
      <c r="W2358" s="15"/>
      <c r="X2358" s="15"/>
      <c r="Y2358" s="15"/>
      <c r="Z2358" s="15"/>
      <c r="AA2358" s="15"/>
      <c r="AB2358" s="15"/>
      <c r="AC2358" s="15"/>
      <c r="AD2358" s="15"/>
      <c r="AE2358" s="15"/>
      <c r="AT2358" s="264" t="s">
        <v>170</v>
      </c>
      <c r="AU2358" s="264" t="s">
        <v>77</v>
      </c>
      <c r="AV2358" s="15" t="s">
        <v>161</v>
      </c>
      <c r="AW2358" s="15" t="s">
        <v>31</v>
      </c>
      <c r="AX2358" s="15" t="s">
        <v>75</v>
      </c>
      <c r="AY2358" s="264" t="s">
        <v>155</v>
      </c>
    </row>
    <row r="2359" s="2" customFormat="1" ht="16.5" customHeight="1">
      <c r="A2359" s="41"/>
      <c r="B2359" s="42"/>
      <c r="C2359" s="265" t="s">
        <v>1863</v>
      </c>
      <c r="D2359" s="265" t="s">
        <v>322</v>
      </c>
      <c r="E2359" s="266" t="s">
        <v>1864</v>
      </c>
      <c r="F2359" s="267" t="s">
        <v>1865</v>
      </c>
      <c r="G2359" s="268" t="s">
        <v>160</v>
      </c>
      <c r="H2359" s="269">
        <v>2</v>
      </c>
      <c r="I2359" s="270"/>
      <c r="J2359" s="271">
        <f>ROUND(I2359*H2359,2)</f>
        <v>0</v>
      </c>
      <c r="K2359" s="267" t="s">
        <v>19</v>
      </c>
      <c r="L2359" s="272"/>
      <c r="M2359" s="273" t="s">
        <v>19</v>
      </c>
      <c r="N2359" s="274" t="s">
        <v>40</v>
      </c>
      <c r="O2359" s="87"/>
      <c r="P2359" s="224">
        <f>O2359*H2359</f>
        <v>0</v>
      </c>
      <c r="Q2359" s="224">
        <v>0</v>
      </c>
      <c r="R2359" s="224">
        <f>Q2359*H2359</f>
        <v>0</v>
      </c>
      <c r="S2359" s="224">
        <v>0</v>
      </c>
      <c r="T2359" s="225">
        <f>S2359*H2359</f>
        <v>0</v>
      </c>
      <c r="U2359" s="41"/>
      <c r="V2359" s="41"/>
      <c r="W2359" s="41"/>
      <c r="X2359" s="41"/>
      <c r="Y2359" s="41"/>
      <c r="Z2359" s="41"/>
      <c r="AA2359" s="41"/>
      <c r="AB2359" s="41"/>
      <c r="AC2359" s="41"/>
      <c r="AD2359" s="41"/>
      <c r="AE2359" s="41"/>
      <c r="AR2359" s="226" t="s">
        <v>282</v>
      </c>
      <c r="AT2359" s="226" t="s">
        <v>322</v>
      </c>
      <c r="AU2359" s="226" t="s">
        <v>77</v>
      </c>
      <c r="AY2359" s="20" t="s">
        <v>155</v>
      </c>
      <c r="BE2359" s="227">
        <f>IF(N2359="základní",J2359,0)</f>
        <v>0</v>
      </c>
      <c r="BF2359" s="227">
        <f>IF(N2359="snížená",J2359,0)</f>
        <v>0</v>
      </c>
      <c r="BG2359" s="227">
        <f>IF(N2359="zákl. přenesená",J2359,0)</f>
        <v>0</v>
      </c>
      <c r="BH2359" s="227">
        <f>IF(N2359="sníž. přenesená",J2359,0)</f>
        <v>0</v>
      </c>
      <c r="BI2359" s="227">
        <f>IF(N2359="nulová",J2359,0)</f>
        <v>0</v>
      </c>
      <c r="BJ2359" s="20" t="s">
        <v>75</v>
      </c>
      <c r="BK2359" s="227">
        <f>ROUND(I2359*H2359,2)</f>
        <v>0</v>
      </c>
      <c r="BL2359" s="20" t="s">
        <v>220</v>
      </c>
      <c r="BM2359" s="226" t="s">
        <v>1866</v>
      </c>
    </row>
    <row r="2360" s="2" customFormat="1">
      <c r="A2360" s="41"/>
      <c r="B2360" s="42"/>
      <c r="C2360" s="43"/>
      <c r="D2360" s="228" t="s">
        <v>162</v>
      </c>
      <c r="E2360" s="43"/>
      <c r="F2360" s="229" t="s">
        <v>1865</v>
      </c>
      <c r="G2360" s="43"/>
      <c r="H2360" s="43"/>
      <c r="I2360" s="230"/>
      <c r="J2360" s="43"/>
      <c r="K2360" s="43"/>
      <c r="L2360" s="47"/>
      <c r="M2360" s="231"/>
      <c r="N2360" s="232"/>
      <c r="O2360" s="87"/>
      <c r="P2360" s="87"/>
      <c r="Q2360" s="87"/>
      <c r="R2360" s="87"/>
      <c r="S2360" s="87"/>
      <c r="T2360" s="88"/>
      <c r="U2360" s="41"/>
      <c r="V2360" s="41"/>
      <c r="W2360" s="41"/>
      <c r="X2360" s="41"/>
      <c r="Y2360" s="41"/>
      <c r="Z2360" s="41"/>
      <c r="AA2360" s="41"/>
      <c r="AB2360" s="41"/>
      <c r="AC2360" s="41"/>
      <c r="AD2360" s="41"/>
      <c r="AE2360" s="41"/>
      <c r="AT2360" s="20" t="s">
        <v>162</v>
      </c>
      <c r="AU2360" s="20" t="s">
        <v>77</v>
      </c>
    </row>
    <row r="2361" s="14" customFormat="1">
      <c r="A2361" s="14"/>
      <c r="B2361" s="243"/>
      <c r="C2361" s="244"/>
      <c r="D2361" s="228" t="s">
        <v>170</v>
      </c>
      <c r="E2361" s="245" t="s">
        <v>19</v>
      </c>
      <c r="F2361" s="246" t="s">
        <v>1867</v>
      </c>
      <c r="G2361" s="244"/>
      <c r="H2361" s="247">
        <v>2</v>
      </c>
      <c r="I2361" s="248"/>
      <c r="J2361" s="244"/>
      <c r="K2361" s="244"/>
      <c r="L2361" s="249"/>
      <c r="M2361" s="250"/>
      <c r="N2361" s="251"/>
      <c r="O2361" s="251"/>
      <c r="P2361" s="251"/>
      <c r="Q2361" s="251"/>
      <c r="R2361" s="251"/>
      <c r="S2361" s="251"/>
      <c r="T2361" s="252"/>
      <c r="U2361" s="14"/>
      <c r="V2361" s="14"/>
      <c r="W2361" s="14"/>
      <c r="X2361" s="14"/>
      <c r="Y2361" s="14"/>
      <c r="Z2361" s="14"/>
      <c r="AA2361" s="14"/>
      <c r="AB2361" s="14"/>
      <c r="AC2361" s="14"/>
      <c r="AD2361" s="14"/>
      <c r="AE2361" s="14"/>
      <c r="AT2361" s="253" t="s">
        <v>170</v>
      </c>
      <c r="AU2361" s="253" t="s">
        <v>77</v>
      </c>
      <c r="AV2361" s="14" t="s">
        <v>77</v>
      </c>
      <c r="AW2361" s="14" t="s">
        <v>31</v>
      </c>
      <c r="AX2361" s="14" t="s">
        <v>69</v>
      </c>
      <c r="AY2361" s="253" t="s">
        <v>155</v>
      </c>
    </row>
    <row r="2362" s="15" customFormat="1">
      <c r="A2362" s="15"/>
      <c r="B2362" s="254"/>
      <c r="C2362" s="255"/>
      <c r="D2362" s="228" t="s">
        <v>170</v>
      </c>
      <c r="E2362" s="256" t="s">
        <v>19</v>
      </c>
      <c r="F2362" s="257" t="s">
        <v>192</v>
      </c>
      <c r="G2362" s="255"/>
      <c r="H2362" s="258">
        <v>2</v>
      </c>
      <c r="I2362" s="259"/>
      <c r="J2362" s="255"/>
      <c r="K2362" s="255"/>
      <c r="L2362" s="260"/>
      <c r="M2362" s="261"/>
      <c r="N2362" s="262"/>
      <c r="O2362" s="262"/>
      <c r="P2362" s="262"/>
      <c r="Q2362" s="262"/>
      <c r="R2362" s="262"/>
      <c r="S2362" s="262"/>
      <c r="T2362" s="263"/>
      <c r="U2362" s="15"/>
      <c r="V2362" s="15"/>
      <c r="W2362" s="15"/>
      <c r="X2362" s="15"/>
      <c r="Y2362" s="15"/>
      <c r="Z2362" s="15"/>
      <c r="AA2362" s="15"/>
      <c r="AB2362" s="15"/>
      <c r="AC2362" s="15"/>
      <c r="AD2362" s="15"/>
      <c r="AE2362" s="15"/>
      <c r="AT2362" s="264" t="s">
        <v>170</v>
      </c>
      <c r="AU2362" s="264" t="s">
        <v>77</v>
      </c>
      <c r="AV2362" s="15" t="s">
        <v>161</v>
      </c>
      <c r="AW2362" s="15" t="s">
        <v>31</v>
      </c>
      <c r="AX2362" s="15" t="s">
        <v>75</v>
      </c>
      <c r="AY2362" s="264" t="s">
        <v>155</v>
      </c>
    </row>
    <row r="2363" s="2" customFormat="1" ht="16.5" customHeight="1">
      <c r="A2363" s="41"/>
      <c r="B2363" s="42"/>
      <c r="C2363" s="265" t="s">
        <v>1174</v>
      </c>
      <c r="D2363" s="265" t="s">
        <v>322</v>
      </c>
      <c r="E2363" s="266" t="s">
        <v>1868</v>
      </c>
      <c r="F2363" s="267" t="s">
        <v>1869</v>
      </c>
      <c r="G2363" s="268" t="s">
        <v>168</v>
      </c>
      <c r="H2363" s="269">
        <v>31.122</v>
      </c>
      <c r="I2363" s="270"/>
      <c r="J2363" s="271">
        <f>ROUND(I2363*H2363,2)</f>
        <v>0</v>
      </c>
      <c r="K2363" s="267" t="s">
        <v>19</v>
      </c>
      <c r="L2363" s="272"/>
      <c r="M2363" s="273" t="s">
        <v>19</v>
      </c>
      <c r="N2363" s="274" t="s">
        <v>40</v>
      </c>
      <c r="O2363" s="87"/>
      <c r="P2363" s="224">
        <f>O2363*H2363</f>
        <v>0</v>
      </c>
      <c r="Q2363" s="224">
        <v>0</v>
      </c>
      <c r="R2363" s="224">
        <f>Q2363*H2363</f>
        <v>0</v>
      </c>
      <c r="S2363" s="224">
        <v>0</v>
      </c>
      <c r="T2363" s="225">
        <f>S2363*H2363</f>
        <v>0</v>
      </c>
      <c r="U2363" s="41"/>
      <c r="V2363" s="41"/>
      <c r="W2363" s="41"/>
      <c r="X2363" s="41"/>
      <c r="Y2363" s="41"/>
      <c r="Z2363" s="41"/>
      <c r="AA2363" s="41"/>
      <c r="AB2363" s="41"/>
      <c r="AC2363" s="41"/>
      <c r="AD2363" s="41"/>
      <c r="AE2363" s="41"/>
      <c r="AR2363" s="226" t="s">
        <v>282</v>
      </c>
      <c r="AT2363" s="226" t="s">
        <v>322</v>
      </c>
      <c r="AU2363" s="226" t="s">
        <v>77</v>
      </c>
      <c r="AY2363" s="20" t="s">
        <v>155</v>
      </c>
      <c r="BE2363" s="227">
        <f>IF(N2363="základní",J2363,0)</f>
        <v>0</v>
      </c>
      <c r="BF2363" s="227">
        <f>IF(N2363="snížená",J2363,0)</f>
        <v>0</v>
      </c>
      <c r="BG2363" s="227">
        <f>IF(N2363="zákl. přenesená",J2363,0)</f>
        <v>0</v>
      </c>
      <c r="BH2363" s="227">
        <f>IF(N2363="sníž. přenesená",J2363,0)</f>
        <v>0</v>
      </c>
      <c r="BI2363" s="227">
        <f>IF(N2363="nulová",J2363,0)</f>
        <v>0</v>
      </c>
      <c r="BJ2363" s="20" t="s">
        <v>75</v>
      </c>
      <c r="BK2363" s="227">
        <f>ROUND(I2363*H2363,2)</f>
        <v>0</v>
      </c>
      <c r="BL2363" s="20" t="s">
        <v>220</v>
      </c>
      <c r="BM2363" s="226" t="s">
        <v>1870</v>
      </c>
    </row>
    <row r="2364" s="2" customFormat="1">
      <c r="A2364" s="41"/>
      <c r="B2364" s="42"/>
      <c r="C2364" s="43"/>
      <c r="D2364" s="228" t="s">
        <v>162</v>
      </c>
      <c r="E2364" s="43"/>
      <c r="F2364" s="229" t="s">
        <v>1869</v>
      </c>
      <c r="G2364" s="43"/>
      <c r="H2364" s="43"/>
      <c r="I2364" s="230"/>
      <c r="J2364" s="43"/>
      <c r="K2364" s="43"/>
      <c r="L2364" s="47"/>
      <c r="M2364" s="231"/>
      <c r="N2364" s="232"/>
      <c r="O2364" s="87"/>
      <c r="P2364" s="87"/>
      <c r="Q2364" s="87"/>
      <c r="R2364" s="87"/>
      <c r="S2364" s="87"/>
      <c r="T2364" s="88"/>
      <c r="U2364" s="41"/>
      <c r="V2364" s="41"/>
      <c r="W2364" s="41"/>
      <c r="X2364" s="41"/>
      <c r="Y2364" s="41"/>
      <c r="Z2364" s="41"/>
      <c r="AA2364" s="41"/>
      <c r="AB2364" s="41"/>
      <c r="AC2364" s="41"/>
      <c r="AD2364" s="41"/>
      <c r="AE2364" s="41"/>
      <c r="AT2364" s="20" t="s">
        <v>162</v>
      </c>
      <c r="AU2364" s="20" t="s">
        <v>77</v>
      </c>
    </row>
    <row r="2365" s="2" customFormat="1" ht="16.5" customHeight="1">
      <c r="A2365" s="41"/>
      <c r="B2365" s="42"/>
      <c r="C2365" s="265" t="s">
        <v>1871</v>
      </c>
      <c r="D2365" s="265" t="s">
        <v>322</v>
      </c>
      <c r="E2365" s="266" t="s">
        <v>1845</v>
      </c>
      <c r="F2365" s="267" t="s">
        <v>1846</v>
      </c>
      <c r="G2365" s="268" t="s">
        <v>168</v>
      </c>
      <c r="H2365" s="269">
        <v>31.122</v>
      </c>
      <c r="I2365" s="270"/>
      <c r="J2365" s="271">
        <f>ROUND(I2365*H2365,2)</f>
        <v>0</v>
      </c>
      <c r="K2365" s="267" t="s">
        <v>19</v>
      </c>
      <c r="L2365" s="272"/>
      <c r="M2365" s="273" t="s">
        <v>19</v>
      </c>
      <c r="N2365" s="274" t="s">
        <v>40</v>
      </c>
      <c r="O2365" s="87"/>
      <c r="P2365" s="224">
        <f>O2365*H2365</f>
        <v>0</v>
      </c>
      <c r="Q2365" s="224">
        <v>0</v>
      </c>
      <c r="R2365" s="224">
        <f>Q2365*H2365</f>
        <v>0</v>
      </c>
      <c r="S2365" s="224">
        <v>0</v>
      </c>
      <c r="T2365" s="225">
        <f>S2365*H2365</f>
        <v>0</v>
      </c>
      <c r="U2365" s="41"/>
      <c r="V2365" s="41"/>
      <c r="W2365" s="41"/>
      <c r="X2365" s="41"/>
      <c r="Y2365" s="41"/>
      <c r="Z2365" s="41"/>
      <c r="AA2365" s="41"/>
      <c r="AB2365" s="41"/>
      <c r="AC2365" s="41"/>
      <c r="AD2365" s="41"/>
      <c r="AE2365" s="41"/>
      <c r="AR2365" s="226" t="s">
        <v>282</v>
      </c>
      <c r="AT2365" s="226" t="s">
        <v>322</v>
      </c>
      <c r="AU2365" s="226" t="s">
        <v>77</v>
      </c>
      <c r="AY2365" s="20" t="s">
        <v>155</v>
      </c>
      <c r="BE2365" s="227">
        <f>IF(N2365="základní",J2365,0)</f>
        <v>0</v>
      </c>
      <c r="BF2365" s="227">
        <f>IF(N2365="snížená",J2365,0)</f>
        <v>0</v>
      </c>
      <c r="BG2365" s="227">
        <f>IF(N2365="zákl. přenesená",J2365,0)</f>
        <v>0</v>
      </c>
      <c r="BH2365" s="227">
        <f>IF(N2365="sníž. přenesená",J2365,0)</f>
        <v>0</v>
      </c>
      <c r="BI2365" s="227">
        <f>IF(N2365="nulová",J2365,0)</f>
        <v>0</v>
      </c>
      <c r="BJ2365" s="20" t="s">
        <v>75</v>
      </c>
      <c r="BK2365" s="227">
        <f>ROUND(I2365*H2365,2)</f>
        <v>0</v>
      </c>
      <c r="BL2365" s="20" t="s">
        <v>220</v>
      </c>
      <c r="BM2365" s="226" t="s">
        <v>1872</v>
      </c>
    </row>
    <row r="2366" s="2" customFormat="1">
      <c r="A2366" s="41"/>
      <c r="B2366" s="42"/>
      <c r="C2366" s="43"/>
      <c r="D2366" s="228" t="s">
        <v>162</v>
      </c>
      <c r="E2366" s="43"/>
      <c r="F2366" s="229" t="s">
        <v>1846</v>
      </c>
      <c r="G2366" s="43"/>
      <c r="H2366" s="43"/>
      <c r="I2366" s="230"/>
      <c r="J2366" s="43"/>
      <c r="K2366" s="43"/>
      <c r="L2366" s="47"/>
      <c r="M2366" s="231"/>
      <c r="N2366" s="232"/>
      <c r="O2366" s="87"/>
      <c r="P2366" s="87"/>
      <c r="Q2366" s="87"/>
      <c r="R2366" s="87"/>
      <c r="S2366" s="87"/>
      <c r="T2366" s="88"/>
      <c r="U2366" s="41"/>
      <c r="V2366" s="41"/>
      <c r="W2366" s="41"/>
      <c r="X2366" s="41"/>
      <c r="Y2366" s="41"/>
      <c r="Z2366" s="41"/>
      <c r="AA2366" s="41"/>
      <c r="AB2366" s="41"/>
      <c r="AC2366" s="41"/>
      <c r="AD2366" s="41"/>
      <c r="AE2366" s="41"/>
      <c r="AT2366" s="20" t="s">
        <v>162</v>
      </c>
      <c r="AU2366" s="20" t="s">
        <v>77</v>
      </c>
    </row>
    <row r="2367" s="2" customFormat="1" ht="21.75" customHeight="1">
      <c r="A2367" s="41"/>
      <c r="B2367" s="42"/>
      <c r="C2367" s="215" t="s">
        <v>1180</v>
      </c>
      <c r="D2367" s="215" t="s">
        <v>157</v>
      </c>
      <c r="E2367" s="216" t="s">
        <v>1873</v>
      </c>
      <c r="F2367" s="217" t="s">
        <v>1874</v>
      </c>
      <c r="G2367" s="218" t="s">
        <v>168</v>
      </c>
      <c r="H2367" s="219">
        <v>1405.405</v>
      </c>
      <c r="I2367" s="220"/>
      <c r="J2367" s="221">
        <f>ROUND(I2367*H2367,2)</f>
        <v>0</v>
      </c>
      <c r="K2367" s="217" t="s">
        <v>19</v>
      </c>
      <c r="L2367" s="47"/>
      <c r="M2367" s="222" t="s">
        <v>19</v>
      </c>
      <c r="N2367" s="223" t="s">
        <v>40</v>
      </c>
      <c r="O2367" s="87"/>
      <c r="P2367" s="224">
        <f>O2367*H2367</f>
        <v>0</v>
      </c>
      <c r="Q2367" s="224">
        <v>0</v>
      </c>
      <c r="R2367" s="224">
        <f>Q2367*H2367</f>
        <v>0</v>
      </c>
      <c r="S2367" s="224">
        <v>0</v>
      </c>
      <c r="T2367" s="225">
        <f>S2367*H2367</f>
        <v>0</v>
      </c>
      <c r="U2367" s="41"/>
      <c r="V2367" s="41"/>
      <c r="W2367" s="41"/>
      <c r="X2367" s="41"/>
      <c r="Y2367" s="41"/>
      <c r="Z2367" s="41"/>
      <c r="AA2367" s="41"/>
      <c r="AB2367" s="41"/>
      <c r="AC2367" s="41"/>
      <c r="AD2367" s="41"/>
      <c r="AE2367" s="41"/>
      <c r="AR2367" s="226" t="s">
        <v>220</v>
      </c>
      <c r="AT2367" s="226" t="s">
        <v>157</v>
      </c>
      <c r="AU2367" s="226" t="s">
        <v>77</v>
      </c>
      <c r="AY2367" s="20" t="s">
        <v>155</v>
      </c>
      <c r="BE2367" s="227">
        <f>IF(N2367="základní",J2367,0)</f>
        <v>0</v>
      </c>
      <c r="BF2367" s="227">
        <f>IF(N2367="snížená",J2367,0)</f>
        <v>0</v>
      </c>
      <c r="BG2367" s="227">
        <f>IF(N2367="zákl. přenesená",J2367,0)</f>
        <v>0</v>
      </c>
      <c r="BH2367" s="227">
        <f>IF(N2367="sníž. přenesená",J2367,0)</f>
        <v>0</v>
      </c>
      <c r="BI2367" s="227">
        <f>IF(N2367="nulová",J2367,0)</f>
        <v>0</v>
      </c>
      <c r="BJ2367" s="20" t="s">
        <v>75</v>
      </c>
      <c r="BK2367" s="227">
        <f>ROUND(I2367*H2367,2)</f>
        <v>0</v>
      </c>
      <c r="BL2367" s="20" t="s">
        <v>220</v>
      </c>
      <c r="BM2367" s="226" t="s">
        <v>1875</v>
      </c>
    </row>
    <row r="2368" s="2" customFormat="1">
      <c r="A2368" s="41"/>
      <c r="B2368" s="42"/>
      <c r="C2368" s="43"/>
      <c r="D2368" s="228" t="s">
        <v>162</v>
      </c>
      <c r="E2368" s="43"/>
      <c r="F2368" s="229" t="s">
        <v>1874</v>
      </c>
      <c r="G2368" s="43"/>
      <c r="H2368" s="43"/>
      <c r="I2368" s="230"/>
      <c r="J2368" s="43"/>
      <c r="K2368" s="43"/>
      <c r="L2368" s="47"/>
      <c r="M2368" s="231"/>
      <c r="N2368" s="232"/>
      <c r="O2368" s="87"/>
      <c r="P2368" s="87"/>
      <c r="Q2368" s="87"/>
      <c r="R2368" s="87"/>
      <c r="S2368" s="87"/>
      <c r="T2368" s="88"/>
      <c r="U2368" s="41"/>
      <c r="V2368" s="41"/>
      <c r="W2368" s="41"/>
      <c r="X2368" s="41"/>
      <c r="Y2368" s="41"/>
      <c r="Z2368" s="41"/>
      <c r="AA2368" s="41"/>
      <c r="AB2368" s="41"/>
      <c r="AC2368" s="41"/>
      <c r="AD2368" s="41"/>
      <c r="AE2368" s="41"/>
      <c r="AT2368" s="20" t="s">
        <v>162</v>
      </c>
      <c r="AU2368" s="20" t="s">
        <v>77</v>
      </c>
    </row>
    <row r="2369" s="14" customFormat="1">
      <c r="A2369" s="14"/>
      <c r="B2369" s="243"/>
      <c r="C2369" s="244"/>
      <c r="D2369" s="228" t="s">
        <v>170</v>
      </c>
      <c r="E2369" s="245" t="s">
        <v>19</v>
      </c>
      <c r="F2369" s="246" t="s">
        <v>1876</v>
      </c>
      <c r="G2369" s="244"/>
      <c r="H2369" s="247">
        <v>882.59</v>
      </c>
      <c r="I2369" s="248"/>
      <c r="J2369" s="244"/>
      <c r="K2369" s="244"/>
      <c r="L2369" s="249"/>
      <c r="M2369" s="250"/>
      <c r="N2369" s="251"/>
      <c r="O2369" s="251"/>
      <c r="P2369" s="251"/>
      <c r="Q2369" s="251"/>
      <c r="R2369" s="251"/>
      <c r="S2369" s="251"/>
      <c r="T2369" s="252"/>
      <c r="U2369" s="14"/>
      <c r="V2369" s="14"/>
      <c r="W2369" s="14"/>
      <c r="X2369" s="14"/>
      <c r="Y2369" s="14"/>
      <c r="Z2369" s="14"/>
      <c r="AA2369" s="14"/>
      <c r="AB2369" s="14"/>
      <c r="AC2369" s="14"/>
      <c r="AD2369" s="14"/>
      <c r="AE2369" s="14"/>
      <c r="AT2369" s="253" t="s">
        <v>170</v>
      </c>
      <c r="AU2369" s="253" t="s">
        <v>77</v>
      </c>
      <c r="AV2369" s="14" t="s">
        <v>77</v>
      </c>
      <c r="AW2369" s="14" t="s">
        <v>31</v>
      </c>
      <c r="AX2369" s="14" t="s">
        <v>69</v>
      </c>
      <c r="AY2369" s="253" t="s">
        <v>155</v>
      </c>
    </row>
    <row r="2370" s="14" customFormat="1">
      <c r="A2370" s="14"/>
      <c r="B2370" s="243"/>
      <c r="C2370" s="244"/>
      <c r="D2370" s="228" t="s">
        <v>170</v>
      </c>
      <c r="E2370" s="245" t="s">
        <v>19</v>
      </c>
      <c r="F2370" s="246" t="s">
        <v>1877</v>
      </c>
      <c r="G2370" s="244"/>
      <c r="H2370" s="247">
        <v>21.996</v>
      </c>
      <c r="I2370" s="248"/>
      <c r="J2370" s="244"/>
      <c r="K2370" s="244"/>
      <c r="L2370" s="249"/>
      <c r="M2370" s="250"/>
      <c r="N2370" s="251"/>
      <c r="O2370" s="251"/>
      <c r="P2370" s="251"/>
      <c r="Q2370" s="251"/>
      <c r="R2370" s="251"/>
      <c r="S2370" s="251"/>
      <c r="T2370" s="252"/>
      <c r="U2370" s="14"/>
      <c r="V2370" s="14"/>
      <c r="W2370" s="14"/>
      <c r="X2370" s="14"/>
      <c r="Y2370" s="14"/>
      <c r="Z2370" s="14"/>
      <c r="AA2370" s="14"/>
      <c r="AB2370" s="14"/>
      <c r="AC2370" s="14"/>
      <c r="AD2370" s="14"/>
      <c r="AE2370" s="14"/>
      <c r="AT2370" s="253" t="s">
        <v>170</v>
      </c>
      <c r="AU2370" s="253" t="s">
        <v>77</v>
      </c>
      <c r="AV2370" s="14" t="s">
        <v>77</v>
      </c>
      <c r="AW2370" s="14" t="s">
        <v>31</v>
      </c>
      <c r="AX2370" s="14" t="s">
        <v>69</v>
      </c>
      <c r="AY2370" s="253" t="s">
        <v>155</v>
      </c>
    </row>
    <row r="2371" s="14" customFormat="1">
      <c r="A2371" s="14"/>
      <c r="B2371" s="243"/>
      <c r="C2371" s="244"/>
      <c r="D2371" s="228" t="s">
        <v>170</v>
      </c>
      <c r="E2371" s="245" t="s">
        <v>19</v>
      </c>
      <c r="F2371" s="246" t="s">
        <v>1878</v>
      </c>
      <c r="G2371" s="244"/>
      <c r="H2371" s="247">
        <v>5.499</v>
      </c>
      <c r="I2371" s="248"/>
      <c r="J2371" s="244"/>
      <c r="K2371" s="244"/>
      <c r="L2371" s="249"/>
      <c r="M2371" s="250"/>
      <c r="N2371" s="251"/>
      <c r="O2371" s="251"/>
      <c r="P2371" s="251"/>
      <c r="Q2371" s="251"/>
      <c r="R2371" s="251"/>
      <c r="S2371" s="251"/>
      <c r="T2371" s="252"/>
      <c r="U2371" s="14"/>
      <c r="V2371" s="14"/>
      <c r="W2371" s="14"/>
      <c r="X2371" s="14"/>
      <c r="Y2371" s="14"/>
      <c r="Z2371" s="14"/>
      <c r="AA2371" s="14"/>
      <c r="AB2371" s="14"/>
      <c r="AC2371" s="14"/>
      <c r="AD2371" s="14"/>
      <c r="AE2371" s="14"/>
      <c r="AT2371" s="253" t="s">
        <v>170</v>
      </c>
      <c r="AU2371" s="253" t="s">
        <v>77</v>
      </c>
      <c r="AV2371" s="14" t="s">
        <v>77</v>
      </c>
      <c r="AW2371" s="14" t="s">
        <v>31</v>
      </c>
      <c r="AX2371" s="14" t="s">
        <v>69</v>
      </c>
      <c r="AY2371" s="253" t="s">
        <v>155</v>
      </c>
    </row>
    <row r="2372" s="14" customFormat="1">
      <c r="A2372" s="14"/>
      <c r="B2372" s="243"/>
      <c r="C2372" s="244"/>
      <c r="D2372" s="228" t="s">
        <v>170</v>
      </c>
      <c r="E2372" s="245" t="s">
        <v>19</v>
      </c>
      <c r="F2372" s="246" t="s">
        <v>1879</v>
      </c>
      <c r="G2372" s="244"/>
      <c r="H2372" s="247">
        <v>248.684</v>
      </c>
      <c r="I2372" s="248"/>
      <c r="J2372" s="244"/>
      <c r="K2372" s="244"/>
      <c r="L2372" s="249"/>
      <c r="M2372" s="250"/>
      <c r="N2372" s="251"/>
      <c r="O2372" s="251"/>
      <c r="P2372" s="251"/>
      <c r="Q2372" s="251"/>
      <c r="R2372" s="251"/>
      <c r="S2372" s="251"/>
      <c r="T2372" s="252"/>
      <c r="U2372" s="14"/>
      <c r="V2372" s="14"/>
      <c r="W2372" s="14"/>
      <c r="X2372" s="14"/>
      <c r="Y2372" s="14"/>
      <c r="Z2372" s="14"/>
      <c r="AA2372" s="14"/>
      <c r="AB2372" s="14"/>
      <c r="AC2372" s="14"/>
      <c r="AD2372" s="14"/>
      <c r="AE2372" s="14"/>
      <c r="AT2372" s="253" t="s">
        <v>170</v>
      </c>
      <c r="AU2372" s="253" t="s">
        <v>77</v>
      </c>
      <c r="AV2372" s="14" t="s">
        <v>77</v>
      </c>
      <c r="AW2372" s="14" t="s">
        <v>31</v>
      </c>
      <c r="AX2372" s="14" t="s">
        <v>69</v>
      </c>
      <c r="AY2372" s="253" t="s">
        <v>155</v>
      </c>
    </row>
    <row r="2373" s="14" customFormat="1">
      <c r="A2373" s="14"/>
      <c r="B2373" s="243"/>
      <c r="C2373" s="244"/>
      <c r="D2373" s="228" t="s">
        <v>170</v>
      </c>
      <c r="E2373" s="245" t="s">
        <v>19</v>
      </c>
      <c r="F2373" s="246" t="s">
        <v>1880</v>
      </c>
      <c r="G2373" s="244"/>
      <c r="H2373" s="247">
        <v>5.499</v>
      </c>
      <c r="I2373" s="248"/>
      <c r="J2373" s="244"/>
      <c r="K2373" s="244"/>
      <c r="L2373" s="249"/>
      <c r="M2373" s="250"/>
      <c r="N2373" s="251"/>
      <c r="O2373" s="251"/>
      <c r="P2373" s="251"/>
      <c r="Q2373" s="251"/>
      <c r="R2373" s="251"/>
      <c r="S2373" s="251"/>
      <c r="T2373" s="252"/>
      <c r="U2373" s="14"/>
      <c r="V2373" s="14"/>
      <c r="W2373" s="14"/>
      <c r="X2373" s="14"/>
      <c r="Y2373" s="14"/>
      <c r="Z2373" s="14"/>
      <c r="AA2373" s="14"/>
      <c r="AB2373" s="14"/>
      <c r="AC2373" s="14"/>
      <c r="AD2373" s="14"/>
      <c r="AE2373" s="14"/>
      <c r="AT2373" s="253" t="s">
        <v>170</v>
      </c>
      <c r="AU2373" s="253" t="s">
        <v>77</v>
      </c>
      <c r="AV2373" s="14" t="s">
        <v>77</v>
      </c>
      <c r="AW2373" s="14" t="s">
        <v>31</v>
      </c>
      <c r="AX2373" s="14" t="s">
        <v>69</v>
      </c>
      <c r="AY2373" s="253" t="s">
        <v>155</v>
      </c>
    </row>
    <row r="2374" s="14" customFormat="1">
      <c r="A2374" s="14"/>
      <c r="B2374" s="243"/>
      <c r="C2374" s="244"/>
      <c r="D2374" s="228" t="s">
        <v>170</v>
      </c>
      <c r="E2374" s="245" t="s">
        <v>19</v>
      </c>
      <c r="F2374" s="246" t="s">
        <v>1881</v>
      </c>
      <c r="G2374" s="244"/>
      <c r="H2374" s="247">
        <v>4.68</v>
      </c>
      <c r="I2374" s="248"/>
      <c r="J2374" s="244"/>
      <c r="K2374" s="244"/>
      <c r="L2374" s="249"/>
      <c r="M2374" s="250"/>
      <c r="N2374" s="251"/>
      <c r="O2374" s="251"/>
      <c r="P2374" s="251"/>
      <c r="Q2374" s="251"/>
      <c r="R2374" s="251"/>
      <c r="S2374" s="251"/>
      <c r="T2374" s="252"/>
      <c r="U2374" s="14"/>
      <c r="V2374" s="14"/>
      <c r="W2374" s="14"/>
      <c r="X2374" s="14"/>
      <c r="Y2374" s="14"/>
      <c r="Z2374" s="14"/>
      <c r="AA2374" s="14"/>
      <c r="AB2374" s="14"/>
      <c r="AC2374" s="14"/>
      <c r="AD2374" s="14"/>
      <c r="AE2374" s="14"/>
      <c r="AT2374" s="253" t="s">
        <v>170</v>
      </c>
      <c r="AU2374" s="253" t="s">
        <v>77</v>
      </c>
      <c r="AV2374" s="14" t="s">
        <v>77</v>
      </c>
      <c r="AW2374" s="14" t="s">
        <v>31</v>
      </c>
      <c r="AX2374" s="14" t="s">
        <v>69</v>
      </c>
      <c r="AY2374" s="253" t="s">
        <v>155</v>
      </c>
    </row>
    <row r="2375" s="14" customFormat="1">
      <c r="A2375" s="14"/>
      <c r="B2375" s="243"/>
      <c r="C2375" s="244"/>
      <c r="D2375" s="228" t="s">
        <v>170</v>
      </c>
      <c r="E2375" s="245" t="s">
        <v>19</v>
      </c>
      <c r="F2375" s="246" t="s">
        <v>1882</v>
      </c>
      <c r="G2375" s="244"/>
      <c r="H2375" s="247">
        <v>236.457</v>
      </c>
      <c r="I2375" s="248"/>
      <c r="J2375" s="244"/>
      <c r="K2375" s="244"/>
      <c r="L2375" s="249"/>
      <c r="M2375" s="250"/>
      <c r="N2375" s="251"/>
      <c r="O2375" s="251"/>
      <c r="P2375" s="251"/>
      <c r="Q2375" s="251"/>
      <c r="R2375" s="251"/>
      <c r="S2375" s="251"/>
      <c r="T2375" s="252"/>
      <c r="U2375" s="14"/>
      <c r="V2375" s="14"/>
      <c r="W2375" s="14"/>
      <c r="X2375" s="14"/>
      <c r="Y2375" s="14"/>
      <c r="Z2375" s="14"/>
      <c r="AA2375" s="14"/>
      <c r="AB2375" s="14"/>
      <c r="AC2375" s="14"/>
      <c r="AD2375" s="14"/>
      <c r="AE2375" s="14"/>
      <c r="AT2375" s="253" t="s">
        <v>170</v>
      </c>
      <c r="AU2375" s="253" t="s">
        <v>77</v>
      </c>
      <c r="AV2375" s="14" t="s">
        <v>77</v>
      </c>
      <c r="AW2375" s="14" t="s">
        <v>31</v>
      </c>
      <c r="AX2375" s="14" t="s">
        <v>69</v>
      </c>
      <c r="AY2375" s="253" t="s">
        <v>155</v>
      </c>
    </row>
    <row r="2376" s="15" customFormat="1">
      <c r="A2376" s="15"/>
      <c r="B2376" s="254"/>
      <c r="C2376" s="255"/>
      <c r="D2376" s="228" t="s">
        <v>170</v>
      </c>
      <c r="E2376" s="256" t="s">
        <v>19</v>
      </c>
      <c r="F2376" s="257" t="s">
        <v>192</v>
      </c>
      <c r="G2376" s="255"/>
      <c r="H2376" s="258">
        <v>1405.4050000000002</v>
      </c>
      <c r="I2376" s="259"/>
      <c r="J2376" s="255"/>
      <c r="K2376" s="255"/>
      <c r="L2376" s="260"/>
      <c r="M2376" s="261"/>
      <c r="N2376" s="262"/>
      <c r="O2376" s="262"/>
      <c r="P2376" s="262"/>
      <c r="Q2376" s="262"/>
      <c r="R2376" s="262"/>
      <c r="S2376" s="262"/>
      <c r="T2376" s="263"/>
      <c r="U2376" s="15"/>
      <c r="V2376" s="15"/>
      <c r="W2376" s="15"/>
      <c r="X2376" s="15"/>
      <c r="Y2376" s="15"/>
      <c r="Z2376" s="15"/>
      <c r="AA2376" s="15"/>
      <c r="AB2376" s="15"/>
      <c r="AC2376" s="15"/>
      <c r="AD2376" s="15"/>
      <c r="AE2376" s="15"/>
      <c r="AT2376" s="264" t="s">
        <v>170</v>
      </c>
      <c r="AU2376" s="264" t="s">
        <v>77</v>
      </c>
      <c r="AV2376" s="15" t="s">
        <v>161</v>
      </c>
      <c r="AW2376" s="15" t="s">
        <v>31</v>
      </c>
      <c r="AX2376" s="15" t="s">
        <v>75</v>
      </c>
      <c r="AY2376" s="264" t="s">
        <v>155</v>
      </c>
    </row>
    <row r="2377" s="2" customFormat="1" ht="16.5" customHeight="1">
      <c r="A2377" s="41"/>
      <c r="B2377" s="42"/>
      <c r="C2377" s="265" t="s">
        <v>1883</v>
      </c>
      <c r="D2377" s="265" t="s">
        <v>322</v>
      </c>
      <c r="E2377" s="266" t="s">
        <v>1884</v>
      </c>
      <c r="F2377" s="267" t="s">
        <v>1885</v>
      </c>
      <c r="G2377" s="268" t="s">
        <v>168</v>
      </c>
      <c r="H2377" s="269">
        <v>5.499</v>
      </c>
      <c r="I2377" s="270"/>
      <c r="J2377" s="271">
        <f>ROUND(I2377*H2377,2)</f>
        <v>0</v>
      </c>
      <c r="K2377" s="267" t="s">
        <v>19</v>
      </c>
      <c r="L2377" s="272"/>
      <c r="M2377" s="273" t="s">
        <v>19</v>
      </c>
      <c r="N2377" s="274" t="s">
        <v>40</v>
      </c>
      <c r="O2377" s="87"/>
      <c r="P2377" s="224">
        <f>O2377*H2377</f>
        <v>0</v>
      </c>
      <c r="Q2377" s="224">
        <v>0</v>
      </c>
      <c r="R2377" s="224">
        <f>Q2377*H2377</f>
        <v>0</v>
      </c>
      <c r="S2377" s="224">
        <v>0</v>
      </c>
      <c r="T2377" s="225">
        <f>S2377*H2377</f>
        <v>0</v>
      </c>
      <c r="U2377" s="41"/>
      <c r="V2377" s="41"/>
      <c r="W2377" s="41"/>
      <c r="X2377" s="41"/>
      <c r="Y2377" s="41"/>
      <c r="Z2377" s="41"/>
      <c r="AA2377" s="41"/>
      <c r="AB2377" s="41"/>
      <c r="AC2377" s="41"/>
      <c r="AD2377" s="41"/>
      <c r="AE2377" s="41"/>
      <c r="AR2377" s="226" t="s">
        <v>282</v>
      </c>
      <c r="AT2377" s="226" t="s">
        <v>322</v>
      </c>
      <c r="AU2377" s="226" t="s">
        <v>77</v>
      </c>
      <c r="AY2377" s="20" t="s">
        <v>155</v>
      </c>
      <c r="BE2377" s="227">
        <f>IF(N2377="základní",J2377,0)</f>
        <v>0</v>
      </c>
      <c r="BF2377" s="227">
        <f>IF(N2377="snížená",J2377,0)</f>
        <v>0</v>
      </c>
      <c r="BG2377" s="227">
        <f>IF(N2377="zákl. přenesená",J2377,0)</f>
        <v>0</v>
      </c>
      <c r="BH2377" s="227">
        <f>IF(N2377="sníž. přenesená",J2377,0)</f>
        <v>0</v>
      </c>
      <c r="BI2377" s="227">
        <f>IF(N2377="nulová",J2377,0)</f>
        <v>0</v>
      </c>
      <c r="BJ2377" s="20" t="s">
        <v>75</v>
      </c>
      <c r="BK2377" s="227">
        <f>ROUND(I2377*H2377,2)</f>
        <v>0</v>
      </c>
      <c r="BL2377" s="20" t="s">
        <v>220</v>
      </c>
      <c r="BM2377" s="226" t="s">
        <v>1886</v>
      </c>
    </row>
    <row r="2378" s="2" customFormat="1">
      <c r="A2378" s="41"/>
      <c r="B2378" s="42"/>
      <c r="C2378" s="43"/>
      <c r="D2378" s="228" t="s">
        <v>162</v>
      </c>
      <c r="E2378" s="43"/>
      <c r="F2378" s="229" t="s">
        <v>1885</v>
      </c>
      <c r="G2378" s="43"/>
      <c r="H2378" s="43"/>
      <c r="I2378" s="230"/>
      <c r="J2378" s="43"/>
      <c r="K2378" s="43"/>
      <c r="L2378" s="47"/>
      <c r="M2378" s="231"/>
      <c r="N2378" s="232"/>
      <c r="O2378" s="87"/>
      <c r="P2378" s="87"/>
      <c r="Q2378" s="87"/>
      <c r="R2378" s="87"/>
      <c r="S2378" s="87"/>
      <c r="T2378" s="88"/>
      <c r="U2378" s="41"/>
      <c r="V2378" s="41"/>
      <c r="W2378" s="41"/>
      <c r="X2378" s="41"/>
      <c r="Y2378" s="41"/>
      <c r="Z2378" s="41"/>
      <c r="AA2378" s="41"/>
      <c r="AB2378" s="41"/>
      <c r="AC2378" s="41"/>
      <c r="AD2378" s="41"/>
      <c r="AE2378" s="41"/>
      <c r="AT2378" s="20" t="s">
        <v>162</v>
      </c>
      <c r="AU2378" s="20" t="s">
        <v>77</v>
      </c>
    </row>
    <row r="2379" s="14" customFormat="1">
      <c r="A2379" s="14"/>
      <c r="B2379" s="243"/>
      <c r="C2379" s="244"/>
      <c r="D2379" s="228" t="s">
        <v>170</v>
      </c>
      <c r="E2379" s="245" t="s">
        <v>19</v>
      </c>
      <c r="F2379" s="246" t="s">
        <v>1878</v>
      </c>
      <c r="G2379" s="244"/>
      <c r="H2379" s="247">
        <v>5.499</v>
      </c>
      <c r="I2379" s="248"/>
      <c r="J2379" s="244"/>
      <c r="K2379" s="244"/>
      <c r="L2379" s="249"/>
      <c r="M2379" s="250"/>
      <c r="N2379" s="251"/>
      <c r="O2379" s="251"/>
      <c r="P2379" s="251"/>
      <c r="Q2379" s="251"/>
      <c r="R2379" s="251"/>
      <c r="S2379" s="251"/>
      <c r="T2379" s="252"/>
      <c r="U2379" s="14"/>
      <c r="V2379" s="14"/>
      <c r="W2379" s="14"/>
      <c r="X2379" s="14"/>
      <c r="Y2379" s="14"/>
      <c r="Z2379" s="14"/>
      <c r="AA2379" s="14"/>
      <c r="AB2379" s="14"/>
      <c r="AC2379" s="14"/>
      <c r="AD2379" s="14"/>
      <c r="AE2379" s="14"/>
      <c r="AT2379" s="253" t="s">
        <v>170</v>
      </c>
      <c r="AU2379" s="253" t="s">
        <v>77</v>
      </c>
      <c r="AV2379" s="14" t="s">
        <v>77</v>
      </c>
      <c r="AW2379" s="14" t="s">
        <v>31</v>
      </c>
      <c r="AX2379" s="14" t="s">
        <v>69</v>
      </c>
      <c r="AY2379" s="253" t="s">
        <v>155</v>
      </c>
    </row>
    <row r="2380" s="15" customFormat="1">
      <c r="A2380" s="15"/>
      <c r="B2380" s="254"/>
      <c r="C2380" s="255"/>
      <c r="D2380" s="228" t="s">
        <v>170</v>
      </c>
      <c r="E2380" s="256" t="s">
        <v>19</v>
      </c>
      <c r="F2380" s="257" t="s">
        <v>192</v>
      </c>
      <c r="G2380" s="255"/>
      <c r="H2380" s="258">
        <v>5.499</v>
      </c>
      <c r="I2380" s="259"/>
      <c r="J2380" s="255"/>
      <c r="K2380" s="255"/>
      <c r="L2380" s="260"/>
      <c r="M2380" s="261"/>
      <c r="N2380" s="262"/>
      <c r="O2380" s="262"/>
      <c r="P2380" s="262"/>
      <c r="Q2380" s="262"/>
      <c r="R2380" s="262"/>
      <c r="S2380" s="262"/>
      <c r="T2380" s="263"/>
      <c r="U2380" s="15"/>
      <c r="V2380" s="15"/>
      <c r="W2380" s="15"/>
      <c r="X2380" s="15"/>
      <c r="Y2380" s="15"/>
      <c r="Z2380" s="15"/>
      <c r="AA2380" s="15"/>
      <c r="AB2380" s="15"/>
      <c r="AC2380" s="15"/>
      <c r="AD2380" s="15"/>
      <c r="AE2380" s="15"/>
      <c r="AT2380" s="264" t="s">
        <v>170</v>
      </c>
      <c r="AU2380" s="264" t="s">
        <v>77</v>
      </c>
      <c r="AV2380" s="15" t="s">
        <v>161</v>
      </c>
      <c r="AW2380" s="15" t="s">
        <v>31</v>
      </c>
      <c r="AX2380" s="15" t="s">
        <v>75</v>
      </c>
      <c r="AY2380" s="264" t="s">
        <v>155</v>
      </c>
    </row>
    <row r="2381" s="2" customFormat="1" ht="16.5" customHeight="1">
      <c r="A2381" s="41"/>
      <c r="B2381" s="42"/>
      <c r="C2381" s="265" t="s">
        <v>1185</v>
      </c>
      <c r="D2381" s="265" t="s">
        <v>322</v>
      </c>
      <c r="E2381" s="266" t="s">
        <v>1864</v>
      </c>
      <c r="F2381" s="267" t="s">
        <v>1865</v>
      </c>
      <c r="G2381" s="268" t="s">
        <v>160</v>
      </c>
      <c r="H2381" s="269">
        <v>3</v>
      </c>
      <c r="I2381" s="270"/>
      <c r="J2381" s="271">
        <f>ROUND(I2381*H2381,2)</f>
        <v>0</v>
      </c>
      <c r="K2381" s="267" t="s">
        <v>19</v>
      </c>
      <c r="L2381" s="272"/>
      <c r="M2381" s="273" t="s">
        <v>19</v>
      </c>
      <c r="N2381" s="274" t="s">
        <v>40</v>
      </c>
      <c r="O2381" s="87"/>
      <c r="P2381" s="224">
        <f>O2381*H2381</f>
        <v>0</v>
      </c>
      <c r="Q2381" s="224">
        <v>0</v>
      </c>
      <c r="R2381" s="224">
        <f>Q2381*H2381</f>
        <v>0</v>
      </c>
      <c r="S2381" s="224">
        <v>0</v>
      </c>
      <c r="T2381" s="225">
        <f>S2381*H2381</f>
        <v>0</v>
      </c>
      <c r="U2381" s="41"/>
      <c r="V2381" s="41"/>
      <c r="W2381" s="41"/>
      <c r="X2381" s="41"/>
      <c r="Y2381" s="41"/>
      <c r="Z2381" s="41"/>
      <c r="AA2381" s="41"/>
      <c r="AB2381" s="41"/>
      <c r="AC2381" s="41"/>
      <c r="AD2381" s="41"/>
      <c r="AE2381" s="41"/>
      <c r="AR2381" s="226" t="s">
        <v>282</v>
      </c>
      <c r="AT2381" s="226" t="s">
        <v>322</v>
      </c>
      <c r="AU2381" s="226" t="s">
        <v>77</v>
      </c>
      <c r="AY2381" s="20" t="s">
        <v>155</v>
      </c>
      <c r="BE2381" s="227">
        <f>IF(N2381="základní",J2381,0)</f>
        <v>0</v>
      </c>
      <c r="BF2381" s="227">
        <f>IF(N2381="snížená",J2381,0)</f>
        <v>0</v>
      </c>
      <c r="BG2381" s="227">
        <f>IF(N2381="zákl. přenesená",J2381,0)</f>
        <v>0</v>
      </c>
      <c r="BH2381" s="227">
        <f>IF(N2381="sníž. přenesená",J2381,0)</f>
        <v>0</v>
      </c>
      <c r="BI2381" s="227">
        <f>IF(N2381="nulová",J2381,0)</f>
        <v>0</v>
      </c>
      <c r="BJ2381" s="20" t="s">
        <v>75</v>
      </c>
      <c r="BK2381" s="227">
        <f>ROUND(I2381*H2381,2)</f>
        <v>0</v>
      </c>
      <c r="BL2381" s="20" t="s">
        <v>220</v>
      </c>
      <c r="BM2381" s="226" t="s">
        <v>1887</v>
      </c>
    </row>
    <row r="2382" s="2" customFormat="1">
      <c r="A2382" s="41"/>
      <c r="B2382" s="42"/>
      <c r="C2382" s="43"/>
      <c r="D2382" s="228" t="s">
        <v>162</v>
      </c>
      <c r="E2382" s="43"/>
      <c r="F2382" s="229" t="s">
        <v>1865</v>
      </c>
      <c r="G2382" s="43"/>
      <c r="H2382" s="43"/>
      <c r="I2382" s="230"/>
      <c r="J2382" s="43"/>
      <c r="K2382" s="43"/>
      <c r="L2382" s="47"/>
      <c r="M2382" s="231"/>
      <c r="N2382" s="232"/>
      <c r="O2382" s="87"/>
      <c r="P2382" s="87"/>
      <c r="Q2382" s="87"/>
      <c r="R2382" s="87"/>
      <c r="S2382" s="87"/>
      <c r="T2382" s="88"/>
      <c r="U2382" s="41"/>
      <c r="V2382" s="41"/>
      <c r="W2382" s="41"/>
      <c r="X2382" s="41"/>
      <c r="Y2382" s="41"/>
      <c r="Z2382" s="41"/>
      <c r="AA2382" s="41"/>
      <c r="AB2382" s="41"/>
      <c r="AC2382" s="41"/>
      <c r="AD2382" s="41"/>
      <c r="AE2382" s="41"/>
      <c r="AT2382" s="20" t="s">
        <v>162</v>
      </c>
      <c r="AU2382" s="20" t="s">
        <v>77</v>
      </c>
    </row>
    <row r="2383" s="14" customFormat="1">
      <c r="A2383" s="14"/>
      <c r="B2383" s="243"/>
      <c r="C2383" s="244"/>
      <c r="D2383" s="228" t="s">
        <v>170</v>
      </c>
      <c r="E2383" s="245" t="s">
        <v>19</v>
      </c>
      <c r="F2383" s="246" t="s">
        <v>1888</v>
      </c>
      <c r="G2383" s="244"/>
      <c r="H2383" s="247">
        <v>2</v>
      </c>
      <c r="I2383" s="248"/>
      <c r="J2383" s="244"/>
      <c r="K2383" s="244"/>
      <c r="L2383" s="249"/>
      <c r="M2383" s="250"/>
      <c r="N2383" s="251"/>
      <c r="O2383" s="251"/>
      <c r="P2383" s="251"/>
      <c r="Q2383" s="251"/>
      <c r="R2383" s="251"/>
      <c r="S2383" s="251"/>
      <c r="T2383" s="252"/>
      <c r="U2383" s="14"/>
      <c r="V2383" s="14"/>
      <c r="W2383" s="14"/>
      <c r="X2383" s="14"/>
      <c r="Y2383" s="14"/>
      <c r="Z2383" s="14"/>
      <c r="AA2383" s="14"/>
      <c r="AB2383" s="14"/>
      <c r="AC2383" s="14"/>
      <c r="AD2383" s="14"/>
      <c r="AE2383" s="14"/>
      <c r="AT2383" s="253" t="s">
        <v>170</v>
      </c>
      <c r="AU2383" s="253" t="s">
        <v>77</v>
      </c>
      <c r="AV2383" s="14" t="s">
        <v>77</v>
      </c>
      <c r="AW2383" s="14" t="s">
        <v>31</v>
      </c>
      <c r="AX2383" s="14" t="s">
        <v>69</v>
      </c>
      <c r="AY2383" s="253" t="s">
        <v>155</v>
      </c>
    </row>
    <row r="2384" s="14" customFormat="1">
      <c r="A2384" s="14"/>
      <c r="B2384" s="243"/>
      <c r="C2384" s="244"/>
      <c r="D2384" s="228" t="s">
        <v>170</v>
      </c>
      <c r="E2384" s="245" t="s">
        <v>19</v>
      </c>
      <c r="F2384" s="246" t="s">
        <v>1889</v>
      </c>
      <c r="G2384" s="244"/>
      <c r="H2384" s="247">
        <v>1</v>
      </c>
      <c r="I2384" s="248"/>
      <c r="J2384" s="244"/>
      <c r="K2384" s="244"/>
      <c r="L2384" s="249"/>
      <c r="M2384" s="250"/>
      <c r="N2384" s="251"/>
      <c r="O2384" s="251"/>
      <c r="P2384" s="251"/>
      <c r="Q2384" s="251"/>
      <c r="R2384" s="251"/>
      <c r="S2384" s="251"/>
      <c r="T2384" s="252"/>
      <c r="U2384" s="14"/>
      <c r="V2384" s="14"/>
      <c r="W2384" s="14"/>
      <c r="X2384" s="14"/>
      <c r="Y2384" s="14"/>
      <c r="Z2384" s="14"/>
      <c r="AA2384" s="14"/>
      <c r="AB2384" s="14"/>
      <c r="AC2384" s="14"/>
      <c r="AD2384" s="14"/>
      <c r="AE2384" s="14"/>
      <c r="AT2384" s="253" t="s">
        <v>170</v>
      </c>
      <c r="AU2384" s="253" t="s">
        <v>77</v>
      </c>
      <c r="AV2384" s="14" t="s">
        <v>77</v>
      </c>
      <c r="AW2384" s="14" t="s">
        <v>31</v>
      </c>
      <c r="AX2384" s="14" t="s">
        <v>69</v>
      </c>
      <c r="AY2384" s="253" t="s">
        <v>155</v>
      </c>
    </row>
    <row r="2385" s="15" customFormat="1">
      <c r="A2385" s="15"/>
      <c r="B2385" s="254"/>
      <c r="C2385" s="255"/>
      <c r="D2385" s="228" t="s">
        <v>170</v>
      </c>
      <c r="E2385" s="256" t="s">
        <v>19</v>
      </c>
      <c r="F2385" s="257" t="s">
        <v>192</v>
      </c>
      <c r="G2385" s="255"/>
      <c r="H2385" s="258">
        <v>3</v>
      </c>
      <c r="I2385" s="259"/>
      <c r="J2385" s="255"/>
      <c r="K2385" s="255"/>
      <c r="L2385" s="260"/>
      <c r="M2385" s="261"/>
      <c r="N2385" s="262"/>
      <c r="O2385" s="262"/>
      <c r="P2385" s="262"/>
      <c r="Q2385" s="262"/>
      <c r="R2385" s="262"/>
      <c r="S2385" s="262"/>
      <c r="T2385" s="263"/>
      <c r="U2385" s="15"/>
      <c r="V2385" s="15"/>
      <c r="W2385" s="15"/>
      <c r="X2385" s="15"/>
      <c r="Y2385" s="15"/>
      <c r="Z2385" s="15"/>
      <c r="AA2385" s="15"/>
      <c r="AB2385" s="15"/>
      <c r="AC2385" s="15"/>
      <c r="AD2385" s="15"/>
      <c r="AE2385" s="15"/>
      <c r="AT2385" s="264" t="s">
        <v>170</v>
      </c>
      <c r="AU2385" s="264" t="s">
        <v>77</v>
      </c>
      <c r="AV2385" s="15" t="s">
        <v>161</v>
      </c>
      <c r="AW2385" s="15" t="s">
        <v>31</v>
      </c>
      <c r="AX2385" s="15" t="s">
        <v>75</v>
      </c>
      <c r="AY2385" s="264" t="s">
        <v>155</v>
      </c>
    </row>
    <row r="2386" s="2" customFormat="1" ht="16.5" customHeight="1">
      <c r="A2386" s="41"/>
      <c r="B2386" s="42"/>
      <c r="C2386" s="265" t="s">
        <v>1890</v>
      </c>
      <c r="D2386" s="265" t="s">
        <v>322</v>
      </c>
      <c r="E2386" s="266" t="s">
        <v>1891</v>
      </c>
      <c r="F2386" s="267" t="s">
        <v>1892</v>
      </c>
      <c r="G2386" s="268" t="s">
        <v>168</v>
      </c>
      <c r="H2386" s="269">
        <v>24.746</v>
      </c>
      <c r="I2386" s="270"/>
      <c r="J2386" s="271">
        <f>ROUND(I2386*H2386,2)</f>
        <v>0</v>
      </c>
      <c r="K2386" s="267" t="s">
        <v>19</v>
      </c>
      <c r="L2386" s="272"/>
      <c r="M2386" s="273" t="s">
        <v>19</v>
      </c>
      <c r="N2386" s="274" t="s">
        <v>40</v>
      </c>
      <c r="O2386" s="87"/>
      <c r="P2386" s="224">
        <f>O2386*H2386</f>
        <v>0</v>
      </c>
      <c r="Q2386" s="224">
        <v>0</v>
      </c>
      <c r="R2386" s="224">
        <f>Q2386*H2386</f>
        <v>0</v>
      </c>
      <c r="S2386" s="224">
        <v>0</v>
      </c>
      <c r="T2386" s="225">
        <f>S2386*H2386</f>
        <v>0</v>
      </c>
      <c r="U2386" s="41"/>
      <c r="V2386" s="41"/>
      <c r="W2386" s="41"/>
      <c r="X2386" s="41"/>
      <c r="Y2386" s="41"/>
      <c r="Z2386" s="41"/>
      <c r="AA2386" s="41"/>
      <c r="AB2386" s="41"/>
      <c r="AC2386" s="41"/>
      <c r="AD2386" s="41"/>
      <c r="AE2386" s="41"/>
      <c r="AR2386" s="226" t="s">
        <v>282</v>
      </c>
      <c r="AT2386" s="226" t="s">
        <v>322</v>
      </c>
      <c r="AU2386" s="226" t="s">
        <v>77</v>
      </c>
      <c r="AY2386" s="20" t="s">
        <v>155</v>
      </c>
      <c r="BE2386" s="227">
        <f>IF(N2386="základní",J2386,0)</f>
        <v>0</v>
      </c>
      <c r="BF2386" s="227">
        <f>IF(N2386="snížená",J2386,0)</f>
        <v>0</v>
      </c>
      <c r="BG2386" s="227">
        <f>IF(N2386="zákl. přenesená",J2386,0)</f>
        <v>0</v>
      </c>
      <c r="BH2386" s="227">
        <f>IF(N2386="sníž. přenesená",J2386,0)</f>
        <v>0</v>
      </c>
      <c r="BI2386" s="227">
        <f>IF(N2386="nulová",J2386,0)</f>
        <v>0</v>
      </c>
      <c r="BJ2386" s="20" t="s">
        <v>75</v>
      </c>
      <c r="BK2386" s="227">
        <f>ROUND(I2386*H2386,2)</f>
        <v>0</v>
      </c>
      <c r="BL2386" s="20" t="s">
        <v>220</v>
      </c>
      <c r="BM2386" s="226" t="s">
        <v>1893</v>
      </c>
    </row>
    <row r="2387" s="2" customFormat="1">
      <c r="A2387" s="41"/>
      <c r="B2387" s="42"/>
      <c r="C2387" s="43"/>
      <c r="D2387" s="228" t="s">
        <v>162</v>
      </c>
      <c r="E2387" s="43"/>
      <c r="F2387" s="229" t="s">
        <v>1892</v>
      </c>
      <c r="G2387" s="43"/>
      <c r="H2387" s="43"/>
      <c r="I2387" s="230"/>
      <c r="J2387" s="43"/>
      <c r="K2387" s="43"/>
      <c r="L2387" s="47"/>
      <c r="M2387" s="231"/>
      <c r="N2387" s="232"/>
      <c r="O2387" s="87"/>
      <c r="P2387" s="87"/>
      <c r="Q2387" s="87"/>
      <c r="R2387" s="87"/>
      <c r="S2387" s="87"/>
      <c r="T2387" s="88"/>
      <c r="U2387" s="41"/>
      <c r="V2387" s="41"/>
      <c r="W2387" s="41"/>
      <c r="X2387" s="41"/>
      <c r="Y2387" s="41"/>
      <c r="Z2387" s="41"/>
      <c r="AA2387" s="41"/>
      <c r="AB2387" s="41"/>
      <c r="AC2387" s="41"/>
      <c r="AD2387" s="41"/>
      <c r="AE2387" s="41"/>
      <c r="AT2387" s="20" t="s">
        <v>162</v>
      </c>
      <c r="AU2387" s="20" t="s">
        <v>77</v>
      </c>
    </row>
    <row r="2388" s="14" customFormat="1">
      <c r="A2388" s="14"/>
      <c r="B2388" s="243"/>
      <c r="C2388" s="244"/>
      <c r="D2388" s="228" t="s">
        <v>170</v>
      </c>
      <c r="E2388" s="245" t="s">
        <v>19</v>
      </c>
      <c r="F2388" s="246" t="s">
        <v>1877</v>
      </c>
      <c r="G2388" s="244"/>
      <c r="H2388" s="247">
        <v>21.996</v>
      </c>
      <c r="I2388" s="248"/>
      <c r="J2388" s="244"/>
      <c r="K2388" s="244"/>
      <c r="L2388" s="249"/>
      <c r="M2388" s="250"/>
      <c r="N2388" s="251"/>
      <c r="O2388" s="251"/>
      <c r="P2388" s="251"/>
      <c r="Q2388" s="251"/>
      <c r="R2388" s="251"/>
      <c r="S2388" s="251"/>
      <c r="T2388" s="252"/>
      <c r="U2388" s="14"/>
      <c r="V2388" s="14"/>
      <c r="W2388" s="14"/>
      <c r="X2388" s="14"/>
      <c r="Y2388" s="14"/>
      <c r="Z2388" s="14"/>
      <c r="AA2388" s="14"/>
      <c r="AB2388" s="14"/>
      <c r="AC2388" s="14"/>
      <c r="AD2388" s="14"/>
      <c r="AE2388" s="14"/>
      <c r="AT2388" s="253" t="s">
        <v>170</v>
      </c>
      <c r="AU2388" s="253" t="s">
        <v>77</v>
      </c>
      <c r="AV2388" s="14" t="s">
        <v>77</v>
      </c>
      <c r="AW2388" s="14" t="s">
        <v>31</v>
      </c>
      <c r="AX2388" s="14" t="s">
        <v>69</v>
      </c>
      <c r="AY2388" s="253" t="s">
        <v>155</v>
      </c>
    </row>
    <row r="2389" s="14" customFormat="1">
      <c r="A2389" s="14"/>
      <c r="B2389" s="243"/>
      <c r="C2389" s="244"/>
      <c r="D2389" s="228" t="s">
        <v>170</v>
      </c>
      <c r="E2389" s="245" t="s">
        <v>19</v>
      </c>
      <c r="F2389" s="246" t="s">
        <v>1894</v>
      </c>
      <c r="G2389" s="244"/>
      <c r="H2389" s="247">
        <v>2.75</v>
      </c>
      <c r="I2389" s="248"/>
      <c r="J2389" s="244"/>
      <c r="K2389" s="244"/>
      <c r="L2389" s="249"/>
      <c r="M2389" s="250"/>
      <c r="N2389" s="251"/>
      <c r="O2389" s="251"/>
      <c r="P2389" s="251"/>
      <c r="Q2389" s="251"/>
      <c r="R2389" s="251"/>
      <c r="S2389" s="251"/>
      <c r="T2389" s="252"/>
      <c r="U2389" s="14"/>
      <c r="V2389" s="14"/>
      <c r="W2389" s="14"/>
      <c r="X2389" s="14"/>
      <c r="Y2389" s="14"/>
      <c r="Z2389" s="14"/>
      <c r="AA2389" s="14"/>
      <c r="AB2389" s="14"/>
      <c r="AC2389" s="14"/>
      <c r="AD2389" s="14"/>
      <c r="AE2389" s="14"/>
      <c r="AT2389" s="253" t="s">
        <v>170</v>
      </c>
      <c r="AU2389" s="253" t="s">
        <v>77</v>
      </c>
      <c r="AV2389" s="14" t="s">
        <v>77</v>
      </c>
      <c r="AW2389" s="14" t="s">
        <v>31</v>
      </c>
      <c r="AX2389" s="14" t="s">
        <v>69</v>
      </c>
      <c r="AY2389" s="253" t="s">
        <v>155</v>
      </c>
    </row>
    <row r="2390" s="15" customFormat="1">
      <c r="A2390" s="15"/>
      <c r="B2390" s="254"/>
      <c r="C2390" s="255"/>
      <c r="D2390" s="228" t="s">
        <v>170</v>
      </c>
      <c r="E2390" s="256" t="s">
        <v>19</v>
      </c>
      <c r="F2390" s="257" t="s">
        <v>192</v>
      </c>
      <c r="G2390" s="255"/>
      <c r="H2390" s="258">
        <v>24.746</v>
      </c>
      <c r="I2390" s="259"/>
      <c r="J2390" s="255"/>
      <c r="K2390" s="255"/>
      <c r="L2390" s="260"/>
      <c r="M2390" s="261"/>
      <c r="N2390" s="262"/>
      <c r="O2390" s="262"/>
      <c r="P2390" s="262"/>
      <c r="Q2390" s="262"/>
      <c r="R2390" s="262"/>
      <c r="S2390" s="262"/>
      <c r="T2390" s="263"/>
      <c r="U2390" s="15"/>
      <c r="V2390" s="15"/>
      <c r="W2390" s="15"/>
      <c r="X2390" s="15"/>
      <c r="Y2390" s="15"/>
      <c r="Z2390" s="15"/>
      <c r="AA2390" s="15"/>
      <c r="AB2390" s="15"/>
      <c r="AC2390" s="15"/>
      <c r="AD2390" s="15"/>
      <c r="AE2390" s="15"/>
      <c r="AT2390" s="264" t="s">
        <v>170</v>
      </c>
      <c r="AU2390" s="264" t="s">
        <v>77</v>
      </c>
      <c r="AV2390" s="15" t="s">
        <v>161</v>
      </c>
      <c r="AW2390" s="15" t="s">
        <v>31</v>
      </c>
      <c r="AX2390" s="15" t="s">
        <v>75</v>
      </c>
      <c r="AY2390" s="264" t="s">
        <v>155</v>
      </c>
    </row>
    <row r="2391" s="2" customFormat="1" ht="16.5" customHeight="1">
      <c r="A2391" s="41"/>
      <c r="B2391" s="42"/>
      <c r="C2391" s="265" t="s">
        <v>1191</v>
      </c>
      <c r="D2391" s="265" t="s">
        <v>322</v>
      </c>
      <c r="E2391" s="266" t="s">
        <v>1895</v>
      </c>
      <c r="F2391" s="267" t="s">
        <v>1896</v>
      </c>
      <c r="G2391" s="268" t="s">
        <v>168</v>
      </c>
      <c r="H2391" s="269">
        <v>1405.405</v>
      </c>
      <c r="I2391" s="270"/>
      <c r="J2391" s="271">
        <f>ROUND(I2391*H2391,2)</f>
        <v>0</v>
      </c>
      <c r="K2391" s="267" t="s">
        <v>19</v>
      </c>
      <c r="L2391" s="272"/>
      <c r="M2391" s="273" t="s">
        <v>19</v>
      </c>
      <c r="N2391" s="274" t="s">
        <v>40</v>
      </c>
      <c r="O2391" s="87"/>
      <c r="P2391" s="224">
        <f>O2391*H2391</f>
        <v>0</v>
      </c>
      <c r="Q2391" s="224">
        <v>0</v>
      </c>
      <c r="R2391" s="224">
        <f>Q2391*H2391</f>
        <v>0</v>
      </c>
      <c r="S2391" s="224">
        <v>0</v>
      </c>
      <c r="T2391" s="225">
        <f>S2391*H2391</f>
        <v>0</v>
      </c>
      <c r="U2391" s="41"/>
      <c r="V2391" s="41"/>
      <c r="W2391" s="41"/>
      <c r="X2391" s="41"/>
      <c r="Y2391" s="41"/>
      <c r="Z2391" s="41"/>
      <c r="AA2391" s="41"/>
      <c r="AB2391" s="41"/>
      <c r="AC2391" s="41"/>
      <c r="AD2391" s="41"/>
      <c r="AE2391" s="41"/>
      <c r="AR2391" s="226" t="s">
        <v>282</v>
      </c>
      <c r="AT2391" s="226" t="s">
        <v>322</v>
      </c>
      <c r="AU2391" s="226" t="s">
        <v>77</v>
      </c>
      <c r="AY2391" s="20" t="s">
        <v>155</v>
      </c>
      <c r="BE2391" s="227">
        <f>IF(N2391="základní",J2391,0)</f>
        <v>0</v>
      </c>
      <c r="BF2391" s="227">
        <f>IF(N2391="snížená",J2391,0)</f>
        <v>0</v>
      </c>
      <c r="BG2391" s="227">
        <f>IF(N2391="zákl. přenesená",J2391,0)</f>
        <v>0</v>
      </c>
      <c r="BH2391" s="227">
        <f>IF(N2391="sníž. přenesená",J2391,0)</f>
        <v>0</v>
      </c>
      <c r="BI2391" s="227">
        <f>IF(N2391="nulová",J2391,0)</f>
        <v>0</v>
      </c>
      <c r="BJ2391" s="20" t="s">
        <v>75</v>
      </c>
      <c r="BK2391" s="227">
        <f>ROUND(I2391*H2391,2)</f>
        <v>0</v>
      </c>
      <c r="BL2391" s="20" t="s">
        <v>220</v>
      </c>
      <c r="BM2391" s="226" t="s">
        <v>1897</v>
      </c>
    </row>
    <row r="2392" s="2" customFormat="1">
      <c r="A2392" s="41"/>
      <c r="B2392" s="42"/>
      <c r="C2392" s="43"/>
      <c r="D2392" s="228" t="s">
        <v>162</v>
      </c>
      <c r="E2392" s="43"/>
      <c r="F2392" s="229" t="s">
        <v>1896</v>
      </c>
      <c r="G2392" s="43"/>
      <c r="H2392" s="43"/>
      <c r="I2392" s="230"/>
      <c r="J2392" s="43"/>
      <c r="K2392" s="43"/>
      <c r="L2392" s="47"/>
      <c r="M2392" s="231"/>
      <c r="N2392" s="232"/>
      <c r="O2392" s="87"/>
      <c r="P2392" s="87"/>
      <c r="Q2392" s="87"/>
      <c r="R2392" s="87"/>
      <c r="S2392" s="87"/>
      <c r="T2392" s="88"/>
      <c r="U2392" s="41"/>
      <c r="V2392" s="41"/>
      <c r="W2392" s="41"/>
      <c r="X2392" s="41"/>
      <c r="Y2392" s="41"/>
      <c r="Z2392" s="41"/>
      <c r="AA2392" s="41"/>
      <c r="AB2392" s="41"/>
      <c r="AC2392" s="41"/>
      <c r="AD2392" s="41"/>
      <c r="AE2392" s="41"/>
      <c r="AT2392" s="20" t="s">
        <v>162</v>
      </c>
      <c r="AU2392" s="20" t="s">
        <v>77</v>
      </c>
    </row>
    <row r="2393" s="2" customFormat="1" ht="16.5" customHeight="1">
      <c r="A2393" s="41"/>
      <c r="B2393" s="42"/>
      <c r="C2393" s="265" t="s">
        <v>1898</v>
      </c>
      <c r="D2393" s="265" t="s">
        <v>322</v>
      </c>
      <c r="E2393" s="266" t="s">
        <v>1845</v>
      </c>
      <c r="F2393" s="267" t="s">
        <v>1846</v>
      </c>
      <c r="G2393" s="268" t="s">
        <v>168</v>
      </c>
      <c r="H2393" s="269">
        <v>1168.9480000000002</v>
      </c>
      <c r="I2393" s="270"/>
      <c r="J2393" s="271">
        <f>ROUND(I2393*H2393,2)</f>
        <v>0</v>
      </c>
      <c r="K2393" s="267" t="s">
        <v>19</v>
      </c>
      <c r="L2393" s="272"/>
      <c r="M2393" s="273" t="s">
        <v>19</v>
      </c>
      <c r="N2393" s="274" t="s">
        <v>40</v>
      </c>
      <c r="O2393" s="87"/>
      <c r="P2393" s="224">
        <f>O2393*H2393</f>
        <v>0</v>
      </c>
      <c r="Q2393" s="224">
        <v>0</v>
      </c>
      <c r="R2393" s="224">
        <f>Q2393*H2393</f>
        <v>0</v>
      </c>
      <c r="S2393" s="224">
        <v>0</v>
      </c>
      <c r="T2393" s="225">
        <f>S2393*H2393</f>
        <v>0</v>
      </c>
      <c r="U2393" s="41"/>
      <c r="V2393" s="41"/>
      <c r="W2393" s="41"/>
      <c r="X2393" s="41"/>
      <c r="Y2393" s="41"/>
      <c r="Z2393" s="41"/>
      <c r="AA2393" s="41"/>
      <c r="AB2393" s="41"/>
      <c r="AC2393" s="41"/>
      <c r="AD2393" s="41"/>
      <c r="AE2393" s="41"/>
      <c r="AR2393" s="226" t="s">
        <v>282</v>
      </c>
      <c r="AT2393" s="226" t="s">
        <v>322</v>
      </c>
      <c r="AU2393" s="226" t="s">
        <v>77</v>
      </c>
      <c r="AY2393" s="20" t="s">
        <v>155</v>
      </c>
      <c r="BE2393" s="227">
        <f>IF(N2393="základní",J2393,0)</f>
        <v>0</v>
      </c>
      <c r="BF2393" s="227">
        <f>IF(N2393="snížená",J2393,0)</f>
        <v>0</v>
      </c>
      <c r="BG2393" s="227">
        <f>IF(N2393="zákl. přenesená",J2393,0)</f>
        <v>0</v>
      </c>
      <c r="BH2393" s="227">
        <f>IF(N2393="sníž. přenesená",J2393,0)</f>
        <v>0</v>
      </c>
      <c r="BI2393" s="227">
        <f>IF(N2393="nulová",J2393,0)</f>
        <v>0</v>
      </c>
      <c r="BJ2393" s="20" t="s">
        <v>75</v>
      </c>
      <c r="BK2393" s="227">
        <f>ROUND(I2393*H2393,2)</f>
        <v>0</v>
      </c>
      <c r="BL2393" s="20" t="s">
        <v>220</v>
      </c>
      <c r="BM2393" s="226" t="s">
        <v>1899</v>
      </c>
    </row>
    <row r="2394" s="2" customFormat="1">
      <c r="A2394" s="41"/>
      <c r="B2394" s="42"/>
      <c r="C2394" s="43"/>
      <c r="D2394" s="228" t="s">
        <v>162</v>
      </c>
      <c r="E2394" s="43"/>
      <c r="F2394" s="229" t="s">
        <v>1846</v>
      </c>
      <c r="G2394" s="43"/>
      <c r="H2394" s="43"/>
      <c r="I2394" s="230"/>
      <c r="J2394" s="43"/>
      <c r="K2394" s="43"/>
      <c r="L2394" s="47"/>
      <c r="M2394" s="231"/>
      <c r="N2394" s="232"/>
      <c r="O2394" s="87"/>
      <c r="P2394" s="87"/>
      <c r="Q2394" s="87"/>
      <c r="R2394" s="87"/>
      <c r="S2394" s="87"/>
      <c r="T2394" s="88"/>
      <c r="U2394" s="41"/>
      <c r="V2394" s="41"/>
      <c r="W2394" s="41"/>
      <c r="X2394" s="41"/>
      <c r="Y2394" s="41"/>
      <c r="Z2394" s="41"/>
      <c r="AA2394" s="41"/>
      <c r="AB2394" s="41"/>
      <c r="AC2394" s="41"/>
      <c r="AD2394" s="41"/>
      <c r="AE2394" s="41"/>
      <c r="AT2394" s="20" t="s">
        <v>162</v>
      </c>
      <c r="AU2394" s="20" t="s">
        <v>77</v>
      </c>
    </row>
    <row r="2395" s="14" customFormat="1">
      <c r="A2395" s="14"/>
      <c r="B2395" s="243"/>
      <c r="C2395" s="244"/>
      <c r="D2395" s="228" t="s">
        <v>170</v>
      </c>
      <c r="E2395" s="245" t="s">
        <v>19</v>
      </c>
      <c r="F2395" s="246" t="s">
        <v>1876</v>
      </c>
      <c r="G2395" s="244"/>
      <c r="H2395" s="247">
        <v>882.59</v>
      </c>
      <c r="I2395" s="248"/>
      <c r="J2395" s="244"/>
      <c r="K2395" s="244"/>
      <c r="L2395" s="249"/>
      <c r="M2395" s="250"/>
      <c r="N2395" s="251"/>
      <c r="O2395" s="251"/>
      <c r="P2395" s="251"/>
      <c r="Q2395" s="251"/>
      <c r="R2395" s="251"/>
      <c r="S2395" s="251"/>
      <c r="T2395" s="252"/>
      <c r="U2395" s="14"/>
      <c r="V2395" s="14"/>
      <c r="W2395" s="14"/>
      <c r="X2395" s="14"/>
      <c r="Y2395" s="14"/>
      <c r="Z2395" s="14"/>
      <c r="AA2395" s="14"/>
      <c r="AB2395" s="14"/>
      <c r="AC2395" s="14"/>
      <c r="AD2395" s="14"/>
      <c r="AE2395" s="14"/>
      <c r="AT2395" s="253" t="s">
        <v>170</v>
      </c>
      <c r="AU2395" s="253" t="s">
        <v>77</v>
      </c>
      <c r="AV2395" s="14" t="s">
        <v>77</v>
      </c>
      <c r="AW2395" s="14" t="s">
        <v>31</v>
      </c>
      <c r="AX2395" s="14" t="s">
        <v>69</v>
      </c>
      <c r="AY2395" s="253" t="s">
        <v>155</v>
      </c>
    </row>
    <row r="2396" s="14" customFormat="1">
      <c r="A2396" s="14"/>
      <c r="B2396" s="243"/>
      <c r="C2396" s="244"/>
      <c r="D2396" s="228" t="s">
        <v>170</v>
      </c>
      <c r="E2396" s="245" t="s">
        <v>19</v>
      </c>
      <c r="F2396" s="246" t="s">
        <v>1877</v>
      </c>
      <c r="G2396" s="244"/>
      <c r="H2396" s="247">
        <v>21.996</v>
      </c>
      <c r="I2396" s="248"/>
      <c r="J2396" s="244"/>
      <c r="K2396" s="244"/>
      <c r="L2396" s="249"/>
      <c r="M2396" s="250"/>
      <c r="N2396" s="251"/>
      <c r="O2396" s="251"/>
      <c r="P2396" s="251"/>
      <c r="Q2396" s="251"/>
      <c r="R2396" s="251"/>
      <c r="S2396" s="251"/>
      <c r="T2396" s="252"/>
      <c r="U2396" s="14"/>
      <c r="V2396" s="14"/>
      <c r="W2396" s="14"/>
      <c r="X2396" s="14"/>
      <c r="Y2396" s="14"/>
      <c r="Z2396" s="14"/>
      <c r="AA2396" s="14"/>
      <c r="AB2396" s="14"/>
      <c r="AC2396" s="14"/>
      <c r="AD2396" s="14"/>
      <c r="AE2396" s="14"/>
      <c r="AT2396" s="253" t="s">
        <v>170</v>
      </c>
      <c r="AU2396" s="253" t="s">
        <v>77</v>
      </c>
      <c r="AV2396" s="14" t="s">
        <v>77</v>
      </c>
      <c r="AW2396" s="14" t="s">
        <v>31</v>
      </c>
      <c r="AX2396" s="14" t="s">
        <v>69</v>
      </c>
      <c r="AY2396" s="253" t="s">
        <v>155</v>
      </c>
    </row>
    <row r="2397" s="14" customFormat="1">
      <c r="A2397" s="14"/>
      <c r="B2397" s="243"/>
      <c r="C2397" s="244"/>
      <c r="D2397" s="228" t="s">
        <v>170</v>
      </c>
      <c r="E2397" s="245" t="s">
        <v>19</v>
      </c>
      <c r="F2397" s="246" t="s">
        <v>1878</v>
      </c>
      <c r="G2397" s="244"/>
      <c r="H2397" s="247">
        <v>5.499</v>
      </c>
      <c r="I2397" s="248"/>
      <c r="J2397" s="244"/>
      <c r="K2397" s="244"/>
      <c r="L2397" s="249"/>
      <c r="M2397" s="250"/>
      <c r="N2397" s="251"/>
      <c r="O2397" s="251"/>
      <c r="P2397" s="251"/>
      <c r="Q2397" s="251"/>
      <c r="R2397" s="251"/>
      <c r="S2397" s="251"/>
      <c r="T2397" s="252"/>
      <c r="U2397" s="14"/>
      <c r="V2397" s="14"/>
      <c r="W2397" s="14"/>
      <c r="X2397" s="14"/>
      <c r="Y2397" s="14"/>
      <c r="Z2397" s="14"/>
      <c r="AA2397" s="14"/>
      <c r="AB2397" s="14"/>
      <c r="AC2397" s="14"/>
      <c r="AD2397" s="14"/>
      <c r="AE2397" s="14"/>
      <c r="AT2397" s="253" t="s">
        <v>170</v>
      </c>
      <c r="AU2397" s="253" t="s">
        <v>77</v>
      </c>
      <c r="AV2397" s="14" t="s">
        <v>77</v>
      </c>
      <c r="AW2397" s="14" t="s">
        <v>31</v>
      </c>
      <c r="AX2397" s="14" t="s">
        <v>69</v>
      </c>
      <c r="AY2397" s="253" t="s">
        <v>155</v>
      </c>
    </row>
    <row r="2398" s="14" customFormat="1">
      <c r="A2398" s="14"/>
      <c r="B2398" s="243"/>
      <c r="C2398" s="244"/>
      <c r="D2398" s="228" t="s">
        <v>170</v>
      </c>
      <c r="E2398" s="245" t="s">
        <v>19</v>
      </c>
      <c r="F2398" s="246" t="s">
        <v>1879</v>
      </c>
      <c r="G2398" s="244"/>
      <c r="H2398" s="247">
        <v>248.684</v>
      </c>
      <c r="I2398" s="248"/>
      <c r="J2398" s="244"/>
      <c r="K2398" s="244"/>
      <c r="L2398" s="249"/>
      <c r="M2398" s="250"/>
      <c r="N2398" s="251"/>
      <c r="O2398" s="251"/>
      <c r="P2398" s="251"/>
      <c r="Q2398" s="251"/>
      <c r="R2398" s="251"/>
      <c r="S2398" s="251"/>
      <c r="T2398" s="252"/>
      <c r="U2398" s="14"/>
      <c r="V2398" s="14"/>
      <c r="W2398" s="14"/>
      <c r="X2398" s="14"/>
      <c r="Y2398" s="14"/>
      <c r="Z2398" s="14"/>
      <c r="AA2398" s="14"/>
      <c r="AB2398" s="14"/>
      <c r="AC2398" s="14"/>
      <c r="AD2398" s="14"/>
      <c r="AE2398" s="14"/>
      <c r="AT2398" s="253" t="s">
        <v>170</v>
      </c>
      <c r="AU2398" s="253" t="s">
        <v>77</v>
      </c>
      <c r="AV2398" s="14" t="s">
        <v>77</v>
      </c>
      <c r="AW2398" s="14" t="s">
        <v>31</v>
      </c>
      <c r="AX2398" s="14" t="s">
        <v>69</v>
      </c>
      <c r="AY2398" s="253" t="s">
        <v>155</v>
      </c>
    </row>
    <row r="2399" s="14" customFormat="1">
      <c r="A2399" s="14"/>
      <c r="B2399" s="243"/>
      <c r="C2399" s="244"/>
      <c r="D2399" s="228" t="s">
        <v>170</v>
      </c>
      <c r="E2399" s="245" t="s">
        <v>19</v>
      </c>
      <c r="F2399" s="246" t="s">
        <v>1880</v>
      </c>
      <c r="G2399" s="244"/>
      <c r="H2399" s="247">
        <v>5.499</v>
      </c>
      <c r="I2399" s="248"/>
      <c r="J2399" s="244"/>
      <c r="K2399" s="244"/>
      <c r="L2399" s="249"/>
      <c r="M2399" s="250"/>
      <c r="N2399" s="251"/>
      <c r="O2399" s="251"/>
      <c r="P2399" s="251"/>
      <c r="Q2399" s="251"/>
      <c r="R2399" s="251"/>
      <c r="S2399" s="251"/>
      <c r="T2399" s="252"/>
      <c r="U2399" s="14"/>
      <c r="V2399" s="14"/>
      <c r="W2399" s="14"/>
      <c r="X2399" s="14"/>
      <c r="Y2399" s="14"/>
      <c r="Z2399" s="14"/>
      <c r="AA2399" s="14"/>
      <c r="AB2399" s="14"/>
      <c r="AC2399" s="14"/>
      <c r="AD2399" s="14"/>
      <c r="AE2399" s="14"/>
      <c r="AT2399" s="253" t="s">
        <v>170</v>
      </c>
      <c r="AU2399" s="253" t="s">
        <v>77</v>
      </c>
      <c r="AV2399" s="14" t="s">
        <v>77</v>
      </c>
      <c r="AW2399" s="14" t="s">
        <v>31</v>
      </c>
      <c r="AX2399" s="14" t="s">
        <v>69</v>
      </c>
      <c r="AY2399" s="253" t="s">
        <v>155</v>
      </c>
    </row>
    <row r="2400" s="14" customFormat="1">
      <c r="A2400" s="14"/>
      <c r="B2400" s="243"/>
      <c r="C2400" s="244"/>
      <c r="D2400" s="228" t="s">
        <v>170</v>
      </c>
      <c r="E2400" s="245" t="s">
        <v>19</v>
      </c>
      <c r="F2400" s="246" t="s">
        <v>1881</v>
      </c>
      <c r="G2400" s="244"/>
      <c r="H2400" s="247">
        <v>4.68</v>
      </c>
      <c r="I2400" s="248"/>
      <c r="J2400" s="244"/>
      <c r="K2400" s="244"/>
      <c r="L2400" s="249"/>
      <c r="M2400" s="250"/>
      <c r="N2400" s="251"/>
      <c r="O2400" s="251"/>
      <c r="P2400" s="251"/>
      <c r="Q2400" s="251"/>
      <c r="R2400" s="251"/>
      <c r="S2400" s="251"/>
      <c r="T2400" s="252"/>
      <c r="U2400" s="14"/>
      <c r="V2400" s="14"/>
      <c r="W2400" s="14"/>
      <c r="X2400" s="14"/>
      <c r="Y2400" s="14"/>
      <c r="Z2400" s="14"/>
      <c r="AA2400" s="14"/>
      <c r="AB2400" s="14"/>
      <c r="AC2400" s="14"/>
      <c r="AD2400" s="14"/>
      <c r="AE2400" s="14"/>
      <c r="AT2400" s="253" t="s">
        <v>170</v>
      </c>
      <c r="AU2400" s="253" t="s">
        <v>77</v>
      </c>
      <c r="AV2400" s="14" t="s">
        <v>77</v>
      </c>
      <c r="AW2400" s="14" t="s">
        <v>31</v>
      </c>
      <c r="AX2400" s="14" t="s">
        <v>69</v>
      </c>
      <c r="AY2400" s="253" t="s">
        <v>155</v>
      </c>
    </row>
    <row r="2401" s="15" customFormat="1">
      <c r="A2401" s="15"/>
      <c r="B2401" s="254"/>
      <c r="C2401" s="255"/>
      <c r="D2401" s="228" t="s">
        <v>170</v>
      </c>
      <c r="E2401" s="256" t="s">
        <v>19</v>
      </c>
      <c r="F2401" s="257" t="s">
        <v>192</v>
      </c>
      <c r="G2401" s="255"/>
      <c r="H2401" s="258">
        <v>1168.9480000000002</v>
      </c>
      <c r="I2401" s="259"/>
      <c r="J2401" s="255"/>
      <c r="K2401" s="255"/>
      <c r="L2401" s="260"/>
      <c r="M2401" s="261"/>
      <c r="N2401" s="262"/>
      <c r="O2401" s="262"/>
      <c r="P2401" s="262"/>
      <c r="Q2401" s="262"/>
      <c r="R2401" s="262"/>
      <c r="S2401" s="262"/>
      <c r="T2401" s="263"/>
      <c r="U2401" s="15"/>
      <c r="V2401" s="15"/>
      <c r="W2401" s="15"/>
      <c r="X2401" s="15"/>
      <c r="Y2401" s="15"/>
      <c r="Z2401" s="15"/>
      <c r="AA2401" s="15"/>
      <c r="AB2401" s="15"/>
      <c r="AC2401" s="15"/>
      <c r="AD2401" s="15"/>
      <c r="AE2401" s="15"/>
      <c r="AT2401" s="264" t="s">
        <v>170</v>
      </c>
      <c r="AU2401" s="264" t="s">
        <v>77</v>
      </c>
      <c r="AV2401" s="15" t="s">
        <v>161</v>
      </c>
      <c r="AW2401" s="15" t="s">
        <v>31</v>
      </c>
      <c r="AX2401" s="15" t="s">
        <v>75</v>
      </c>
      <c r="AY2401" s="264" t="s">
        <v>155</v>
      </c>
    </row>
    <row r="2402" s="2" customFormat="1" ht="16.5" customHeight="1">
      <c r="A2402" s="41"/>
      <c r="B2402" s="42"/>
      <c r="C2402" s="265" t="s">
        <v>1215</v>
      </c>
      <c r="D2402" s="265" t="s">
        <v>322</v>
      </c>
      <c r="E2402" s="266" t="s">
        <v>1900</v>
      </c>
      <c r="F2402" s="267" t="s">
        <v>1901</v>
      </c>
      <c r="G2402" s="268" t="s">
        <v>168</v>
      </c>
      <c r="H2402" s="269">
        <v>236.457</v>
      </c>
      <c r="I2402" s="270"/>
      <c r="J2402" s="271">
        <f>ROUND(I2402*H2402,2)</f>
        <v>0</v>
      </c>
      <c r="K2402" s="267" t="s">
        <v>19</v>
      </c>
      <c r="L2402" s="272"/>
      <c r="M2402" s="273" t="s">
        <v>19</v>
      </c>
      <c r="N2402" s="274" t="s">
        <v>40</v>
      </c>
      <c r="O2402" s="87"/>
      <c r="P2402" s="224">
        <f>O2402*H2402</f>
        <v>0</v>
      </c>
      <c r="Q2402" s="224">
        <v>0</v>
      </c>
      <c r="R2402" s="224">
        <f>Q2402*H2402</f>
        <v>0</v>
      </c>
      <c r="S2402" s="224">
        <v>0</v>
      </c>
      <c r="T2402" s="225">
        <f>S2402*H2402</f>
        <v>0</v>
      </c>
      <c r="U2402" s="41"/>
      <c r="V2402" s="41"/>
      <c r="W2402" s="41"/>
      <c r="X2402" s="41"/>
      <c r="Y2402" s="41"/>
      <c r="Z2402" s="41"/>
      <c r="AA2402" s="41"/>
      <c r="AB2402" s="41"/>
      <c r="AC2402" s="41"/>
      <c r="AD2402" s="41"/>
      <c r="AE2402" s="41"/>
      <c r="AR2402" s="226" t="s">
        <v>282</v>
      </c>
      <c r="AT2402" s="226" t="s">
        <v>322</v>
      </c>
      <c r="AU2402" s="226" t="s">
        <v>77</v>
      </c>
      <c r="AY2402" s="20" t="s">
        <v>155</v>
      </c>
      <c r="BE2402" s="227">
        <f>IF(N2402="základní",J2402,0)</f>
        <v>0</v>
      </c>
      <c r="BF2402" s="227">
        <f>IF(N2402="snížená",J2402,0)</f>
        <v>0</v>
      </c>
      <c r="BG2402" s="227">
        <f>IF(N2402="zákl. přenesená",J2402,0)</f>
        <v>0</v>
      </c>
      <c r="BH2402" s="227">
        <f>IF(N2402="sníž. přenesená",J2402,0)</f>
        <v>0</v>
      </c>
      <c r="BI2402" s="227">
        <f>IF(N2402="nulová",J2402,0)</f>
        <v>0</v>
      </c>
      <c r="BJ2402" s="20" t="s">
        <v>75</v>
      </c>
      <c r="BK2402" s="227">
        <f>ROUND(I2402*H2402,2)</f>
        <v>0</v>
      </c>
      <c r="BL2402" s="20" t="s">
        <v>220</v>
      </c>
      <c r="BM2402" s="226" t="s">
        <v>1902</v>
      </c>
    </row>
    <row r="2403" s="2" customFormat="1">
      <c r="A2403" s="41"/>
      <c r="B2403" s="42"/>
      <c r="C2403" s="43"/>
      <c r="D2403" s="228" t="s">
        <v>162</v>
      </c>
      <c r="E2403" s="43"/>
      <c r="F2403" s="229" t="s">
        <v>1901</v>
      </c>
      <c r="G2403" s="43"/>
      <c r="H2403" s="43"/>
      <c r="I2403" s="230"/>
      <c r="J2403" s="43"/>
      <c r="K2403" s="43"/>
      <c r="L2403" s="47"/>
      <c r="M2403" s="231"/>
      <c r="N2403" s="232"/>
      <c r="O2403" s="87"/>
      <c r="P2403" s="87"/>
      <c r="Q2403" s="87"/>
      <c r="R2403" s="87"/>
      <c r="S2403" s="87"/>
      <c r="T2403" s="88"/>
      <c r="U2403" s="41"/>
      <c r="V2403" s="41"/>
      <c r="W2403" s="41"/>
      <c r="X2403" s="41"/>
      <c r="Y2403" s="41"/>
      <c r="Z2403" s="41"/>
      <c r="AA2403" s="41"/>
      <c r="AB2403" s="41"/>
      <c r="AC2403" s="41"/>
      <c r="AD2403" s="41"/>
      <c r="AE2403" s="41"/>
      <c r="AT2403" s="20" t="s">
        <v>162</v>
      </c>
      <c r="AU2403" s="20" t="s">
        <v>77</v>
      </c>
    </row>
    <row r="2404" s="14" customFormat="1">
      <c r="A2404" s="14"/>
      <c r="B2404" s="243"/>
      <c r="C2404" s="244"/>
      <c r="D2404" s="228" t="s">
        <v>170</v>
      </c>
      <c r="E2404" s="245" t="s">
        <v>19</v>
      </c>
      <c r="F2404" s="246" t="s">
        <v>1882</v>
      </c>
      <c r="G2404" s="244"/>
      <c r="H2404" s="247">
        <v>236.457</v>
      </c>
      <c r="I2404" s="248"/>
      <c r="J2404" s="244"/>
      <c r="K2404" s="244"/>
      <c r="L2404" s="249"/>
      <c r="M2404" s="250"/>
      <c r="N2404" s="251"/>
      <c r="O2404" s="251"/>
      <c r="P2404" s="251"/>
      <c r="Q2404" s="251"/>
      <c r="R2404" s="251"/>
      <c r="S2404" s="251"/>
      <c r="T2404" s="252"/>
      <c r="U2404" s="14"/>
      <c r="V2404" s="14"/>
      <c r="W2404" s="14"/>
      <c r="X2404" s="14"/>
      <c r="Y2404" s="14"/>
      <c r="Z2404" s="14"/>
      <c r="AA2404" s="14"/>
      <c r="AB2404" s="14"/>
      <c r="AC2404" s="14"/>
      <c r="AD2404" s="14"/>
      <c r="AE2404" s="14"/>
      <c r="AT2404" s="253" t="s">
        <v>170</v>
      </c>
      <c r="AU2404" s="253" t="s">
        <v>77</v>
      </c>
      <c r="AV2404" s="14" t="s">
        <v>77</v>
      </c>
      <c r="AW2404" s="14" t="s">
        <v>31</v>
      </c>
      <c r="AX2404" s="14" t="s">
        <v>69</v>
      </c>
      <c r="AY2404" s="253" t="s">
        <v>155</v>
      </c>
    </row>
    <row r="2405" s="15" customFormat="1">
      <c r="A2405" s="15"/>
      <c r="B2405" s="254"/>
      <c r="C2405" s="255"/>
      <c r="D2405" s="228" t="s">
        <v>170</v>
      </c>
      <c r="E2405" s="256" t="s">
        <v>19</v>
      </c>
      <c r="F2405" s="257" t="s">
        <v>192</v>
      </c>
      <c r="G2405" s="255"/>
      <c r="H2405" s="258">
        <v>236.457</v>
      </c>
      <c r="I2405" s="259"/>
      <c r="J2405" s="255"/>
      <c r="K2405" s="255"/>
      <c r="L2405" s="260"/>
      <c r="M2405" s="261"/>
      <c r="N2405" s="262"/>
      <c r="O2405" s="262"/>
      <c r="P2405" s="262"/>
      <c r="Q2405" s="262"/>
      <c r="R2405" s="262"/>
      <c r="S2405" s="262"/>
      <c r="T2405" s="263"/>
      <c r="U2405" s="15"/>
      <c r="V2405" s="15"/>
      <c r="W2405" s="15"/>
      <c r="X2405" s="15"/>
      <c r="Y2405" s="15"/>
      <c r="Z2405" s="15"/>
      <c r="AA2405" s="15"/>
      <c r="AB2405" s="15"/>
      <c r="AC2405" s="15"/>
      <c r="AD2405" s="15"/>
      <c r="AE2405" s="15"/>
      <c r="AT2405" s="264" t="s">
        <v>170</v>
      </c>
      <c r="AU2405" s="264" t="s">
        <v>77</v>
      </c>
      <c r="AV2405" s="15" t="s">
        <v>161</v>
      </c>
      <c r="AW2405" s="15" t="s">
        <v>31</v>
      </c>
      <c r="AX2405" s="15" t="s">
        <v>75</v>
      </c>
      <c r="AY2405" s="264" t="s">
        <v>155</v>
      </c>
    </row>
    <row r="2406" s="2" customFormat="1" ht="21.75" customHeight="1">
      <c r="A2406" s="41"/>
      <c r="B2406" s="42"/>
      <c r="C2406" s="215" t="s">
        <v>1903</v>
      </c>
      <c r="D2406" s="215" t="s">
        <v>157</v>
      </c>
      <c r="E2406" s="216" t="s">
        <v>1904</v>
      </c>
      <c r="F2406" s="217" t="s">
        <v>1905</v>
      </c>
      <c r="G2406" s="218" t="s">
        <v>168</v>
      </c>
      <c r="H2406" s="219">
        <v>73.944</v>
      </c>
      <c r="I2406" s="220"/>
      <c r="J2406" s="221">
        <f>ROUND(I2406*H2406,2)</f>
        <v>0</v>
      </c>
      <c r="K2406" s="217" t="s">
        <v>19</v>
      </c>
      <c r="L2406" s="47"/>
      <c r="M2406" s="222" t="s">
        <v>19</v>
      </c>
      <c r="N2406" s="223" t="s">
        <v>40</v>
      </c>
      <c r="O2406" s="87"/>
      <c r="P2406" s="224">
        <f>O2406*H2406</f>
        <v>0</v>
      </c>
      <c r="Q2406" s="224">
        <v>0</v>
      </c>
      <c r="R2406" s="224">
        <f>Q2406*H2406</f>
        <v>0</v>
      </c>
      <c r="S2406" s="224">
        <v>0</v>
      </c>
      <c r="T2406" s="225">
        <f>S2406*H2406</f>
        <v>0</v>
      </c>
      <c r="U2406" s="41"/>
      <c r="V2406" s="41"/>
      <c r="W2406" s="41"/>
      <c r="X2406" s="41"/>
      <c r="Y2406" s="41"/>
      <c r="Z2406" s="41"/>
      <c r="AA2406" s="41"/>
      <c r="AB2406" s="41"/>
      <c r="AC2406" s="41"/>
      <c r="AD2406" s="41"/>
      <c r="AE2406" s="41"/>
      <c r="AR2406" s="226" t="s">
        <v>220</v>
      </c>
      <c r="AT2406" s="226" t="s">
        <v>157</v>
      </c>
      <c r="AU2406" s="226" t="s">
        <v>77</v>
      </c>
      <c r="AY2406" s="20" t="s">
        <v>155</v>
      </c>
      <c r="BE2406" s="227">
        <f>IF(N2406="základní",J2406,0)</f>
        <v>0</v>
      </c>
      <c r="BF2406" s="227">
        <f>IF(N2406="snížená",J2406,0)</f>
        <v>0</v>
      </c>
      <c r="BG2406" s="227">
        <f>IF(N2406="zákl. přenesená",J2406,0)</f>
        <v>0</v>
      </c>
      <c r="BH2406" s="227">
        <f>IF(N2406="sníž. přenesená",J2406,0)</f>
        <v>0</v>
      </c>
      <c r="BI2406" s="227">
        <f>IF(N2406="nulová",J2406,0)</f>
        <v>0</v>
      </c>
      <c r="BJ2406" s="20" t="s">
        <v>75</v>
      </c>
      <c r="BK2406" s="227">
        <f>ROUND(I2406*H2406,2)</f>
        <v>0</v>
      </c>
      <c r="BL2406" s="20" t="s">
        <v>220</v>
      </c>
      <c r="BM2406" s="226" t="s">
        <v>1906</v>
      </c>
    </row>
    <row r="2407" s="2" customFormat="1">
      <c r="A2407" s="41"/>
      <c r="B2407" s="42"/>
      <c r="C2407" s="43"/>
      <c r="D2407" s="228" t="s">
        <v>162</v>
      </c>
      <c r="E2407" s="43"/>
      <c r="F2407" s="229" t="s">
        <v>1905</v>
      </c>
      <c r="G2407" s="43"/>
      <c r="H2407" s="43"/>
      <c r="I2407" s="230"/>
      <c r="J2407" s="43"/>
      <c r="K2407" s="43"/>
      <c r="L2407" s="47"/>
      <c r="M2407" s="231"/>
      <c r="N2407" s="232"/>
      <c r="O2407" s="87"/>
      <c r="P2407" s="87"/>
      <c r="Q2407" s="87"/>
      <c r="R2407" s="87"/>
      <c r="S2407" s="87"/>
      <c r="T2407" s="88"/>
      <c r="U2407" s="41"/>
      <c r="V2407" s="41"/>
      <c r="W2407" s="41"/>
      <c r="X2407" s="41"/>
      <c r="Y2407" s="41"/>
      <c r="Z2407" s="41"/>
      <c r="AA2407" s="41"/>
      <c r="AB2407" s="41"/>
      <c r="AC2407" s="41"/>
      <c r="AD2407" s="41"/>
      <c r="AE2407" s="41"/>
      <c r="AT2407" s="20" t="s">
        <v>162</v>
      </c>
      <c r="AU2407" s="20" t="s">
        <v>77</v>
      </c>
    </row>
    <row r="2408" s="14" customFormat="1">
      <c r="A2408" s="14"/>
      <c r="B2408" s="243"/>
      <c r="C2408" s="244"/>
      <c r="D2408" s="228" t="s">
        <v>170</v>
      </c>
      <c r="E2408" s="245" t="s">
        <v>19</v>
      </c>
      <c r="F2408" s="246" t="s">
        <v>1907</v>
      </c>
      <c r="G2408" s="244"/>
      <c r="H2408" s="247">
        <v>73.944</v>
      </c>
      <c r="I2408" s="248"/>
      <c r="J2408" s="244"/>
      <c r="K2408" s="244"/>
      <c r="L2408" s="249"/>
      <c r="M2408" s="250"/>
      <c r="N2408" s="251"/>
      <c r="O2408" s="251"/>
      <c r="P2408" s="251"/>
      <c r="Q2408" s="251"/>
      <c r="R2408" s="251"/>
      <c r="S2408" s="251"/>
      <c r="T2408" s="252"/>
      <c r="U2408" s="14"/>
      <c r="V2408" s="14"/>
      <c r="W2408" s="14"/>
      <c r="X2408" s="14"/>
      <c r="Y2408" s="14"/>
      <c r="Z2408" s="14"/>
      <c r="AA2408" s="14"/>
      <c r="AB2408" s="14"/>
      <c r="AC2408" s="14"/>
      <c r="AD2408" s="14"/>
      <c r="AE2408" s="14"/>
      <c r="AT2408" s="253" t="s">
        <v>170</v>
      </c>
      <c r="AU2408" s="253" t="s">
        <v>77</v>
      </c>
      <c r="AV2408" s="14" t="s">
        <v>77</v>
      </c>
      <c r="AW2408" s="14" t="s">
        <v>31</v>
      </c>
      <c r="AX2408" s="14" t="s">
        <v>69</v>
      </c>
      <c r="AY2408" s="253" t="s">
        <v>155</v>
      </c>
    </row>
    <row r="2409" s="15" customFormat="1">
      <c r="A2409" s="15"/>
      <c r="B2409" s="254"/>
      <c r="C2409" s="255"/>
      <c r="D2409" s="228" t="s">
        <v>170</v>
      </c>
      <c r="E2409" s="256" t="s">
        <v>19</v>
      </c>
      <c r="F2409" s="257" t="s">
        <v>192</v>
      </c>
      <c r="G2409" s="255"/>
      <c r="H2409" s="258">
        <v>73.944</v>
      </c>
      <c r="I2409" s="259"/>
      <c r="J2409" s="255"/>
      <c r="K2409" s="255"/>
      <c r="L2409" s="260"/>
      <c r="M2409" s="261"/>
      <c r="N2409" s="262"/>
      <c r="O2409" s="262"/>
      <c r="P2409" s="262"/>
      <c r="Q2409" s="262"/>
      <c r="R2409" s="262"/>
      <c r="S2409" s="262"/>
      <c r="T2409" s="263"/>
      <c r="U2409" s="15"/>
      <c r="V2409" s="15"/>
      <c r="W2409" s="15"/>
      <c r="X2409" s="15"/>
      <c r="Y2409" s="15"/>
      <c r="Z2409" s="15"/>
      <c r="AA2409" s="15"/>
      <c r="AB2409" s="15"/>
      <c r="AC2409" s="15"/>
      <c r="AD2409" s="15"/>
      <c r="AE2409" s="15"/>
      <c r="AT2409" s="264" t="s">
        <v>170</v>
      </c>
      <c r="AU2409" s="264" t="s">
        <v>77</v>
      </c>
      <c r="AV2409" s="15" t="s">
        <v>161</v>
      </c>
      <c r="AW2409" s="15" t="s">
        <v>31</v>
      </c>
      <c r="AX2409" s="15" t="s">
        <v>75</v>
      </c>
      <c r="AY2409" s="264" t="s">
        <v>155</v>
      </c>
    </row>
    <row r="2410" s="2" customFormat="1" ht="16.5" customHeight="1">
      <c r="A2410" s="41"/>
      <c r="B2410" s="42"/>
      <c r="C2410" s="265" t="s">
        <v>1220</v>
      </c>
      <c r="D2410" s="265" t="s">
        <v>322</v>
      </c>
      <c r="E2410" s="266" t="s">
        <v>1908</v>
      </c>
      <c r="F2410" s="267" t="s">
        <v>1909</v>
      </c>
      <c r="G2410" s="268" t="s">
        <v>168</v>
      </c>
      <c r="H2410" s="269">
        <v>73.944</v>
      </c>
      <c r="I2410" s="270"/>
      <c r="J2410" s="271">
        <f>ROUND(I2410*H2410,2)</f>
        <v>0</v>
      </c>
      <c r="K2410" s="267" t="s">
        <v>19</v>
      </c>
      <c r="L2410" s="272"/>
      <c r="M2410" s="273" t="s">
        <v>19</v>
      </c>
      <c r="N2410" s="274" t="s">
        <v>40</v>
      </c>
      <c r="O2410" s="87"/>
      <c r="P2410" s="224">
        <f>O2410*H2410</f>
        <v>0</v>
      </c>
      <c r="Q2410" s="224">
        <v>0</v>
      </c>
      <c r="R2410" s="224">
        <f>Q2410*H2410</f>
        <v>0</v>
      </c>
      <c r="S2410" s="224">
        <v>0</v>
      </c>
      <c r="T2410" s="225">
        <f>S2410*H2410</f>
        <v>0</v>
      </c>
      <c r="U2410" s="41"/>
      <c r="V2410" s="41"/>
      <c r="W2410" s="41"/>
      <c r="X2410" s="41"/>
      <c r="Y2410" s="41"/>
      <c r="Z2410" s="41"/>
      <c r="AA2410" s="41"/>
      <c r="AB2410" s="41"/>
      <c r="AC2410" s="41"/>
      <c r="AD2410" s="41"/>
      <c r="AE2410" s="41"/>
      <c r="AR2410" s="226" t="s">
        <v>282</v>
      </c>
      <c r="AT2410" s="226" t="s">
        <v>322</v>
      </c>
      <c r="AU2410" s="226" t="s">
        <v>77</v>
      </c>
      <c r="AY2410" s="20" t="s">
        <v>155</v>
      </c>
      <c r="BE2410" s="227">
        <f>IF(N2410="základní",J2410,0)</f>
        <v>0</v>
      </c>
      <c r="BF2410" s="227">
        <f>IF(N2410="snížená",J2410,0)</f>
        <v>0</v>
      </c>
      <c r="BG2410" s="227">
        <f>IF(N2410="zákl. přenesená",J2410,0)</f>
        <v>0</v>
      </c>
      <c r="BH2410" s="227">
        <f>IF(N2410="sníž. přenesená",J2410,0)</f>
        <v>0</v>
      </c>
      <c r="BI2410" s="227">
        <f>IF(N2410="nulová",J2410,0)</f>
        <v>0</v>
      </c>
      <c r="BJ2410" s="20" t="s">
        <v>75</v>
      </c>
      <c r="BK2410" s="227">
        <f>ROUND(I2410*H2410,2)</f>
        <v>0</v>
      </c>
      <c r="BL2410" s="20" t="s">
        <v>220</v>
      </c>
      <c r="BM2410" s="226" t="s">
        <v>1910</v>
      </c>
    </row>
    <row r="2411" s="2" customFormat="1">
      <c r="A2411" s="41"/>
      <c r="B2411" s="42"/>
      <c r="C2411" s="43"/>
      <c r="D2411" s="228" t="s">
        <v>162</v>
      </c>
      <c r="E2411" s="43"/>
      <c r="F2411" s="229" t="s">
        <v>1909</v>
      </c>
      <c r="G2411" s="43"/>
      <c r="H2411" s="43"/>
      <c r="I2411" s="230"/>
      <c r="J2411" s="43"/>
      <c r="K2411" s="43"/>
      <c r="L2411" s="47"/>
      <c r="M2411" s="231"/>
      <c r="N2411" s="232"/>
      <c r="O2411" s="87"/>
      <c r="P2411" s="87"/>
      <c r="Q2411" s="87"/>
      <c r="R2411" s="87"/>
      <c r="S2411" s="87"/>
      <c r="T2411" s="88"/>
      <c r="U2411" s="41"/>
      <c r="V2411" s="41"/>
      <c r="W2411" s="41"/>
      <c r="X2411" s="41"/>
      <c r="Y2411" s="41"/>
      <c r="Z2411" s="41"/>
      <c r="AA2411" s="41"/>
      <c r="AB2411" s="41"/>
      <c r="AC2411" s="41"/>
      <c r="AD2411" s="41"/>
      <c r="AE2411" s="41"/>
      <c r="AT2411" s="20" t="s">
        <v>162</v>
      </c>
      <c r="AU2411" s="20" t="s">
        <v>77</v>
      </c>
    </row>
    <row r="2412" s="2" customFormat="1" ht="16.5" customHeight="1">
      <c r="A2412" s="41"/>
      <c r="B2412" s="42"/>
      <c r="C2412" s="265" t="s">
        <v>1911</v>
      </c>
      <c r="D2412" s="265" t="s">
        <v>322</v>
      </c>
      <c r="E2412" s="266" t="s">
        <v>1845</v>
      </c>
      <c r="F2412" s="267" t="s">
        <v>1846</v>
      </c>
      <c r="G2412" s="268" t="s">
        <v>168</v>
      </c>
      <c r="H2412" s="269">
        <v>73.944</v>
      </c>
      <c r="I2412" s="270"/>
      <c r="J2412" s="271">
        <f>ROUND(I2412*H2412,2)</f>
        <v>0</v>
      </c>
      <c r="K2412" s="267" t="s">
        <v>19</v>
      </c>
      <c r="L2412" s="272"/>
      <c r="M2412" s="273" t="s">
        <v>19</v>
      </c>
      <c r="N2412" s="274" t="s">
        <v>40</v>
      </c>
      <c r="O2412" s="87"/>
      <c r="P2412" s="224">
        <f>O2412*H2412</f>
        <v>0</v>
      </c>
      <c r="Q2412" s="224">
        <v>0</v>
      </c>
      <c r="R2412" s="224">
        <f>Q2412*H2412</f>
        <v>0</v>
      </c>
      <c r="S2412" s="224">
        <v>0</v>
      </c>
      <c r="T2412" s="225">
        <f>S2412*H2412</f>
        <v>0</v>
      </c>
      <c r="U2412" s="41"/>
      <c r="V2412" s="41"/>
      <c r="W2412" s="41"/>
      <c r="X2412" s="41"/>
      <c r="Y2412" s="41"/>
      <c r="Z2412" s="41"/>
      <c r="AA2412" s="41"/>
      <c r="AB2412" s="41"/>
      <c r="AC2412" s="41"/>
      <c r="AD2412" s="41"/>
      <c r="AE2412" s="41"/>
      <c r="AR2412" s="226" t="s">
        <v>282</v>
      </c>
      <c r="AT2412" s="226" t="s">
        <v>322</v>
      </c>
      <c r="AU2412" s="226" t="s">
        <v>77</v>
      </c>
      <c r="AY2412" s="20" t="s">
        <v>155</v>
      </c>
      <c r="BE2412" s="227">
        <f>IF(N2412="základní",J2412,0)</f>
        <v>0</v>
      </c>
      <c r="BF2412" s="227">
        <f>IF(N2412="snížená",J2412,0)</f>
        <v>0</v>
      </c>
      <c r="BG2412" s="227">
        <f>IF(N2412="zákl. přenesená",J2412,0)</f>
        <v>0</v>
      </c>
      <c r="BH2412" s="227">
        <f>IF(N2412="sníž. přenesená",J2412,0)</f>
        <v>0</v>
      </c>
      <c r="BI2412" s="227">
        <f>IF(N2412="nulová",J2412,0)</f>
        <v>0</v>
      </c>
      <c r="BJ2412" s="20" t="s">
        <v>75</v>
      </c>
      <c r="BK2412" s="227">
        <f>ROUND(I2412*H2412,2)</f>
        <v>0</v>
      </c>
      <c r="BL2412" s="20" t="s">
        <v>220</v>
      </c>
      <c r="BM2412" s="226" t="s">
        <v>1912</v>
      </c>
    </row>
    <row r="2413" s="2" customFormat="1">
      <c r="A2413" s="41"/>
      <c r="B2413" s="42"/>
      <c r="C2413" s="43"/>
      <c r="D2413" s="228" t="s">
        <v>162</v>
      </c>
      <c r="E2413" s="43"/>
      <c r="F2413" s="229" t="s">
        <v>1846</v>
      </c>
      <c r="G2413" s="43"/>
      <c r="H2413" s="43"/>
      <c r="I2413" s="230"/>
      <c r="J2413" s="43"/>
      <c r="K2413" s="43"/>
      <c r="L2413" s="47"/>
      <c r="M2413" s="231"/>
      <c r="N2413" s="232"/>
      <c r="O2413" s="87"/>
      <c r="P2413" s="87"/>
      <c r="Q2413" s="87"/>
      <c r="R2413" s="87"/>
      <c r="S2413" s="87"/>
      <c r="T2413" s="88"/>
      <c r="U2413" s="41"/>
      <c r="V2413" s="41"/>
      <c r="W2413" s="41"/>
      <c r="X2413" s="41"/>
      <c r="Y2413" s="41"/>
      <c r="Z2413" s="41"/>
      <c r="AA2413" s="41"/>
      <c r="AB2413" s="41"/>
      <c r="AC2413" s="41"/>
      <c r="AD2413" s="41"/>
      <c r="AE2413" s="41"/>
      <c r="AT2413" s="20" t="s">
        <v>162</v>
      </c>
      <c r="AU2413" s="20" t="s">
        <v>77</v>
      </c>
    </row>
    <row r="2414" s="2" customFormat="1" ht="16.5" customHeight="1">
      <c r="A2414" s="41"/>
      <c r="B2414" s="42"/>
      <c r="C2414" s="215" t="s">
        <v>1223</v>
      </c>
      <c r="D2414" s="215" t="s">
        <v>157</v>
      </c>
      <c r="E2414" s="216" t="s">
        <v>1913</v>
      </c>
      <c r="F2414" s="217" t="s">
        <v>1914</v>
      </c>
      <c r="G2414" s="218" t="s">
        <v>160</v>
      </c>
      <c r="H2414" s="219">
        <v>14</v>
      </c>
      <c r="I2414" s="220"/>
      <c r="J2414" s="221">
        <f>ROUND(I2414*H2414,2)</f>
        <v>0</v>
      </c>
      <c r="K2414" s="217" t="s">
        <v>19</v>
      </c>
      <c r="L2414" s="47"/>
      <c r="M2414" s="222" t="s">
        <v>19</v>
      </c>
      <c r="N2414" s="223" t="s">
        <v>40</v>
      </c>
      <c r="O2414" s="87"/>
      <c r="P2414" s="224">
        <f>O2414*H2414</f>
        <v>0</v>
      </c>
      <c r="Q2414" s="224">
        <v>0</v>
      </c>
      <c r="R2414" s="224">
        <f>Q2414*H2414</f>
        <v>0</v>
      </c>
      <c r="S2414" s="224">
        <v>0</v>
      </c>
      <c r="T2414" s="225">
        <f>S2414*H2414</f>
        <v>0</v>
      </c>
      <c r="U2414" s="41"/>
      <c r="V2414" s="41"/>
      <c r="W2414" s="41"/>
      <c r="X2414" s="41"/>
      <c r="Y2414" s="41"/>
      <c r="Z2414" s="41"/>
      <c r="AA2414" s="41"/>
      <c r="AB2414" s="41"/>
      <c r="AC2414" s="41"/>
      <c r="AD2414" s="41"/>
      <c r="AE2414" s="41"/>
      <c r="AR2414" s="226" t="s">
        <v>220</v>
      </c>
      <c r="AT2414" s="226" t="s">
        <v>157</v>
      </c>
      <c r="AU2414" s="226" t="s">
        <v>77</v>
      </c>
      <c r="AY2414" s="20" t="s">
        <v>155</v>
      </c>
      <c r="BE2414" s="227">
        <f>IF(N2414="základní",J2414,0)</f>
        <v>0</v>
      </c>
      <c r="BF2414" s="227">
        <f>IF(N2414="snížená",J2414,0)</f>
        <v>0</v>
      </c>
      <c r="BG2414" s="227">
        <f>IF(N2414="zákl. přenesená",J2414,0)</f>
        <v>0</v>
      </c>
      <c r="BH2414" s="227">
        <f>IF(N2414="sníž. přenesená",J2414,0)</f>
        <v>0</v>
      </c>
      <c r="BI2414" s="227">
        <f>IF(N2414="nulová",J2414,0)</f>
        <v>0</v>
      </c>
      <c r="BJ2414" s="20" t="s">
        <v>75</v>
      </c>
      <c r="BK2414" s="227">
        <f>ROUND(I2414*H2414,2)</f>
        <v>0</v>
      </c>
      <c r="BL2414" s="20" t="s">
        <v>220</v>
      </c>
      <c r="BM2414" s="226" t="s">
        <v>1915</v>
      </c>
    </row>
    <row r="2415" s="2" customFormat="1">
      <c r="A2415" s="41"/>
      <c r="B2415" s="42"/>
      <c r="C2415" s="43"/>
      <c r="D2415" s="228" t="s">
        <v>162</v>
      </c>
      <c r="E2415" s="43"/>
      <c r="F2415" s="229" t="s">
        <v>1914</v>
      </c>
      <c r="G2415" s="43"/>
      <c r="H2415" s="43"/>
      <c r="I2415" s="230"/>
      <c r="J2415" s="43"/>
      <c r="K2415" s="43"/>
      <c r="L2415" s="47"/>
      <c r="M2415" s="231"/>
      <c r="N2415" s="232"/>
      <c r="O2415" s="87"/>
      <c r="P2415" s="87"/>
      <c r="Q2415" s="87"/>
      <c r="R2415" s="87"/>
      <c r="S2415" s="87"/>
      <c r="T2415" s="88"/>
      <c r="U2415" s="41"/>
      <c r="V2415" s="41"/>
      <c r="W2415" s="41"/>
      <c r="X2415" s="41"/>
      <c r="Y2415" s="41"/>
      <c r="Z2415" s="41"/>
      <c r="AA2415" s="41"/>
      <c r="AB2415" s="41"/>
      <c r="AC2415" s="41"/>
      <c r="AD2415" s="41"/>
      <c r="AE2415" s="41"/>
      <c r="AT2415" s="20" t="s">
        <v>162</v>
      </c>
      <c r="AU2415" s="20" t="s">
        <v>77</v>
      </c>
    </row>
    <row r="2416" s="14" customFormat="1">
      <c r="A2416" s="14"/>
      <c r="B2416" s="243"/>
      <c r="C2416" s="244"/>
      <c r="D2416" s="228" t="s">
        <v>170</v>
      </c>
      <c r="E2416" s="245" t="s">
        <v>19</v>
      </c>
      <c r="F2416" s="246" t="s">
        <v>1916</v>
      </c>
      <c r="G2416" s="244"/>
      <c r="H2416" s="247">
        <v>8</v>
      </c>
      <c r="I2416" s="248"/>
      <c r="J2416" s="244"/>
      <c r="K2416" s="244"/>
      <c r="L2416" s="249"/>
      <c r="M2416" s="250"/>
      <c r="N2416" s="251"/>
      <c r="O2416" s="251"/>
      <c r="P2416" s="251"/>
      <c r="Q2416" s="251"/>
      <c r="R2416" s="251"/>
      <c r="S2416" s="251"/>
      <c r="T2416" s="252"/>
      <c r="U2416" s="14"/>
      <c r="V2416" s="14"/>
      <c r="W2416" s="14"/>
      <c r="X2416" s="14"/>
      <c r="Y2416" s="14"/>
      <c r="Z2416" s="14"/>
      <c r="AA2416" s="14"/>
      <c r="AB2416" s="14"/>
      <c r="AC2416" s="14"/>
      <c r="AD2416" s="14"/>
      <c r="AE2416" s="14"/>
      <c r="AT2416" s="253" t="s">
        <v>170</v>
      </c>
      <c r="AU2416" s="253" t="s">
        <v>77</v>
      </c>
      <c r="AV2416" s="14" t="s">
        <v>77</v>
      </c>
      <c r="AW2416" s="14" t="s">
        <v>31</v>
      </c>
      <c r="AX2416" s="14" t="s">
        <v>69</v>
      </c>
      <c r="AY2416" s="253" t="s">
        <v>155</v>
      </c>
    </row>
    <row r="2417" s="14" customFormat="1">
      <c r="A2417" s="14"/>
      <c r="B2417" s="243"/>
      <c r="C2417" s="244"/>
      <c r="D2417" s="228" t="s">
        <v>170</v>
      </c>
      <c r="E2417" s="245" t="s">
        <v>19</v>
      </c>
      <c r="F2417" s="246" t="s">
        <v>1917</v>
      </c>
      <c r="G2417" s="244"/>
      <c r="H2417" s="247">
        <v>6</v>
      </c>
      <c r="I2417" s="248"/>
      <c r="J2417" s="244"/>
      <c r="K2417" s="244"/>
      <c r="L2417" s="249"/>
      <c r="M2417" s="250"/>
      <c r="N2417" s="251"/>
      <c r="O2417" s="251"/>
      <c r="P2417" s="251"/>
      <c r="Q2417" s="251"/>
      <c r="R2417" s="251"/>
      <c r="S2417" s="251"/>
      <c r="T2417" s="252"/>
      <c r="U2417" s="14"/>
      <c r="V2417" s="14"/>
      <c r="W2417" s="14"/>
      <c r="X2417" s="14"/>
      <c r="Y2417" s="14"/>
      <c r="Z2417" s="14"/>
      <c r="AA2417" s="14"/>
      <c r="AB2417" s="14"/>
      <c r="AC2417" s="14"/>
      <c r="AD2417" s="14"/>
      <c r="AE2417" s="14"/>
      <c r="AT2417" s="253" t="s">
        <v>170</v>
      </c>
      <c r="AU2417" s="253" t="s">
        <v>77</v>
      </c>
      <c r="AV2417" s="14" t="s">
        <v>77</v>
      </c>
      <c r="AW2417" s="14" t="s">
        <v>31</v>
      </c>
      <c r="AX2417" s="14" t="s">
        <v>69</v>
      </c>
      <c r="AY2417" s="253" t="s">
        <v>155</v>
      </c>
    </row>
    <row r="2418" s="15" customFormat="1">
      <c r="A2418" s="15"/>
      <c r="B2418" s="254"/>
      <c r="C2418" s="255"/>
      <c r="D2418" s="228" t="s">
        <v>170</v>
      </c>
      <c r="E2418" s="256" t="s">
        <v>19</v>
      </c>
      <c r="F2418" s="257" t="s">
        <v>192</v>
      </c>
      <c r="G2418" s="255"/>
      <c r="H2418" s="258">
        <v>14</v>
      </c>
      <c r="I2418" s="259"/>
      <c r="J2418" s="255"/>
      <c r="K2418" s="255"/>
      <c r="L2418" s="260"/>
      <c r="M2418" s="261"/>
      <c r="N2418" s="262"/>
      <c r="O2418" s="262"/>
      <c r="P2418" s="262"/>
      <c r="Q2418" s="262"/>
      <c r="R2418" s="262"/>
      <c r="S2418" s="262"/>
      <c r="T2418" s="263"/>
      <c r="U2418" s="15"/>
      <c r="V2418" s="15"/>
      <c r="W2418" s="15"/>
      <c r="X2418" s="15"/>
      <c r="Y2418" s="15"/>
      <c r="Z2418" s="15"/>
      <c r="AA2418" s="15"/>
      <c r="AB2418" s="15"/>
      <c r="AC2418" s="15"/>
      <c r="AD2418" s="15"/>
      <c r="AE2418" s="15"/>
      <c r="AT2418" s="264" t="s">
        <v>170</v>
      </c>
      <c r="AU2418" s="264" t="s">
        <v>77</v>
      </c>
      <c r="AV2418" s="15" t="s">
        <v>161</v>
      </c>
      <c r="AW2418" s="15" t="s">
        <v>31</v>
      </c>
      <c r="AX2418" s="15" t="s">
        <v>75</v>
      </c>
      <c r="AY2418" s="264" t="s">
        <v>155</v>
      </c>
    </row>
    <row r="2419" s="2" customFormat="1" ht="16.5" customHeight="1">
      <c r="A2419" s="41"/>
      <c r="B2419" s="42"/>
      <c r="C2419" s="265" t="s">
        <v>1918</v>
      </c>
      <c r="D2419" s="265" t="s">
        <v>322</v>
      </c>
      <c r="E2419" s="266" t="s">
        <v>1919</v>
      </c>
      <c r="F2419" s="267" t="s">
        <v>1920</v>
      </c>
      <c r="G2419" s="268" t="s">
        <v>168</v>
      </c>
      <c r="H2419" s="269">
        <v>10.08</v>
      </c>
      <c r="I2419" s="270"/>
      <c r="J2419" s="271">
        <f>ROUND(I2419*H2419,2)</f>
        <v>0</v>
      </c>
      <c r="K2419" s="267" t="s">
        <v>19</v>
      </c>
      <c r="L2419" s="272"/>
      <c r="M2419" s="273" t="s">
        <v>19</v>
      </c>
      <c r="N2419" s="274" t="s">
        <v>40</v>
      </c>
      <c r="O2419" s="87"/>
      <c r="P2419" s="224">
        <f>O2419*H2419</f>
        <v>0</v>
      </c>
      <c r="Q2419" s="224">
        <v>0</v>
      </c>
      <c r="R2419" s="224">
        <f>Q2419*H2419</f>
        <v>0</v>
      </c>
      <c r="S2419" s="224">
        <v>0</v>
      </c>
      <c r="T2419" s="225">
        <f>S2419*H2419</f>
        <v>0</v>
      </c>
      <c r="U2419" s="41"/>
      <c r="V2419" s="41"/>
      <c r="W2419" s="41"/>
      <c r="X2419" s="41"/>
      <c r="Y2419" s="41"/>
      <c r="Z2419" s="41"/>
      <c r="AA2419" s="41"/>
      <c r="AB2419" s="41"/>
      <c r="AC2419" s="41"/>
      <c r="AD2419" s="41"/>
      <c r="AE2419" s="41"/>
      <c r="AR2419" s="226" t="s">
        <v>282</v>
      </c>
      <c r="AT2419" s="226" t="s">
        <v>322</v>
      </c>
      <c r="AU2419" s="226" t="s">
        <v>77</v>
      </c>
      <c r="AY2419" s="20" t="s">
        <v>155</v>
      </c>
      <c r="BE2419" s="227">
        <f>IF(N2419="základní",J2419,0)</f>
        <v>0</v>
      </c>
      <c r="BF2419" s="227">
        <f>IF(N2419="snížená",J2419,0)</f>
        <v>0</v>
      </c>
      <c r="BG2419" s="227">
        <f>IF(N2419="zákl. přenesená",J2419,0)</f>
        <v>0</v>
      </c>
      <c r="BH2419" s="227">
        <f>IF(N2419="sníž. přenesená",J2419,0)</f>
        <v>0</v>
      </c>
      <c r="BI2419" s="227">
        <f>IF(N2419="nulová",J2419,0)</f>
        <v>0</v>
      </c>
      <c r="BJ2419" s="20" t="s">
        <v>75</v>
      </c>
      <c r="BK2419" s="227">
        <f>ROUND(I2419*H2419,2)</f>
        <v>0</v>
      </c>
      <c r="BL2419" s="20" t="s">
        <v>220</v>
      </c>
      <c r="BM2419" s="226" t="s">
        <v>1921</v>
      </c>
    </row>
    <row r="2420" s="2" customFormat="1">
      <c r="A2420" s="41"/>
      <c r="B2420" s="42"/>
      <c r="C2420" s="43"/>
      <c r="D2420" s="228" t="s">
        <v>162</v>
      </c>
      <c r="E2420" s="43"/>
      <c r="F2420" s="229" t="s">
        <v>1920</v>
      </c>
      <c r="G2420" s="43"/>
      <c r="H2420" s="43"/>
      <c r="I2420" s="230"/>
      <c r="J2420" s="43"/>
      <c r="K2420" s="43"/>
      <c r="L2420" s="47"/>
      <c r="M2420" s="231"/>
      <c r="N2420" s="232"/>
      <c r="O2420" s="87"/>
      <c r="P2420" s="87"/>
      <c r="Q2420" s="87"/>
      <c r="R2420" s="87"/>
      <c r="S2420" s="87"/>
      <c r="T2420" s="88"/>
      <c r="U2420" s="41"/>
      <c r="V2420" s="41"/>
      <c r="W2420" s="41"/>
      <c r="X2420" s="41"/>
      <c r="Y2420" s="41"/>
      <c r="Z2420" s="41"/>
      <c r="AA2420" s="41"/>
      <c r="AB2420" s="41"/>
      <c r="AC2420" s="41"/>
      <c r="AD2420" s="41"/>
      <c r="AE2420" s="41"/>
      <c r="AT2420" s="20" t="s">
        <v>162</v>
      </c>
      <c r="AU2420" s="20" t="s">
        <v>77</v>
      </c>
    </row>
    <row r="2421" s="14" customFormat="1">
      <c r="A2421" s="14"/>
      <c r="B2421" s="243"/>
      <c r="C2421" s="244"/>
      <c r="D2421" s="228" t="s">
        <v>170</v>
      </c>
      <c r="E2421" s="245" t="s">
        <v>19</v>
      </c>
      <c r="F2421" s="246" t="s">
        <v>1922</v>
      </c>
      <c r="G2421" s="244"/>
      <c r="H2421" s="247">
        <v>4.32</v>
      </c>
      <c r="I2421" s="248"/>
      <c r="J2421" s="244"/>
      <c r="K2421" s="244"/>
      <c r="L2421" s="249"/>
      <c r="M2421" s="250"/>
      <c r="N2421" s="251"/>
      <c r="O2421" s="251"/>
      <c r="P2421" s="251"/>
      <c r="Q2421" s="251"/>
      <c r="R2421" s="251"/>
      <c r="S2421" s="251"/>
      <c r="T2421" s="252"/>
      <c r="U2421" s="14"/>
      <c r="V2421" s="14"/>
      <c r="W2421" s="14"/>
      <c r="X2421" s="14"/>
      <c r="Y2421" s="14"/>
      <c r="Z2421" s="14"/>
      <c r="AA2421" s="14"/>
      <c r="AB2421" s="14"/>
      <c r="AC2421" s="14"/>
      <c r="AD2421" s="14"/>
      <c r="AE2421" s="14"/>
      <c r="AT2421" s="253" t="s">
        <v>170</v>
      </c>
      <c r="AU2421" s="253" t="s">
        <v>77</v>
      </c>
      <c r="AV2421" s="14" t="s">
        <v>77</v>
      </c>
      <c r="AW2421" s="14" t="s">
        <v>31</v>
      </c>
      <c r="AX2421" s="14" t="s">
        <v>69</v>
      </c>
      <c r="AY2421" s="253" t="s">
        <v>155</v>
      </c>
    </row>
    <row r="2422" s="14" customFormat="1">
      <c r="A2422" s="14"/>
      <c r="B2422" s="243"/>
      <c r="C2422" s="244"/>
      <c r="D2422" s="228" t="s">
        <v>170</v>
      </c>
      <c r="E2422" s="245" t="s">
        <v>19</v>
      </c>
      <c r="F2422" s="246" t="s">
        <v>406</v>
      </c>
      <c r="G2422" s="244"/>
      <c r="H2422" s="247">
        <v>5.76</v>
      </c>
      <c r="I2422" s="248"/>
      <c r="J2422" s="244"/>
      <c r="K2422" s="244"/>
      <c r="L2422" s="249"/>
      <c r="M2422" s="250"/>
      <c r="N2422" s="251"/>
      <c r="O2422" s="251"/>
      <c r="P2422" s="251"/>
      <c r="Q2422" s="251"/>
      <c r="R2422" s="251"/>
      <c r="S2422" s="251"/>
      <c r="T2422" s="252"/>
      <c r="U2422" s="14"/>
      <c r="V2422" s="14"/>
      <c r="W2422" s="14"/>
      <c r="X2422" s="14"/>
      <c r="Y2422" s="14"/>
      <c r="Z2422" s="14"/>
      <c r="AA2422" s="14"/>
      <c r="AB2422" s="14"/>
      <c r="AC2422" s="14"/>
      <c r="AD2422" s="14"/>
      <c r="AE2422" s="14"/>
      <c r="AT2422" s="253" t="s">
        <v>170</v>
      </c>
      <c r="AU2422" s="253" t="s">
        <v>77</v>
      </c>
      <c r="AV2422" s="14" t="s">
        <v>77</v>
      </c>
      <c r="AW2422" s="14" t="s">
        <v>31</v>
      </c>
      <c r="AX2422" s="14" t="s">
        <v>69</v>
      </c>
      <c r="AY2422" s="253" t="s">
        <v>155</v>
      </c>
    </row>
    <row r="2423" s="15" customFormat="1">
      <c r="A2423" s="15"/>
      <c r="B2423" s="254"/>
      <c r="C2423" s="255"/>
      <c r="D2423" s="228" t="s">
        <v>170</v>
      </c>
      <c r="E2423" s="256" t="s">
        <v>19</v>
      </c>
      <c r="F2423" s="257" t="s">
        <v>192</v>
      </c>
      <c r="G2423" s="255"/>
      <c r="H2423" s="258">
        <v>10.08</v>
      </c>
      <c r="I2423" s="259"/>
      <c r="J2423" s="255"/>
      <c r="K2423" s="255"/>
      <c r="L2423" s="260"/>
      <c r="M2423" s="261"/>
      <c r="N2423" s="262"/>
      <c r="O2423" s="262"/>
      <c r="P2423" s="262"/>
      <c r="Q2423" s="262"/>
      <c r="R2423" s="262"/>
      <c r="S2423" s="262"/>
      <c r="T2423" s="263"/>
      <c r="U2423" s="15"/>
      <c r="V2423" s="15"/>
      <c r="W2423" s="15"/>
      <c r="X2423" s="15"/>
      <c r="Y2423" s="15"/>
      <c r="Z2423" s="15"/>
      <c r="AA2423" s="15"/>
      <c r="AB2423" s="15"/>
      <c r="AC2423" s="15"/>
      <c r="AD2423" s="15"/>
      <c r="AE2423" s="15"/>
      <c r="AT2423" s="264" t="s">
        <v>170</v>
      </c>
      <c r="AU2423" s="264" t="s">
        <v>77</v>
      </c>
      <c r="AV2423" s="15" t="s">
        <v>161</v>
      </c>
      <c r="AW2423" s="15" t="s">
        <v>31</v>
      </c>
      <c r="AX2423" s="15" t="s">
        <v>75</v>
      </c>
      <c r="AY2423" s="264" t="s">
        <v>155</v>
      </c>
    </row>
    <row r="2424" s="2" customFormat="1" ht="16.5" customHeight="1">
      <c r="A2424" s="41"/>
      <c r="B2424" s="42"/>
      <c r="C2424" s="265" t="s">
        <v>1228</v>
      </c>
      <c r="D2424" s="265" t="s">
        <v>322</v>
      </c>
      <c r="E2424" s="266" t="s">
        <v>1845</v>
      </c>
      <c r="F2424" s="267" t="s">
        <v>1846</v>
      </c>
      <c r="G2424" s="268" t="s">
        <v>168</v>
      </c>
      <c r="H2424" s="269">
        <v>10.08</v>
      </c>
      <c r="I2424" s="270"/>
      <c r="J2424" s="271">
        <f>ROUND(I2424*H2424,2)</f>
        <v>0</v>
      </c>
      <c r="K2424" s="267" t="s">
        <v>19</v>
      </c>
      <c r="L2424" s="272"/>
      <c r="M2424" s="273" t="s">
        <v>19</v>
      </c>
      <c r="N2424" s="274" t="s">
        <v>40</v>
      </c>
      <c r="O2424" s="87"/>
      <c r="P2424" s="224">
        <f>O2424*H2424</f>
        <v>0</v>
      </c>
      <c r="Q2424" s="224">
        <v>0</v>
      </c>
      <c r="R2424" s="224">
        <f>Q2424*H2424</f>
        <v>0</v>
      </c>
      <c r="S2424" s="224">
        <v>0</v>
      </c>
      <c r="T2424" s="225">
        <f>S2424*H2424</f>
        <v>0</v>
      </c>
      <c r="U2424" s="41"/>
      <c r="V2424" s="41"/>
      <c r="W2424" s="41"/>
      <c r="X2424" s="41"/>
      <c r="Y2424" s="41"/>
      <c r="Z2424" s="41"/>
      <c r="AA2424" s="41"/>
      <c r="AB2424" s="41"/>
      <c r="AC2424" s="41"/>
      <c r="AD2424" s="41"/>
      <c r="AE2424" s="41"/>
      <c r="AR2424" s="226" t="s">
        <v>282</v>
      </c>
      <c r="AT2424" s="226" t="s">
        <v>322</v>
      </c>
      <c r="AU2424" s="226" t="s">
        <v>77</v>
      </c>
      <c r="AY2424" s="20" t="s">
        <v>155</v>
      </c>
      <c r="BE2424" s="227">
        <f>IF(N2424="základní",J2424,0)</f>
        <v>0</v>
      </c>
      <c r="BF2424" s="227">
        <f>IF(N2424="snížená",J2424,0)</f>
        <v>0</v>
      </c>
      <c r="BG2424" s="227">
        <f>IF(N2424="zákl. přenesená",J2424,0)</f>
        <v>0</v>
      </c>
      <c r="BH2424" s="227">
        <f>IF(N2424="sníž. přenesená",J2424,0)</f>
        <v>0</v>
      </c>
      <c r="BI2424" s="227">
        <f>IF(N2424="nulová",J2424,0)</f>
        <v>0</v>
      </c>
      <c r="BJ2424" s="20" t="s">
        <v>75</v>
      </c>
      <c r="BK2424" s="227">
        <f>ROUND(I2424*H2424,2)</f>
        <v>0</v>
      </c>
      <c r="BL2424" s="20" t="s">
        <v>220</v>
      </c>
      <c r="BM2424" s="226" t="s">
        <v>1923</v>
      </c>
    </row>
    <row r="2425" s="2" customFormat="1">
      <c r="A2425" s="41"/>
      <c r="B2425" s="42"/>
      <c r="C2425" s="43"/>
      <c r="D2425" s="228" t="s">
        <v>162</v>
      </c>
      <c r="E2425" s="43"/>
      <c r="F2425" s="229" t="s">
        <v>1846</v>
      </c>
      <c r="G2425" s="43"/>
      <c r="H2425" s="43"/>
      <c r="I2425" s="230"/>
      <c r="J2425" s="43"/>
      <c r="K2425" s="43"/>
      <c r="L2425" s="47"/>
      <c r="M2425" s="231"/>
      <c r="N2425" s="232"/>
      <c r="O2425" s="87"/>
      <c r="P2425" s="87"/>
      <c r="Q2425" s="87"/>
      <c r="R2425" s="87"/>
      <c r="S2425" s="87"/>
      <c r="T2425" s="88"/>
      <c r="U2425" s="41"/>
      <c r="V2425" s="41"/>
      <c r="W2425" s="41"/>
      <c r="X2425" s="41"/>
      <c r="Y2425" s="41"/>
      <c r="Z2425" s="41"/>
      <c r="AA2425" s="41"/>
      <c r="AB2425" s="41"/>
      <c r="AC2425" s="41"/>
      <c r="AD2425" s="41"/>
      <c r="AE2425" s="41"/>
      <c r="AT2425" s="20" t="s">
        <v>162</v>
      </c>
      <c r="AU2425" s="20" t="s">
        <v>77</v>
      </c>
    </row>
    <row r="2426" s="2" customFormat="1" ht="16.5" customHeight="1">
      <c r="A2426" s="41"/>
      <c r="B2426" s="42"/>
      <c r="C2426" s="215" t="s">
        <v>1924</v>
      </c>
      <c r="D2426" s="215" t="s">
        <v>157</v>
      </c>
      <c r="E2426" s="216" t="s">
        <v>1925</v>
      </c>
      <c r="F2426" s="217" t="s">
        <v>1926</v>
      </c>
      <c r="G2426" s="218" t="s">
        <v>300</v>
      </c>
      <c r="H2426" s="219">
        <v>4116.7</v>
      </c>
      <c r="I2426" s="220"/>
      <c r="J2426" s="221">
        <f>ROUND(I2426*H2426,2)</f>
        <v>0</v>
      </c>
      <c r="K2426" s="217" t="s">
        <v>19</v>
      </c>
      <c r="L2426" s="47"/>
      <c r="M2426" s="222" t="s">
        <v>19</v>
      </c>
      <c r="N2426" s="223" t="s">
        <v>40</v>
      </c>
      <c r="O2426" s="87"/>
      <c r="P2426" s="224">
        <f>O2426*H2426</f>
        <v>0</v>
      </c>
      <c r="Q2426" s="224">
        <v>0</v>
      </c>
      <c r="R2426" s="224">
        <f>Q2426*H2426</f>
        <v>0</v>
      </c>
      <c r="S2426" s="224">
        <v>0</v>
      </c>
      <c r="T2426" s="225">
        <f>S2426*H2426</f>
        <v>0</v>
      </c>
      <c r="U2426" s="41"/>
      <c r="V2426" s="41"/>
      <c r="W2426" s="41"/>
      <c r="X2426" s="41"/>
      <c r="Y2426" s="41"/>
      <c r="Z2426" s="41"/>
      <c r="AA2426" s="41"/>
      <c r="AB2426" s="41"/>
      <c r="AC2426" s="41"/>
      <c r="AD2426" s="41"/>
      <c r="AE2426" s="41"/>
      <c r="AR2426" s="226" t="s">
        <v>220</v>
      </c>
      <c r="AT2426" s="226" t="s">
        <v>157</v>
      </c>
      <c r="AU2426" s="226" t="s">
        <v>77</v>
      </c>
      <c r="AY2426" s="20" t="s">
        <v>155</v>
      </c>
      <c r="BE2426" s="227">
        <f>IF(N2426="základní",J2426,0)</f>
        <v>0</v>
      </c>
      <c r="BF2426" s="227">
        <f>IF(N2426="snížená",J2426,0)</f>
        <v>0</v>
      </c>
      <c r="BG2426" s="227">
        <f>IF(N2426="zákl. přenesená",J2426,0)</f>
        <v>0</v>
      </c>
      <c r="BH2426" s="227">
        <f>IF(N2426="sníž. přenesená",J2426,0)</f>
        <v>0</v>
      </c>
      <c r="BI2426" s="227">
        <f>IF(N2426="nulová",J2426,0)</f>
        <v>0</v>
      </c>
      <c r="BJ2426" s="20" t="s">
        <v>75</v>
      </c>
      <c r="BK2426" s="227">
        <f>ROUND(I2426*H2426,2)</f>
        <v>0</v>
      </c>
      <c r="BL2426" s="20" t="s">
        <v>220</v>
      </c>
      <c r="BM2426" s="226" t="s">
        <v>1927</v>
      </c>
    </row>
    <row r="2427" s="2" customFormat="1">
      <c r="A2427" s="41"/>
      <c r="B2427" s="42"/>
      <c r="C2427" s="43"/>
      <c r="D2427" s="228" t="s">
        <v>162</v>
      </c>
      <c r="E2427" s="43"/>
      <c r="F2427" s="229" t="s">
        <v>1926</v>
      </c>
      <c r="G2427" s="43"/>
      <c r="H2427" s="43"/>
      <c r="I2427" s="230"/>
      <c r="J2427" s="43"/>
      <c r="K2427" s="43"/>
      <c r="L2427" s="47"/>
      <c r="M2427" s="231"/>
      <c r="N2427" s="232"/>
      <c r="O2427" s="87"/>
      <c r="P2427" s="87"/>
      <c r="Q2427" s="87"/>
      <c r="R2427" s="87"/>
      <c r="S2427" s="87"/>
      <c r="T2427" s="88"/>
      <c r="U2427" s="41"/>
      <c r="V2427" s="41"/>
      <c r="W2427" s="41"/>
      <c r="X2427" s="41"/>
      <c r="Y2427" s="41"/>
      <c r="Z2427" s="41"/>
      <c r="AA2427" s="41"/>
      <c r="AB2427" s="41"/>
      <c r="AC2427" s="41"/>
      <c r="AD2427" s="41"/>
      <c r="AE2427" s="41"/>
      <c r="AT2427" s="20" t="s">
        <v>162</v>
      </c>
      <c r="AU2427" s="20" t="s">
        <v>77</v>
      </c>
    </row>
    <row r="2428" s="14" customFormat="1">
      <c r="A2428" s="14"/>
      <c r="B2428" s="243"/>
      <c r="C2428" s="244"/>
      <c r="D2428" s="228" t="s">
        <v>170</v>
      </c>
      <c r="E2428" s="245" t="s">
        <v>19</v>
      </c>
      <c r="F2428" s="246" t="s">
        <v>1928</v>
      </c>
      <c r="G2428" s="244"/>
      <c r="H2428" s="247">
        <v>2949.7600000000004</v>
      </c>
      <c r="I2428" s="248"/>
      <c r="J2428" s="244"/>
      <c r="K2428" s="244"/>
      <c r="L2428" s="249"/>
      <c r="M2428" s="250"/>
      <c r="N2428" s="251"/>
      <c r="O2428" s="251"/>
      <c r="P2428" s="251"/>
      <c r="Q2428" s="251"/>
      <c r="R2428" s="251"/>
      <c r="S2428" s="251"/>
      <c r="T2428" s="252"/>
      <c r="U2428" s="14"/>
      <c r="V2428" s="14"/>
      <c r="W2428" s="14"/>
      <c r="X2428" s="14"/>
      <c r="Y2428" s="14"/>
      <c r="Z2428" s="14"/>
      <c r="AA2428" s="14"/>
      <c r="AB2428" s="14"/>
      <c r="AC2428" s="14"/>
      <c r="AD2428" s="14"/>
      <c r="AE2428" s="14"/>
      <c r="AT2428" s="253" t="s">
        <v>170</v>
      </c>
      <c r="AU2428" s="253" t="s">
        <v>77</v>
      </c>
      <c r="AV2428" s="14" t="s">
        <v>77</v>
      </c>
      <c r="AW2428" s="14" t="s">
        <v>31</v>
      </c>
      <c r="AX2428" s="14" t="s">
        <v>69</v>
      </c>
      <c r="AY2428" s="253" t="s">
        <v>155</v>
      </c>
    </row>
    <row r="2429" s="14" customFormat="1">
      <c r="A2429" s="14"/>
      <c r="B2429" s="243"/>
      <c r="C2429" s="244"/>
      <c r="D2429" s="228" t="s">
        <v>170</v>
      </c>
      <c r="E2429" s="245" t="s">
        <v>19</v>
      </c>
      <c r="F2429" s="246" t="s">
        <v>1929</v>
      </c>
      <c r="G2429" s="244"/>
      <c r="H2429" s="247">
        <v>680.16</v>
      </c>
      <c r="I2429" s="248"/>
      <c r="J2429" s="244"/>
      <c r="K2429" s="244"/>
      <c r="L2429" s="249"/>
      <c r="M2429" s="250"/>
      <c r="N2429" s="251"/>
      <c r="O2429" s="251"/>
      <c r="P2429" s="251"/>
      <c r="Q2429" s="251"/>
      <c r="R2429" s="251"/>
      <c r="S2429" s="251"/>
      <c r="T2429" s="252"/>
      <c r="U2429" s="14"/>
      <c r="V2429" s="14"/>
      <c r="W2429" s="14"/>
      <c r="X2429" s="14"/>
      <c r="Y2429" s="14"/>
      <c r="Z2429" s="14"/>
      <c r="AA2429" s="14"/>
      <c r="AB2429" s="14"/>
      <c r="AC2429" s="14"/>
      <c r="AD2429" s="14"/>
      <c r="AE2429" s="14"/>
      <c r="AT2429" s="253" t="s">
        <v>170</v>
      </c>
      <c r="AU2429" s="253" t="s">
        <v>77</v>
      </c>
      <c r="AV2429" s="14" t="s">
        <v>77</v>
      </c>
      <c r="AW2429" s="14" t="s">
        <v>31</v>
      </c>
      <c r="AX2429" s="14" t="s">
        <v>69</v>
      </c>
      <c r="AY2429" s="253" t="s">
        <v>155</v>
      </c>
    </row>
    <row r="2430" s="14" customFormat="1">
      <c r="A2430" s="14"/>
      <c r="B2430" s="243"/>
      <c r="C2430" s="244"/>
      <c r="D2430" s="228" t="s">
        <v>170</v>
      </c>
      <c r="E2430" s="245" t="s">
        <v>19</v>
      </c>
      <c r="F2430" s="246" t="s">
        <v>1930</v>
      </c>
      <c r="G2430" s="244"/>
      <c r="H2430" s="247">
        <v>167.36</v>
      </c>
      <c r="I2430" s="248"/>
      <c r="J2430" s="244"/>
      <c r="K2430" s="244"/>
      <c r="L2430" s="249"/>
      <c r="M2430" s="250"/>
      <c r="N2430" s="251"/>
      <c r="O2430" s="251"/>
      <c r="P2430" s="251"/>
      <c r="Q2430" s="251"/>
      <c r="R2430" s="251"/>
      <c r="S2430" s="251"/>
      <c r="T2430" s="252"/>
      <c r="U2430" s="14"/>
      <c r="V2430" s="14"/>
      <c r="W2430" s="14"/>
      <c r="X2430" s="14"/>
      <c r="Y2430" s="14"/>
      <c r="Z2430" s="14"/>
      <c r="AA2430" s="14"/>
      <c r="AB2430" s="14"/>
      <c r="AC2430" s="14"/>
      <c r="AD2430" s="14"/>
      <c r="AE2430" s="14"/>
      <c r="AT2430" s="253" t="s">
        <v>170</v>
      </c>
      <c r="AU2430" s="253" t="s">
        <v>77</v>
      </c>
      <c r="AV2430" s="14" t="s">
        <v>77</v>
      </c>
      <c r="AW2430" s="14" t="s">
        <v>31</v>
      </c>
      <c r="AX2430" s="14" t="s">
        <v>69</v>
      </c>
      <c r="AY2430" s="253" t="s">
        <v>155</v>
      </c>
    </row>
    <row r="2431" s="14" customFormat="1">
      <c r="A2431" s="14"/>
      <c r="B2431" s="243"/>
      <c r="C2431" s="244"/>
      <c r="D2431" s="228" t="s">
        <v>170</v>
      </c>
      <c r="E2431" s="245" t="s">
        <v>19</v>
      </c>
      <c r="F2431" s="246" t="s">
        <v>1931</v>
      </c>
      <c r="G2431" s="244"/>
      <c r="H2431" s="247">
        <v>13.76</v>
      </c>
      <c r="I2431" s="248"/>
      <c r="J2431" s="244"/>
      <c r="K2431" s="244"/>
      <c r="L2431" s="249"/>
      <c r="M2431" s="250"/>
      <c r="N2431" s="251"/>
      <c r="O2431" s="251"/>
      <c r="P2431" s="251"/>
      <c r="Q2431" s="251"/>
      <c r="R2431" s="251"/>
      <c r="S2431" s="251"/>
      <c r="T2431" s="252"/>
      <c r="U2431" s="14"/>
      <c r="V2431" s="14"/>
      <c r="W2431" s="14"/>
      <c r="X2431" s="14"/>
      <c r="Y2431" s="14"/>
      <c r="Z2431" s="14"/>
      <c r="AA2431" s="14"/>
      <c r="AB2431" s="14"/>
      <c r="AC2431" s="14"/>
      <c r="AD2431" s="14"/>
      <c r="AE2431" s="14"/>
      <c r="AT2431" s="253" t="s">
        <v>170</v>
      </c>
      <c r="AU2431" s="253" t="s">
        <v>77</v>
      </c>
      <c r="AV2431" s="14" t="s">
        <v>77</v>
      </c>
      <c r="AW2431" s="14" t="s">
        <v>31</v>
      </c>
      <c r="AX2431" s="14" t="s">
        <v>69</v>
      </c>
      <c r="AY2431" s="253" t="s">
        <v>155</v>
      </c>
    </row>
    <row r="2432" s="14" customFormat="1">
      <c r="A2432" s="14"/>
      <c r="B2432" s="243"/>
      <c r="C2432" s="244"/>
      <c r="D2432" s="228" t="s">
        <v>170</v>
      </c>
      <c r="E2432" s="245" t="s">
        <v>19</v>
      </c>
      <c r="F2432" s="246" t="s">
        <v>1932</v>
      </c>
      <c r="G2432" s="244"/>
      <c r="H2432" s="247">
        <v>296.95999999999996</v>
      </c>
      <c r="I2432" s="248"/>
      <c r="J2432" s="244"/>
      <c r="K2432" s="244"/>
      <c r="L2432" s="249"/>
      <c r="M2432" s="250"/>
      <c r="N2432" s="251"/>
      <c r="O2432" s="251"/>
      <c r="P2432" s="251"/>
      <c r="Q2432" s="251"/>
      <c r="R2432" s="251"/>
      <c r="S2432" s="251"/>
      <c r="T2432" s="252"/>
      <c r="U2432" s="14"/>
      <c r="V2432" s="14"/>
      <c r="W2432" s="14"/>
      <c r="X2432" s="14"/>
      <c r="Y2432" s="14"/>
      <c r="Z2432" s="14"/>
      <c r="AA2432" s="14"/>
      <c r="AB2432" s="14"/>
      <c r="AC2432" s="14"/>
      <c r="AD2432" s="14"/>
      <c r="AE2432" s="14"/>
      <c r="AT2432" s="253" t="s">
        <v>170</v>
      </c>
      <c r="AU2432" s="253" t="s">
        <v>77</v>
      </c>
      <c r="AV2432" s="14" t="s">
        <v>77</v>
      </c>
      <c r="AW2432" s="14" t="s">
        <v>31</v>
      </c>
      <c r="AX2432" s="14" t="s">
        <v>69</v>
      </c>
      <c r="AY2432" s="253" t="s">
        <v>155</v>
      </c>
    </row>
    <row r="2433" s="14" customFormat="1">
      <c r="A2433" s="14"/>
      <c r="B2433" s="243"/>
      <c r="C2433" s="244"/>
      <c r="D2433" s="228" t="s">
        <v>170</v>
      </c>
      <c r="E2433" s="245" t="s">
        <v>19</v>
      </c>
      <c r="F2433" s="246" t="s">
        <v>1933</v>
      </c>
      <c r="G2433" s="244"/>
      <c r="H2433" s="247">
        <v>8.7</v>
      </c>
      <c r="I2433" s="248"/>
      <c r="J2433" s="244"/>
      <c r="K2433" s="244"/>
      <c r="L2433" s="249"/>
      <c r="M2433" s="250"/>
      <c r="N2433" s="251"/>
      <c r="O2433" s="251"/>
      <c r="P2433" s="251"/>
      <c r="Q2433" s="251"/>
      <c r="R2433" s="251"/>
      <c r="S2433" s="251"/>
      <c r="T2433" s="252"/>
      <c r="U2433" s="14"/>
      <c r="V2433" s="14"/>
      <c r="W2433" s="14"/>
      <c r="X2433" s="14"/>
      <c r="Y2433" s="14"/>
      <c r="Z2433" s="14"/>
      <c r="AA2433" s="14"/>
      <c r="AB2433" s="14"/>
      <c r="AC2433" s="14"/>
      <c r="AD2433" s="14"/>
      <c r="AE2433" s="14"/>
      <c r="AT2433" s="253" t="s">
        <v>170</v>
      </c>
      <c r="AU2433" s="253" t="s">
        <v>77</v>
      </c>
      <c r="AV2433" s="14" t="s">
        <v>77</v>
      </c>
      <c r="AW2433" s="14" t="s">
        <v>31</v>
      </c>
      <c r="AX2433" s="14" t="s">
        <v>69</v>
      </c>
      <c r="AY2433" s="253" t="s">
        <v>155</v>
      </c>
    </row>
    <row r="2434" s="15" customFormat="1">
      <c r="A2434" s="15"/>
      <c r="B2434" s="254"/>
      <c r="C2434" s="255"/>
      <c r="D2434" s="228" t="s">
        <v>170</v>
      </c>
      <c r="E2434" s="256" t="s">
        <v>19</v>
      </c>
      <c r="F2434" s="257" t="s">
        <v>192</v>
      </c>
      <c r="G2434" s="255"/>
      <c r="H2434" s="258">
        <v>4116.7</v>
      </c>
      <c r="I2434" s="259"/>
      <c r="J2434" s="255"/>
      <c r="K2434" s="255"/>
      <c r="L2434" s="260"/>
      <c r="M2434" s="261"/>
      <c r="N2434" s="262"/>
      <c r="O2434" s="262"/>
      <c r="P2434" s="262"/>
      <c r="Q2434" s="262"/>
      <c r="R2434" s="262"/>
      <c r="S2434" s="262"/>
      <c r="T2434" s="263"/>
      <c r="U2434" s="15"/>
      <c r="V2434" s="15"/>
      <c r="W2434" s="15"/>
      <c r="X2434" s="15"/>
      <c r="Y2434" s="15"/>
      <c r="Z2434" s="15"/>
      <c r="AA2434" s="15"/>
      <c r="AB2434" s="15"/>
      <c r="AC2434" s="15"/>
      <c r="AD2434" s="15"/>
      <c r="AE2434" s="15"/>
      <c r="AT2434" s="264" t="s">
        <v>170</v>
      </c>
      <c r="AU2434" s="264" t="s">
        <v>77</v>
      </c>
      <c r="AV2434" s="15" t="s">
        <v>161</v>
      </c>
      <c r="AW2434" s="15" t="s">
        <v>31</v>
      </c>
      <c r="AX2434" s="15" t="s">
        <v>75</v>
      </c>
      <c r="AY2434" s="264" t="s">
        <v>155</v>
      </c>
    </row>
    <row r="2435" s="2" customFormat="1" ht="16.5" customHeight="1">
      <c r="A2435" s="41"/>
      <c r="B2435" s="42"/>
      <c r="C2435" s="215" t="s">
        <v>1255</v>
      </c>
      <c r="D2435" s="215" t="s">
        <v>157</v>
      </c>
      <c r="E2435" s="216" t="s">
        <v>1934</v>
      </c>
      <c r="F2435" s="217" t="s">
        <v>1935</v>
      </c>
      <c r="G2435" s="218" t="s">
        <v>300</v>
      </c>
      <c r="H2435" s="219">
        <v>700.25</v>
      </c>
      <c r="I2435" s="220"/>
      <c r="J2435" s="221">
        <f>ROUND(I2435*H2435,2)</f>
        <v>0</v>
      </c>
      <c r="K2435" s="217" t="s">
        <v>19</v>
      </c>
      <c r="L2435" s="47"/>
      <c r="M2435" s="222" t="s">
        <v>19</v>
      </c>
      <c r="N2435" s="223" t="s">
        <v>40</v>
      </c>
      <c r="O2435" s="87"/>
      <c r="P2435" s="224">
        <f>O2435*H2435</f>
        <v>0</v>
      </c>
      <c r="Q2435" s="224">
        <v>0</v>
      </c>
      <c r="R2435" s="224">
        <f>Q2435*H2435</f>
        <v>0</v>
      </c>
      <c r="S2435" s="224">
        <v>0</v>
      </c>
      <c r="T2435" s="225">
        <f>S2435*H2435</f>
        <v>0</v>
      </c>
      <c r="U2435" s="41"/>
      <c r="V2435" s="41"/>
      <c r="W2435" s="41"/>
      <c r="X2435" s="41"/>
      <c r="Y2435" s="41"/>
      <c r="Z2435" s="41"/>
      <c r="AA2435" s="41"/>
      <c r="AB2435" s="41"/>
      <c r="AC2435" s="41"/>
      <c r="AD2435" s="41"/>
      <c r="AE2435" s="41"/>
      <c r="AR2435" s="226" t="s">
        <v>220</v>
      </c>
      <c r="AT2435" s="226" t="s">
        <v>157</v>
      </c>
      <c r="AU2435" s="226" t="s">
        <v>77</v>
      </c>
      <c r="AY2435" s="20" t="s">
        <v>155</v>
      </c>
      <c r="BE2435" s="227">
        <f>IF(N2435="základní",J2435,0)</f>
        <v>0</v>
      </c>
      <c r="BF2435" s="227">
        <f>IF(N2435="snížená",J2435,0)</f>
        <v>0</v>
      </c>
      <c r="BG2435" s="227">
        <f>IF(N2435="zákl. přenesená",J2435,0)</f>
        <v>0</v>
      </c>
      <c r="BH2435" s="227">
        <f>IF(N2435="sníž. přenesená",J2435,0)</f>
        <v>0</v>
      </c>
      <c r="BI2435" s="227">
        <f>IF(N2435="nulová",J2435,0)</f>
        <v>0</v>
      </c>
      <c r="BJ2435" s="20" t="s">
        <v>75</v>
      </c>
      <c r="BK2435" s="227">
        <f>ROUND(I2435*H2435,2)</f>
        <v>0</v>
      </c>
      <c r="BL2435" s="20" t="s">
        <v>220</v>
      </c>
      <c r="BM2435" s="226" t="s">
        <v>1936</v>
      </c>
    </row>
    <row r="2436" s="2" customFormat="1">
      <c r="A2436" s="41"/>
      <c r="B2436" s="42"/>
      <c r="C2436" s="43"/>
      <c r="D2436" s="228" t="s">
        <v>162</v>
      </c>
      <c r="E2436" s="43"/>
      <c r="F2436" s="229" t="s">
        <v>1935</v>
      </c>
      <c r="G2436" s="43"/>
      <c r="H2436" s="43"/>
      <c r="I2436" s="230"/>
      <c r="J2436" s="43"/>
      <c r="K2436" s="43"/>
      <c r="L2436" s="47"/>
      <c r="M2436" s="231"/>
      <c r="N2436" s="232"/>
      <c r="O2436" s="87"/>
      <c r="P2436" s="87"/>
      <c r="Q2436" s="87"/>
      <c r="R2436" s="87"/>
      <c r="S2436" s="87"/>
      <c r="T2436" s="88"/>
      <c r="U2436" s="41"/>
      <c r="V2436" s="41"/>
      <c r="W2436" s="41"/>
      <c r="X2436" s="41"/>
      <c r="Y2436" s="41"/>
      <c r="Z2436" s="41"/>
      <c r="AA2436" s="41"/>
      <c r="AB2436" s="41"/>
      <c r="AC2436" s="41"/>
      <c r="AD2436" s="41"/>
      <c r="AE2436" s="41"/>
      <c r="AT2436" s="20" t="s">
        <v>162</v>
      </c>
      <c r="AU2436" s="20" t="s">
        <v>77</v>
      </c>
    </row>
    <row r="2437" s="14" customFormat="1">
      <c r="A2437" s="14"/>
      <c r="B2437" s="243"/>
      <c r="C2437" s="244"/>
      <c r="D2437" s="228" t="s">
        <v>170</v>
      </c>
      <c r="E2437" s="245" t="s">
        <v>19</v>
      </c>
      <c r="F2437" s="246" t="s">
        <v>1937</v>
      </c>
      <c r="G2437" s="244"/>
      <c r="H2437" s="247">
        <v>684.45000000000008</v>
      </c>
      <c r="I2437" s="248"/>
      <c r="J2437" s="244"/>
      <c r="K2437" s="244"/>
      <c r="L2437" s="249"/>
      <c r="M2437" s="250"/>
      <c r="N2437" s="251"/>
      <c r="O2437" s="251"/>
      <c r="P2437" s="251"/>
      <c r="Q2437" s="251"/>
      <c r="R2437" s="251"/>
      <c r="S2437" s="251"/>
      <c r="T2437" s="252"/>
      <c r="U2437" s="14"/>
      <c r="V2437" s="14"/>
      <c r="W2437" s="14"/>
      <c r="X2437" s="14"/>
      <c r="Y2437" s="14"/>
      <c r="Z2437" s="14"/>
      <c r="AA2437" s="14"/>
      <c r="AB2437" s="14"/>
      <c r="AC2437" s="14"/>
      <c r="AD2437" s="14"/>
      <c r="AE2437" s="14"/>
      <c r="AT2437" s="253" t="s">
        <v>170</v>
      </c>
      <c r="AU2437" s="253" t="s">
        <v>77</v>
      </c>
      <c r="AV2437" s="14" t="s">
        <v>77</v>
      </c>
      <c r="AW2437" s="14" t="s">
        <v>31</v>
      </c>
      <c r="AX2437" s="14" t="s">
        <v>69</v>
      </c>
      <c r="AY2437" s="253" t="s">
        <v>155</v>
      </c>
    </row>
    <row r="2438" s="14" customFormat="1">
      <c r="A2438" s="14"/>
      <c r="B2438" s="243"/>
      <c r="C2438" s="244"/>
      <c r="D2438" s="228" t="s">
        <v>170</v>
      </c>
      <c r="E2438" s="245" t="s">
        <v>19</v>
      </c>
      <c r="F2438" s="246" t="s">
        <v>1938</v>
      </c>
      <c r="G2438" s="244"/>
      <c r="H2438" s="247">
        <v>4.32</v>
      </c>
      <c r="I2438" s="248"/>
      <c r="J2438" s="244"/>
      <c r="K2438" s="244"/>
      <c r="L2438" s="249"/>
      <c r="M2438" s="250"/>
      <c r="N2438" s="251"/>
      <c r="O2438" s="251"/>
      <c r="P2438" s="251"/>
      <c r="Q2438" s="251"/>
      <c r="R2438" s="251"/>
      <c r="S2438" s="251"/>
      <c r="T2438" s="252"/>
      <c r="U2438" s="14"/>
      <c r="V2438" s="14"/>
      <c r="W2438" s="14"/>
      <c r="X2438" s="14"/>
      <c r="Y2438" s="14"/>
      <c r="Z2438" s="14"/>
      <c r="AA2438" s="14"/>
      <c r="AB2438" s="14"/>
      <c r="AC2438" s="14"/>
      <c r="AD2438" s="14"/>
      <c r="AE2438" s="14"/>
      <c r="AT2438" s="253" t="s">
        <v>170</v>
      </c>
      <c r="AU2438" s="253" t="s">
        <v>77</v>
      </c>
      <c r="AV2438" s="14" t="s">
        <v>77</v>
      </c>
      <c r="AW2438" s="14" t="s">
        <v>31</v>
      </c>
      <c r="AX2438" s="14" t="s">
        <v>69</v>
      </c>
      <c r="AY2438" s="253" t="s">
        <v>155</v>
      </c>
    </row>
    <row r="2439" s="14" customFormat="1">
      <c r="A2439" s="14"/>
      <c r="B2439" s="243"/>
      <c r="C2439" s="244"/>
      <c r="D2439" s="228" t="s">
        <v>170</v>
      </c>
      <c r="E2439" s="245" t="s">
        <v>19</v>
      </c>
      <c r="F2439" s="246" t="s">
        <v>1939</v>
      </c>
      <c r="G2439" s="244"/>
      <c r="H2439" s="247">
        <v>7.2</v>
      </c>
      <c r="I2439" s="248"/>
      <c r="J2439" s="244"/>
      <c r="K2439" s="244"/>
      <c r="L2439" s="249"/>
      <c r="M2439" s="250"/>
      <c r="N2439" s="251"/>
      <c r="O2439" s="251"/>
      <c r="P2439" s="251"/>
      <c r="Q2439" s="251"/>
      <c r="R2439" s="251"/>
      <c r="S2439" s="251"/>
      <c r="T2439" s="252"/>
      <c r="U2439" s="14"/>
      <c r="V2439" s="14"/>
      <c r="W2439" s="14"/>
      <c r="X2439" s="14"/>
      <c r="Y2439" s="14"/>
      <c r="Z2439" s="14"/>
      <c r="AA2439" s="14"/>
      <c r="AB2439" s="14"/>
      <c r="AC2439" s="14"/>
      <c r="AD2439" s="14"/>
      <c r="AE2439" s="14"/>
      <c r="AT2439" s="253" t="s">
        <v>170</v>
      </c>
      <c r="AU2439" s="253" t="s">
        <v>77</v>
      </c>
      <c r="AV2439" s="14" t="s">
        <v>77</v>
      </c>
      <c r="AW2439" s="14" t="s">
        <v>31</v>
      </c>
      <c r="AX2439" s="14" t="s">
        <v>69</v>
      </c>
      <c r="AY2439" s="253" t="s">
        <v>155</v>
      </c>
    </row>
    <row r="2440" s="14" customFormat="1">
      <c r="A2440" s="14"/>
      <c r="B2440" s="243"/>
      <c r="C2440" s="244"/>
      <c r="D2440" s="228" t="s">
        <v>170</v>
      </c>
      <c r="E2440" s="245" t="s">
        <v>19</v>
      </c>
      <c r="F2440" s="246" t="s">
        <v>1940</v>
      </c>
      <c r="G2440" s="244"/>
      <c r="H2440" s="247">
        <v>1.8799999999999997</v>
      </c>
      <c r="I2440" s="248"/>
      <c r="J2440" s="244"/>
      <c r="K2440" s="244"/>
      <c r="L2440" s="249"/>
      <c r="M2440" s="250"/>
      <c r="N2440" s="251"/>
      <c r="O2440" s="251"/>
      <c r="P2440" s="251"/>
      <c r="Q2440" s="251"/>
      <c r="R2440" s="251"/>
      <c r="S2440" s="251"/>
      <c r="T2440" s="252"/>
      <c r="U2440" s="14"/>
      <c r="V2440" s="14"/>
      <c r="W2440" s="14"/>
      <c r="X2440" s="14"/>
      <c r="Y2440" s="14"/>
      <c r="Z2440" s="14"/>
      <c r="AA2440" s="14"/>
      <c r="AB2440" s="14"/>
      <c r="AC2440" s="14"/>
      <c r="AD2440" s="14"/>
      <c r="AE2440" s="14"/>
      <c r="AT2440" s="253" t="s">
        <v>170</v>
      </c>
      <c r="AU2440" s="253" t="s">
        <v>77</v>
      </c>
      <c r="AV2440" s="14" t="s">
        <v>77</v>
      </c>
      <c r="AW2440" s="14" t="s">
        <v>31</v>
      </c>
      <c r="AX2440" s="14" t="s">
        <v>69</v>
      </c>
      <c r="AY2440" s="253" t="s">
        <v>155</v>
      </c>
    </row>
    <row r="2441" s="14" customFormat="1">
      <c r="A2441" s="14"/>
      <c r="B2441" s="243"/>
      <c r="C2441" s="244"/>
      <c r="D2441" s="228" t="s">
        <v>170</v>
      </c>
      <c r="E2441" s="245" t="s">
        <v>19</v>
      </c>
      <c r="F2441" s="246" t="s">
        <v>1941</v>
      </c>
      <c r="G2441" s="244"/>
      <c r="H2441" s="247">
        <v>2.4</v>
      </c>
      <c r="I2441" s="248"/>
      <c r="J2441" s="244"/>
      <c r="K2441" s="244"/>
      <c r="L2441" s="249"/>
      <c r="M2441" s="250"/>
      <c r="N2441" s="251"/>
      <c r="O2441" s="251"/>
      <c r="P2441" s="251"/>
      <c r="Q2441" s="251"/>
      <c r="R2441" s="251"/>
      <c r="S2441" s="251"/>
      <c r="T2441" s="252"/>
      <c r="U2441" s="14"/>
      <c r="V2441" s="14"/>
      <c r="W2441" s="14"/>
      <c r="X2441" s="14"/>
      <c r="Y2441" s="14"/>
      <c r="Z2441" s="14"/>
      <c r="AA2441" s="14"/>
      <c r="AB2441" s="14"/>
      <c r="AC2441" s="14"/>
      <c r="AD2441" s="14"/>
      <c r="AE2441" s="14"/>
      <c r="AT2441" s="253" t="s">
        <v>170</v>
      </c>
      <c r="AU2441" s="253" t="s">
        <v>77</v>
      </c>
      <c r="AV2441" s="14" t="s">
        <v>77</v>
      </c>
      <c r="AW2441" s="14" t="s">
        <v>31</v>
      </c>
      <c r="AX2441" s="14" t="s">
        <v>69</v>
      </c>
      <c r="AY2441" s="253" t="s">
        <v>155</v>
      </c>
    </row>
    <row r="2442" s="15" customFormat="1">
      <c r="A2442" s="15"/>
      <c r="B2442" s="254"/>
      <c r="C2442" s="255"/>
      <c r="D2442" s="228" t="s">
        <v>170</v>
      </c>
      <c r="E2442" s="256" t="s">
        <v>19</v>
      </c>
      <c r="F2442" s="257" t="s">
        <v>192</v>
      </c>
      <c r="G2442" s="255"/>
      <c r="H2442" s="258">
        <v>700.25000000000008</v>
      </c>
      <c r="I2442" s="259"/>
      <c r="J2442" s="255"/>
      <c r="K2442" s="255"/>
      <c r="L2442" s="260"/>
      <c r="M2442" s="261"/>
      <c r="N2442" s="262"/>
      <c r="O2442" s="262"/>
      <c r="P2442" s="262"/>
      <c r="Q2442" s="262"/>
      <c r="R2442" s="262"/>
      <c r="S2442" s="262"/>
      <c r="T2442" s="263"/>
      <c r="U2442" s="15"/>
      <c r="V2442" s="15"/>
      <c r="W2442" s="15"/>
      <c r="X2442" s="15"/>
      <c r="Y2442" s="15"/>
      <c r="Z2442" s="15"/>
      <c r="AA2442" s="15"/>
      <c r="AB2442" s="15"/>
      <c r="AC2442" s="15"/>
      <c r="AD2442" s="15"/>
      <c r="AE2442" s="15"/>
      <c r="AT2442" s="264" t="s">
        <v>170</v>
      </c>
      <c r="AU2442" s="264" t="s">
        <v>77</v>
      </c>
      <c r="AV2442" s="15" t="s">
        <v>161</v>
      </c>
      <c r="AW2442" s="15" t="s">
        <v>31</v>
      </c>
      <c r="AX2442" s="15" t="s">
        <v>75</v>
      </c>
      <c r="AY2442" s="264" t="s">
        <v>155</v>
      </c>
    </row>
    <row r="2443" s="2" customFormat="1" ht="16.5" customHeight="1">
      <c r="A2443" s="41"/>
      <c r="B2443" s="42"/>
      <c r="C2443" s="215" t="s">
        <v>1942</v>
      </c>
      <c r="D2443" s="215" t="s">
        <v>157</v>
      </c>
      <c r="E2443" s="216" t="s">
        <v>1943</v>
      </c>
      <c r="F2443" s="217" t="s">
        <v>1944</v>
      </c>
      <c r="G2443" s="218" t="s">
        <v>300</v>
      </c>
      <c r="H2443" s="219">
        <v>896.85</v>
      </c>
      <c r="I2443" s="220"/>
      <c r="J2443" s="221">
        <f>ROUND(I2443*H2443,2)</f>
        <v>0</v>
      </c>
      <c r="K2443" s="217" t="s">
        <v>19</v>
      </c>
      <c r="L2443" s="47"/>
      <c r="M2443" s="222" t="s">
        <v>19</v>
      </c>
      <c r="N2443" s="223" t="s">
        <v>40</v>
      </c>
      <c r="O2443" s="87"/>
      <c r="P2443" s="224">
        <f>O2443*H2443</f>
        <v>0</v>
      </c>
      <c r="Q2443" s="224">
        <v>0</v>
      </c>
      <c r="R2443" s="224">
        <f>Q2443*H2443</f>
        <v>0</v>
      </c>
      <c r="S2443" s="224">
        <v>0</v>
      </c>
      <c r="T2443" s="225">
        <f>S2443*H2443</f>
        <v>0</v>
      </c>
      <c r="U2443" s="41"/>
      <c r="V2443" s="41"/>
      <c r="W2443" s="41"/>
      <c r="X2443" s="41"/>
      <c r="Y2443" s="41"/>
      <c r="Z2443" s="41"/>
      <c r="AA2443" s="41"/>
      <c r="AB2443" s="41"/>
      <c r="AC2443" s="41"/>
      <c r="AD2443" s="41"/>
      <c r="AE2443" s="41"/>
      <c r="AR2443" s="226" t="s">
        <v>220</v>
      </c>
      <c r="AT2443" s="226" t="s">
        <v>157</v>
      </c>
      <c r="AU2443" s="226" t="s">
        <v>77</v>
      </c>
      <c r="AY2443" s="20" t="s">
        <v>155</v>
      </c>
      <c r="BE2443" s="227">
        <f>IF(N2443="základní",J2443,0)</f>
        <v>0</v>
      </c>
      <c r="BF2443" s="227">
        <f>IF(N2443="snížená",J2443,0)</f>
        <v>0</v>
      </c>
      <c r="BG2443" s="227">
        <f>IF(N2443="zákl. přenesená",J2443,0)</f>
        <v>0</v>
      </c>
      <c r="BH2443" s="227">
        <f>IF(N2443="sníž. přenesená",J2443,0)</f>
        <v>0</v>
      </c>
      <c r="BI2443" s="227">
        <f>IF(N2443="nulová",J2443,0)</f>
        <v>0</v>
      </c>
      <c r="BJ2443" s="20" t="s">
        <v>75</v>
      </c>
      <c r="BK2443" s="227">
        <f>ROUND(I2443*H2443,2)</f>
        <v>0</v>
      </c>
      <c r="BL2443" s="20" t="s">
        <v>220</v>
      </c>
      <c r="BM2443" s="226" t="s">
        <v>1945</v>
      </c>
    </row>
    <row r="2444" s="2" customFormat="1">
      <c r="A2444" s="41"/>
      <c r="B2444" s="42"/>
      <c r="C2444" s="43"/>
      <c r="D2444" s="228" t="s">
        <v>162</v>
      </c>
      <c r="E2444" s="43"/>
      <c r="F2444" s="229" t="s">
        <v>1944</v>
      </c>
      <c r="G2444" s="43"/>
      <c r="H2444" s="43"/>
      <c r="I2444" s="230"/>
      <c r="J2444" s="43"/>
      <c r="K2444" s="43"/>
      <c r="L2444" s="47"/>
      <c r="M2444" s="231"/>
      <c r="N2444" s="232"/>
      <c r="O2444" s="87"/>
      <c r="P2444" s="87"/>
      <c r="Q2444" s="87"/>
      <c r="R2444" s="87"/>
      <c r="S2444" s="87"/>
      <c r="T2444" s="88"/>
      <c r="U2444" s="41"/>
      <c r="V2444" s="41"/>
      <c r="W2444" s="41"/>
      <c r="X2444" s="41"/>
      <c r="Y2444" s="41"/>
      <c r="Z2444" s="41"/>
      <c r="AA2444" s="41"/>
      <c r="AB2444" s="41"/>
      <c r="AC2444" s="41"/>
      <c r="AD2444" s="41"/>
      <c r="AE2444" s="41"/>
      <c r="AT2444" s="20" t="s">
        <v>162</v>
      </c>
      <c r="AU2444" s="20" t="s">
        <v>77</v>
      </c>
    </row>
    <row r="2445" s="13" customFormat="1">
      <c r="A2445" s="13"/>
      <c r="B2445" s="233"/>
      <c r="C2445" s="234"/>
      <c r="D2445" s="228" t="s">
        <v>170</v>
      </c>
      <c r="E2445" s="235" t="s">
        <v>19</v>
      </c>
      <c r="F2445" s="236" t="s">
        <v>1946</v>
      </c>
      <c r="G2445" s="234"/>
      <c r="H2445" s="235" t="s">
        <v>19</v>
      </c>
      <c r="I2445" s="237"/>
      <c r="J2445" s="234"/>
      <c r="K2445" s="234"/>
      <c r="L2445" s="238"/>
      <c r="M2445" s="239"/>
      <c r="N2445" s="240"/>
      <c r="O2445" s="240"/>
      <c r="P2445" s="240"/>
      <c r="Q2445" s="240"/>
      <c r="R2445" s="240"/>
      <c r="S2445" s="240"/>
      <c r="T2445" s="241"/>
      <c r="U2445" s="13"/>
      <c r="V2445" s="13"/>
      <c r="W2445" s="13"/>
      <c r="X2445" s="13"/>
      <c r="Y2445" s="13"/>
      <c r="Z2445" s="13"/>
      <c r="AA2445" s="13"/>
      <c r="AB2445" s="13"/>
      <c r="AC2445" s="13"/>
      <c r="AD2445" s="13"/>
      <c r="AE2445" s="13"/>
      <c r="AT2445" s="242" t="s">
        <v>170</v>
      </c>
      <c r="AU2445" s="242" t="s">
        <v>77</v>
      </c>
      <c r="AV2445" s="13" t="s">
        <v>75</v>
      </c>
      <c r="AW2445" s="13" t="s">
        <v>31</v>
      </c>
      <c r="AX2445" s="13" t="s">
        <v>69</v>
      </c>
      <c r="AY2445" s="242" t="s">
        <v>155</v>
      </c>
    </row>
    <row r="2446" s="14" customFormat="1">
      <c r="A2446" s="14"/>
      <c r="B2446" s="243"/>
      <c r="C2446" s="244"/>
      <c r="D2446" s="228" t="s">
        <v>170</v>
      </c>
      <c r="E2446" s="245" t="s">
        <v>19</v>
      </c>
      <c r="F2446" s="246" t="s">
        <v>1947</v>
      </c>
      <c r="G2446" s="244"/>
      <c r="H2446" s="247">
        <v>896.85</v>
      </c>
      <c r="I2446" s="248"/>
      <c r="J2446" s="244"/>
      <c r="K2446" s="244"/>
      <c r="L2446" s="249"/>
      <c r="M2446" s="250"/>
      <c r="N2446" s="251"/>
      <c r="O2446" s="251"/>
      <c r="P2446" s="251"/>
      <c r="Q2446" s="251"/>
      <c r="R2446" s="251"/>
      <c r="S2446" s="251"/>
      <c r="T2446" s="252"/>
      <c r="U2446" s="14"/>
      <c r="V2446" s="14"/>
      <c r="W2446" s="14"/>
      <c r="X2446" s="14"/>
      <c r="Y2446" s="14"/>
      <c r="Z2446" s="14"/>
      <c r="AA2446" s="14"/>
      <c r="AB2446" s="14"/>
      <c r="AC2446" s="14"/>
      <c r="AD2446" s="14"/>
      <c r="AE2446" s="14"/>
      <c r="AT2446" s="253" t="s">
        <v>170</v>
      </c>
      <c r="AU2446" s="253" t="s">
        <v>77</v>
      </c>
      <c r="AV2446" s="14" t="s">
        <v>77</v>
      </c>
      <c r="AW2446" s="14" t="s">
        <v>31</v>
      </c>
      <c r="AX2446" s="14" t="s">
        <v>69</v>
      </c>
      <c r="AY2446" s="253" t="s">
        <v>155</v>
      </c>
    </row>
    <row r="2447" s="15" customFormat="1">
      <c r="A2447" s="15"/>
      <c r="B2447" s="254"/>
      <c r="C2447" s="255"/>
      <c r="D2447" s="228" t="s">
        <v>170</v>
      </c>
      <c r="E2447" s="256" t="s">
        <v>19</v>
      </c>
      <c r="F2447" s="257" t="s">
        <v>192</v>
      </c>
      <c r="G2447" s="255"/>
      <c r="H2447" s="258">
        <v>896.85</v>
      </c>
      <c r="I2447" s="259"/>
      <c r="J2447" s="255"/>
      <c r="K2447" s="255"/>
      <c r="L2447" s="260"/>
      <c r="M2447" s="261"/>
      <c r="N2447" s="262"/>
      <c r="O2447" s="262"/>
      <c r="P2447" s="262"/>
      <c r="Q2447" s="262"/>
      <c r="R2447" s="262"/>
      <c r="S2447" s="262"/>
      <c r="T2447" s="263"/>
      <c r="U2447" s="15"/>
      <c r="V2447" s="15"/>
      <c r="W2447" s="15"/>
      <c r="X2447" s="15"/>
      <c r="Y2447" s="15"/>
      <c r="Z2447" s="15"/>
      <c r="AA2447" s="15"/>
      <c r="AB2447" s="15"/>
      <c r="AC2447" s="15"/>
      <c r="AD2447" s="15"/>
      <c r="AE2447" s="15"/>
      <c r="AT2447" s="264" t="s">
        <v>170</v>
      </c>
      <c r="AU2447" s="264" t="s">
        <v>77</v>
      </c>
      <c r="AV2447" s="15" t="s">
        <v>161</v>
      </c>
      <c r="AW2447" s="15" t="s">
        <v>31</v>
      </c>
      <c r="AX2447" s="15" t="s">
        <v>75</v>
      </c>
      <c r="AY2447" s="264" t="s">
        <v>155</v>
      </c>
    </row>
    <row r="2448" s="2" customFormat="1" ht="16.5" customHeight="1">
      <c r="A2448" s="41"/>
      <c r="B2448" s="42"/>
      <c r="C2448" s="265" t="s">
        <v>1258</v>
      </c>
      <c r="D2448" s="265" t="s">
        <v>322</v>
      </c>
      <c r="E2448" s="266" t="s">
        <v>1948</v>
      </c>
      <c r="F2448" s="267" t="s">
        <v>1949</v>
      </c>
      <c r="G2448" s="268" t="s">
        <v>300</v>
      </c>
      <c r="H2448" s="269">
        <v>896.85</v>
      </c>
      <c r="I2448" s="270"/>
      <c r="J2448" s="271">
        <f>ROUND(I2448*H2448,2)</f>
        <v>0</v>
      </c>
      <c r="K2448" s="267" t="s">
        <v>19</v>
      </c>
      <c r="L2448" s="272"/>
      <c r="M2448" s="273" t="s">
        <v>19</v>
      </c>
      <c r="N2448" s="274" t="s">
        <v>40</v>
      </c>
      <c r="O2448" s="87"/>
      <c r="P2448" s="224">
        <f>O2448*H2448</f>
        <v>0</v>
      </c>
      <c r="Q2448" s="224">
        <v>0</v>
      </c>
      <c r="R2448" s="224">
        <f>Q2448*H2448</f>
        <v>0</v>
      </c>
      <c r="S2448" s="224">
        <v>0</v>
      </c>
      <c r="T2448" s="225">
        <f>S2448*H2448</f>
        <v>0</v>
      </c>
      <c r="U2448" s="41"/>
      <c r="V2448" s="41"/>
      <c r="W2448" s="41"/>
      <c r="X2448" s="41"/>
      <c r="Y2448" s="41"/>
      <c r="Z2448" s="41"/>
      <c r="AA2448" s="41"/>
      <c r="AB2448" s="41"/>
      <c r="AC2448" s="41"/>
      <c r="AD2448" s="41"/>
      <c r="AE2448" s="41"/>
      <c r="AR2448" s="226" t="s">
        <v>282</v>
      </c>
      <c r="AT2448" s="226" t="s">
        <v>322</v>
      </c>
      <c r="AU2448" s="226" t="s">
        <v>77</v>
      </c>
      <c r="AY2448" s="20" t="s">
        <v>155</v>
      </c>
      <c r="BE2448" s="227">
        <f>IF(N2448="základní",J2448,0)</f>
        <v>0</v>
      </c>
      <c r="BF2448" s="227">
        <f>IF(N2448="snížená",J2448,0)</f>
        <v>0</v>
      </c>
      <c r="BG2448" s="227">
        <f>IF(N2448="zákl. přenesená",J2448,0)</f>
        <v>0</v>
      </c>
      <c r="BH2448" s="227">
        <f>IF(N2448="sníž. přenesená",J2448,0)</f>
        <v>0</v>
      </c>
      <c r="BI2448" s="227">
        <f>IF(N2448="nulová",J2448,0)</f>
        <v>0</v>
      </c>
      <c r="BJ2448" s="20" t="s">
        <v>75</v>
      </c>
      <c r="BK2448" s="227">
        <f>ROUND(I2448*H2448,2)</f>
        <v>0</v>
      </c>
      <c r="BL2448" s="20" t="s">
        <v>220</v>
      </c>
      <c r="BM2448" s="226" t="s">
        <v>1950</v>
      </c>
    </row>
    <row r="2449" s="2" customFormat="1">
      <c r="A2449" s="41"/>
      <c r="B2449" s="42"/>
      <c r="C2449" s="43"/>
      <c r="D2449" s="228" t="s">
        <v>162</v>
      </c>
      <c r="E2449" s="43"/>
      <c r="F2449" s="229" t="s">
        <v>1949</v>
      </c>
      <c r="G2449" s="43"/>
      <c r="H2449" s="43"/>
      <c r="I2449" s="230"/>
      <c r="J2449" s="43"/>
      <c r="K2449" s="43"/>
      <c r="L2449" s="47"/>
      <c r="M2449" s="231"/>
      <c r="N2449" s="232"/>
      <c r="O2449" s="87"/>
      <c r="P2449" s="87"/>
      <c r="Q2449" s="87"/>
      <c r="R2449" s="87"/>
      <c r="S2449" s="87"/>
      <c r="T2449" s="88"/>
      <c r="U2449" s="41"/>
      <c r="V2449" s="41"/>
      <c r="W2449" s="41"/>
      <c r="X2449" s="41"/>
      <c r="Y2449" s="41"/>
      <c r="Z2449" s="41"/>
      <c r="AA2449" s="41"/>
      <c r="AB2449" s="41"/>
      <c r="AC2449" s="41"/>
      <c r="AD2449" s="41"/>
      <c r="AE2449" s="41"/>
      <c r="AT2449" s="20" t="s">
        <v>162</v>
      </c>
      <c r="AU2449" s="20" t="s">
        <v>77</v>
      </c>
    </row>
    <row r="2450" s="2" customFormat="1">
      <c r="A2450" s="41"/>
      <c r="B2450" s="42"/>
      <c r="C2450" s="43"/>
      <c r="D2450" s="228" t="s">
        <v>326</v>
      </c>
      <c r="E2450" s="43"/>
      <c r="F2450" s="275" t="s">
        <v>1951</v>
      </c>
      <c r="G2450" s="43"/>
      <c r="H2450" s="43"/>
      <c r="I2450" s="230"/>
      <c r="J2450" s="43"/>
      <c r="K2450" s="43"/>
      <c r="L2450" s="47"/>
      <c r="M2450" s="231"/>
      <c r="N2450" s="232"/>
      <c r="O2450" s="87"/>
      <c r="P2450" s="87"/>
      <c r="Q2450" s="87"/>
      <c r="R2450" s="87"/>
      <c r="S2450" s="87"/>
      <c r="T2450" s="88"/>
      <c r="U2450" s="41"/>
      <c r="V2450" s="41"/>
      <c r="W2450" s="41"/>
      <c r="X2450" s="41"/>
      <c r="Y2450" s="41"/>
      <c r="Z2450" s="41"/>
      <c r="AA2450" s="41"/>
      <c r="AB2450" s="41"/>
      <c r="AC2450" s="41"/>
      <c r="AD2450" s="41"/>
      <c r="AE2450" s="41"/>
      <c r="AT2450" s="20" t="s">
        <v>326</v>
      </c>
      <c r="AU2450" s="20" t="s">
        <v>77</v>
      </c>
    </row>
    <row r="2451" s="2" customFormat="1" ht="16.5" customHeight="1">
      <c r="A2451" s="41"/>
      <c r="B2451" s="42"/>
      <c r="C2451" s="215" t="s">
        <v>1952</v>
      </c>
      <c r="D2451" s="215" t="s">
        <v>157</v>
      </c>
      <c r="E2451" s="216" t="s">
        <v>1953</v>
      </c>
      <c r="F2451" s="217" t="s">
        <v>1954</v>
      </c>
      <c r="G2451" s="218" t="s">
        <v>232</v>
      </c>
      <c r="H2451" s="219">
        <v>65.798</v>
      </c>
      <c r="I2451" s="220"/>
      <c r="J2451" s="221">
        <f>ROUND(I2451*H2451,2)</f>
        <v>0</v>
      </c>
      <c r="K2451" s="217" t="s">
        <v>19</v>
      </c>
      <c r="L2451" s="47"/>
      <c r="M2451" s="222" t="s">
        <v>19</v>
      </c>
      <c r="N2451" s="223" t="s">
        <v>40</v>
      </c>
      <c r="O2451" s="87"/>
      <c r="P2451" s="224">
        <f>O2451*H2451</f>
        <v>0</v>
      </c>
      <c r="Q2451" s="224">
        <v>0</v>
      </c>
      <c r="R2451" s="224">
        <f>Q2451*H2451</f>
        <v>0</v>
      </c>
      <c r="S2451" s="224">
        <v>0</v>
      </c>
      <c r="T2451" s="225">
        <f>S2451*H2451</f>
        <v>0</v>
      </c>
      <c r="U2451" s="41"/>
      <c r="V2451" s="41"/>
      <c r="W2451" s="41"/>
      <c r="X2451" s="41"/>
      <c r="Y2451" s="41"/>
      <c r="Z2451" s="41"/>
      <c r="AA2451" s="41"/>
      <c r="AB2451" s="41"/>
      <c r="AC2451" s="41"/>
      <c r="AD2451" s="41"/>
      <c r="AE2451" s="41"/>
      <c r="AR2451" s="226" t="s">
        <v>220</v>
      </c>
      <c r="AT2451" s="226" t="s">
        <v>157</v>
      </c>
      <c r="AU2451" s="226" t="s">
        <v>77</v>
      </c>
      <c r="AY2451" s="20" t="s">
        <v>155</v>
      </c>
      <c r="BE2451" s="227">
        <f>IF(N2451="základní",J2451,0)</f>
        <v>0</v>
      </c>
      <c r="BF2451" s="227">
        <f>IF(N2451="snížená",J2451,0)</f>
        <v>0</v>
      </c>
      <c r="BG2451" s="227">
        <f>IF(N2451="zákl. přenesená",J2451,0)</f>
        <v>0</v>
      </c>
      <c r="BH2451" s="227">
        <f>IF(N2451="sníž. přenesená",J2451,0)</f>
        <v>0</v>
      </c>
      <c r="BI2451" s="227">
        <f>IF(N2451="nulová",J2451,0)</f>
        <v>0</v>
      </c>
      <c r="BJ2451" s="20" t="s">
        <v>75</v>
      </c>
      <c r="BK2451" s="227">
        <f>ROUND(I2451*H2451,2)</f>
        <v>0</v>
      </c>
      <c r="BL2451" s="20" t="s">
        <v>220</v>
      </c>
      <c r="BM2451" s="226" t="s">
        <v>1955</v>
      </c>
    </row>
    <row r="2452" s="2" customFormat="1">
      <c r="A2452" s="41"/>
      <c r="B2452" s="42"/>
      <c r="C2452" s="43"/>
      <c r="D2452" s="228" t="s">
        <v>162</v>
      </c>
      <c r="E2452" s="43"/>
      <c r="F2452" s="229" t="s">
        <v>1954</v>
      </c>
      <c r="G2452" s="43"/>
      <c r="H2452" s="43"/>
      <c r="I2452" s="230"/>
      <c r="J2452" s="43"/>
      <c r="K2452" s="43"/>
      <c r="L2452" s="47"/>
      <c r="M2452" s="231"/>
      <c r="N2452" s="232"/>
      <c r="O2452" s="87"/>
      <c r="P2452" s="87"/>
      <c r="Q2452" s="87"/>
      <c r="R2452" s="87"/>
      <c r="S2452" s="87"/>
      <c r="T2452" s="88"/>
      <c r="U2452" s="41"/>
      <c r="V2452" s="41"/>
      <c r="W2452" s="41"/>
      <c r="X2452" s="41"/>
      <c r="Y2452" s="41"/>
      <c r="Z2452" s="41"/>
      <c r="AA2452" s="41"/>
      <c r="AB2452" s="41"/>
      <c r="AC2452" s="41"/>
      <c r="AD2452" s="41"/>
      <c r="AE2452" s="41"/>
      <c r="AT2452" s="20" t="s">
        <v>162</v>
      </c>
      <c r="AU2452" s="20" t="s">
        <v>77</v>
      </c>
    </row>
    <row r="2453" s="12" customFormat="1" ht="22.8" customHeight="1">
      <c r="A2453" s="12"/>
      <c r="B2453" s="199"/>
      <c r="C2453" s="200"/>
      <c r="D2453" s="201" t="s">
        <v>68</v>
      </c>
      <c r="E2453" s="213" t="s">
        <v>1956</v>
      </c>
      <c r="F2453" s="213" t="s">
        <v>1957</v>
      </c>
      <c r="G2453" s="200"/>
      <c r="H2453" s="200"/>
      <c r="I2453" s="203"/>
      <c r="J2453" s="214">
        <f>BK2453</f>
        <v>0</v>
      </c>
      <c r="K2453" s="200"/>
      <c r="L2453" s="205"/>
      <c r="M2453" s="206"/>
      <c r="N2453" s="207"/>
      <c r="O2453" s="207"/>
      <c r="P2453" s="208">
        <f>SUM(P2454:P2640)</f>
        <v>0</v>
      </c>
      <c r="Q2453" s="207"/>
      <c r="R2453" s="208">
        <f>SUM(R2454:R2640)</f>
        <v>0</v>
      </c>
      <c r="S2453" s="207"/>
      <c r="T2453" s="209">
        <f>SUM(T2454:T2640)</f>
        <v>0</v>
      </c>
      <c r="U2453" s="12"/>
      <c r="V2453" s="12"/>
      <c r="W2453" s="12"/>
      <c r="X2453" s="12"/>
      <c r="Y2453" s="12"/>
      <c r="Z2453" s="12"/>
      <c r="AA2453" s="12"/>
      <c r="AB2453" s="12"/>
      <c r="AC2453" s="12"/>
      <c r="AD2453" s="12"/>
      <c r="AE2453" s="12"/>
      <c r="AR2453" s="210" t="s">
        <v>77</v>
      </c>
      <c r="AT2453" s="211" t="s">
        <v>68</v>
      </c>
      <c r="AU2453" s="211" t="s">
        <v>75</v>
      </c>
      <c r="AY2453" s="210" t="s">
        <v>155</v>
      </c>
      <c r="BK2453" s="212">
        <f>SUM(BK2454:BK2640)</f>
        <v>0</v>
      </c>
    </row>
    <row r="2454" s="2" customFormat="1" ht="16.5" customHeight="1">
      <c r="A2454" s="41"/>
      <c r="B2454" s="42"/>
      <c r="C2454" s="215" t="s">
        <v>1263</v>
      </c>
      <c r="D2454" s="215" t="s">
        <v>157</v>
      </c>
      <c r="E2454" s="216" t="s">
        <v>1958</v>
      </c>
      <c r="F2454" s="217" t="s">
        <v>1959</v>
      </c>
      <c r="G2454" s="218" t="s">
        <v>168</v>
      </c>
      <c r="H2454" s="219">
        <v>64.680000000000008</v>
      </c>
      <c r="I2454" s="220"/>
      <c r="J2454" s="221">
        <f>ROUND(I2454*H2454,2)</f>
        <v>0</v>
      </c>
      <c r="K2454" s="217" t="s">
        <v>19</v>
      </c>
      <c r="L2454" s="47"/>
      <c r="M2454" s="222" t="s">
        <v>19</v>
      </c>
      <c r="N2454" s="223" t="s">
        <v>40</v>
      </c>
      <c r="O2454" s="87"/>
      <c r="P2454" s="224">
        <f>O2454*H2454</f>
        <v>0</v>
      </c>
      <c r="Q2454" s="224">
        <v>0</v>
      </c>
      <c r="R2454" s="224">
        <f>Q2454*H2454</f>
        <v>0</v>
      </c>
      <c r="S2454" s="224">
        <v>0</v>
      </c>
      <c r="T2454" s="225">
        <f>S2454*H2454</f>
        <v>0</v>
      </c>
      <c r="U2454" s="41"/>
      <c r="V2454" s="41"/>
      <c r="W2454" s="41"/>
      <c r="X2454" s="41"/>
      <c r="Y2454" s="41"/>
      <c r="Z2454" s="41"/>
      <c r="AA2454" s="41"/>
      <c r="AB2454" s="41"/>
      <c r="AC2454" s="41"/>
      <c r="AD2454" s="41"/>
      <c r="AE2454" s="41"/>
      <c r="AR2454" s="226" t="s">
        <v>220</v>
      </c>
      <c r="AT2454" s="226" t="s">
        <v>157</v>
      </c>
      <c r="AU2454" s="226" t="s">
        <v>77</v>
      </c>
      <c r="AY2454" s="20" t="s">
        <v>155</v>
      </c>
      <c r="BE2454" s="227">
        <f>IF(N2454="základní",J2454,0)</f>
        <v>0</v>
      </c>
      <c r="BF2454" s="227">
        <f>IF(N2454="snížená",J2454,0)</f>
        <v>0</v>
      </c>
      <c r="BG2454" s="227">
        <f>IF(N2454="zákl. přenesená",J2454,0)</f>
        <v>0</v>
      </c>
      <c r="BH2454" s="227">
        <f>IF(N2454="sníž. přenesená",J2454,0)</f>
        <v>0</v>
      </c>
      <c r="BI2454" s="227">
        <f>IF(N2454="nulová",J2454,0)</f>
        <v>0</v>
      </c>
      <c r="BJ2454" s="20" t="s">
        <v>75</v>
      </c>
      <c r="BK2454" s="227">
        <f>ROUND(I2454*H2454,2)</f>
        <v>0</v>
      </c>
      <c r="BL2454" s="20" t="s">
        <v>220</v>
      </c>
      <c r="BM2454" s="226" t="s">
        <v>1960</v>
      </c>
    </row>
    <row r="2455" s="2" customFormat="1">
      <c r="A2455" s="41"/>
      <c r="B2455" s="42"/>
      <c r="C2455" s="43"/>
      <c r="D2455" s="228" t="s">
        <v>162</v>
      </c>
      <c r="E2455" s="43"/>
      <c r="F2455" s="229" t="s">
        <v>1959</v>
      </c>
      <c r="G2455" s="43"/>
      <c r="H2455" s="43"/>
      <c r="I2455" s="230"/>
      <c r="J2455" s="43"/>
      <c r="K2455" s="43"/>
      <c r="L2455" s="47"/>
      <c r="M2455" s="231"/>
      <c r="N2455" s="232"/>
      <c r="O2455" s="87"/>
      <c r="P2455" s="87"/>
      <c r="Q2455" s="87"/>
      <c r="R2455" s="87"/>
      <c r="S2455" s="87"/>
      <c r="T2455" s="88"/>
      <c r="U2455" s="41"/>
      <c r="V2455" s="41"/>
      <c r="W2455" s="41"/>
      <c r="X2455" s="41"/>
      <c r="Y2455" s="41"/>
      <c r="Z2455" s="41"/>
      <c r="AA2455" s="41"/>
      <c r="AB2455" s="41"/>
      <c r="AC2455" s="41"/>
      <c r="AD2455" s="41"/>
      <c r="AE2455" s="41"/>
      <c r="AT2455" s="20" t="s">
        <v>162</v>
      </c>
      <c r="AU2455" s="20" t="s">
        <v>77</v>
      </c>
    </row>
    <row r="2456" s="13" customFormat="1">
      <c r="A2456" s="13"/>
      <c r="B2456" s="233"/>
      <c r="C2456" s="234"/>
      <c r="D2456" s="228" t="s">
        <v>170</v>
      </c>
      <c r="E2456" s="235" t="s">
        <v>19</v>
      </c>
      <c r="F2456" s="236" t="s">
        <v>1961</v>
      </c>
      <c r="G2456" s="234"/>
      <c r="H2456" s="235" t="s">
        <v>19</v>
      </c>
      <c r="I2456" s="237"/>
      <c r="J2456" s="234"/>
      <c r="K2456" s="234"/>
      <c r="L2456" s="238"/>
      <c r="M2456" s="239"/>
      <c r="N2456" s="240"/>
      <c r="O2456" s="240"/>
      <c r="P2456" s="240"/>
      <c r="Q2456" s="240"/>
      <c r="R2456" s="240"/>
      <c r="S2456" s="240"/>
      <c r="T2456" s="241"/>
      <c r="U2456" s="13"/>
      <c r="V2456" s="13"/>
      <c r="W2456" s="13"/>
      <c r="X2456" s="13"/>
      <c r="Y2456" s="13"/>
      <c r="Z2456" s="13"/>
      <c r="AA2456" s="13"/>
      <c r="AB2456" s="13"/>
      <c r="AC2456" s="13"/>
      <c r="AD2456" s="13"/>
      <c r="AE2456" s="13"/>
      <c r="AT2456" s="242" t="s">
        <v>170</v>
      </c>
      <c r="AU2456" s="242" t="s">
        <v>77</v>
      </c>
      <c r="AV2456" s="13" t="s">
        <v>75</v>
      </c>
      <c r="AW2456" s="13" t="s">
        <v>31</v>
      </c>
      <c r="AX2456" s="13" t="s">
        <v>69</v>
      </c>
      <c r="AY2456" s="242" t="s">
        <v>155</v>
      </c>
    </row>
    <row r="2457" s="14" customFormat="1">
      <c r="A2457" s="14"/>
      <c r="B2457" s="243"/>
      <c r="C2457" s="244"/>
      <c r="D2457" s="228" t="s">
        <v>170</v>
      </c>
      <c r="E2457" s="245" t="s">
        <v>19</v>
      </c>
      <c r="F2457" s="246" t="s">
        <v>1962</v>
      </c>
      <c r="G2457" s="244"/>
      <c r="H2457" s="247">
        <v>64.680000000000008</v>
      </c>
      <c r="I2457" s="248"/>
      <c r="J2457" s="244"/>
      <c r="K2457" s="244"/>
      <c r="L2457" s="249"/>
      <c r="M2457" s="250"/>
      <c r="N2457" s="251"/>
      <c r="O2457" s="251"/>
      <c r="P2457" s="251"/>
      <c r="Q2457" s="251"/>
      <c r="R2457" s="251"/>
      <c r="S2457" s="251"/>
      <c r="T2457" s="252"/>
      <c r="U2457" s="14"/>
      <c r="V2457" s="14"/>
      <c r="W2457" s="14"/>
      <c r="X2457" s="14"/>
      <c r="Y2457" s="14"/>
      <c r="Z2457" s="14"/>
      <c r="AA2457" s="14"/>
      <c r="AB2457" s="14"/>
      <c r="AC2457" s="14"/>
      <c r="AD2457" s="14"/>
      <c r="AE2457" s="14"/>
      <c r="AT2457" s="253" t="s">
        <v>170</v>
      </c>
      <c r="AU2457" s="253" t="s">
        <v>77</v>
      </c>
      <c r="AV2457" s="14" t="s">
        <v>77</v>
      </c>
      <c r="AW2457" s="14" t="s">
        <v>31</v>
      </c>
      <c r="AX2457" s="14" t="s">
        <v>69</v>
      </c>
      <c r="AY2457" s="253" t="s">
        <v>155</v>
      </c>
    </row>
    <row r="2458" s="15" customFormat="1">
      <c r="A2458" s="15"/>
      <c r="B2458" s="254"/>
      <c r="C2458" s="255"/>
      <c r="D2458" s="228" t="s">
        <v>170</v>
      </c>
      <c r="E2458" s="256" t="s">
        <v>19</v>
      </c>
      <c r="F2458" s="257" t="s">
        <v>192</v>
      </c>
      <c r="G2458" s="255"/>
      <c r="H2458" s="258">
        <v>64.680000000000008</v>
      </c>
      <c r="I2458" s="259"/>
      <c r="J2458" s="255"/>
      <c r="K2458" s="255"/>
      <c r="L2458" s="260"/>
      <c r="M2458" s="261"/>
      <c r="N2458" s="262"/>
      <c r="O2458" s="262"/>
      <c r="P2458" s="262"/>
      <c r="Q2458" s="262"/>
      <c r="R2458" s="262"/>
      <c r="S2458" s="262"/>
      <c r="T2458" s="263"/>
      <c r="U2458" s="15"/>
      <c r="V2458" s="15"/>
      <c r="W2458" s="15"/>
      <c r="X2458" s="15"/>
      <c r="Y2458" s="15"/>
      <c r="Z2458" s="15"/>
      <c r="AA2458" s="15"/>
      <c r="AB2458" s="15"/>
      <c r="AC2458" s="15"/>
      <c r="AD2458" s="15"/>
      <c r="AE2458" s="15"/>
      <c r="AT2458" s="264" t="s">
        <v>170</v>
      </c>
      <c r="AU2458" s="264" t="s">
        <v>77</v>
      </c>
      <c r="AV2458" s="15" t="s">
        <v>161</v>
      </c>
      <c r="AW2458" s="15" t="s">
        <v>31</v>
      </c>
      <c r="AX2458" s="15" t="s">
        <v>75</v>
      </c>
      <c r="AY2458" s="264" t="s">
        <v>155</v>
      </c>
    </row>
    <row r="2459" s="2" customFormat="1" ht="16.5" customHeight="1">
      <c r="A2459" s="41"/>
      <c r="B2459" s="42"/>
      <c r="C2459" s="215" t="s">
        <v>1963</v>
      </c>
      <c r="D2459" s="215" t="s">
        <v>157</v>
      </c>
      <c r="E2459" s="216" t="s">
        <v>1964</v>
      </c>
      <c r="F2459" s="217" t="s">
        <v>1965</v>
      </c>
      <c r="G2459" s="218" t="s">
        <v>160</v>
      </c>
      <c r="H2459" s="219">
        <v>28</v>
      </c>
      <c r="I2459" s="220"/>
      <c r="J2459" s="221">
        <f>ROUND(I2459*H2459,2)</f>
        <v>0</v>
      </c>
      <c r="K2459" s="217" t="s">
        <v>19</v>
      </c>
      <c r="L2459" s="47"/>
      <c r="M2459" s="222" t="s">
        <v>19</v>
      </c>
      <c r="N2459" s="223" t="s">
        <v>40</v>
      </c>
      <c r="O2459" s="87"/>
      <c r="P2459" s="224">
        <f>O2459*H2459</f>
        <v>0</v>
      </c>
      <c r="Q2459" s="224">
        <v>0</v>
      </c>
      <c r="R2459" s="224">
        <f>Q2459*H2459</f>
        <v>0</v>
      </c>
      <c r="S2459" s="224">
        <v>0</v>
      </c>
      <c r="T2459" s="225">
        <f>S2459*H2459</f>
        <v>0</v>
      </c>
      <c r="U2459" s="41"/>
      <c r="V2459" s="41"/>
      <c r="W2459" s="41"/>
      <c r="X2459" s="41"/>
      <c r="Y2459" s="41"/>
      <c r="Z2459" s="41"/>
      <c r="AA2459" s="41"/>
      <c r="AB2459" s="41"/>
      <c r="AC2459" s="41"/>
      <c r="AD2459" s="41"/>
      <c r="AE2459" s="41"/>
      <c r="AR2459" s="226" t="s">
        <v>220</v>
      </c>
      <c r="AT2459" s="226" t="s">
        <v>157</v>
      </c>
      <c r="AU2459" s="226" t="s">
        <v>77</v>
      </c>
      <c r="AY2459" s="20" t="s">
        <v>155</v>
      </c>
      <c r="BE2459" s="227">
        <f>IF(N2459="základní",J2459,0)</f>
        <v>0</v>
      </c>
      <c r="BF2459" s="227">
        <f>IF(N2459="snížená",J2459,0)</f>
        <v>0</v>
      </c>
      <c r="BG2459" s="227">
        <f>IF(N2459="zákl. přenesená",J2459,0)</f>
        <v>0</v>
      </c>
      <c r="BH2459" s="227">
        <f>IF(N2459="sníž. přenesená",J2459,0)</f>
        <v>0</v>
      </c>
      <c r="BI2459" s="227">
        <f>IF(N2459="nulová",J2459,0)</f>
        <v>0</v>
      </c>
      <c r="BJ2459" s="20" t="s">
        <v>75</v>
      </c>
      <c r="BK2459" s="227">
        <f>ROUND(I2459*H2459,2)</f>
        <v>0</v>
      </c>
      <c r="BL2459" s="20" t="s">
        <v>220</v>
      </c>
      <c r="BM2459" s="226" t="s">
        <v>1966</v>
      </c>
    </row>
    <row r="2460" s="2" customFormat="1">
      <c r="A2460" s="41"/>
      <c r="B2460" s="42"/>
      <c r="C2460" s="43"/>
      <c r="D2460" s="228" t="s">
        <v>162</v>
      </c>
      <c r="E2460" s="43"/>
      <c r="F2460" s="229" t="s">
        <v>1965</v>
      </c>
      <c r="G2460" s="43"/>
      <c r="H2460" s="43"/>
      <c r="I2460" s="230"/>
      <c r="J2460" s="43"/>
      <c r="K2460" s="43"/>
      <c r="L2460" s="47"/>
      <c r="M2460" s="231"/>
      <c r="N2460" s="232"/>
      <c r="O2460" s="87"/>
      <c r="P2460" s="87"/>
      <c r="Q2460" s="87"/>
      <c r="R2460" s="87"/>
      <c r="S2460" s="87"/>
      <c r="T2460" s="88"/>
      <c r="U2460" s="41"/>
      <c r="V2460" s="41"/>
      <c r="W2460" s="41"/>
      <c r="X2460" s="41"/>
      <c r="Y2460" s="41"/>
      <c r="Z2460" s="41"/>
      <c r="AA2460" s="41"/>
      <c r="AB2460" s="41"/>
      <c r="AC2460" s="41"/>
      <c r="AD2460" s="41"/>
      <c r="AE2460" s="41"/>
      <c r="AT2460" s="20" t="s">
        <v>162</v>
      </c>
      <c r="AU2460" s="20" t="s">
        <v>77</v>
      </c>
    </row>
    <row r="2461" s="2" customFormat="1" ht="16.5" customHeight="1">
      <c r="A2461" s="41"/>
      <c r="B2461" s="42"/>
      <c r="C2461" s="265" t="s">
        <v>1267</v>
      </c>
      <c r="D2461" s="265" t="s">
        <v>322</v>
      </c>
      <c r="E2461" s="266" t="s">
        <v>1967</v>
      </c>
      <c r="F2461" s="267" t="s">
        <v>1968</v>
      </c>
      <c r="G2461" s="268" t="s">
        <v>160</v>
      </c>
      <c r="H2461" s="269">
        <v>28</v>
      </c>
      <c r="I2461" s="270"/>
      <c r="J2461" s="271">
        <f>ROUND(I2461*H2461,2)</f>
        <v>0</v>
      </c>
      <c r="K2461" s="267" t="s">
        <v>19</v>
      </c>
      <c r="L2461" s="272"/>
      <c r="M2461" s="273" t="s">
        <v>19</v>
      </c>
      <c r="N2461" s="274" t="s">
        <v>40</v>
      </c>
      <c r="O2461" s="87"/>
      <c r="P2461" s="224">
        <f>O2461*H2461</f>
        <v>0</v>
      </c>
      <c r="Q2461" s="224">
        <v>0</v>
      </c>
      <c r="R2461" s="224">
        <f>Q2461*H2461</f>
        <v>0</v>
      </c>
      <c r="S2461" s="224">
        <v>0</v>
      </c>
      <c r="T2461" s="225">
        <f>S2461*H2461</f>
        <v>0</v>
      </c>
      <c r="U2461" s="41"/>
      <c r="V2461" s="41"/>
      <c r="W2461" s="41"/>
      <c r="X2461" s="41"/>
      <c r="Y2461" s="41"/>
      <c r="Z2461" s="41"/>
      <c r="AA2461" s="41"/>
      <c r="AB2461" s="41"/>
      <c r="AC2461" s="41"/>
      <c r="AD2461" s="41"/>
      <c r="AE2461" s="41"/>
      <c r="AR2461" s="226" t="s">
        <v>282</v>
      </c>
      <c r="AT2461" s="226" t="s">
        <v>322</v>
      </c>
      <c r="AU2461" s="226" t="s">
        <v>77</v>
      </c>
      <c r="AY2461" s="20" t="s">
        <v>155</v>
      </c>
      <c r="BE2461" s="227">
        <f>IF(N2461="základní",J2461,0)</f>
        <v>0</v>
      </c>
      <c r="BF2461" s="227">
        <f>IF(N2461="snížená",J2461,0)</f>
        <v>0</v>
      </c>
      <c r="BG2461" s="227">
        <f>IF(N2461="zákl. přenesená",J2461,0)</f>
        <v>0</v>
      </c>
      <c r="BH2461" s="227">
        <f>IF(N2461="sníž. přenesená",J2461,0)</f>
        <v>0</v>
      </c>
      <c r="BI2461" s="227">
        <f>IF(N2461="nulová",J2461,0)</f>
        <v>0</v>
      </c>
      <c r="BJ2461" s="20" t="s">
        <v>75</v>
      </c>
      <c r="BK2461" s="227">
        <f>ROUND(I2461*H2461,2)</f>
        <v>0</v>
      </c>
      <c r="BL2461" s="20" t="s">
        <v>220</v>
      </c>
      <c r="BM2461" s="226" t="s">
        <v>1969</v>
      </c>
    </row>
    <row r="2462" s="2" customFormat="1">
      <c r="A2462" s="41"/>
      <c r="B2462" s="42"/>
      <c r="C2462" s="43"/>
      <c r="D2462" s="228" t="s">
        <v>162</v>
      </c>
      <c r="E2462" s="43"/>
      <c r="F2462" s="229" t="s">
        <v>1968</v>
      </c>
      <c r="G2462" s="43"/>
      <c r="H2462" s="43"/>
      <c r="I2462" s="230"/>
      <c r="J2462" s="43"/>
      <c r="K2462" s="43"/>
      <c r="L2462" s="47"/>
      <c r="M2462" s="231"/>
      <c r="N2462" s="232"/>
      <c r="O2462" s="87"/>
      <c r="P2462" s="87"/>
      <c r="Q2462" s="87"/>
      <c r="R2462" s="87"/>
      <c r="S2462" s="87"/>
      <c r="T2462" s="88"/>
      <c r="U2462" s="41"/>
      <c r="V2462" s="41"/>
      <c r="W2462" s="41"/>
      <c r="X2462" s="41"/>
      <c r="Y2462" s="41"/>
      <c r="Z2462" s="41"/>
      <c r="AA2462" s="41"/>
      <c r="AB2462" s="41"/>
      <c r="AC2462" s="41"/>
      <c r="AD2462" s="41"/>
      <c r="AE2462" s="41"/>
      <c r="AT2462" s="20" t="s">
        <v>162</v>
      </c>
      <c r="AU2462" s="20" t="s">
        <v>77</v>
      </c>
    </row>
    <row r="2463" s="2" customFormat="1" ht="16.5" customHeight="1">
      <c r="A2463" s="41"/>
      <c r="B2463" s="42"/>
      <c r="C2463" s="215" t="s">
        <v>1970</v>
      </c>
      <c r="D2463" s="215" t="s">
        <v>157</v>
      </c>
      <c r="E2463" s="216" t="s">
        <v>1971</v>
      </c>
      <c r="F2463" s="217" t="s">
        <v>1972</v>
      </c>
      <c r="G2463" s="218" t="s">
        <v>300</v>
      </c>
      <c r="H2463" s="219">
        <v>22.4</v>
      </c>
      <c r="I2463" s="220"/>
      <c r="J2463" s="221">
        <f>ROUND(I2463*H2463,2)</f>
        <v>0</v>
      </c>
      <c r="K2463" s="217" t="s">
        <v>19</v>
      </c>
      <c r="L2463" s="47"/>
      <c r="M2463" s="222" t="s">
        <v>19</v>
      </c>
      <c r="N2463" s="223" t="s">
        <v>40</v>
      </c>
      <c r="O2463" s="87"/>
      <c r="P2463" s="224">
        <f>O2463*H2463</f>
        <v>0</v>
      </c>
      <c r="Q2463" s="224">
        <v>0</v>
      </c>
      <c r="R2463" s="224">
        <f>Q2463*H2463</f>
        <v>0</v>
      </c>
      <c r="S2463" s="224">
        <v>0</v>
      </c>
      <c r="T2463" s="225">
        <f>S2463*H2463</f>
        <v>0</v>
      </c>
      <c r="U2463" s="41"/>
      <c r="V2463" s="41"/>
      <c r="W2463" s="41"/>
      <c r="X2463" s="41"/>
      <c r="Y2463" s="41"/>
      <c r="Z2463" s="41"/>
      <c r="AA2463" s="41"/>
      <c r="AB2463" s="41"/>
      <c r="AC2463" s="41"/>
      <c r="AD2463" s="41"/>
      <c r="AE2463" s="41"/>
      <c r="AR2463" s="226" t="s">
        <v>220</v>
      </c>
      <c r="AT2463" s="226" t="s">
        <v>157</v>
      </c>
      <c r="AU2463" s="226" t="s">
        <v>77</v>
      </c>
      <c r="AY2463" s="20" t="s">
        <v>155</v>
      </c>
      <c r="BE2463" s="227">
        <f>IF(N2463="základní",J2463,0)</f>
        <v>0</v>
      </c>
      <c r="BF2463" s="227">
        <f>IF(N2463="snížená",J2463,0)</f>
        <v>0</v>
      </c>
      <c r="BG2463" s="227">
        <f>IF(N2463="zákl. přenesená",J2463,0)</f>
        <v>0</v>
      </c>
      <c r="BH2463" s="227">
        <f>IF(N2463="sníž. přenesená",J2463,0)</f>
        <v>0</v>
      </c>
      <c r="BI2463" s="227">
        <f>IF(N2463="nulová",J2463,0)</f>
        <v>0</v>
      </c>
      <c r="BJ2463" s="20" t="s">
        <v>75</v>
      </c>
      <c r="BK2463" s="227">
        <f>ROUND(I2463*H2463,2)</f>
        <v>0</v>
      </c>
      <c r="BL2463" s="20" t="s">
        <v>220</v>
      </c>
      <c r="BM2463" s="226" t="s">
        <v>1973</v>
      </c>
    </row>
    <row r="2464" s="2" customFormat="1">
      <c r="A2464" s="41"/>
      <c r="B2464" s="42"/>
      <c r="C2464" s="43"/>
      <c r="D2464" s="228" t="s">
        <v>162</v>
      </c>
      <c r="E2464" s="43"/>
      <c r="F2464" s="229" t="s">
        <v>1972</v>
      </c>
      <c r="G2464" s="43"/>
      <c r="H2464" s="43"/>
      <c r="I2464" s="230"/>
      <c r="J2464" s="43"/>
      <c r="K2464" s="43"/>
      <c r="L2464" s="47"/>
      <c r="M2464" s="231"/>
      <c r="N2464" s="232"/>
      <c r="O2464" s="87"/>
      <c r="P2464" s="87"/>
      <c r="Q2464" s="87"/>
      <c r="R2464" s="87"/>
      <c r="S2464" s="87"/>
      <c r="T2464" s="88"/>
      <c r="U2464" s="41"/>
      <c r="V2464" s="41"/>
      <c r="W2464" s="41"/>
      <c r="X2464" s="41"/>
      <c r="Y2464" s="41"/>
      <c r="Z2464" s="41"/>
      <c r="AA2464" s="41"/>
      <c r="AB2464" s="41"/>
      <c r="AC2464" s="41"/>
      <c r="AD2464" s="41"/>
      <c r="AE2464" s="41"/>
      <c r="AT2464" s="20" t="s">
        <v>162</v>
      </c>
      <c r="AU2464" s="20" t="s">
        <v>77</v>
      </c>
    </row>
    <row r="2465" s="14" customFormat="1">
      <c r="A2465" s="14"/>
      <c r="B2465" s="243"/>
      <c r="C2465" s="244"/>
      <c r="D2465" s="228" t="s">
        <v>170</v>
      </c>
      <c r="E2465" s="245" t="s">
        <v>19</v>
      </c>
      <c r="F2465" s="246" t="s">
        <v>1974</v>
      </c>
      <c r="G2465" s="244"/>
      <c r="H2465" s="247">
        <v>22.4</v>
      </c>
      <c r="I2465" s="248"/>
      <c r="J2465" s="244"/>
      <c r="K2465" s="244"/>
      <c r="L2465" s="249"/>
      <c r="M2465" s="250"/>
      <c r="N2465" s="251"/>
      <c r="O2465" s="251"/>
      <c r="P2465" s="251"/>
      <c r="Q2465" s="251"/>
      <c r="R2465" s="251"/>
      <c r="S2465" s="251"/>
      <c r="T2465" s="252"/>
      <c r="U2465" s="14"/>
      <c r="V2465" s="14"/>
      <c r="W2465" s="14"/>
      <c r="X2465" s="14"/>
      <c r="Y2465" s="14"/>
      <c r="Z2465" s="14"/>
      <c r="AA2465" s="14"/>
      <c r="AB2465" s="14"/>
      <c r="AC2465" s="14"/>
      <c r="AD2465" s="14"/>
      <c r="AE2465" s="14"/>
      <c r="AT2465" s="253" t="s">
        <v>170</v>
      </c>
      <c r="AU2465" s="253" t="s">
        <v>77</v>
      </c>
      <c r="AV2465" s="14" t="s">
        <v>77</v>
      </c>
      <c r="AW2465" s="14" t="s">
        <v>31</v>
      </c>
      <c r="AX2465" s="14" t="s">
        <v>69</v>
      </c>
      <c r="AY2465" s="253" t="s">
        <v>155</v>
      </c>
    </row>
    <row r="2466" s="15" customFormat="1">
      <c r="A2466" s="15"/>
      <c r="B2466" s="254"/>
      <c r="C2466" s="255"/>
      <c r="D2466" s="228" t="s">
        <v>170</v>
      </c>
      <c r="E2466" s="256" t="s">
        <v>19</v>
      </c>
      <c r="F2466" s="257" t="s">
        <v>192</v>
      </c>
      <c r="G2466" s="255"/>
      <c r="H2466" s="258">
        <v>22.4</v>
      </c>
      <c r="I2466" s="259"/>
      <c r="J2466" s="255"/>
      <c r="K2466" s="255"/>
      <c r="L2466" s="260"/>
      <c r="M2466" s="261"/>
      <c r="N2466" s="262"/>
      <c r="O2466" s="262"/>
      <c r="P2466" s="262"/>
      <c r="Q2466" s="262"/>
      <c r="R2466" s="262"/>
      <c r="S2466" s="262"/>
      <c r="T2466" s="263"/>
      <c r="U2466" s="15"/>
      <c r="V2466" s="15"/>
      <c r="W2466" s="15"/>
      <c r="X2466" s="15"/>
      <c r="Y2466" s="15"/>
      <c r="Z2466" s="15"/>
      <c r="AA2466" s="15"/>
      <c r="AB2466" s="15"/>
      <c r="AC2466" s="15"/>
      <c r="AD2466" s="15"/>
      <c r="AE2466" s="15"/>
      <c r="AT2466" s="264" t="s">
        <v>170</v>
      </c>
      <c r="AU2466" s="264" t="s">
        <v>77</v>
      </c>
      <c r="AV2466" s="15" t="s">
        <v>161</v>
      </c>
      <c r="AW2466" s="15" t="s">
        <v>31</v>
      </c>
      <c r="AX2466" s="15" t="s">
        <v>75</v>
      </c>
      <c r="AY2466" s="264" t="s">
        <v>155</v>
      </c>
    </row>
    <row r="2467" s="2" customFormat="1" ht="16.5" customHeight="1">
      <c r="A2467" s="41"/>
      <c r="B2467" s="42"/>
      <c r="C2467" s="265" t="s">
        <v>1271</v>
      </c>
      <c r="D2467" s="265" t="s">
        <v>322</v>
      </c>
      <c r="E2467" s="266" t="s">
        <v>1975</v>
      </c>
      <c r="F2467" s="267" t="s">
        <v>1976</v>
      </c>
      <c r="G2467" s="268" t="s">
        <v>300</v>
      </c>
      <c r="H2467" s="269">
        <v>24.64</v>
      </c>
      <c r="I2467" s="270"/>
      <c r="J2467" s="271">
        <f>ROUND(I2467*H2467,2)</f>
        <v>0</v>
      </c>
      <c r="K2467" s="267" t="s">
        <v>19</v>
      </c>
      <c r="L2467" s="272"/>
      <c r="M2467" s="273" t="s">
        <v>19</v>
      </c>
      <c r="N2467" s="274" t="s">
        <v>40</v>
      </c>
      <c r="O2467" s="87"/>
      <c r="P2467" s="224">
        <f>O2467*H2467</f>
        <v>0</v>
      </c>
      <c r="Q2467" s="224">
        <v>0</v>
      </c>
      <c r="R2467" s="224">
        <f>Q2467*H2467</f>
        <v>0</v>
      </c>
      <c r="S2467" s="224">
        <v>0</v>
      </c>
      <c r="T2467" s="225">
        <f>S2467*H2467</f>
        <v>0</v>
      </c>
      <c r="U2467" s="41"/>
      <c r="V2467" s="41"/>
      <c r="W2467" s="41"/>
      <c r="X2467" s="41"/>
      <c r="Y2467" s="41"/>
      <c r="Z2467" s="41"/>
      <c r="AA2467" s="41"/>
      <c r="AB2467" s="41"/>
      <c r="AC2467" s="41"/>
      <c r="AD2467" s="41"/>
      <c r="AE2467" s="41"/>
      <c r="AR2467" s="226" t="s">
        <v>282</v>
      </c>
      <c r="AT2467" s="226" t="s">
        <v>322</v>
      </c>
      <c r="AU2467" s="226" t="s">
        <v>77</v>
      </c>
      <c r="AY2467" s="20" t="s">
        <v>155</v>
      </c>
      <c r="BE2467" s="227">
        <f>IF(N2467="základní",J2467,0)</f>
        <v>0</v>
      </c>
      <c r="BF2467" s="227">
        <f>IF(N2467="snížená",J2467,0)</f>
        <v>0</v>
      </c>
      <c r="BG2467" s="227">
        <f>IF(N2467="zákl. přenesená",J2467,0)</f>
        <v>0</v>
      </c>
      <c r="BH2467" s="227">
        <f>IF(N2467="sníž. přenesená",J2467,0)</f>
        <v>0</v>
      </c>
      <c r="BI2467" s="227">
        <f>IF(N2467="nulová",J2467,0)</f>
        <v>0</v>
      </c>
      <c r="BJ2467" s="20" t="s">
        <v>75</v>
      </c>
      <c r="BK2467" s="227">
        <f>ROUND(I2467*H2467,2)</f>
        <v>0</v>
      </c>
      <c r="BL2467" s="20" t="s">
        <v>220</v>
      </c>
      <c r="BM2467" s="226" t="s">
        <v>1977</v>
      </c>
    </row>
    <row r="2468" s="2" customFormat="1">
      <c r="A2468" s="41"/>
      <c r="B2468" s="42"/>
      <c r="C2468" s="43"/>
      <c r="D2468" s="228" t="s">
        <v>162</v>
      </c>
      <c r="E2468" s="43"/>
      <c r="F2468" s="229" t="s">
        <v>1976</v>
      </c>
      <c r="G2468" s="43"/>
      <c r="H2468" s="43"/>
      <c r="I2468" s="230"/>
      <c r="J2468" s="43"/>
      <c r="K2468" s="43"/>
      <c r="L2468" s="47"/>
      <c r="M2468" s="231"/>
      <c r="N2468" s="232"/>
      <c r="O2468" s="87"/>
      <c r="P2468" s="87"/>
      <c r="Q2468" s="87"/>
      <c r="R2468" s="87"/>
      <c r="S2468" s="87"/>
      <c r="T2468" s="88"/>
      <c r="U2468" s="41"/>
      <c r="V2468" s="41"/>
      <c r="W2468" s="41"/>
      <c r="X2468" s="41"/>
      <c r="Y2468" s="41"/>
      <c r="Z2468" s="41"/>
      <c r="AA2468" s="41"/>
      <c r="AB2468" s="41"/>
      <c r="AC2468" s="41"/>
      <c r="AD2468" s="41"/>
      <c r="AE2468" s="41"/>
      <c r="AT2468" s="20" t="s">
        <v>162</v>
      </c>
      <c r="AU2468" s="20" t="s">
        <v>77</v>
      </c>
    </row>
    <row r="2469" s="14" customFormat="1">
      <c r="A2469" s="14"/>
      <c r="B2469" s="243"/>
      <c r="C2469" s="244"/>
      <c r="D2469" s="228" t="s">
        <v>170</v>
      </c>
      <c r="E2469" s="245" t="s">
        <v>19</v>
      </c>
      <c r="F2469" s="246" t="s">
        <v>1978</v>
      </c>
      <c r="G2469" s="244"/>
      <c r="H2469" s="247">
        <v>24.64</v>
      </c>
      <c r="I2469" s="248"/>
      <c r="J2469" s="244"/>
      <c r="K2469" s="244"/>
      <c r="L2469" s="249"/>
      <c r="M2469" s="250"/>
      <c r="N2469" s="251"/>
      <c r="O2469" s="251"/>
      <c r="P2469" s="251"/>
      <c r="Q2469" s="251"/>
      <c r="R2469" s="251"/>
      <c r="S2469" s="251"/>
      <c r="T2469" s="252"/>
      <c r="U2469" s="14"/>
      <c r="V2469" s="14"/>
      <c r="W2469" s="14"/>
      <c r="X2469" s="14"/>
      <c r="Y2469" s="14"/>
      <c r="Z2469" s="14"/>
      <c r="AA2469" s="14"/>
      <c r="AB2469" s="14"/>
      <c r="AC2469" s="14"/>
      <c r="AD2469" s="14"/>
      <c r="AE2469" s="14"/>
      <c r="AT2469" s="253" t="s">
        <v>170</v>
      </c>
      <c r="AU2469" s="253" t="s">
        <v>77</v>
      </c>
      <c r="AV2469" s="14" t="s">
        <v>77</v>
      </c>
      <c r="AW2469" s="14" t="s">
        <v>31</v>
      </c>
      <c r="AX2469" s="14" t="s">
        <v>69</v>
      </c>
      <c r="AY2469" s="253" t="s">
        <v>155</v>
      </c>
    </row>
    <row r="2470" s="15" customFormat="1">
      <c r="A2470" s="15"/>
      <c r="B2470" s="254"/>
      <c r="C2470" s="255"/>
      <c r="D2470" s="228" t="s">
        <v>170</v>
      </c>
      <c r="E2470" s="256" t="s">
        <v>19</v>
      </c>
      <c r="F2470" s="257" t="s">
        <v>192</v>
      </c>
      <c r="G2470" s="255"/>
      <c r="H2470" s="258">
        <v>24.64</v>
      </c>
      <c r="I2470" s="259"/>
      <c r="J2470" s="255"/>
      <c r="K2470" s="255"/>
      <c r="L2470" s="260"/>
      <c r="M2470" s="261"/>
      <c r="N2470" s="262"/>
      <c r="O2470" s="262"/>
      <c r="P2470" s="262"/>
      <c r="Q2470" s="262"/>
      <c r="R2470" s="262"/>
      <c r="S2470" s="262"/>
      <c r="T2470" s="263"/>
      <c r="U2470" s="15"/>
      <c r="V2470" s="15"/>
      <c r="W2470" s="15"/>
      <c r="X2470" s="15"/>
      <c r="Y2470" s="15"/>
      <c r="Z2470" s="15"/>
      <c r="AA2470" s="15"/>
      <c r="AB2470" s="15"/>
      <c r="AC2470" s="15"/>
      <c r="AD2470" s="15"/>
      <c r="AE2470" s="15"/>
      <c r="AT2470" s="264" t="s">
        <v>170</v>
      </c>
      <c r="AU2470" s="264" t="s">
        <v>77</v>
      </c>
      <c r="AV2470" s="15" t="s">
        <v>161</v>
      </c>
      <c r="AW2470" s="15" t="s">
        <v>31</v>
      </c>
      <c r="AX2470" s="15" t="s">
        <v>75</v>
      </c>
      <c r="AY2470" s="264" t="s">
        <v>155</v>
      </c>
    </row>
    <row r="2471" s="2" customFormat="1" ht="16.5" customHeight="1">
      <c r="A2471" s="41"/>
      <c r="B2471" s="42"/>
      <c r="C2471" s="215" t="s">
        <v>1979</v>
      </c>
      <c r="D2471" s="215" t="s">
        <v>157</v>
      </c>
      <c r="E2471" s="216" t="s">
        <v>1980</v>
      </c>
      <c r="F2471" s="217" t="s">
        <v>1981</v>
      </c>
      <c r="G2471" s="218" t="s">
        <v>160</v>
      </c>
      <c r="H2471" s="219">
        <v>8</v>
      </c>
      <c r="I2471" s="220"/>
      <c r="J2471" s="221">
        <f>ROUND(I2471*H2471,2)</f>
        <v>0</v>
      </c>
      <c r="K2471" s="217" t="s">
        <v>19</v>
      </c>
      <c r="L2471" s="47"/>
      <c r="M2471" s="222" t="s">
        <v>19</v>
      </c>
      <c r="N2471" s="223" t="s">
        <v>40</v>
      </c>
      <c r="O2471" s="87"/>
      <c r="P2471" s="224">
        <f>O2471*H2471</f>
        <v>0</v>
      </c>
      <c r="Q2471" s="224">
        <v>0</v>
      </c>
      <c r="R2471" s="224">
        <f>Q2471*H2471</f>
        <v>0</v>
      </c>
      <c r="S2471" s="224">
        <v>0</v>
      </c>
      <c r="T2471" s="225">
        <f>S2471*H2471</f>
        <v>0</v>
      </c>
      <c r="U2471" s="41"/>
      <c r="V2471" s="41"/>
      <c r="W2471" s="41"/>
      <c r="X2471" s="41"/>
      <c r="Y2471" s="41"/>
      <c r="Z2471" s="41"/>
      <c r="AA2471" s="41"/>
      <c r="AB2471" s="41"/>
      <c r="AC2471" s="41"/>
      <c r="AD2471" s="41"/>
      <c r="AE2471" s="41"/>
      <c r="AR2471" s="226" t="s">
        <v>220</v>
      </c>
      <c r="AT2471" s="226" t="s">
        <v>157</v>
      </c>
      <c r="AU2471" s="226" t="s">
        <v>77</v>
      </c>
      <c r="AY2471" s="20" t="s">
        <v>155</v>
      </c>
      <c r="BE2471" s="227">
        <f>IF(N2471="základní",J2471,0)</f>
        <v>0</v>
      </c>
      <c r="BF2471" s="227">
        <f>IF(N2471="snížená",J2471,0)</f>
        <v>0</v>
      </c>
      <c r="BG2471" s="227">
        <f>IF(N2471="zákl. přenesená",J2471,0)</f>
        <v>0</v>
      </c>
      <c r="BH2471" s="227">
        <f>IF(N2471="sníž. přenesená",J2471,0)</f>
        <v>0</v>
      </c>
      <c r="BI2471" s="227">
        <f>IF(N2471="nulová",J2471,0)</f>
        <v>0</v>
      </c>
      <c r="BJ2471" s="20" t="s">
        <v>75</v>
      </c>
      <c r="BK2471" s="227">
        <f>ROUND(I2471*H2471,2)</f>
        <v>0</v>
      </c>
      <c r="BL2471" s="20" t="s">
        <v>220</v>
      </c>
      <c r="BM2471" s="226" t="s">
        <v>1982</v>
      </c>
    </row>
    <row r="2472" s="2" customFormat="1">
      <c r="A2472" s="41"/>
      <c r="B2472" s="42"/>
      <c r="C2472" s="43"/>
      <c r="D2472" s="228" t="s">
        <v>162</v>
      </c>
      <c r="E2472" s="43"/>
      <c r="F2472" s="229" t="s">
        <v>1981</v>
      </c>
      <c r="G2472" s="43"/>
      <c r="H2472" s="43"/>
      <c r="I2472" s="230"/>
      <c r="J2472" s="43"/>
      <c r="K2472" s="43"/>
      <c r="L2472" s="47"/>
      <c r="M2472" s="231"/>
      <c r="N2472" s="232"/>
      <c r="O2472" s="87"/>
      <c r="P2472" s="87"/>
      <c r="Q2472" s="87"/>
      <c r="R2472" s="87"/>
      <c r="S2472" s="87"/>
      <c r="T2472" s="88"/>
      <c r="U2472" s="41"/>
      <c r="V2472" s="41"/>
      <c r="W2472" s="41"/>
      <c r="X2472" s="41"/>
      <c r="Y2472" s="41"/>
      <c r="Z2472" s="41"/>
      <c r="AA2472" s="41"/>
      <c r="AB2472" s="41"/>
      <c r="AC2472" s="41"/>
      <c r="AD2472" s="41"/>
      <c r="AE2472" s="41"/>
      <c r="AT2472" s="20" t="s">
        <v>162</v>
      </c>
      <c r="AU2472" s="20" t="s">
        <v>77</v>
      </c>
    </row>
    <row r="2473" s="14" customFormat="1">
      <c r="A2473" s="14"/>
      <c r="B2473" s="243"/>
      <c r="C2473" s="244"/>
      <c r="D2473" s="228" t="s">
        <v>170</v>
      </c>
      <c r="E2473" s="245" t="s">
        <v>19</v>
      </c>
      <c r="F2473" s="246" t="s">
        <v>1983</v>
      </c>
      <c r="G2473" s="244"/>
      <c r="H2473" s="247">
        <v>4</v>
      </c>
      <c r="I2473" s="248"/>
      <c r="J2473" s="244"/>
      <c r="K2473" s="244"/>
      <c r="L2473" s="249"/>
      <c r="M2473" s="250"/>
      <c r="N2473" s="251"/>
      <c r="O2473" s="251"/>
      <c r="P2473" s="251"/>
      <c r="Q2473" s="251"/>
      <c r="R2473" s="251"/>
      <c r="S2473" s="251"/>
      <c r="T2473" s="252"/>
      <c r="U2473" s="14"/>
      <c r="V2473" s="14"/>
      <c r="W2473" s="14"/>
      <c r="X2473" s="14"/>
      <c r="Y2473" s="14"/>
      <c r="Z2473" s="14"/>
      <c r="AA2473" s="14"/>
      <c r="AB2473" s="14"/>
      <c r="AC2473" s="14"/>
      <c r="AD2473" s="14"/>
      <c r="AE2473" s="14"/>
      <c r="AT2473" s="253" t="s">
        <v>170</v>
      </c>
      <c r="AU2473" s="253" t="s">
        <v>77</v>
      </c>
      <c r="AV2473" s="14" t="s">
        <v>77</v>
      </c>
      <c r="AW2473" s="14" t="s">
        <v>31</v>
      </c>
      <c r="AX2473" s="14" t="s">
        <v>69</v>
      </c>
      <c r="AY2473" s="253" t="s">
        <v>155</v>
      </c>
    </row>
    <row r="2474" s="14" customFormat="1">
      <c r="A2474" s="14"/>
      <c r="B2474" s="243"/>
      <c r="C2474" s="244"/>
      <c r="D2474" s="228" t="s">
        <v>170</v>
      </c>
      <c r="E2474" s="245" t="s">
        <v>19</v>
      </c>
      <c r="F2474" s="246" t="s">
        <v>1984</v>
      </c>
      <c r="G2474" s="244"/>
      <c r="H2474" s="247">
        <v>4</v>
      </c>
      <c r="I2474" s="248"/>
      <c r="J2474" s="244"/>
      <c r="K2474" s="244"/>
      <c r="L2474" s="249"/>
      <c r="M2474" s="250"/>
      <c r="N2474" s="251"/>
      <c r="O2474" s="251"/>
      <c r="P2474" s="251"/>
      <c r="Q2474" s="251"/>
      <c r="R2474" s="251"/>
      <c r="S2474" s="251"/>
      <c r="T2474" s="252"/>
      <c r="U2474" s="14"/>
      <c r="V2474" s="14"/>
      <c r="W2474" s="14"/>
      <c r="X2474" s="14"/>
      <c r="Y2474" s="14"/>
      <c r="Z2474" s="14"/>
      <c r="AA2474" s="14"/>
      <c r="AB2474" s="14"/>
      <c r="AC2474" s="14"/>
      <c r="AD2474" s="14"/>
      <c r="AE2474" s="14"/>
      <c r="AT2474" s="253" t="s">
        <v>170</v>
      </c>
      <c r="AU2474" s="253" t="s">
        <v>77</v>
      </c>
      <c r="AV2474" s="14" t="s">
        <v>77</v>
      </c>
      <c r="AW2474" s="14" t="s">
        <v>31</v>
      </c>
      <c r="AX2474" s="14" t="s">
        <v>69</v>
      </c>
      <c r="AY2474" s="253" t="s">
        <v>155</v>
      </c>
    </row>
    <row r="2475" s="15" customFormat="1">
      <c r="A2475" s="15"/>
      <c r="B2475" s="254"/>
      <c r="C2475" s="255"/>
      <c r="D2475" s="228" t="s">
        <v>170</v>
      </c>
      <c r="E2475" s="256" t="s">
        <v>19</v>
      </c>
      <c r="F2475" s="257" t="s">
        <v>192</v>
      </c>
      <c r="G2475" s="255"/>
      <c r="H2475" s="258">
        <v>8</v>
      </c>
      <c r="I2475" s="259"/>
      <c r="J2475" s="255"/>
      <c r="K2475" s="255"/>
      <c r="L2475" s="260"/>
      <c r="M2475" s="261"/>
      <c r="N2475" s="262"/>
      <c r="O2475" s="262"/>
      <c r="P2475" s="262"/>
      <c r="Q2475" s="262"/>
      <c r="R2475" s="262"/>
      <c r="S2475" s="262"/>
      <c r="T2475" s="263"/>
      <c r="U2475" s="15"/>
      <c r="V2475" s="15"/>
      <c r="W2475" s="15"/>
      <c r="X2475" s="15"/>
      <c r="Y2475" s="15"/>
      <c r="Z2475" s="15"/>
      <c r="AA2475" s="15"/>
      <c r="AB2475" s="15"/>
      <c r="AC2475" s="15"/>
      <c r="AD2475" s="15"/>
      <c r="AE2475" s="15"/>
      <c r="AT2475" s="264" t="s">
        <v>170</v>
      </c>
      <c r="AU2475" s="264" t="s">
        <v>77</v>
      </c>
      <c r="AV2475" s="15" t="s">
        <v>161</v>
      </c>
      <c r="AW2475" s="15" t="s">
        <v>31</v>
      </c>
      <c r="AX2475" s="15" t="s">
        <v>75</v>
      </c>
      <c r="AY2475" s="264" t="s">
        <v>155</v>
      </c>
    </row>
    <row r="2476" s="2" customFormat="1" ht="16.5" customHeight="1">
      <c r="A2476" s="41"/>
      <c r="B2476" s="42"/>
      <c r="C2476" s="265" t="s">
        <v>1275</v>
      </c>
      <c r="D2476" s="265" t="s">
        <v>322</v>
      </c>
      <c r="E2476" s="266" t="s">
        <v>1985</v>
      </c>
      <c r="F2476" s="267" t="s">
        <v>1986</v>
      </c>
      <c r="G2476" s="268" t="s">
        <v>168</v>
      </c>
      <c r="H2476" s="269">
        <v>1.98</v>
      </c>
      <c r="I2476" s="270"/>
      <c r="J2476" s="271">
        <f>ROUND(I2476*H2476,2)</f>
        <v>0</v>
      </c>
      <c r="K2476" s="267" t="s">
        <v>19</v>
      </c>
      <c r="L2476" s="272"/>
      <c r="M2476" s="273" t="s">
        <v>19</v>
      </c>
      <c r="N2476" s="274" t="s">
        <v>40</v>
      </c>
      <c r="O2476" s="87"/>
      <c r="P2476" s="224">
        <f>O2476*H2476</f>
        <v>0</v>
      </c>
      <c r="Q2476" s="224">
        <v>0</v>
      </c>
      <c r="R2476" s="224">
        <f>Q2476*H2476</f>
        <v>0</v>
      </c>
      <c r="S2476" s="224">
        <v>0</v>
      </c>
      <c r="T2476" s="225">
        <f>S2476*H2476</f>
        <v>0</v>
      </c>
      <c r="U2476" s="41"/>
      <c r="V2476" s="41"/>
      <c r="W2476" s="41"/>
      <c r="X2476" s="41"/>
      <c r="Y2476" s="41"/>
      <c r="Z2476" s="41"/>
      <c r="AA2476" s="41"/>
      <c r="AB2476" s="41"/>
      <c r="AC2476" s="41"/>
      <c r="AD2476" s="41"/>
      <c r="AE2476" s="41"/>
      <c r="AR2476" s="226" t="s">
        <v>282</v>
      </c>
      <c r="AT2476" s="226" t="s">
        <v>322</v>
      </c>
      <c r="AU2476" s="226" t="s">
        <v>77</v>
      </c>
      <c r="AY2476" s="20" t="s">
        <v>155</v>
      </c>
      <c r="BE2476" s="227">
        <f>IF(N2476="základní",J2476,0)</f>
        <v>0</v>
      </c>
      <c r="BF2476" s="227">
        <f>IF(N2476="snížená",J2476,0)</f>
        <v>0</v>
      </c>
      <c r="BG2476" s="227">
        <f>IF(N2476="zákl. přenesená",J2476,0)</f>
        <v>0</v>
      </c>
      <c r="BH2476" s="227">
        <f>IF(N2476="sníž. přenesená",J2476,0)</f>
        <v>0</v>
      </c>
      <c r="BI2476" s="227">
        <f>IF(N2476="nulová",J2476,0)</f>
        <v>0</v>
      </c>
      <c r="BJ2476" s="20" t="s">
        <v>75</v>
      </c>
      <c r="BK2476" s="227">
        <f>ROUND(I2476*H2476,2)</f>
        <v>0</v>
      </c>
      <c r="BL2476" s="20" t="s">
        <v>220</v>
      </c>
      <c r="BM2476" s="226" t="s">
        <v>1987</v>
      </c>
    </row>
    <row r="2477" s="2" customFormat="1">
      <c r="A2477" s="41"/>
      <c r="B2477" s="42"/>
      <c r="C2477" s="43"/>
      <c r="D2477" s="228" t="s">
        <v>162</v>
      </c>
      <c r="E2477" s="43"/>
      <c r="F2477" s="229" t="s">
        <v>1986</v>
      </c>
      <c r="G2477" s="43"/>
      <c r="H2477" s="43"/>
      <c r="I2477" s="230"/>
      <c r="J2477" s="43"/>
      <c r="K2477" s="43"/>
      <c r="L2477" s="47"/>
      <c r="M2477" s="231"/>
      <c r="N2477" s="232"/>
      <c r="O2477" s="87"/>
      <c r="P2477" s="87"/>
      <c r="Q2477" s="87"/>
      <c r="R2477" s="87"/>
      <c r="S2477" s="87"/>
      <c r="T2477" s="88"/>
      <c r="U2477" s="41"/>
      <c r="V2477" s="41"/>
      <c r="W2477" s="41"/>
      <c r="X2477" s="41"/>
      <c r="Y2477" s="41"/>
      <c r="Z2477" s="41"/>
      <c r="AA2477" s="41"/>
      <c r="AB2477" s="41"/>
      <c r="AC2477" s="41"/>
      <c r="AD2477" s="41"/>
      <c r="AE2477" s="41"/>
      <c r="AT2477" s="20" t="s">
        <v>162</v>
      </c>
      <c r="AU2477" s="20" t="s">
        <v>77</v>
      </c>
    </row>
    <row r="2478" s="14" customFormat="1">
      <c r="A2478" s="14"/>
      <c r="B2478" s="243"/>
      <c r="C2478" s="244"/>
      <c r="D2478" s="228" t="s">
        <v>170</v>
      </c>
      <c r="E2478" s="245" t="s">
        <v>19</v>
      </c>
      <c r="F2478" s="246" t="s">
        <v>1988</v>
      </c>
      <c r="G2478" s="244"/>
      <c r="H2478" s="247">
        <v>1.98</v>
      </c>
      <c r="I2478" s="248"/>
      <c r="J2478" s="244"/>
      <c r="K2478" s="244"/>
      <c r="L2478" s="249"/>
      <c r="M2478" s="250"/>
      <c r="N2478" s="251"/>
      <c r="O2478" s="251"/>
      <c r="P2478" s="251"/>
      <c r="Q2478" s="251"/>
      <c r="R2478" s="251"/>
      <c r="S2478" s="251"/>
      <c r="T2478" s="252"/>
      <c r="U2478" s="14"/>
      <c r="V2478" s="14"/>
      <c r="W2478" s="14"/>
      <c r="X2478" s="14"/>
      <c r="Y2478" s="14"/>
      <c r="Z2478" s="14"/>
      <c r="AA2478" s="14"/>
      <c r="AB2478" s="14"/>
      <c r="AC2478" s="14"/>
      <c r="AD2478" s="14"/>
      <c r="AE2478" s="14"/>
      <c r="AT2478" s="253" t="s">
        <v>170</v>
      </c>
      <c r="AU2478" s="253" t="s">
        <v>77</v>
      </c>
      <c r="AV2478" s="14" t="s">
        <v>77</v>
      </c>
      <c r="AW2478" s="14" t="s">
        <v>31</v>
      </c>
      <c r="AX2478" s="14" t="s">
        <v>69</v>
      </c>
      <c r="AY2478" s="253" t="s">
        <v>155</v>
      </c>
    </row>
    <row r="2479" s="15" customFormat="1">
      <c r="A2479" s="15"/>
      <c r="B2479" s="254"/>
      <c r="C2479" s="255"/>
      <c r="D2479" s="228" t="s">
        <v>170</v>
      </c>
      <c r="E2479" s="256" t="s">
        <v>19</v>
      </c>
      <c r="F2479" s="257" t="s">
        <v>192</v>
      </c>
      <c r="G2479" s="255"/>
      <c r="H2479" s="258">
        <v>1.98</v>
      </c>
      <c r="I2479" s="259"/>
      <c r="J2479" s="255"/>
      <c r="K2479" s="255"/>
      <c r="L2479" s="260"/>
      <c r="M2479" s="261"/>
      <c r="N2479" s="262"/>
      <c r="O2479" s="262"/>
      <c r="P2479" s="262"/>
      <c r="Q2479" s="262"/>
      <c r="R2479" s="262"/>
      <c r="S2479" s="262"/>
      <c r="T2479" s="263"/>
      <c r="U2479" s="15"/>
      <c r="V2479" s="15"/>
      <c r="W2479" s="15"/>
      <c r="X2479" s="15"/>
      <c r="Y2479" s="15"/>
      <c r="Z2479" s="15"/>
      <c r="AA2479" s="15"/>
      <c r="AB2479" s="15"/>
      <c r="AC2479" s="15"/>
      <c r="AD2479" s="15"/>
      <c r="AE2479" s="15"/>
      <c r="AT2479" s="264" t="s">
        <v>170</v>
      </c>
      <c r="AU2479" s="264" t="s">
        <v>77</v>
      </c>
      <c r="AV2479" s="15" t="s">
        <v>161</v>
      </c>
      <c r="AW2479" s="15" t="s">
        <v>31</v>
      </c>
      <c r="AX2479" s="15" t="s">
        <v>75</v>
      </c>
      <c r="AY2479" s="264" t="s">
        <v>155</v>
      </c>
    </row>
    <row r="2480" s="2" customFormat="1" ht="16.5" customHeight="1">
      <c r="A2480" s="41"/>
      <c r="B2480" s="42"/>
      <c r="C2480" s="265" t="s">
        <v>1989</v>
      </c>
      <c r="D2480" s="265" t="s">
        <v>322</v>
      </c>
      <c r="E2480" s="266" t="s">
        <v>1990</v>
      </c>
      <c r="F2480" s="267" t="s">
        <v>1991</v>
      </c>
      <c r="G2480" s="268" t="s">
        <v>168</v>
      </c>
      <c r="H2480" s="269">
        <v>1.98</v>
      </c>
      <c r="I2480" s="270"/>
      <c r="J2480" s="271">
        <f>ROUND(I2480*H2480,2)</f>
        <v>0</v>
      </c>
      <c r="K2480" s="267" t="s">
        <v>19</v>
      </c>
      <c r="L2480" s="272"/>
      <c r="M2480" s="273" t="s">
        <v>19</v>
      </c>
      <c r="N2480" s="274" t="s">
        <v>40</v>
      </c>
      <c r="O2480" s="87"/>
      <c r="P2480" s="224">
        <f>O2480*H2480</f>
        <v>0</v>
      </c>
      <c r="Q2480" s="224">
        <v>0</v>
      </c>
      <c r="R2480" s="224">
        <f>Q2480*H2480</f>
        <v>0</v>
      </c>
      <c r="S2480" s="224">
        <v>0</v>
      </c>
      <c r="T2480" s="225">
        <f>S2480*H2480</f>
        <v>0</v>
      </c>
      <c r="U2480" s="41"/>
      <c r="V2480" s="41"/>
      <c r="W2480" s="41"/>
      <c r="X2480" s="41"/>
      <c r="Y2480" s="41"/>
      <c r="Z2480" s="41"/>
      <c r="AA2480" s="41"/>
      <c r="AB2480" s="41"/>
      <c r="AC2480" s="41"/>
      <c r="AD2480" s="41"/>
      <c r="AE2480" s="41"/>
      <c r="AR2480" s="226" t="s">
        <v>282</v>
      </c>
      <c r="AT2480" s="226" t="s">
        <v>322</v>
      </c>
      <c r="AU2480" s="226" t="s">
        <v>77</v>
      </c>
      <c r="AY2480" s="20" t="s">
        <v>155</v>
      </c>
      <c r="BE2480" s="227">
        <f>IF(N2480="základní",J2480,0)</f>
        <v>0</v>
      </c>
      <c r="BF2480" s="227">
        <f>IF(N2480="snížená",J2480,0)</f>
        <v>0</v>
      </c>
      <c r="BG2480" s="227">
        <f>IF(N2480="zákl. přenesená",J2480,0)</f>
        <v>0</v>
      </c>
      <c r="BH2480" s="227">
        <f>IF(N2480="sníž. přenesená",J2480,0)</f>
        <v>0</v>
      </c>
      <c r="BI2480" s="227">
        <f>IF(N2480="nulová",J2480,0)</f>
        <v>0</v>
      </c>
      <c r="BJ2480" s="20" t="s">
        <v>75</v>
      </c>
      <c r="BK2480" s="227">
        <f>ROUND(I2480*H2480,2)</f>
        <v>0</v>
      </c>
      <c r="BL2480" s="20" t="s">
        <v>220</v>
      </c>
      <c r="BM2480" s="226" t="s">
        <v>1992</v>
      </c>
    </row>
    <row r="2481" s="2" customFormat="1">
      <c r="A2481" s="41"/>
      <c r="B2481" s="42"/>
      <c r="C2481" s="43"/>
      <c r="D2481" s="228" t="s">
        <v>162</v>
      </c>
      <c r="E2481" s="43"/>
      <c r="F2481" s="229" t="s">
        <v>1991</v>
      </c>
      <c r="G2481" s="43"/>
      <c r="H2481" s="43"/>
      <c r="I2481" s="230"/>
      <c r="J2481" s="43"/>
      <c r="K2481" s="43"/>
      <c r="L2481" s="47"/>
      <c r="M2481" s="231"/>
      <c r="N2481" s="232"/>
      <c r="O2481" s="87"/>
      <c r="P2481" s="87"/>
      <c r="Q2481" s="87"/>
      <c r="R2481" s="87"/>
      <c r="S2481" s="87"/>
      <c r="T2481" s="88"/>
      <c r="U2481" s="41"/>
      <c r="V2481" s="41"/>
      <c r="W2481" s="41"/>
      <c r="X2481" s="41"/>
      <c r="Y2481" s="41"/>
      <c r="Z2481" s="41"/>
      <c r="AA2481" s="41"/>
      <c r="AB2481" s="41"/>
      <c r="AC2481" s="41"/>
      <c r="AD2481" s="41"/>
      <c r="AE2481" s="41"/>
      <c r="AT2481" s="20" t="s">
        <v>162</v>
      </c>
      <c r="AU2481" s="20" t="s">
        <v>77</v>
      </c>
    </row>
    <row r="2482" s="14" customFormat="1">
      <c r="A2482" s="14"/>
      <c r="B2482" s="243"/>
      <c r="C2482" s="244"/>
      <c r="D2482" s="228" t="s">
        <v>170</v>
      </c>
      <c r="E2482" s="245" t="s">
        <v>19</v>
      </c>
      <c r="F2482" s="246" t="s">
        <v>1988</v>
      </c>
      <c r="G2482" s="244"/>
      <c r="H2482" s="247">
        <v>1.98</v>
      </c>
      <c r="I2482" s="248"/>
      <c r="J2482" s="244"/>
      <c r="K2482" s="244"/>
      <c r="L2482" s="249"/>
      <c r="M2482" s="250"/>
      <c r="N2482" s="251"/>
      <c r="O2482" s="251"/>
      <c r="P2482" s="251"/>
      <c r="Q2482" s="251"/>
      <c r="R2482" s="251"/>
      <c r="S2482" s="251"/>
      <c r="T2482" s="252"/>
      <c r="U2482" s="14"/>
      <c r="V2482" s="14"/>
      <c r="W2482" s="14"/>
      <c r="X2482" s="14"/>
      <c r="Y2482" s="14"/>
      <c r="Z2482" s="14"/>
      <c r="AA2482" s="14"/>
      <c r="AB2482" s="14"/>
      <c r="AC2482" s="14"/>
      <c r="AD2482" s="14"/>
      <c r="AE2482" s="14"/>
      <c r="AT2482" s="253" t="s">
        <v>170</v>
      </c>
      <c r="AU2482" s="253" t="s">
        <v>77</v>
      </c>
      <c r="AV2482" s="14" t="s">
        <v>77</v>
      </c>
      <c r="AW2482" s="14" t="s">
        <v>31</v>
      </c>
      <c r="AX2482" s="14" t="s">
        <v>69</v>
      </c>
      <c r="AY2482" s="253" t="s">
        <v>155</v>
      </c>
    </row>
    <row r="2483" s="15" customFormat="1">
      <c r="A2483" s="15"/>
      <c r="B2483" s="254"/>
      <c r="C2483" s="255"/>
      <c r="D2483" s="228" t="s">
        <v>170</v>
      </c>
      <c r="E2483" s="256" t="s">
        <v>19</v>
      </c>
      <c r="F2483" s="257" t="s">
        <v>192</v>
      </c>
      <c r="G2483" s="255"/>
      <c r="H2483" s="258">
        <v>1.98</v>
      </c>
      <c r="I2483" s="259"/>
      <c r="J2483" s="255"/>
      <c r="K2483" s="255"/>
      <c r="L2483" s="260"/>
      <c r="M2483" s="261"/>
      <c r="N2483" s="262"/>
      <c r="O2483" s="262"/>
      <c r="P2483" s="262"/>
      <c r="Q2483" s="262"/>
      <c r="R2483" s="262"/>
      <c r="S2483" s="262"/>
      <c r="T2483" s="263"/>
      <c r="U2483" s="15"/>
      <c r="V2483" s="15"/>
      <c r="W2483" s="15"/>
      <c r="X2483" s="15"/>
      <c r="Y2483" s="15"/>
      <c r="Z2483" s="15"/>
      <c r="AA2483" s="15"/>
      <c r="AB2483" s="15"/>
      <c r="AC2483" s="15"/>
      <c r="AD2483" s="15"/>
      <c r="AE2483" s="15"/>
      <c r="AT2483" s="264" t="s">
        <v>170</v>
      </c>
      <c r="AU2483" s="264" t="s">
        <v>77</v>
      </c>
      <c r="AV2483" s="15" t="s">
        <v>161</v>
      </c>
      <c r="AW2483" s="15" t="s">
        <v>31</v>
      </c>
      <c r="AX2483" s="15" t="s">
        <v>75</v>
      </c>
      <c r="AY2483" s="264" t="s">
        <v>155</v>
      </c>
    </row>
    <row r="2484" s="2" customFormat="1" ht="16.5" customHeight="1">
      <c r="A2484" s="41"/>
      <c r="B2484" s="42"/>
      <c r="C2484" s="215" t="s">
        <v>1280</v>
      </c>
      <c r="D2484" s="215" t="s">
        <v>157</v>
      </c>
      <c r="E2484" s="216" t="s">
        <v>1993</v>
      </c>
      <c r="F2484" s="217" t="s">
        <v>1994</v>
      </c>
      <c r="G2484" s="218" t="s">
        <v>168</v>
      </c>
      <c r="H2484" s="219">
        <v>3.6</v>
      </c>
      <c r="I2484" s="220"/>
      <c r="J2484" s="221">
        <f>ROUND(I2484*H2484,2)</f>
        <v>0</v>
      </c>
      <c r="K2484" s="217" t="s">
        <v>19</v>
      </c>
      <c r="L2484" s="47"/>
      <c r="M2484" s="222" t="s">
        <v>19</v>
      </c>
      <c r="N2484" s="223" t="s">
        <v>40</v>
      </c>
      <c r="O2484" s="87"/>
      <c r="P2484" s="224">
        <f>O2484*H2484</f>
        <v>0</v>
      </c>
      <c r="Q2484" s="224">
        <v>0</v>
      </c>
      <c r="R2484" s="224">
        <f>Q2484*H2484</f>
        <v>0</v>
      </c>
      <c r="S2484" s="224">
        <v>0</v>
      </c>
      <c r="T2484" s="225">
        <f>S2484*H2484</f>
        <v>0</v>
      </c>
      <c r="U2484" s="41"/>
      <c r="V2484" s="41"/>
      <c r="W2484" s="41"/>
      <c r="X2484" s="41"/>
      <c r="Y2484" s="41"/>
      <c r="Z2484" s="41"/>
      <c r="AA2484" s="41"/>
      <c r="AB2484" s="41"/>
      <c r="AC2484" s="41"/>
      <c r="AD2484" s="41"/>
      <c r="AE2484" s="41"/>
      <c r="AR2484" s="226" t="s">
        <v>220</v>
      </c>
      <c r="AT2484" s="226" t="s">
        <v>157</v>
      </c>
      <c r="AU2484" s="226" t="s">
        <v>77</v>
      </c>
      <c r="AY2484" s="20" t="s">
        <v>155</v>
      </c>
      <c r="BE2484" s="227">
        <f>IF(N2484="základní",J2484,0)</f>
        <v>0</v>
      </c>
      <c r="BF2484" s="227">
        <f>IF(N2484="snížená",J2484,0)</f>
        <v>0</v>
      </c>
      <c r="BG2484" s="227">
        <f>IF(N2484="zákl. přenesená",J2484,0)</f>
        <v>0</v>
      </c>
      <c r="BH2484" s="227">
        <f>IF(N2484="sníž. přenesená",J2484,0)</f>
        <v>0</v>
      </c>
      <c r="BI2484" s="227">
        <f>IF(N2484="nulová",J2484,0)</f>
        <v>0</v>
      </c>
      <c r="BJ2484" s="20" t="s">
        <v>75</v>
      </c>
      <c r="BK2484" s="227">
        <f>ROUND(I2484*H2484,2)</f>
        <v>0</v>
      </c>
      <c r="BL2484" s="20" t="s">
        <v>220</v>
      </c>
      <c r="BM2484" s="226" t="s">
        <v>1995</v>
      </c>
    </row>
    <row r="2485" s="2" customFormat="1">
      <c r="A2485" s="41"/>
      <c r="B2485" s="42"/>
      <c r="C2485" s="43"/>
      <c r="D2485" s="228" t="s">
        <v>162</v>
      </c>
      <c r="E2485" s="43"/>
      <c r="F2485" s="229" t="s">
        <v>1994</v>
      </c>
      <c r="G2485" s="43"/>
      <c r="H2485" s="43"/>
      <c r="I2485" s="230"/>
      <c r="J2485" s="43"/>
      <c r="K2485" s="43"/>
      <c r="L2485" s="47"/>
      <c r="M2485" s="231"/>
      <c r="N2485" s="232"/>
      <c r="O2485" s="87"/>
      <c r="P2485" s="87"/>
      <c r="Q2485" s="87"/>
      <c r="R2485" s="87"/>
      <c r="S2485" s="87"/>
      <c r="T2485" s="88"/>
      <c r="U2485" s="41"/>
      <c r="V2485" s="41"/>
      <c r="W2485" s="41"/>
      <c r="X2485" s="41"/>
      <c r="Y2485" s="41"/>
      <c r="Z2485" s="41"/>
      <c r="AA2485" s="41"/>
      <c r="AB2485" s="41"/>
      <c r="AC2485" s="41"/>
      <c r="AD2485" s="41"/>
      <c r="AE2485" s="41"/>
      <c r="AT2485" s="20" t="s">
        <v>162</v>
      </c>
      <c r="AU2485" s="20" t="s">
        <v>77</v>
      </c>
    </row>
    <row r="2486" s="14" customFormat="1">
      <c r="A2486" s="14"/>
      <c r="B2486" s="243"/>
      <c r="C2486" s="244"/>
      <c r="D2486" s="228" t="s">
        <v>170</v>
      </c>
      <c r="E2486" s="245" t="s">
        <v>19</v>
      </c>
      <c r="F2486" s="246" t="s">
        <v>1996</v>
      </c>
      <c r="G2486" s="244"/>
      <c r="H2486" s="247">
        <v>3.6</v>
      </c>
      <c r="I2486" s="248"/>
      <c r="J2486" s="244"/>
      <c r="K2486" s="244"/>
      <c r="L2486" s="249"/>
      <c r="M2486" s="250"/>
      <c r="N2486" s="251"/>
      <c r="O2486" s="251"/>
      <c r="P2486" s="251"/>
      <c r="Q2486" s="251"/>
      <c r="R2486" s="251"/>
      <c r="S2486" s="251"/>
      <c r="T2486" s="252"/>
      <c r="U2486" s="14"/>
      <c r="V2486" s="14"/>
      <c r="W2486" s="14"/>
      <c r="X2486" s="14"/>
      <c r="Y2486" s="14"/>
      <c r="Z2486" s="14"/>
      <c r="AA2486" s="14"/>
      <c r="AB2486" s="14"/>
      <c r="AC2486" s="14"/>
      <c r="AD2486" s="14"/>
      <c r="AE2486" s="14"/>
      <c r="AT2486" s="253" t="s">
        <v>170</v>
      </c>
      <c r="AU2486" s="253" t="s">
        <v>77</v>
      </c>
      <c r="AV2486" s="14" t="s">
        <v>77</v>
      </c>
      <c r="AW2486" s="14" t="s">
        <v>31</v>
      </c>
      <c r="AX2486" s="14" t="s">
        <v>69</v>
      </c>
      <c r="AY2486" s="253" t="s">
        <v>155</v>
      </c>
    </row>
    <row r="2487" s="15" customFormat="1">
      <c r="A2487" s="15"/>
      <c r="B2487" s="254"/>
      <c r="C2487" s="255"/>
      <c r="D2487" s="228" t="s">
        <v>170</v>
      </c>
      <c r="E2487" s="256" t="s">
        <v>19</v>
      </c>
      <c r="F2487" s="257" t="s">
        <v>192</v>
      </c>
      <c r="G2487" s="255"/>
      <c r="H2487" s="258">
        <v>3.6</v>
      </c>
      <c r="I2487" s="259"/>
      <c r="J2487" s="255"/>
      <c r="K2487" s="255"/>
      <c r="L2487" s="260"/>
      <c r="M2487" s="261"/>
      <c r="N2487" s="262"/>
      <c r="O2487" s="262"/>
      <c r="P2487" s="262"/>
      <c r="Q2487" s="262"/>
      <c r="R2487" s="262"/>
      <c r="S2487" s="262"/>
      <c r="T2487" s="263"/>
      <c r="U2487" s="15"/>
      <c r="V2487" s="15"/>
      <c r="W2487" s="15"/>
      <c r="X2487" s="15"/>
      <c r="Y2487" s="15"/>
      <c r="Z2487" s="15"/>
      <c r="AA2487" s="15"/>
      <c r="AB2487" s="15"/>
      <c r="AC2487" s="15"/>
      <c r="AD2487" s="15"/>
      <c r="AE2487" s="15"/>
      <c r="AT2487" s="264" t="s">
        <v>170</v>
      </c>
      <c r="AU2487" s="264" t="s">
        <v>77</v>
      </c>
      <c r="AV2487" s="15" t="s">
        <v>161</v>
      </c>
      <c r="AW2487" s="15" t="s">
        <v>31</v>
      </c>
      <c r="AX2487" s="15" t="s">
        <v>75</v>
      </c>
      <c r="AY2487" s="264" t="s">
        <v>155</v>
      </c>
    </row>
    <row r="2488" s="2" customFormat="1" ht="16.5" customHeight="1">
      <c r="A2488" s="41"/>
      <c r="B2488" s="42"/>
      <c r="C2488" s="215" t="s">
        <v>1997</v>
      </c>
      <c r="D2488" s="215" t="s">
        <v>157</v>
      </c>
      <c r="E2488" s="216" t="s">
        <v>1998</v>
      </c>
      <c r="F2488" s="217" t="s">
        <v>1999</v>
      </c>
      <c r="G2488" s="218" t="s">
        <v>300</v>
      </c>
      <c r="H2488" s="219">
        <v>18.4</v>
      </c>
      <c r="I2488" s="220"/>
      <c r="J2488" s="221">
        <f>ROUND(I2488*H2488,2)</f>
        <v>0</v>
      </c>
      <c r="K2488" s="217" t="s">
        <v>19</v>
      </c>
      <c r="L2488" s="47"/>
      <c r="M2488" s="222" t="s">
        <v>19</v>
      </c>
      <c r="N2488" s="223" t="s">
        <v>40</v>
      </c>
      <c r="O2488" s="87"/>
      <c r="P2488" s="224">
        <f>O2488*H2488</f>
        <v>0</v>
      </c>
      <c r="Q2488" s="224">
        <v>0</v>
      </c>
      <c r="R2488" s="224">
        <f>Q2488*H2488</f>
        <v>0</v>
      </c>
      <c r="S2488" s="224">
        <v>0</v>
      </c>
      <c r="T2488" s="225">
        <f>S2488*H2488</f>
        <v>0</v>
      </c>
      <c r="U2488" s="41"/>
      <c r="V2488" s="41"/>
      <c r="W2488" s="41"/>
      <c r="X2488" s="41"/>
      <c r="Y2488" s="41"/>
      <c r="Z2488" s="41"/>
      <c r="AA2488" s="41"/>
      <c r="AB2488" s="41"/>
      <c r="AC2488" s="41"/>
      <c r="AD2488" s="41"/>
      <c r="AE2488" s="41"/>
      <c r="AR2488" s="226" t="s">
        <v>220</v>
      </c>
      <c r="AT2488" s="226" t="s">
        <v>157</v>
      </c>
      <c r="AU2488" s="226" t="s">
        <v>77</v>
      </c>
      <c r="AY2488" s="20" t="s">
        <v>155</v>
      </c>
      <c r="BE2488" s="227">
        <f>IF(N2488="základní",J2488,0)</f>
        <v>0</v>
      </c>
      <c r="BF2488" s="227">
        <f>IF(N2488="snížená",J2488,0)</f>
        <v>0</v>
      </c>
      <c r="BG2488" s="227">
        <f>IF(N2488="zákl. přenesená",J2488,0)</f>
        <v>0</v>
      </c>
      <c r="BH2488" s="227">
        <f>IF(N2488="sníž. přenesená",J2488,0)</f>
        <v>0</v>
      </c>
      <c r="BI2488" s="227">
        <f>IF(N2488="nulová",J2488,0)</f>
        <v>0</v>
      </c>
      <c r="BJ2488" s="20" t="s">
        <v>75</v>
      </c>
      <c r="BK2488" s="227">
        <f>ROUND(I2488*H2488,2)</f>
        <v>0</v>
      </c>
      <c r="BL2488" s="20" t="s">
        <v>220</v>
      </c>
      <c r="BM2488" s="226" t="s">
        <v>2000</v>
      </c>
    </row>
    <row r="2489" s="2" customFormat="1">
      <c r="A2489" s="41"/>
      <c r="B2489" s="42"/>
      <c r="C2489" s="43"/>
      <c r="D2489" s="228" t="s">
        <v>162</v>
      </c>
      <c r="E2489" s="43"/>
      <c r="F2489" s="229" t="s">
        <v>1999</v>
      </c>
      <c r="G2489" s="43"/>
      <c r="H2489" s="43"/>
      <c r="I2489" s="230"/>
      <c r="J2489" s="43"/>
      <c r="K2489" s="43"/>
      <c r="L2489" s="47"/>
      <c r="M2489" s="231"/>
      <c r="N2489" s="232"/>
      <c r="O2489" s="87"/>
      <c r="P2489" s="87"/>
      <c r="Q2489" s="87"/>
      <c r="R2489" s="87"/>
      <c r="S2489" s="87"/>
      <c r="T2489" s="88"/>
      <c r="U2489" s="41"/>
      <c r="V2489" s="41"/>
      <c r="W2489" s="41"/>
      <c r="X2489" s="41"/>
      <c r="Y2489" s="41"/>
      <c r="Z2489" s="41"/>
      <c r="AA2489" s="41"/>
      <c r="AB2489" s="41"/>
      <c r="AC2489" s="41"/>
      <c r="AD2489" s="41"/>
      <c r="AE2489" s="41"/>
      <c r="AT2489" s="20" t="s">
        <v>162</v>
      </c>
      <c r="AU2489" s="20" t="s">
        <v>77</v>
      </c>
    </row>
    <row r="2490" s="14" customFormat="1">
      <c r="A2490" s="14"/>
      <c r="B2490" s="243"/>
      <c r="C2490" s="244"/>
      <c r="D2490" s="228" t="s">
        <v>170</v>
      </c>
      <c r="E2490" s="245" t="s">
        <v>19</v>
      </c>
      <c r="F2490" s="246" t="s">
        <v>2001</v>
      </c>
      <c r="G2490" s="244"/>
      <c r="H2490" s="247">
        <v>18.4</v>
      </c>
      <c r="I2490" s="248"/>
      <c r="J2490" s="244"/>
      <c r="K2490" s="244"/>
      <c r="L2490" s="249"/>
      <c r="M2490" s="250"/>
      <c r="N2490" s="251"/>
      <c r="O2490" s="251"/>
      <c r="P2490" s="251"/>
      <c r="Q2490" s="251"/>
      <c r="R2490" s="251"/>
      <c r="S2490" s="251"/>
      <c r="T2490" s="252"/>
      <c r="U2490" s="14"/>
      <c r="V2490" s="14"/>
      <c r="W2490" s="14"/>
      <c r="X2490" s="14"/>
      <c r="Y2490" s="14"/>
      <c r="Z2490" s="14"/>
      <c r="AA2490" s="14"/>
      <c r="AB2490" s="14"/>
      <c r="AC2490" s="14"/>
      <c r="AD2490" s="14"/>
      <c r="AE2490" s="14"/>
      <c r="AT2490" s="253" t="s">
        <v>170</v>
      </c>
      <c r="AU2490" s="253" t="s">
        <v>77</v>
      </c>
      <c r="AV2490" s="14" t="s">
        <v>77</v>
      </c>
      <c r="AW2490" s="14" t="s">
        <v>31</v>
      </c>
      <c r="AX2490" s="14" t="s">
        <v>69</v>
      </c>
      <c r="AY2490" s="253" t="s">
        <v>155</v>
      </c>
    </row>
    <row r="2491" s="15" customFormat="1">
      <c r="A2491" s="15"/>
      <c r="B2491" s="254"/>
      <c r="C2491" s="255"/>
      <c r="D2491" s="228" t="s">
        <v>170</v>
      </c>
      <c r="E2491" s="256" t="s">
        <v>19</v>
      </c>
      <c r="F2491" s="257" t="s">
        <v>192</v>
      </c>
      <c r="G2491" s="255"/>
      <c r="H2491" s="258">
        <v>18.4</v>
      </c>
      <c r="I2491" s="259"/>
      <c r="J2491" s="255"/>
      <c r="K2491" s="255"/>
      <c r="L2491" s="260"/>
      <c r="M2491" s="261"/>
      <c r="N2491" s="262"/>
      <c r="O2491" s="262"/>
      <c r="P2491" s="262"/>
      <c r="Q2491" s="262"/>
      <c r="R2491" s="262"/>
      <c r="S2491" s="262"/>
      <c r="T2491" s="263"/>
      <c r="U2491" s="15"/>
      <c r="V2491" s="15"/>
      <c r="W2491" s="15"/>
      <c r="X2491" s="15"/>
      <c r="Y2491" s="15"/>
      <c r="Z2491" s="15"/>
      <c r="AA2491" s="15"/>
      <c r="AB2491" s="15"/>
      <c r="AC2491" s="15"/>
      <c r="AD2491" s="15"/>
      <c r="AE2491" s="15"/>
      <c r="AT2491" s="264" t="s">
        <v>170</v>
      </c>
      <c r="AU2491" s="264" t="s">
        <v>77</v>
      </c>
      <c r="AV2491" s="15" t="s">
        <v>161</v>
      </c>
      <c r="AW2491" s="15" t="s">
        <v>31</v>
      </c>
      <c r="AX2491" s="15" t="s">
        <v>75</v>
      </c>
      <c r="AY2491" s="264" t="s">
        <v>155</v>
      </c>
    </row>
    <row r="2492" s="2" customFormat="1" ht="16.5" customHeight="1">
      <c r="A2492" s="41"/>
      <c r="B2492" s="42"/>
      <c r="C2492" s="215" t="s">
        <v>1284</v>
      </c>
      <c r="D2492" s="215" t="s">
        <v>157</v>
      </c>
      <c r="E2492" s="216" t="s">
        <v>2002</v>
      </c>
      <c r="F2492" s="217" t="s">
        <v>2003</v>
      </c>
      <c r="G2492" s="218" t="s">
        <v>160</v>
      </c>
      <c r="H2492" s="219">
        <v>1</v>
      </c>
      <c r="I2492" s="220"/>
      <c r="J2492" s="221">
        <f>ROUND(I2492*H2492,2)</f>
        <v>0</v>
      </c>
      <c r="K2492" s="217" t="s">
        <v>19</v>
      </c>
      <c r="L2492" s="47"/>
      <c r="M2492" s="222" t="s">
        <v>19</v>
      </c>
      <c r="N2492" s="223" t="s">
        <v>40</v>
      </c>
      <c r="O2492" s="87"/>
      <c r="P2492" s="224">
        <f>O2492*H2492</f>
        <v>0</v>
      </c>
      <c r="Q2492" s="224">
        <v>0</v>
      </c>
      <c r="R2492" s="224">
        <f>Q2492*H2492</f>
        <v>0</v>
      </c>
      <c r="S2492" s="224">
        <v>0</v>
      </c>
      <c r="T2492" s="225">
        <f>S2492*H2492</f>
        <v>0</v>
      </c>
      <c r="U2492" s="41"/>
      <c r="V2492" s="41"/>
      <c r="W2492" s="41"/>
      <c r="X2492" s="41"/>
      <c r="Y2492" s="41"/>
      <c r="Z2492" s="41"/>
      <c r="AA2492" s="41"/>
      <c r="AB2492" s="41"/>
      <c r="AC2492" s="41"/>
      <c r="AD2492" s="41"/>
      <c r="AE2492" s="41"/>
      <c r="AR2492" s="226" t="s">
        <v>220</v>
      </c>
      <c r="AT2492" s="226" t="s">
        <v>157</v>
      </c>
      <c r="AU2492" s="226" t="s">
        <v>77</v>
      </c>
      <c r="AY2492" s="20" t="s">
        <v>155</v>
      </c>
      <c r="BE2492" s="227">
        <f>IF(N2492="základní",J2492,0)</f>
        <v>0</v>
      </c>
      <c r="BF2492" s="227">
        <f>IF(N2492="snížená",J2492,0)</f>
        <v>0</v>
      </c>
      <c r="BG2492" s="227">
        <f>IF(N2492="zákl. přenesená",J2492,0)</f>
        <v>0</v>
      </c>
      <c r="BH2492" s="227">
        <f>IF(N2492="sníž. přenesená",J2492,0)</f>
        <v>0</v>
      </c>
      <c r="BI2492" s="227">
        <f>IF(N2492="nulová",J2492,0)</f>
        <v>0</v>
      </c>
      <c r="BJ2492" s="20" t="s">
        <v>75</v>
      </c>
      <c r="BK2492" s="227">
        <f>ROUND(I2492*H2492,2)</f>
        <v>0</v>
      </c>
      <c r="BL2492" s="20" t="s">
        <v>220</v>
      </c>
      <c r="BM2492" s="226" t="s">
        <v>2004</v>
      </c>
    </row>
    <row r="2493" s="2" customFormat="1">
      <c r="A2493" s="41"/>
      <c r="B2493" s="42"/>
      <c r="C2493" s="43"/>
      <c r="D2493" s="228" t="s">
        <v>162</v>
      </c>
      <c r="E2493" s="43"/>
      <c r="F2493" s="229" t="s">
        <v>2003</v>
      </c>
      <c r="G2493" s="43"/>
      <c r="H2493" s="43"/>
      <c r="I2493" s="230"/>
      <c r="J2493" s="43"/>
      <c r="K2493" s="43"/>
      <c r="L2493" s="47"/>
      <c r="M2493" s="231"/>
      <c r="N2493" s="232"/>
      <c r="O2493" s="87"/>
      <c r="P2493" s="87"/>
      <c r="Q2493" s="87"/>
      <c r="R2493" s="87"/>
      <c r="S2493" s="87"/>
      <c r="T2493" s="88"/>
      <c r="U2493" s="41"/>
      <c r="V2493" s="41"/>
      <c r="W2493" s="41"/>
      <c r="X2493" s="41"/>
      <c r="Y2493" s="41"/>
      <c r="Z2493" s="41"/>
      <c r="AA2493" s="41"/>
      <c r="AB2493" s="41"/>
      <c r="AC2493" s="41"/>
      <c r="AD2493" s="41"/>
      <c r="AE2493" s="41"/>
      <c r="AT2493" s="20" t="s">
        <v>162</v>
      </c>
      <c r="AU2493" s="20" t="s">
        <v>77</v>
      </c>
    </row>
    <row r="2494" s="13" customFormat="1">
      <c r="A2494" s="13"/>
      <c r="B2494" s="233"/>
      <c r="C2494" s="234"/>
      <c r="D2494" s="228" t="s">
        <v>170</v>
      </c>
      <c r="E2494" s="235" t="s">
        <v>19</v>
      </c>
      <c r="F2494" s="236" t="s">
        <v>1018</v>
      </c>
      <c r="G2494" s="234"/>
      <c r="H2494" s="235" t="s">
        <v>19</v>
      </c>
      <c r="I2494" s="237"/>
      <c r="J2494" s="234"/>
      <c r="K2494" s="234"/>
      <c r="L2494" s="238"/>
      <c r="M2494" s="239"/>
      <c r="N2494" s="240"/>
      <c r="O2494" s="240"/>
      <c r="P2494" s="240"/>
      <c r="Q2494" s="240"/>
      <c r="R2494" s="240"/>
      <c r="S2494" s="240"/>
      <c r="T2494" s="241"/>
      <c r="U2494" s="13"/>
      <c r="V2494" s="13"/>
      <c r="W2494" s="13"/>
      <c r="X2494" s="13"/>
      <c r="Y2494" s="13"/>
      <c r="Z2494" s="13"/>
      <c r="AA2494" s="13"/>
      <c r="AB2494" s="13"/>
      <c r="AC2494" s="13"/>
      <c r="AD2494" s="13"/>
      <c r="AE2494" s="13"/>
      <c r="AT2494" s="242" t="s">
        <v>170</v>
      </c>
      <c r="AU2494" s="242" t="s">
        <v>77</v>
      </c>
      <c r="AV2494" s="13" t="s">
        <v>75</v>
      </c>
      <c r="AW2494" s="13" t="s">
        <v>31</v>
      </c>
      <c r="AX2494" s="13" t="s">
        <v>69</v>
      </c>
      <c r="AY2494" s="242" t="s">
        <v>155</v>
      </c>
    </row>
    <row r="2495" s="14" customFormat="1">
      <c r="A2495" s="14"/>
      <c r="B2495" s="243"/>
      <c r="C2495" s="244"/>
      <c r="D2495" s="228" t="s">
        <v>170</v>
      </c>
      <c r="E2495" s="245" t="s">
        <v>19</v>
      </c>
      <c r="F2495" s="246" t="s">
        <v>75</v>
      </c>
      <c r="G2495" s="244"/>
      <c r="H2495" s="247">
        <v>1</v>
      </c>
      <c r="I2495" s="248"/>
      <c r="J2495" s="244"/>
      <c r="K2495" s="244"/>
      <c r="L2495" s="249"/>
      <c r="M2495" s="250"/>
      <c r="N2495" s="251"/>
      <c r="O2495" s="251"/>
      <c r="P2495" s="251"/>
      <c r="Q2495" s="251"/>
      <c r="R2495" s="251"/>
      <c r="S2495" s="251"/>
      <c r="T2495" s="252"/>
      <c r="U2495" s="14"/>
      <c r="V2495" s="14"/>
      <c r="W2495" s="14"/>
      <c r="X2495" s="14"/>
      <c r="Y2495" s="14"/>
      <c r="Z2495" s="14"/>
      <c r="AA2495" s="14"/>
      <c r="AB2495" s="14"/>
      <c r="AC2495" s="14"/>
      <c r="AD2495" s="14"/>
      <c r="AE2495" s="14"/>
      <c r="AT2495" s="253" t="s">
        <v>170</v>
      </c>
      <c r="AU2495" s="253" t="s">
        <v>77</v>
      </c>
      <c r="AV2495" s="14" t="s">
        <v>77</v>
      </c>
      <c r="AW2495" s="14" t="s">
        <v>31</v>
      </c>
      <c r="AX2495" s="14" t="s">
        <v>69</v>
      </c>
      <c r="AY2495" s="253" t="s">
        <v>155</v>
      </c>
    </row>
    <row r="2496" s="15" customFormat="1">
      <c r="A2496" s="15"/>
      <c r="B2496" s="254"/>
      <c r="C2496" s="255"/>
      <c r="D2496" s="228" t="s">
        <v>170</v>
      </c>
      <c r="E2496" s="256" t="s">
        <v>19</v>
      </c>
      <c r="F2496" s="257" t="s">
        <v>192</v>
      </c>
      <c r="G2496" s="255"/>
      <c r="H2496" s="258">
        <v>1</v>
      </c>
      <c r="I2496" s="259"/>
      <c r="J2496" s="255"/>
      <c r="K2496" s="255"/>
      <c r="L2496" s="260"/>
      <c r="M2496" s="261"/>
      <c r="N2496" s="262"/>
      <c r="O2496" s="262"/>
      <c r="P2496" s="262"/>
      <c r="Q2496" s="262"/>
      <c r="R2496" s="262"/>
      <c r="S2496" s="262"/>
      <c r="T2496" s="263"/>
      <c r="U2496" s="15"/>
      <c r="V2496" s="15"/>
      <c r="W2496" s="15"/>
      <c r="X2496" s="15"/>
      <c r="Y2496" s="15"/>
      <c r="Z2496" s="15"/>
      <c r="AA2496" s="15"/>
      <c r="AB2496" s="15"/>
      <c r="AC2496" s="15"/>
      <c r="AD2496" s="15"/>
      <c r="AE2496" s="15"/>
      <c r="AT2496" s="264" t="s">
        <v>170</v>
      </c>
      <c r="AU2496" s="264" t="s">
        <v>77</v>
      </c>
      <c r="AV2496" s="15" t="s">
        <v>161</v>
      </c>
      <c r="AW2496" s="15" t="s">
        <v>31</v>
      </c>
      <c r="AX2496" s="15" t="s">
        <v>75</v>
      </c>
      <c r="AY2496" s="264" t="s">
        <v>155</v>
      </c>
    </row>
    <row r="2497" s="2" customFormat="1" ht="16.5" customHeight="1">
      <c r="A2497" s="41"/>
      <c r="B2497" s="42"/>
      <c r="C2497" s="265" t="s">
        <v>2005</v>
      </c>
      <c r="D2497" s="265" t="s">
        <v>322</v>
      </c>
      <c r="E2497" s="266" t="s">
        <v>2006</v>
      </c>
      <c r="F2497" s="267" t="s">
        <v>2007</v>
      </c>
      <c r="G2497" s="268" t="s">
        <v>168</v>
      </c>
      <c r="H2497" s="269">
        <v>2.85</v>
      </c>
      <c r="I2497" s="270"/>
      <c r="J2497" s="271">
        <f>ROUND(I2497*H2497,2)</f>
        <v>0</v>
      </c>
      <c r="K2497" s="267" t="s">
        <v>19</v>
      </c>
      <c r="L2497" s="272"/>
      <c r="M2497" s="273" t="s">
        <v>19</v>
      </c>
      <c r="N2497" s="274" t="s">
        <v>40</v>
      </c>
      <c r="O2497" s="87"/>
      <c r="P2497" s="224">
        <f>O2497*H2497</f>
        <v>0</v>
      </c>
      <c r="Q2497" s="224">
        <v>0</v>
      </c>
      <c r="R2497" s="224">
        <f>Q2497*H2497</f>
        <v>0</v>
      </c>
      <c r="S2497" s="224">
        <v>0</v>
      </c>
      <c r="T2497" s="225">
        <f>S2497*H2497</f>
        <v>0</v>
      </c>
      <c r="U2497" s="41"/>
      <c r="V2497" s="41"/>
      <c r="W2497" s="41"/>
      <c r="X2497" s="41"/>
      <c r="Y2497" s="41"/>
      <c r="Z2497" s="41"/>
      <c r="AA2497" s="41"/>
      <c r="AB2497" s="41"/>
      <c r="AC2497" s="41"/>
      <c r="AD2497" s="41"/>
      <c r="AE2497" s="41"/>
      <c r="AR2497" s="226" t="s">
        <v>282</v>
      </c>
      <c r="AT2497" s="226" t="s">
        <v>322</v>
      </c>
      <c r="AU2497" s="226" t="s">
        <v>77</v>
      </c>
      <c r="AY2497" s="20" t="s">
        <v>155</v>
      </c>
      <c r="BE2497" s="227">
        <f>IF(N2497="základní",J2497,0)</f>
        <v>0</v>
      </c>
      <c r="BF2497" s="227">
        <f>IF(N2497="snížená",J2497,0)</f>
        <v>0</v>
      </c>
      <c r="BG2497" s="227">
        <f>IF(N2497="zákl. přenesená",J2497,0)</f>
        <v>0</v>
      </c>
      <c r="BH2497" s="227">
        <f>IF(N2497="sníž. přenesená",J2497,0)</f>
        <v>0</v>
      </c>
      <c r="BI2497" s="227">
        <f>IF(N2497="nulová",J2497,0)</f>
        <v>0</v>
      </c>
      <c r="BJ2497" s="20" t="s">
        <v>75</v>
      </c>
      <c r="BK2497" s="227">
        <f>ROUND(I2497*H2497,2)</f>
        <v>0</v>
      </c>
      <c r="BL2497" s="20" t="s">
        <v>220</v>
      </c>
      <c r="BM2497" s="226" t="s">
        <v>2008</v>
      </c>
    </row>
    <row r="2498" s="2" customFormat="1">
      <c r="A2498" s="41"/>
      <c r="B2498" s="42"/>
      <c r="C2498" s="43"/>
      <c r="D2498" s="228" t="s">
        <v>162</v>
      </c>
      <c r="E2498" s="43"/>
      <c r="F2498" s="229" t="s">
        <v>2007</v>
      </c>
      <c r="G2498" s="43"/>
      <c r="H2498" s="43"/>
      <c r="I2498" s="230"/>
      <c r="J2498" s="43"/>
      <c r="K2498" s="43"/>
      <c r="L2498" s="47"/>
      <c r="M2498" s="231"/>
      <c r="N2498" s="232"/>
      <c r="O2498" s="87"/>
      <c r="P2498" s="87"/>
      <c r="Q2498" s="87"/>
      <c r="R2498" s="87"/>
      <c r="S2498" s="87"/>
      <c r="T2498" s="88"/>
      <c r="U2498" s="41"/>
      <c r="V2498" s="41"/>
      <c r="W2498" s="41"/>
      <c r="X2498" s="41"/>
      <c r="Y2498" s="41"/>
      <c r="Z2498" s="41"/>
      <c r="AA2498" s="41"/>
      <c r="AB2498" s="41"/>
      <c r="AC2498" s="41"/>
      <c r="AD2498" s="41"/>
      <c r="AE2498" s="41"/>
      <c r="AT2498" s="20" t="s">
        <v>162</v>
      </c>
      <c r="AU2498" s="20" t="s">
        <v>77</v>
      </c>
    </row>
    <row r="2499" s="2" customFormat="1">
      <c r="A2499" s="41"/>
      <c r="B2499" s="42"/>
      <c r="C2499" s="43"/>
      <c r="D2499" s="228" t="s">
        <v>326</v>
      </c>
      <c r="E2499" s="43"/>
      <c r="F2499" s="275" t="s">
        <v>2009</v>
      </c>
      <c r="G2499" s="43"/>
      <c r="H2499" s="43"/>
      <c r="I2499" s="230"/>
      <c r="J2499" s="43"/>
      <c r="K2499" s="43"/>
      <c r="L2499" s="47"/>
      <c r="M2499" s="231"/>
      <c r="N2499" s="232"/>
      <c r="O2499" s="87"/>
      <c r="P2499" s="87"/>
      <c r="Q2499" s="87"/>
      <c r="R2499" s="87"/>
      <c r="S2499" s="87"/>
      <c r="T2499" s="88"/>
      <c r="U2499" s="41"/>
      <c r="V2499" s="41"/>
      <c r="W2499" s="41"/>
      <c r="X2499" s="41"/>
      <c r="Y2499" s="41"/>
      <c r="Z2499" s="41"/>
      <c r="AA2499" s="41"/>
      <c r="AB2499" s="41"/>
      <c r="AC2499" s="41"/>
      <c r="AD2499" s="41"/>
      <c r="AE2499" s="41"/>
      <c r="AT2499" s="20" t="s">
        <v>326</v>
      </c>
      <c r="AU2499" s="20" t="s">
        <v>77</v>
      </c>
    </row>
    <row r="2500" s="13" customFormat="1">
      <c r="A2500" s="13"/>
      <c r="B2500" s="233"/>
      <c r="C2500" s="234"/>
      <c r="D2500" s="228" t="s">
        <v>170</v>
      </c>
      <c r="E2500" s="235" t="s">
        <v>19</v>
      </c>
      <c r="F2500" s="236" t="s">
        <v>1018</v>
      </c>
      <c r="G2500" s="234"/>
      <c r="H2500" s="235" t="s">
        <v>19</v>
      </c>
      <c r="I2500" s="237"/>
      <c r="J2500" s="234"/>
      <c r="K2500" s="234"/>
      <c r="L2500" s="238"/>
      <c r="M2500" s="239"/>
      <c r="N2500" s="240"/>
      <c r="O2500" s="240"/>
      <c r="P2500" s="240"/>
      <c r="Q2500" s="240"/>
      <c r="R2500" s="240"/>
      <c r="S2500" s="240"/>
      <c r="T2500" s="241"/>
      <c r="U2500" s="13"/>
      <c r="V2500" s="13"/>
      <c r="W2500" s="13"/>
      <c r="X2500" s="13"/>
      <c r="Y2500" s="13"/>
      <c r="Z2500" s="13"/>
      <c r="AA2500" s="13"/>
      <c r="AB2500" s="13"/>
      <c r="AC2500" s="13"/>
      <c r="AD2500" s="13"/>
      <c r="AE2500" s="13"/>
      <c r="AT2500" s="242" t="s">
        <v>170</v>
      </c>
      <c r="AU2500" s="242" t="s">
        <v>77</v>
      </c>
      <c r="AV2500" s="13" t="s">
        <v>75</v>
      </c>
      <c r="AW2500" s="13" t="s">
        <v>31</v>
      </c>
      <c r="AX2500" s="13" t="s">
        <v>69</v>
      </c>
      <c r="AY2500" s="242" t="s">
        <v>155</v>
      </c>
    </row>
    <row r="2501" s="14" customFormat="1">
      <c r="A2501" s="14"/>
      <c r="B2501" s="243"/>
      <c r="C2501" s="244"/>
      <c r="D2501" s="228" t="s">
        <v>170</v>
      </c>
      <c r="E2501" s="245" t="s">
        <v>19</v>
      </c>
      <c r="F2501" s="246" t="s">
        <v>2010</v>
      </c>
      <c r="G2501" s="244"/>
      <c r="H2501" s="247">
        <v>2.85</v>
      </c>
      <c r="I2501" s="248"/>
      <c r="J2501" s="244"/>
      <c r="K2501" s="244"/>
      <c r="L2501" s="249"/>
      <c r="M2501" s="250"/>
      <c r="N2501" s="251"/>
      <c r="O2501" s="251"/>
      <c r="P2501" s="251"/>
      <c r="Q2501" s="251"/>
      <c r="R2501" s="251"/>
      <c r="S2501" s="251"/>
      <c r="T2501" s="252"/>
      <c r="U2501" s="14"/>
      <c r="V2501" s="14"/>
      <c r="W2501" s="14"/>
      <c r="X2501" s="14"/>
      <c r="Y2501" s="14"/>
      <c r="Z2501" s="14"/>
      <c r="AA2501" s="14"/>
      <c r="AB2501" s="14"/>
      <c r="AC2501" s="14"/>
      <c r="AD2501" s="14"/>
      <c r="AE2501" s="14"/>
      <c r="AT2501" s="253" t="s">
        <v>170</v>
      </c>
      <c r="AU2501" s="253" t="s">
        <v>77</v>
      </c>
      <c r="AV2501" s="14" t="s">
        <v>77</v>
      </c>
      <c r="AW2501" s="14" t="s">
        <v>31</v>
      </c>
      <c r="AX2501" s="14" t="s">
        <v>69</v>
      </c>
      <c r="AY2501" s="253" t="s">
        <v>155</v>
      </c>
    </row>
    <row r="2502" s="15" customFormat="1">
      <c r="A2502" s="15"/>
      <c r="B2502" s="254"/>
      <c r="C2502" s="255"/>
      <c r="D2502" s="228" t="s">
        <v>170</v>
      </c>
      <c r="E2502" s="256" t="s">
        <v>19</v>
      </c>
      <c r="F2502" s="257" t="s">
        <v>192</v>
      </c>
      <c r="G2502" s="255"/>
      <c r="H2502" s="258">
        <v>2.85</v>
      </c>
      <c r="I2502" s="259"/>
      <c r="J2502" s="255"/>
      <c r="K2502" s="255"/>
      <c r="L2502" s="260"/>
      <c r="M2502" s="261"/>
      <c r="N2502" s="262"/>
      <c r="O2502" s="262"/>
      <c r="P2502" s="262"/>
      <c r="Q2502" s="262"/>
      <c r="R2502" s="262"/>
      <c r="S2502" s="262"/>
      <c r="T2502" s="263"/>
      <c r="U2502" s="15"/>
      <c r="V2502" s="15"/>
      <c r="W2502" s="15"/>
      <c r="X2502" s="15"/>
      <c r="Y2502" s="15"/>
      <c r="Z2502" s="15"/>
      <c r="AA2502" s="15"/>
      <c r="AB2502" s="15"/>
      <c r="AC2502" s="15"/>
      <c r="AD2502" s="15"/>
      <c r="AE2502" s="15"/>
      <c r="AT2502" s="264" t="s">
        <v>170</v>
      </c>
      <c r="AU2502" s="264" t="s">
        <v>77</v>
      </c>
      <c r="AV2502" s="15" t="s">
        <v>161</v>
      </c>
      <c r="AW2502" s="15" t="s">
        <v>31</v>
      </c>
      <c r="AX2502" s="15" t="s">
        <v>75</v>
      </c>
      <c r="AY2502" s="264" t="s">
        <v>155</v>
      </c>
    </row>
    <row r="2503" s="2" customFormat="1" ht="21.75" customHeight="1">
      <c r="A2503" s="41"/>
      <c r="B2503" s="42"/>
      <c r="C2503" s="215" t="s">
        <v>1288</v>
      </c>
      <c r="D2503" s="215" t="s">
        <v>157</v>
      </c>
      <c r="E2503" s="216" t="s">
        <v>2011</v>
      </c>
      <c r="F2503" s="217" t="s">
        <v>2012</v>
      </c>
      <c r="G2503" s="218" t="s">
        <v>160</v>
      </c>
      <c r="H2503" s="219">
        <v>6</v>
      </c>
      <c r="I2503" s="220"/>
      <c r="J2503" s="221">
        <f>ROUND(I2503*H2503,2)</f>
        <v>0</v>
      </c>
      <c r="K2503" s="217" t="s">
        <v>19</v>
      </c>
      <c r="L2503" s="47"/>
      <c r="M2503" s="222" t="s">
        <v>19</v>
      </c>
      <c r="N2503" s="223" t="s">
        <v>40</v>
      </c>
      <c r="O2503" s="87"/>
      <c r="P2503" s="224">
        <f>O2503*H2503</f>
        <v>0</v>
      </c>
      <c r="Q2503" s="224">
        <v>0</v>
      </c>
      <c r="R2503" s="224">
        <f>Q2503*H2503</f>
        <v>0</v>
      </c>
      <c r="S2503" s="224">
        <v>0</v>
      </c>
      <c r="T2503" s="225">
        <f>S2503*H2503</f>
        <v>0</v>
      </c>
      <c r="U2503" s="41"/>
      <c r="V2503" s="41"/>
      <c r="W2503" s="41"/>
      <c r="X2503" s="41"/>
      <c r="Y2503" s="41"/>
      <c r="Z2503" s="41"/>
      <c r="AA2503" s="41"/>
      <c r="AB2503" s="41"/>
      <c r="AC2503" s="41"/>
      <c r="AD2503" s="41"/>
      <c r="AE2503" s="41"/>
      <c r="AR2503" s="226" t="s">
        <v>220</v>
      </c>
      <c r="AT2503" s="226" t="s">
        <v>157</v>
      </c>
      <c r="AU2503" s="226" t="s">
        <v>77</v>
      </c>
      <c r="AY2503" s="20" t="s">
        <v>155</v>
      </c>
      <c r="BE2503" s="227">
        <f>IF(N2503="základní",J2503,0)</f>
        <v>0</v>
      </c>
      <c r="BF2503" s="227">
        <f>IF(N2503="snížená",J2503,0)</f>
        <v>0</v>
      </c>
      <c r="BG2503" s="227">
        <f>IF(N2503="zákl. přenesená",J2503,0)</f>
        <v>0</v>
      </c>
      <c r="BH2503" s="227">
        <f>IF(N2503="sníž. přenesená",J2503,0)</f>
        <v>0</v>
      </c>
      <c r="BI2503" s="227">
        <f>IF(N2503="nulová",J2503,0)</f>
        <v>0</v>
      </c>
      <c r="BJ2503" s="20" t="s">
        <v>75</v>
      </c>
      <c r="BK2503" s="227">
        <f>ROUND(I2503*H2503,2)</f>
        <v>0</v>
      </c>
      <c r="BL2503" s="20" t="s">
        <v>220</v>
      </c>
      <c r="BM2503" s="226" t="s">
        <v>2013</v>
      </c>
    </row>
    <row r="2504" s="2" customFormat="1">
      <c r="A2504" s="41"/>
      <c r="B2504" s="42"/>
      <c r="C2504" s="43"/>
      <c r="D2504" s="228" t="s">
        <v>162</v>
      </c>
      <c r="E2504" s="43"/>
      <c r="F2504" s="229" t="s">
        <v>2012</v>
      </c>
      <c r="G2504" s="43"/>
      <c r="H2504" s="43"/>
      <c r="I2504" s="230"/>
      <c r="J2504" s="43"/>
      <c r="K2504" s="43"/>
      <c r="L2504" s="47"/>
      <c r="M2504" s="231"/>
      <c r="N2504" s="232"/>
      <c r="O2504" s="87"/>
      <c r="P2504" s="87"/>
      <c r="Q2504" s="87"/>
      <c r="R2504" s="87"/>
      <c r="S2504" s="87"/>
      <c r="T2504" s="88"/>
      <c r="U2504" s="41"/>
      <c r="V2504" s="41"/>
      <c r="W2504" s="41"/>
      <c r="X2504" s="41"/>
      <c r="Y2504" s="41"/>
      <c r="Z2504" s="41"/>
      <c r="AA2504" s="41"/>
      <c r="AB2504" s="41"/>
      <c r="AC2504" s="41"/>
      <c r="AD2504" s="41"/>
      <c r="AE2504" s="41"/>
      <c r="AT2504" s="20" t="s">
        <v>162</v>
      </c>
      <c r="AU2504" s="20" t="s">
        <v>77</v>
      </c>
    </row>
    <row r="2505" s="13" customFormat="1">
      <c r="A2505" s="13"/>
      <c r="B2505" s="233"/>
      <c r="C2505" s="234"/>
      <c r="D2505" s="228" t="s">
        <v>170</v>
      </c>
      <c r="E2505" s="235" t="s">
        <v>19</v>
      </c>
      <c r="F2505" s="236" t="s">
        <v>1017</v>
      </c>
      <c r="G2505" s="234"/>
      <c r="H2505" s="235" t="s">
        <v>19</v>
      </c>
      <c r="I2505" s="237"/>
      <c r="J2505" s="234"/>
      <c r="K2505" s="234"/>
      <c r="L2505" s="238"/>
      <c r="M2505" s="239"/>
      <c r="N2505" s="240"/>
      <c r="O2505" s="240"/>
      <c r="P2505" s="240"/>
      <c r="Q2505" s="240"/>
      <c r="R2505" s="240"/>
      <c r="S2505" s="240"/>
      <c r="T2505" s="241"/>
      <c r="U2505" s="13"/>
      <c r="V2505" s="13"/>
      <c r="W2505" s="13"/>
      <c r="X2505" s="13"/>
      <c r="Y2505" s="13"/>
      <c r="Z2505" s="13"/>
      <c r="AA2505" s="13"/>
      <c r="AB2505" s="13"/>
      <c r="AC2505" s="13"/>
      <c r="AD2505" s="13"/>
      <c r="AE2505" s="13"/>
      <c r="AT2505" s="242" t="s">
        <v>170</v>
      </c>
      <c r="AU2505" s="242" t="s">
        <v>77</v>
      </c>
      <c r="AV2505" s="13" t="s">
        <v>75</v>
      </c>
      <c r="AW2505" s="13" t="s">
        <v>31</v>
      </c>
      <c r="AX2505" s="13" t="s">
        <v>69</v>
      </c>
      <c r="AY2505" s="242" t="s">
        <v>155</v>
      </c>
    </row>
    <row r="2506" s="14" customFormat="1">
      <c r="A2506" s="14"/>
      <c r="B2506" s="243"/>
      <c r="C2506" s="244"/>
      <c r="D2506" s="228" t="s">
        <v>170</v>
      </c>
      <c r="E2506" s="245" t="s">
        <v>19</v>
      </c>
      <c r="F2506" s="246" t="s">
        <v>165</v>
      </c>
      <c r="G2506" s="244"/>
      <c r="H2506" s="247">
        <v>3</v>
      </c>
      <c r="I2506" s="248"/>
      <c r="J2506" s="244"/>
      <c r="K2506" s="244"/>
      <c r="L2506" s="249"/>
      <c r="M2506" s="250"/>
      <c r="N2506" s="251"/>
      <c r="O2506" s="251"/>
      <c r="P2506" s="251"/>
      <c r="Q2506" s="251"/>
      <c r="R2506" s="251"/>
      <c r="S2506" s="251"/>
      <c r="T2506" s="252"/>
      <c r="U2506" s="14"/>
      <c r="V2506" s="14"/>
      <c r="W2506" s="14"/>
      <c r="X2506" s="14"/>
      <c r="Y2506" s="14"/>
      <c r="Z2506" s="14"/>
      <c r="AA2506" s="14"/>
      <c r="AB2506" s="14"/>
      <c r="AC2506" s="14"/>
      <c r="AD2506" s="14"/>
      <c r="AE2506" s="14"/>
      <c r="AT2506" s="253" t="s">
        <v>170</v>
      </c>
      <c r="AU2506" s="253" t="s">
        <v>77</v>
      </c>
      <c r="AV2506" s="14" t="s">
        <v>77</v>
      </c>
      <c r="AW2506" s="14" t="s">
        <v>31</v>
      </c>
      <c r="AX2506" s="14" t="s">
        <v>69</v>
      </c>
      <c r="AY2506" s="253" t="s">
        <v>155</v>
      </c>
    </row>
    <row r="2507" s="13" customFormat="1">
      <c r="A2507" s="13"/>
      <c r="B2507" s="233"/>
      <c r="C2507" s="234"/>
      <c r="D2507" s="228" t="s">
        <v>170</v>
      </c>
      <c r="E2507" s="235" t="s">
        <v>19</v>
      </c>
      <c r="F2507" s="236" t="s">
        <v>1020</v>
      </c>
      <c r="G2507" s="234"/>
      <c r="H2507" s="235" t="s">
        <v>19</v>
      </c>
      <c r="I2507" s="237"/>
      <c r="J2507" s="234"/>
      <c r="K2507" s="234"/>
      <c r="L2507" s="238"/>
      <c r="M2507" s="239"/>
      <c r="N2507" s="240"/>
      <c r="O2507" s="240"/>
      <c r="P2507" s="240"/>
      <c r="Q2507" s="240"/>
      <c r="R2507" s="240"/>
      <c r="S2507" s="240"/>
      <c r="T2507" s="241"/>
      <c r="U2507" s="13"/>
      <c r="V2507" s="13"/>
      <c r="W2507" s="13"/>
      <c r="X2507" s="13"/>
      <c r="Y2507" s="13"/>
      <c r="Z2507" s="13"/>
      <c r="AA2507" s="13"/>
      <c r="AB2507" s="13"/>
      <c r="AC2507" s="13"/>
      <c r="AD2507" s="13"/>
      <c r="AE2507" s="13"/>
      <c r="AT2507" s="242" t="s">
        <v>170</v>
      </c>
      <c r="AU2507" s="242" t="s">
        <v>77</v>
      </c>
      <c r="AV2507" s="13" t="s">
        <v>75</v>
      </c>
      <c r="AW2507" s="13" t="s">
        <v>31</v>
      </c>
      <c r="AX2507" s="13" t="s">
        <v>69</v>
      </c>
      <c r="AY2507" s="242" t="s">
        <v>155</v>
      </c>
    </row>
    <row r="2508" s="14" customFormat="1">
      <c r="A2508" s="14"/>
      <c r="B2508" s="243"/>
      <c r="C2508" s="244"/>
      <c r="D2508" s="228" t="s">
        <v>170</v>
      </c>
      <c r="E2508" s="245" t="s">
        <v>19</v>
      </c>
      <c r="F2508" s="246" t="s">
        <v>75</v>
      </c>
      <c r="G2508" s="244"/>
      <c r="H2508" s="247">
        <v>1</v>
      </c>
      <c r="I2508" s="248"/>
      <c r="J2508" s="244"/>
      <c r="K2508" s="244"/>
      <c r="L2508" s="249"/>
      <c r="M2508" s="250"/>
      <c r="N2508" s="251"/>
      <c r="O2508" s="251"/>
      <c r="P2508" s="251"/>
      <c r="Q2508" s="251"/>
      <c r="R2508" s="251"/>
      <c r="S2508" s="251"/>
      <c r="T2508" s="252"/>
      <c r="U2508" s="14"/>
      <c r="V2508" s="14"/>
      <c r="W2508" s="14"/>
      <c r="X2508" s="14"/>
      <c r="Y2508" s="14"/>
      <c r="Z2508" s="14"/>
      <c r="AA2508" s="14"/>
      <c r="AB2508" s="14"/>
      <c r="AC2508" s="14"/>
      <c r="AD2508" s="14"/>
      <c r="AE2508" s="14"/>
      <c r="AT2508" s="253" t="s">
        <v>170</v>
      </c>
      <c r="AU2508" s="253" t="s">
        <v>77</v>
      </c>
      <c r="AV2508" s="14" t="s">
        <v>77</v>
      </c>
      <c r="AW2508" s="14" t="s">
        <v>31</v>
      </c>
      <c r="AX2508" s="14" t="s">
        <v>69</v>
      </c>
      <c r="AY2508" s="253" t="s">
        <v>155</v>
      </c>
    </row>
    <row r="2509" s="13" customFormat="1">
      <c r="A2509" s="13"/>
      <c r="B2509" s="233"/>
      <c r="C2509" s="234"/>
      <c r="D2509" s="228" t="s">
        <v>170</v>
      </c>
      <c r="E2509" s="235" t="s">
        <v>19</v>
      </c>
      <c r="F2509" s="236" t="s">
        <v>1021</v>
      </c>
      <c r="G2509" s="234"/>
      <c r="H2509" s="235" t="s">
        <v>19</v>
      </c>
      <c r="I2509" s="237"/>
      <c r="J2509" s="234"/>
      <c r="K2509" s="234"/>
      <c r="L2509" s="238"/>
      <c r="M2509" s="239"/>
      <c r="N2509" s="240"/>
      <c r="O2509" s="240"/>
      <c r="P2509" s="240"/>
      <c r="Q2509" s="240"/>
      <c r="R2509" s="240"/>
      <c r="S2509" s="240"/>
      <c r="T2509" s="241"/>
      <c r="U2509" s="13"/>
      <c r="V2509" s="13"/>
      <c r="W2509" s="13"/>
      <c r="X2509" s="13"/>
      <c r="Y2509" s="13"/>
      <c r="Z2509" s="13"/>
      <c r="AA2509" s="13"/>
      <c r="AB2509" s="13"/>
      <c r="AC2509" s="13"/>
      <c r="AD2509" s="13"/>
      <c r="AE2509" s="13"/>
      <c r="AT2509" s="242" t="s">
        <v>170</v>
      </c>
      <c r="AU2509" s="242" t="s">
        <v>77</v>
      </c>
      <c r="AV2509" s="13" t="s">
        <v>75</v>
      </c>
      <c r="AW2509" s="13" t="s">
        <v>31</v>
      </c>
      <c r="AX2509" s="13" t="s">
        <v>69</v>
      </c>
      <c r="AY2509" s="242" t="s">
        <v>155</v>
      </c>
    </row>
    <row r="2510" s="14" customFormat="1">
      <c r="A2510" s="14"/>
      <c r="B2510" s="243"/>
      <c r="C2510" s="244"/>
      <c r="D2510" s="228" t="s">
        <v>170</v>
      </c>
      <c r="E2510" s="245" t="s">
        <v>19</v>
      </c>
      <c r="F2510" s="246" t="s">
        <v>77</v>
      </c>
      <c r="G2510" s="244"/>
      <c r="H2510" s="247">
        <v>2</v>
      </c>
      <c r="I2510" s="248"/>
      <c r="J2510" s="244"/>
      <c r="K2510" s="244"/>
      <c r="L2510" s="249"/>
      <c r="M2510" s="250"/>
      <c r="N2510" s="251"/>
      <c r="O2510" s="251"/>
      <c r="P2510" s="251"/>
      <c r="Q2510" s="251"/>
      <c r="R2510" s="251"/>
      <c r="S2510" s="251"/>
      <c r="T2510" s="252"/>
      <c r="U2510" s="14"/>
      <c r="V2510" s="14"/>
      <c r="W2510" s="14"/>
      <c r="X2510" s="14"/>
      <c r="Y2510" s="14"/>
      <c r="Z2510" s="14"/>
      <c r="AA2510" s="14"/>
      <c r="AB2510" s="14"/>
      <c r="AC2510" s="14"/>
      <c r="AD2510" s="14"/>
      <c r="AE2510" s="14"/>
      <c r="AT2510" s="253" t="s">
        <v>170</v>
      </c>
      <c r="AU2510" s="253" t="s">
        <v>77</v>
      </c>
      <c r="AV2510" s="14" t="s">
        <v>77</v>
      </c>
      <c r="AW2510" s="14" t="s">
        <v>31</v>
      </c>
      <c r="AX2510" s="14" t="s">
        <v>69</v>
      </c>
      <c r="AY2510" s="253" t="s">
        <v>155</v>
      </c>
    </row>
    <row r="2511" s="15" customFormat="1">
      <c r="A2511" s="15"/>
      <c r="B2511" s="254"/>
      <c r="C2511" s="255"/>
      <c r="D2511" s="228" t="s">
        <v>170</v>
      </c>
      <c r="E2511" s="256" t="s">
        <v>19</v>
      </c>
      <c r="F2511" s="257" t="s">
        <v>192</v>
      </c>
      <c r="G2511" s="255"/>
      <c r="H2511" s="258">
        <v>6</v>
      </c>
      <c r="I2511" s="259"/>
      <c r="J2511" s="255"/>
      <c r="K2511" s="255"/>
      <c r="L2511" s="260"/>
      <c r="M2511" s="261"/>
      <c r="N2511" s="262"/>
      <c r="O2511" s="262"/>
      <c r="P2511" s="262"/>
      <c r="Q2511" s="262"/>
      <c r="R2511" s="262"/>
      <c r="S2511" s="262"/>
      <c r="T2511" s="263"/>
      <c r="U2511" s="15"/>
      <c r="V2511" s="15"/>
      <c r="W2511" s="15"/>
      <c r="X2511" s="15"/>
      <c r="Y2511" s="15"/>
      <c r="Z2511" s="15"/>
      <c r="AA2511" s="15"/>
      <c r="AB2511" s="15"/>
      <c r="AC2511" s="15"/>
      <c r="AD2511" s="15"/>
      <c r="AE2511" s="15"/>
      <c r="AT2511" s="264" t="s">
        <v>170</v>
      </c>
      <c r="AU2511" s="264" t="s">
        <v>77</v>
      </c>
      <c r="AV2511" s="15" t="s">
        <v>161</v>
      </c>
      <c r="AW2511" s="15" t="s">
        <v>31</v>
      </c>
      <c r="AX2511" s="15" t="s">
        <v>75</v>
      </c>
      <c r="AY2511" s="264" t="s">
        <v>155</v>
      </c>
    </row>
    <row r="2512" s="2" customFormat="1" ht="16.5" customHeight="1">
      <c r="A2512" s="41"/>
      <c r="B2512" s="42"/>
      <c r="C2512" s="265" t="s">
        <v>2014</v>
      </c>
      <c r="D2512" s="265" t="s">
        <v>322</v>
      </c>
      <c r="E2512" s="266" t="s">
        <v>2006</v>
      </c>
      <c r="F2512" s="267" t="s">
        <v>2007</v>
      </c>
      <c r="G2512" s="268" t="s">
        <v>168</v>
      </c>
      <c r="H2512" s="269">
        <v>19.695</v>
      </c>
      <c r="I2512" s="270"/>
      <c r="J2512" s="271">
        <f>ROUND(I2512*H2512,2)</f>
        <v>0</v>
      </c>
      <c r="K2512" s="267" t="s">
        <v>19</v>
      </c>
      <c r="L2512" s="272"/>
      <c r="M2512" s="273" t="s">
        <v>19</v>
      </c>
      <c r="N2512" s="274" t="s">
        <v>40</v>
      </c>
      <c r="O2512" s="87"/>
      <c r="P2512" s="224">
        <f>O2512*H2512</f>
        <v>0</v>
      </c>
      <c r="Q2512" s="224">
        <v>0</v>
      </c>
      <c r="R2512" s="224">
        <f>Q2512*H2512</f>
        <v>0</v>
      </c>
      <c r="S2512" s="224">
        <v>0</v>
      </c>
      <c r="T2512" s="225">
        <f>S2512*H2512</f>
        <v>0</v>
      </c>
      <c r="U2512" s="41"/>
      <c r="V2512" s="41"/>
      <c r="W2512" s="41"/>
      <c r="X2512" s="41"/>
      <c r="Y2512" s="41"/>
      <c r="Z2512" s="41"/>
      <c r="AA2512" s="41"/>
      <c r="AB2512" s="41"/>
      <c r="AC2512" s="41"/>
      <c r="AD2512" s="41"/>
      <c r="AE2512" s="41"/>
      <c r="AR2512" s="226" t="s">
        <v>282</v>
      </c>
      <c r="AT2512" s="226" t="s">
        <v>322</v>
      </c>
      <c r="AU2512" s="226" t="s">
        <v>77</v>
      </c>
      <c r="AY2512" s="20" t="s">
        <v>155</v>
      </c>
      <c r="BE2512" s="227">
        <f>IF(N2512="základní",J2512,0)</f>
        <v>0</v>
      </c>
      <c r="BF2512" s="227">
        <f>IF(N2512="snížená",J2512,0)</f>
        <v>0</v>
      </c>
      <c r="BG2512" s="227">
        <f>IF(N2512="zákl. přenesená",J2512,0)</f>
        <v>0</v>
      </c>
      <c r="BH2512" s="227">
        <f>IF(N2512="sníž. přenesená",J2512,0)</f>
        <v>0</v>
      </c>
      <c r="BI2512" s="227">
        <f>IF(N2512="nulová",J2512,0)</f>
        <v>0</v>
      </c>
      <c r="BJ2512" s="20" t="s">
        <v>75</v>
      </c>
      <c r="BK2512" s="227">
        <f>ROUND(I2512*H2512,2)</f>
        <v>0</v>
      </c>
      <c r="BL2512" s="20" t="s">
        <v>220</v>
      </c>
      <c r="BM2512" s="226" t="s">
        <v>2015</v>
      </c>
    </row>
    <row r="2513" s="2" customFormat="1">
      <c r="A2513" s="41"/>
      <c r="B2513" s="42"/>
      <c r="C2513" s="43"/>
      <c r="D2513" s="228" t="s">
        <v>162</v>
      </c>
      <c r="E2513" s="43"/>
      <c r="F2513" s="229" t="s">
        <v>2007</v>
      </c>
      <c r="G2513" s="43"/>
      <c r="H2513" s="43"/>
      <c r="I2513" s="230"/>
      <c r="J2513" s="43"/>
      <c r="K2513" s="43"/>
      <c r="L2513" s="47"/>
      <c r="M2513" s="231"/>
      <c r="N2513" s="232"/>
      <c r="O2513" s="87"/>
      <c r="P2513" s="87"/>
      <c r="Q2513" s="87"/>
      <c r="R2513" s="87"/>
      <c r="S2513" s="87"/>
      <c r="T2513" s="88"/>
      <c r="U2513" s="41"/>
      <c r="V2513" s="41"/>
      <c r="W2513" s="41"/>
      <c r="X2513" s="41"/>
      <c r="Y2513" s="41"/>
      <c r="Z2513" s="41"/>
      <c r="AA2513" s="41"/>
      <c r="AB2513" s="41"/>
      <c r="AC2513" s="41"/>
      <c r="AD2513" s="41"/>
      <c r="AE2513" s="41"/>
      <c r="AT2513" s="20" t="s">
        <v>162</v>
      </c>
      <c r="AU2513" s="20" t="s">
        <v>77</v>
      </c>
    </row>
    <row r="2514" s="2" customFormat="1">
      <c r="A2514" s="41"/>
      <c r="B2514" s="42"/>
      <c r="C2514" s="43"/>
      <c r="D2514" s="228" t="s">
        <v>326</v>
      </c>
      <c r="E2514" s="43"/>
      <c r="F2514" s="275" t="s">
        <v>2009</v>
      </c>
      <c r="G2514" s="43"/>
      <c r="H2514" s="43"/>
      <c r="I2514" s="230"/>
      <c r="J2514" s="43"/>
      <c r="K2514" s="43"/>
      <c r="L2514" s="47"/>
      <c r="M2514" s="231"/>
      <c r="N2514" s="232"/>
      <c r="O2514" s="87"/>
      <c r="P2514" s="87"/>
      <c r="Q2514" s="87"/>
      <c r="R2514" s="87"/>
      <c r="S2514" s="87"/>
      <c r="T2514" s="88"/>
      <c r="U2514" s="41"/>
      <c r="V2514" s="41"/>
      <c r="W2514" s="41"/>
      <c r="X2514" s="41"/>
      <c r="Y2514" s="41"/>
      <c r="Z2514" s="41"/>
      <c r="AA2514" s="41"/>
      <c r="AB2514" s="41"/>
      <c r="AC2514" s="41"/>
      <c r="AD2514" s="41"/>
      <c r="AE2514" s="41"/>
      <c r="AT2514" s="20" t="s">
        <v>326</v>
      </c>
      <c r="AU2514" s="20" t="s">
        <v>77</v>
      </c>
    </row>
    <row r="2515" s="13" customFormat="1">
      <c r="A2515" s="13"/>
      <c r="B2515" s="233"/>
      <c r="C2515" s="234"/>
      <c r="D2515" s="228" t="s">
        <v>170</v>
      </c>
      <c r="E2515" s="235" t="s">
        <v>19</v>
      </c>
      <c r="F2515" s="236" t="s">
        <v>1017</v>
      </c>
      <c r="G2515" s="234"/>
      <c r="H2515" s="235" t="s">
        <v>19</v>
      </c>
      <c r="I2515" s="237"/>
      <c r="J2515" s="234"/>
      <c r="K2515" s="234"/>
      <c r="L2515" s="238"/>
      <c r="M2515" s="239"/>
      <c r="N2515" s="240"/>
      <c r="O2515" s="240"/>
      <c r="P2515" s="240"/>
      <c r="Q2515" s="240"/>
      <c r="R2515" s="240"/>
      <c r="S2515" s="240"/>
      <c r="T2515" s="241"/>
      <c r="U2515" s="13"/>
      <c r="V2515" s="13"/>
      <c r="W2515" s="13"/>
      <c r="X2515" s="13"/>
      <c r="Y2515" s="13"/>
      <c r="Z2515" s="13"/>
      <c r="AA2515" s="13"/>
      <c r="AB2515" s="13"/>
      <c r="AC2515" s="13"/>
      <c r="AD2515" s="13"/>
      <c r="AE2515" s="13"/>
      <c r="AT2515" s="242" t="s">
        <v>170</v>
      </c>
      <c r="AU2515" s="242" t="s">
        <v>77</v>
      </c>
      <c r="AV2515" s="13" t="s">
        <v>75</v>
      </c>
      <c r="AW2515" s="13" t="s">
        <v>31</v>
      </c>
      <c r="AX2515" s="13" t="s">
        <v>69</v>
      </c>
      <c r="AY2515" s="242" t="s">
        <v>155</v>
      </c>
    </row>
    <row r="2516" s="14" customFormat="1">
      <c r="A2516" s="14"/>
      <c r="B2516" s="243"/>
      <c r="C2516" s="244"/>
      <c r="D2516" s="228" t="s">
        <v>170</v>
      </c>
      <c r="E2516" s="245" t="s">
        <v>19</v>
      </c>
      <c r="F2516" s="246" t="s">
        <v>2016</v>
      </c>
      <c r="G2516" s="244"/>
      <c r="H2516" s="247">
        <v>9</v>
      </c>
      <c r="I2516" s="248"/>
      <c r="J2516" s="244"/>
      <c r="K2516" s="244"/>
      <c r="L2516" s="249"/>
      <c r="M2516" s="250"/>
      <c r="N2516" s="251"/>
      <c r="O2516" s="251"/>
      <c r="P2516" s="251"/>
      <c r="Q2516" s="251"/>
      <c r="R2516" s="251"/>
      <c r="S2516" s="251"/>
      <c r="T2516" s="252"/>
      <c r="U2516" s="14"/>
      <c r="V2516" s="14"/>
      <c r="W2516" s="14"/>
      <c r="X2516" s="14"/>
      <c r="Y2516" s="14"/>
      <c r="Z2516" s="14"/>
      <c r="AA2516" s="14"/>
      <c r="AB2516" s="14"/>
      <c r="AC2516" s="14"/>
      <c r="AD2516" s="14"/>
      <c r="AE2516" s="14"/>
      <c r="AT2516" s="253" t="s">
        <v>170</v>
      </c>
      <c r="AU2516" s="253" t="s">
        <v>77</v>
      </c>
      <c r="AV2516" s="14" t="s">
        <v>77</v>
      </c>
      <c r="AW2516" s="14" t="s">
        <v>31</v>
      </c>
      <c r="AX2516" s="14" t="s">
        <v>69</v>
      </c>
      <c r="AY2516" s="253" t="s">
        <v>155</v>
      </c>
    </row>
    <row r="2517" s="13" customFormat="1">
      <c r="A2517" s="13"/>
      <c r="B2517" s="233"/>
      <c r="C2517" s="234"/>
      <c r="D2517" s="228" t="s">
        <v>170</v>
      </c>
      <c r="E2517" s="235" t="s">
        <v>19</v>
      </c>
      <c r="F2517" s="236" t="s">
        <v>1020</v>
      </c>
      <c r="G2517" s="234"/>
      <c r="H2517" s="235" t="s">
        <v>19</v>
      </c>
      <c r="I2517" s="237"/>
      <c r="J2517" s="234"/>
      <c r="K2517" s="234"/>
      <c r="L2517" s="238"/>
      <c r="M2517" s="239"/>
      <c r="N2517" s="240"/>
      <c r="O2517" s="240"/>
      <c r="P2517" s="240"/>
      <c r="Q2517" s="240"/>
      <c r="R2517" s="240"/>
      <c r="S2517" s="240"/>
      <c r="T2517" s="241"/>
      <c r="U2517" s="13"/>
      <c r="V2517" s="13"/>
      <c r="W2517" s="13"/>
      <c r="X2517" s="13"/>
      <c r="Y2517" s="13"/>
      <c r="Z2517" s="13"/>
      <c r="AA2517" s="13"/>
      <c r="AB2517" s="13"/>
      <c r="AC2517" s="13"/>
      <c r="AD2517" s="13"/>
      <c r="AE2517" s="13"/>
      <c r="AT2517" s="242" t="s">
        <v>170</v>
      </c>
      <c r="AU2517" s="242" t="s">
        <v>77</v>
      </c>
      <c r="AV2517" s="13" t="s">
        <v>75</v>
      </c>
      <c r="AW2517" s="13" t="s">
        <v>31</v>
      </c>
      <c r="AX2517" s="13" t="s">
        <v>69</v>
      </c>
      <c r="AY2517" s="242" t="s">
        <v>155</v>
      </c>
    </row>
    <row r="2518" s="14" customFormat="1">
      <c r="A2518" s="14"/>
      <c r="B2518" s="243"/>
      <c r="C2518" s="244"/>
      <c r="D2518" s="228" t="s">
        <v>170</v>
      </c>
      <c r="E2518" s="245" t="s">
        <v>19</v>
      </c>
      <c r="F2518" s="246" t="s">
        <v>2017</v>
      </c>
      <c r="G2518" s="244"/>
      <c r="H2518" s="247">
        <v>3.1349999999999996</v>
      </c>
      <c r="I2518" s="248"/>
      <c r="J2518" s="244"/>
      <c r="K2518" s="244"/>
      <c r="L2518" s="249"/>
      <c r="M2518" s="250"/>
      <c r="N2518" s="251"/>
      <c r="O2518" s="251"/>
      <c r="P2518" s="251"/>
      <c r="Q2518" s="251"/>
      <c r="R2518" s="251"/>
      <c r="S2518" s="251"/>
      <c r="T2518" s="252"/>
      <c r="U2518" s="14"/>
      <c r="V2518" s="14"/>
      <c r="W2518" s="14"/>
      <c r="X2518" s="14"/>
      <c r="Y2518" s="14"/>
      <c r="Z2518" s="14"/>
      <c r="AA2518" s="14"/>
      <c r="AB2518" s="14"/>
      <c r="AC2518" s="14"/>
      <c r="AD2518" s="14"/>
      <c r="AE2518" s="14"/>
      <c r="AT2518" s="253" t="s">
        <v>170</v>
      </c>
      <c r="AU2518" s="253" t="s">
        <v>77</v>
      </c>
      <c r="AV2518" s="14" t="s">
        <v>77</v>
      </c>
      <c r="AW2518" s="14" t="s">
        <v>31</v>
      </c>
      <c r="AX2518" s="14" t="s">
        <v>69</v>
      </c>
      <c r="AY2518" s="253" t="s">
        <v>155</v>
      </c>
    </row>
    <row r="2519" s="13" customFormat="1">
      <c r="A2519" s="13"/>
      <c r="B2519" s="233"/>
      <c r="C2519" s="234"/>
      <c r="D2519" s="228" t="s">
        <v>170</v>
      </c>
      <c r="E2519" s="235" t="s">
        <v>19</v>
      </c>
      <c r="F2519" s="236" t="s">
        <v>1021</v>
      </c>
      <c r="G2519" s="234"/>
      <c r="H2519" s="235" t="s">
        <v>19</v>
      </c>
      <c r="I2519" s="237"/>
      <c r="J2519" s="234"/>
      <c r="K2519" s="234"/>
      <c r="L2519" s="238"/>
      <c r="M2519" s="239"/>
      <c r="N2519" s="240"/>
      <c r="O2519" s="240"/>
      <c r="P2519" s="240"/>
      <c r="Q2519" s="240"/>
      <c r="R2519" s="240"/>
      <c r="S2519" s="240"/>
      <c r="T2519" s="241"/>
      <c r="U2519" s="13"/>
      <c r="V2519" s="13"/>
      <c r="W2519" s="13"/>
      <c r="X2519" s="13"/>
      <c r="Y2519" s="13"/>
      <c r="Z2519" s="13"/>
      <c r="AA2519" s="13"/>
      <c r="AB2519" s="13"/>
      <c r="AC2519" s="13"/>
      <c r="AD2519" s="13"/>
      <c r="AE2519" s="13"/>
      <c r="AT2519" s="242" t="s">
        <v>170</v>
      </c>
      <c r="AU2519" s="242" t="s">
        <v>77</v>
      </c>
      <c r="AV2519" s="13" t="s">
        <v>75</v>
      </c>
      <c r="AW2519" s="13" t="s">
        <v>31</v>
      </c>
      <c r="AX2519" s="13" t="s">
        <v>69</v>
      </c>
      <c r="AY2519" s="242" t="s">
        <v>155</v>
      </c>
    </row>
    <row r="2520" s="14" customFormat="1">
      <c r="A2520" s="14"/>
      <c r="B2520" s="243"/>
      <c r="C2520" s="244"/>
      <c r="D2520" s="228" t="s">
        <v>170</v>
      </c>
      <c r="E2520" s="245" t="s">
        <v>19</v>
      </c>
      <c r="F2520" s="246" t="s">
        <v>2018</v>
      </c>
      <c r="G2520" s="244"/>
      <c r="H2520" s="247">
        <v>7.56</v>
      </c>
      <c r="I2520" s="248"/>
      <c r="J2520" s="244"/>
      <c r="K2520" s="244"/>
      <c r="L2520" s="249"/>
      <c r="M2520" s="250"/>
      <c r="N2520" s="251"/>
      <c r="O2520" s="251"/>
      <c r="P2520" s="251"/>
      <c r="Q2520" s="251"/>
      <c r="R2520" s="251"/>
      <c r="S2520" s="251"/>
      <c r="T2520" s="252"/>
      <c r="U2520" s="14"/>
      <c r="V2520" s="14"/>
      <c r="W2520" s="14"/>
      <c r="X2520" s="14"/>
      <c r="Y2520" s="14"/>
      <c r="Z2520" s="14"/>
      <c r="AA2520" s="14"/>
      <c r="AB2520" s="14"/>
      <c r="AC2520" s="14"/>
      <c r="AD2520" s="14"/>
      <c r="AE2520" s="14"/>
      <c r="AT2520" s="253" t="s">
        <v>170</v>
      </c>
      <c r="AU2520" s="253" t="s">
        <v>77</v>
      </c>
      <c r="AV2520" s="14" t="s">
        <v>77</v>
      </c>
      <c r="AW2520" s="14" t="s">
        <v>31</v>
      </c>
      <c r="AX2520" s="14" t="s">
        <v>69</v>
      </c>
      <c r="AY2520" s="253" t="s">
        <v>155</v>
      </c>
    </row>
    <row r="2521" s="15" customFormat="1">
      <c r="A2521" s="15"/>
      <c r="B2521" s="254"/>
      <c r="C2521" s="255"/>
      <c r="D2521" s="228" t="s">
        <v>170</v>
      </c>
      <c r="E2521" s="256" t="s">
        <v>19</v>
      </c>
      <c r="F2521" s="257" t="s">
        <v>192</v>
      </c>
      <c r="G2521" s="255"/>
      <c r="H2521" s="258">
        <v>19.695</v>
      </c>
      <c r="I2521" s="259"/>
      <c r="J2521" s="255"/>
      <c r="K2521" s="255"/>
      <c r="L2521" s="260"/>
      <c r="M2521" s="261"/>
      <c r="N2521" s="262"/>
      <c r="O2521" s="262"/>
      <c r="P2521" s="262"/>
      <c r="Q2521" s="262"/>
      <c r="R2521" s="262"/>
      <c r="S2521" s="262"/>
      <c r="T2521" s="263"/>
      <c r="U2521" s="15"/>
      <c r="V2521" s="15"/>
      <c r="W2521" s="15"/>
      <c r="X2521" s="15"/>
      <c r="Y2521" s="15"/>
      <c r="Z2521" s="15"/>
      <c r="AA2521" s="15"/>
      <c r="AB2521" s="15"/>
      <c r="AC2521" s="15"/>
      <c r="AD2521" s="15"/>
      <c r="AE2521" s="15"/>
      <c r="AT2521" s="264" t="s">
        <v>170</v>
      </c>
      <c r="AU2521" s="264" t="s">
        <v>77</v>
      </c>
      <c r="AV2521" s="15" t="s">
        <v>161</v>
      </c>
      <c r="AW2521" s="15" t="s">
        <v>31</v>
      </c>
      <c r="AX2521" s="15" t="s">
        <v>75</v>
      </c>
      <c r="AY2521" s="264" t="s">
        <v>155</v>
      </c>
    </row>
    <row r="2522" s="2" customFormat="1" ht="21.75" customHeight="1">
      <c r="A2522" s="41"/>
      <c r="B2522" s="42"/>
      <c r="C2522" s="215" t="s">
        <v>1294</v>
      </c>
      <c r="D2522" s="215" t="s">
        <v>157</v>
      </c>
      <c r="E2522" s="216" t="s">
        <v>2019</v>
      </c>
      <c r="F2522" s="217" t="s">
        <v>2020</v>
      </c>
      <c r="G2522" s="218" t="s">
        <v>160</v>
      </c>
      <c r="H2522" s="219">
        <v>16</v>
      </c>
      <c r="I2522" s="220"/>
      <c r="J2522" s="221">
        <f>ROUND(I2522*H2522,2)</f>
        <v>0</v>
      </c>
      <c r="K2522" s="217" t="s">
        <v>19</v>
      </c>
      <c r="L2522" s="47"/>
      <c r="M2522" s="222" t="s">
        <v>19</v>
      </c>
      <c r="N2522" s="223" t="s">
        <v>40</v>
      </c>
      <c r="O2522" s="87"/>
      <c r="P2522" s="224">
        <f>O2522*H2522</f>
        <v>0</v>
      </c>
      <c r="Q2522" s="224">
        <v>0</v>
      </c>
      <c r="R2522" s="224">
        <f>Q2522*H2522</f>
        <v>0</v>
      </c>
      <c r="S2522" s="224">
        <v>0</v>
      </c>
      <c r="T2522" s="225">
        <f>S2522*H2522</f>
        <v>0</v>
      </c>
      <c r="U2522" s="41"/>
      <c r="V2522" s="41"/>
      <c r="W2522" s="41"/>
      <c r="X2522" s="41"/>
      <c r="Y2522" s="41"/>
      <c r="Z2522" s="41"/>
      <c r="AA2522" s="41"/>
      <c r="AB2522" s="41"/>
      <c r="AC2522" s="41"/>
      <c r="AD2522" s="41"/>
      <c r="AE2522" s="41"/>
      <c r="AR2522" s="226" t="s">
        <v>220</v>
      </c>
      <c r="AT2522" s="226" t="s">
        <v>157</v>
      </c>
      <c r="AU2522" s="226" t="s">
        <v>77</v>
      </c>
      <c r="AY2522" s="20" t="s">
        <v>155</v>
      </c>
      <c r="BE2522" s="227">
        <f>IF(N2522="základní",J2522,0)</f>
        <v>0</v>
      </c>
      <c r="BF2522" s="227">
        <f>IF(N2522="snížená",J2522,0)</f>
        <v>0</v>
      </c>
      <c r="BG2522" s="227">
        <f>IF(N2522="zákl. přenesená",J2522,0)</f>
        <v>0</v>
      </c>
      <c r="BH2522" s="227">
        <f>IF(N2522="sníž. přenesená",J2522,0)</f>
        <v>0</v>
      </c>
      <c r="BI2522" s="227">
        <f>IF(N2522="nulová",J2522,0)</f>
        <v>0</v>
      </c>
      <c r="BJ2522" s="20" t="s">
        <v>75</v>
      </c>
      <c r="BK2522" s="227">
        <f>ROUND(I2522*H2522,2)</f>
        <v>0</v>
      </c>
      <c r="BL2522" s="20" t="s">
        <v>220</v>
      </c>
      <c r="BM2522" s="226" t="s">
        <v>2021</v>
      </c>
    </row>
    <row r="2523" s="2" customFormat="1">
      <c r="A2523" s="41"/>
      <c r="B2523" s="42"/>
      <c r="C2523" s="43"/>
      <c r="D2523" s="228" t="s">
        <v>162</v>
      </c>
      <c r="E2523" s="43"/>
      <c r="F2523" s="229" t="s">
        <v>2020</v>
      </c>
      <c r="G2523" s="43"/>
      <c r="H2523" s="43"/>
      <c r="I2523" s="230"/>
      <c r="J2523" s="43"/>
      <c r="K2523" s="43"/>
      <c r="L2523" s="47"/>
      <c r="M2523" s="231"/>
      <c r="N2523" s="232"/>
      <c r="O2523" s="87"/>
      <c r="P2523" s="87"/>
      <c r="Q2523" s="87"/>
      <c r="R2523" s="87"/>
      <c r="S2523" s="87"/>
      <c r="T2523" s="88"/>
      <c r="U2523" s="41"/>
      <c r="V2523" s="41"/>
      <c r="W2523" s="41"/>
      <c r="X2523" s="41"/>
      <c r="Y2523" s="41"/>
      <c r="Z2523" s="41"/>
      <c r="AA2523" s="41"/>
      <c r="AB2523" s="41"/>
      <c r="AC2523" s="41"/>
      <c r="AD2523" s="41"/>
      <c r="AE2523" s="41"/>
      <c r="AT2523" s="20" t="s">
        <v>162</v>
      </c>
      <c r="AU2523" s="20" t="s">
        <v>77</v>
      </c>
    </row>
    <row r="2524" s="13" customFormat="1">
      <c r="A2524" s="13"/>
      <c r="B2524" s="233"/>
      <c r="C2524" s="234"/>
      <c r="D2524" s="228" t="s">
        <v>170</v>
      </c>
      <c r="E2524" s="235" t="s">
        <v>19</v>
      </c>
      <c r="F2524" s="236" t="s">
        <v>1016</v>
      </c>
      <c r="G2524" s="234"/>
      <c r="H2524" s="235" t="s">
        <v>19</v>
      </c>
      <c r="I2524" s="237"/>
      <c r="J2524" s="234"/>
      <c r="K2524" s="234"/>
      <c r="L2524" s="238"/>
      <c r="M2524" s="239"/>
      <c r="N2524" s="240"/>
      <c r="O2524" s="240"/>
      <c r="P2524" s="240"/>
      <c r="Q2524" s="240"/>
      <c r="R2524" s="240"/>
      <c r="S2524" s="240"/>
      <c r="T2524" s="241"/>
      <c r="U2524" s="13"/>
      <c r="V2524" s="13"/>
      <c r="W2524" s="13"/>
      <c r="X2524" s="13"/>
      <c r="Y2524" s="13"/>
      <c r="Z2524" s="13"/>
      <c r="AA2524" s="13"/>
      <c r="AB2524" s="13"/>
      <c r="AC2524" s="13"/>
      <c r="AD2524" s="13"/>
      <c r="AE2524" s="13"/>
      <c r="AT2524" s="242" t="s">
        <v>170</v>
      </c>
      <c r="AU2524" s="242" t="s">
        <v>77</v>
      </c>
      <c r="AV2524" s="13" t="s">
        <v>75</v>
      </c>
      <c r="AW2524" s="13" t="s">
        <v>31</v>
      </c>
      <c r="AX2524" s="13" t="s">
        <v>69</v>
      </c>
      <c r="AY2524" s="242" t="s">
        <v>155</v>
      </c>
    </row>
    <row r="2525" s="14" customFormat="1">
      <c r="A2525" s="14"/>
      <c r="B2525" s="243"/>
      <c r="C2525" s="244"/>
      <c r="D2525" s="228" t="s">
        <v>170</v>
      </c>
      <c r="E2525" s="245" t="s">
        <v>19</v>
      </c>
      <c r="F2525" s="246" t="s">
        <v>202</v>
      </c>
      <c r="G2525" s="244"/>
      <c r="H2525" s="247">
        <v>10</v>
      </c>
      <c r="I2525" s="248"/>
      <c r="J2525" s="244"/>
      <c r="K2525" s="244"/>
      <c r="L2525" s="249"/>
      <c r="M2525" s="250"/>
      <c r="N2525" s="251"/>
      <c r="O2525" s="251"/>
      <c r="P2525" s="251"/>
      <c r="Q2525" s="251"/>
      <c r="R2525" s="251"/>
      <c r="S2525" s="251"/>
      <c r="T2525" s="252"/>
      <c r="U2525" s="14"/>
      <c r="V2525" s="14"/>
      <c r="W2525" s="14"/>
      <c r="X2525" s="14"/>
      <c r="Y2525" s="14"/>
      <c r="Z2525" s="14"/>
      <c r="AA2525" s="14"/>
      <c r="AB2525" s="14"/>
      <c r="AC2525" s="14"/>
      <c r="AD2525" s="14"/>
      <c r="AE2525" s="14"/>
      <c r="AT2525" s="253" t="s">
        <v>170</v>
      </c>
      <c r="AU2525" s="253" t="s">
        <v>77</v>
      </c>
      <c r="AV2525" s="14" t="s">
        <v>77</v>
      </c>
      <c r="AW2525" s="14" t="s">
        <v>31</v>
      </c>
      <c r="AX2525" s="14" t="s">
        <v>69</v>
      </c>
      <c r="AY2525" s="253" t="s">
        <v>155</v>
      </c>
    </row>
    <row r="2526" s="13" customFormat="1">
      <c r="A2526" s="13"/>
      <c r="B2526" s="233"/>
      <c r="C2526" s="234"/>
      <c r="D2526" s="228" t="s">
        <v>170</v>
      </c>
      <c r="E2526" s="235" t="s">
        <v>19</v>
      </c>
      <c r="F2526" s="236" t="s">
        <v>1019</v>
      </c>
      <c r="G2526" s="234"/>
      <c r="H2526" s="235" t="s">
        <v>19</v>
      </c>
      <c r="I2526" s="237"/>
      <c r="J2526" s="234"/>
      <c r="K2526" s="234"/>
      <c r="L2526" s="238"/>
      <c r="M2526" s="239"/>
      <c r="N2526" s="240"/>
      <c r="O2526" s="240"/>
      <c r="P2526" s="240"/>
      <c r="Q2526" s="240"/>
      <c r="R2526" s="240"/>
      <c r="S2526" s="240"/>
      <c r="T2526" s="241"/>
      <c r="U2526" s="13"/>
      <c r="V2526" s="13"/>
      <c r="W2526" s="13"/>
      <c r="X2526" s="13"/>
      <c r="Y2526" s="13"/>
      <c r="Z2526" s="13"/>
      <c r="AA2526" s="13"/>
      <c r="AB2526" s="13"/>
      <c r="AC2526" s="13"/>
      <c r="AD2526" s="13"/>
      <c r="AE2526" s="13"/>
      <c r="AT2526" s="242" t="s">
        <v>170</v>
      </c>
      <c r="AU2526" s="242" t="s">
        <v>77</v>
      </c>
      <c r="AV2526" s="13" t="s">
        <v>75</v>
      </c>
      <c r="AW2526" s="13" t="s">
        <v>31</v>
      </c>
      <c r="AX2526" s="13" t="s">
        <v>69</v>
      </c>
      <c r="AY2526" s="242" t="s">
        <v>155</v>
      </c>
    </row>
    <row r="2527" s="14" customFormat="1">
      <c r="A2527" s="14"/>
      <c r="B2527" s="243"/>
      <c r="C2527" s="244"/>
      <c r="D2527" s="228" t="s">
        <v>170</v>
      </c>
      <c r="E2527" s="245" t="s">
        <v>19</v>
      </c>
      <c r="F2527" s="246" t="s">
        <v>75</v>
      </c>
      <c r="G2527" s="244"/>
      <c r="H2527" s="247">
        <v>1</v>
      </c>
      <c r="I2527" s="248"/>
      <c r="J2527" s="244"/>
      <c r="K2527" s="244"/>
      <c r="L2527" s="249"/>
      <c r="M2527" s="250"/>
      <c r="N2527" s="251"/>
      <c r="O2527" s="251"/>
      <c r="P2527" s="251"/>
      <c r="Q2527" s="251"/>
      <c r="R2527" s="251"/>
      <c r="S2527" s="251"/>
      <c r="T2527" s="252"/>
      <c r="U2527" s="14"/>
      <c r="V2527" s="14"/>
      <c r="W2527" s="14"/>
      <c r="X2527" s="14"/>
      <c r="Y2527" s="14"/>
      <c r="Z2527" s="14"/>
      <c r="AA2527" s="14"/>
      <c r="AB2527" s="14"/>
      <c r="AC2527" s="14"/>
      <c r="AD2527" s="14"/>
      <c r="AE2527" s="14"/>
      <c r="AT2527" s="253" t="s">
        <v>170</v>
      </c>
      <c r="AU2527" s="253" t="s">
        <v>77</v>
      </c>
      <c r="AV2527" s="14" t="s">
        <v>77</v>
      </c>
      <c r="AW2527" s="14" t="s">
        <v>31</v>
      </c>
      <c r="AX2527" s="14" t="s">
        <v>69</v>
      </c>
      <c r="AY2527" s="253" t="s">
        <v>155</v>
      </c>
    </row>
    <row r="2528" s="13" customFormat="1">
      <c r="A2528" s="13"/>
      <c r="B2528" s="233"/>
      <c r="C2528" s="234"/>
      <c r="D2528" s="228" t="s">
        <v>170</v>
      </c>
      <c r="E2528" s="235" t="s">
        <v>19</v>
      </c>
      <c r="F2528" s="236" t="s">
        <v>1025</v>
      </c>
      <c r="G2528" s="234"/>
      <c r="H2528" s="235" t="s">
        <v>19</v>
      </c>
      <c r="I2528" s="237"/>
      <c r="J2528" s="234"/>
      <c r="K2528" s="234"/>
      <c r="L2528" s="238"/>
      <c r="M2528" s="239"/>
      <c r="N2528" s="240"/>
      <c r="O2528" s="240"/>
      <c r="P2528" s="240"/>
      <c r="Q2528" s="240"/>
      <c r="R2528" s="240"/>
      <c r="S2528" s="240"/>
      <c r="T2528" s="241"/>
      <c r="U2528" s="13"/>
      <c r="V2528" s="13"/>
      <c r="W2528" s="13"/>
      <c r="X2528" s="13"/>
      <c r="Y2528" s="13"/>
      <c r="Z2528" s="13"/>
      <c r="AA2528" s="13"/>
      <c r="AB2528" s="13"/>
      <c r="AC2528" s="13"/>
      <c r="AD2528" s="13"/>
      <c r="AE2528" s="13"/>
      <c r="AT2528" s="242" t="s">
        <v>170</v>
      </c>
      <c r="AU2528" s="242" t="s">
        <v>77</v>
      </c>
      <c r="AV2528" s="13" t="s">
        <v>75</v>
      </c>
      <c r="AW2528" s="13" t="s">
        <v>31</v>
      </c>
      <c r="AX2528" s="13" t="s">
        <v>69</v>
      </c>
      <c r="AY2528" s="242" t="s">
        <v>155</v>
      </c>
    </row>
    <row r="2529" s="14" customFormat="1">
      <c r="A2529" s="14"/>
      <c r="B2529" s="243"/>
      <c r="C2529" s="244"/>
      <c r="D2529" s="228" t="s">
        <v>170</v>
      </c>
      <c r="E2529" s="245" t="s">
        <v>19</v>
      </c>
      <c r="F2529" s="246" t="s">
        <v>77</v>
      </c>
      <c r="G2529" s="244"/>
      <c r="H2529" s="247">
        <v>2</v>
      </c>
      <c r="I2529" s="248"/>
      <c r="J2529" s="244"/>
      <c r="K2529" s="244"/>
      <c r="L2529" s="249"/>
      <c r="M2529" s="250"/>
      <c r="N2529" s="251"/>
      <c r="O2529" s="251"/>
      <c r="P2529" s="251"/>
      <c r="Q2529" s="251"/>
      <c r="R2529" s="251"/>
      <c r="S2529" s="251"/>
      <c r="T2529" s="252"/>
      <c r="U2529" s="14"/>
      <c r="V2529" s="14"/>
      <c r="W2529" s="14"/>
      <c r="X2529" s="14"/>
      <c r="Y2529" s="14"/>
      <c r="Z2529" s="14"/>
      <c r="AA2529" s="14"/>
      <c r="AB2529" s="14"/>
      <c r="AC2529" s="14"/>
      <c r="AD2529" s="14"/>
      <c r="AE2529" s="14"/>
      <c r="AT2529" s="253" t="s">
        <v>170</v>
      </c>
      <c r="AU2529" s="253" t="s">
        <v>77</v>
      </c>
      <c r="AV2529" s="14" t="s">
        <v>77</v>
      </c>
      <c r="AW2529" s="14" t="s">
        <v>31</v>
      </c>
      <c r="AX2529" s="14" t="s">
        <v>69</v>
      </c>
      <c r="AY2529" s="253" t="s">
        <v>155</v>
      </c>
    </row>
    <row r="2530" s="13" customFormat="1">
      <c r="A2530" s="13"/>
      <c r="B2530" s="233"/>
      <c r="C2530" s="234"/>
      <c r="D2530" s="228" t="s">
        <v>170</v>
      </c>
      <c r="E2530" s="235" t="s">
        <v>19</v>
      </c>
      <c r="F2530" s="236" t="s">
        <v>1026</v>
      </c>
      <c r="G2530" s="234"/>
      <c r="H2530" s="235" t="s">
        <v>19</v>
      </c>
      <c r="I2530" s="237"/>
      <c r="J2530" s="234"/>
      <c r="K2530" s="234"/>
      <c r="L2530" s="238"/>
      <c r="M2530" s="239"/>
      <c r="N2530" s="240"/>
      <c r="O2530" s="240"/>
      <c r="P2530" s="240"/>
      <c r="Q2530" s="240"/>
      <c r="R2530" s="240"/>
      <c r="S2530" s="240"/>
      <c r="T2530" s="241"/>
      <c r="U2530" s="13"/>
      <c r="V2530" s="13"/>
      <c r="W2530" s="13"/>
      <c r="X2530" s="13"/>
      <c r="Y2530" s="13"/>
      <c r="Z2530" s="13"/>
      <c r="AA2530" s="13"/>
      <c r="AB2530" s="13"/>
      <c r="AC2530" s="13"/>
      <c r="AD2530" s="13"/>
      <c r="AE2530" s="13"/>
      <c r="AT2530" s="242" t="s">
        <v>170</v>
      </c>
      <c r="AU2530" s="242" t="s">
        <v>77</v>
      </c>
      <c r="AV2530" s="13" t="s">
        <v>75</v>
      </c>
      <c r="AW2530" s="13" t="s">
        <v>31</v>
      </c>
      <c r="AX2530" s="13" t="s">
        <v>69</v>
      </c>
      <c r="AY2530" s="242" t="s">
        <v>155</v>
      </c>
    </row>
    <row r="2531" s="14" customFormat="1">
      <c r="A2531" s="14"/>
      <c r="B2531" s="243"/>
      <c r="C2531" s="244"/>
      <c r="D2531" s="228" t="s">
        <v>170</v>
      </c>
      <c r="E2531" s="245" t="s">
        <v>19</v>
      </c>
      <c r="F2531" s="246" t="s">
        <v>75</v>
      </c>
      <c r="G2531" s="244"/>
      <c r="H2531" s="247">
        <v>1</v>
      </c>
      <c r="I2531" s="248"/>
      <c r="J2531" s="244"/>
      <c r="K2531" s="244"/>
      <c r="L2531" s="249"/>
      <c r="M2531" s="250"/>
      <c r="N2531" s="251"/>
      <c r="O2531" s="251"/>
      <c r="P2531" s="251"/>
      <c r="Q2531" s="251"/>
      <c r="R2531" s="251"/>
      <c r="S2531" s="251"/>
      <c r="T2531" s="252"/>
      <c r="U2531" s="14"/>
      <c r="V2531" s="14"/>
      <c r="W2531" s="14"/>
      <c r="X2531" s="14"/>
      <c r="Y2531" s="14"/>
      <c r="Z2531" s="14"/>
      <c r="AA2531" s="14"/>
      <c r="AB2531" s="14"/>
      <c r="AC2531" s="14"/>
      <c r="AD2531" s="14"/>
      <c r="AE2531" s="14"/>
      <c r="AT2531" s="253" t="s">
        <v>170</v>
      </c>
      <c r="AU2531" s="253" t="s">
        <v>77</v>
      </c>
      <c r="AV2531" s="14" t="s">
        <v>77</v>
      </c>
      <c r="AW2531" s="14" t="s">
        <v>31</v>
      </c>
      <c r="AX2531" s="14" t="s">
        <v>69</v>
      </c>
      <c r="AY2531" s="253" t="s">
        <v>155</v>
      </c>
    </row>
    <row r="2532" s="13" customFormat="1">
      <c r="A2532" s="13"/>
      <c r="B2532" s="233"/>
      <c r="C2532" s="234"/>
      <c r="D2532" s="228" t="s">
        <v>170</v>
      </c>
      <c r="E2532" s="235" t="s">
        <v>19</v>
      </c>
      <c r="F2532" s="236" t="s">
        <v>1028</v>
      </c>
      <c r="G2532" s="234"/>
      <c r="H2532" s="235" t="s">
        <v>19</v>
      </c>
      <c r="I2532" s="237"/>
      <c r="J2532" s="234"/>
      <c r="K2532" s="234"/>
      <c r="L2532" s="238"/>
      <c r="M2532" s="239"/>
      <c r="N2532" s="240"/>
      <c r="O2532" s="240"/>
      <c r="P2532" s="240"/>
      <c r="Q2532" s="240"/>
      <c r="R2532" s="240"/>
      <c r="S2532" s="240"/>
      <c r="T2532" s="241"/>
      <c r="U2532" s="13"/>
      <c r="V2532" s="13"/>
      <c r="W2532" s="13"/>
      <c r="X2532" s="13"/>
      <c r="Y2532" s="13"/>
      <c r="Z2532" s="13"/>
      <c r="AA2532" s="13"/>
      <c r="AB2532" s="13"/>
      <c r="AC2532" s="13"/>
      <c r="AD2532" s="13"/>
      <c r="AE2532" s="13"/>
      <c r="AT2532" s="242" t="s">
        <v>170</v>
      </c>
      <c r="AU2532" s="242" t="s">
        <v>77</v>
      </c>
      <c r="AV2532" s="13" t="s">
        <v>75</v>
      </c>
      <c r="AW2532" s="13" t="s">
        <v>31</v>
      </c>
      <c r="AX2532" s="13" t="s">
        <v>69</v>
      </c>
      <c r="AY2532" s="242" t="s">
        <v>155</v>
      </c>
    </row>
    <row r="2533" s="14" customFormat="1">
      <c r="A2533" s="14"/>
      <c r="B2533" s="243"/>
      <c r="C2533" s="244"/>
      <c r="D2533" s="228" t="s">
        <v>170</v>
      </c>
      <c r="E2533" s="245" t="s">
        <v>19</v>
      </c>
      <c r="F2533" s="246" t="s">
        <v>77</v>
      </c>
      <c r="G2533" s="244"/>
      <c r="H2533" s="247">
        <v>2</v>
      </c>
      <c r="I2533" s="248"/>
      <c r="J2533" s="244"/>
      <c r="K2533" s="244"/>
      <c r="L2533" s="249"/>
      <c r="M2533" s="250"/>
      <c r="N2533" s="251"/>
      <c r="O2533" s="251"/>
      <c r="P2533" s="251"/>
      <c r="Q2533" s="251"/>
      <c r="R2533" s="251"/>
      <c r="S2533" s="251"/>
      <c r="T2533" s="252"/>
      <c r="U2533" s="14"/>
      <c r="V2533" s="14"/>
      <c r="W2533" s="14"/>
      <c r="X2533" s="14"/>
      <c r="Y2533" s="14"/>
      <c r="Z2533" s="14"/>
      <c r="AA2533" s="14"/>
      <c r="AB2533" s="14"/>
      <c r="AC2533" s="14"/>
      <c r="AD2533" s="14"/>
      <c r="AE2533" s="14"/>
      <c r="AT2533" s="253" t="s">
        <v>170</v>
      </c>
      <c r="AU2533" s="253" t="s">
        <v>77</v>
      </c>
      <c r="AV2533" s="14" t="s">
        <v>77</v>
      </c>
      <c r="AW2533" s="14" t="s">
        <v>31</v>
      </c>
      <c r="AX2533" s="14" t="s">
        <v>69</v>
      </c>
      <c r="AY2533" s="253" t="s">
        <v>155</v>
      </c>
    </row>
    <row r="2534" s="15" customFormat="1">
      <c r="A2534" s="15"/>
      <c r="B2534" s="254"/>
      <c r="C2534" s="255"/>
      <c r="D2534" s="228" t="s">
        <v>170</v>
      </c>
      <c r="E2534" s="256" t="s">
        <v>19</v>
      </c>
      <c r="F2534" s="257" t="s">
        <v>192</v>
      </c>
      <c r="G2534" s="255"/>
      <c r="H2534" s="258">
        <v>16</v>
      </c>
      <c r="I2534" s="259"/>
      <c r="J2534" s="255"/>
      <c r="K2534" s="255"/>
      <c r="L2534" s="260"/>
      <c r="M2534" s="261"/>
      <c r="N2534" s="262"/>
      <c r="O2534" s="262"/>
      <c r="P2534" s="262"/>
      <c r="Q2534" s="262"/>
      <c r="R2534" s="262"/>
      <c r="S2534" s="262"/>
      <c r="T2534" s="263"/>
      <c r="U2534" s="15"/>
      <c r="V2534" s="15"/>
      <c r="W2534" s="15"/>
      <c r="X2534" s="15"/>
      <c r="Y2534" s="15"/>
      <c r="Z2534" s="15"/>
      <c r="AA2534" s="15"/>
      <c r="AB2534" s="15"/>
      <c r="AC2534" s="15"/>
      <c r="AD2534" s="15"/>
      <c r="AE2534" s="15"/>
      <c r="AT2534" s="264" t="s">
        <v>170</v>
      </c>
      <c r="AU2534" s="264" t="s">
        <v>77</v>
      </c>
      <c r="AV2534" s="15" t="s">
        <v>161</v>
      </c>
      <c r="AW2534" s="15" t="s">
        <v>31</v>
      </c>
      <c r="AX2534" s="15" t="s">
        <v>75</v>
      </c>
      <c r="AY2534" s="264" t="s">
        <v>155</v>
      </c>
    </row>
    <row r="2535" s="2" customFormat="1" ht="16.5" customHeight="1">
      <c r="A2535" s="41"/>
      <c r="B2535" s="42"/>
      <c r="C2535" s="265" t="s">
        <v>2022</v>
      </c>
      <c r="D2535" s="265" t="s">
        <v>322</v>
      </c>
      <c r="E2535" s="266" t="s">
        <v>2023</v>
      </c>
      <c r="F2535" s="267" t="s">
        <v>2024</v>
      </c>
      <c r="G2535" s="268" t="s">
        <v>168</v>
      </c>
      <c r="H2535" s="269">
        <v>117.702</v>
      </c>
      <c r="I2535" s="270"/>
      <c r="J2535" s="271">
        <f>ROUND(I2535*H2535,2)</f>
        <v>0</v>
      </c>
      <c r="K2535" s="267" t="s">
        <v>19</v>
      </c>
      <c r="L2535" s="272"/>
      <c r="M2535" s="273" t="s">
        <v>19</v>
      </c>
      <c r="N2535" s="274" t="s">
        <v>40</v>
      </c>
      <c r="O2535" s="87"/>
      <c r="P2535" s="224">
        <f>O2535*H2535</f>
        <v>0</v>
      </c>
      <c r="Q2535" s="224">
        <v>0</v>
      </c>
      <c r="R2535" s="224">
        <f>Q2535*H2535</f>
        <v>0</v>
      </c>
      <c r="S2535" s="224">
        <v>0</v>
      </c>
      <c r="T2535" s="225">
        <f>S2535*H2535</f>
        <v>0</v>
      </c>
      <c r="U2535" s="41"/>
      <c r="V2535" s="41"/>
      <c r="W2535" s="41"/>
      <c r="X2535" s="41"/>
      <c r="Y2535" s="41"/>
      <c r="Z2535" s="41"/>
      <c r="AA2535" s="41"/>
      <c r="AB2535" s="41"/>
      <c r="AC2535" s="41"/>
      <c r="AD2535" s="41"/>
      <c r="AE2535" s="41"/>
      <c r="AR2535" s="226" t="s">
        <v>282</v>
      </c>
      <c r="AT2535" s="226" t="s">
        <v>322</v>
      </c>
      <c r="AU2535" s="226" t="s">
        <v>77</v>
      </c>
      <c r="AY2535" s="20" t="s">
        <v>155</v>
      </c>
      <c r="BE2535" s="227">
        <f>IF(N2535="základní",J2535,0)</f>
        <v>0</v>
      </c>
      <c r="BF2535" s="227">
        <f>IF(N2535="snížená",J2535,0)</f>
        <v>0</v>
      </c>
      <c r="BG2535" s="227">
        <f>IF(N2535="zákl. přenesená",J2535,0)</f>
        <v>0</v>
      </c>
      <c r="BH2535" s="227">
        <f>IF(N2535="sníž. přenesená",J2535,0)</f>
        <v>0</v>
      </c>
      <c r="BI2535" s="227">
        <f>IF(N2535="nulová",J2535,0)</f>
        <v>0</v>
      </c>
      <c r="BJ2535" s="20" t="s">
        <v>75</v>
      </c>
      <c r="BK2535" s="227">
        <f>ROUND(I2535*H2535,2)</f>
        <v>0</v>
      </c>
      <c r="BL2535" s="20" t="s">
        <v>220</v>
      </c>
      <c r="BM2535" s="226" t="s">
        <v>2025</v>
      </c>
    </row>
    <row r="2536" s="2" customFormat="1">
      <c r="A2536" s="41"/>
      <c r="B2536" s="42"/>
      <c r="C2536" s="43"/>
      <c r="D2536" s="228" t="s">
        <v>162</v>
      </c>
      <c r="E2536" s="43"/>
      <c r="F2536" s="229" t="s">
        <v>2024</v>
      </c>
      <c r="G2536" s="43"/>
      <c r="H2536" s="43"/>
      <c r="I2536" s="230"/>
      <c r="J2536" s="43"/>
      <c r="K2536" s="43"/>
      <c r="L2536" s="47"/>
      <c r="M2536" s="231"/>
      <c r="N2536" s="232"/>
      <c r="O2536" s="87"/>
      <c r="P2536" s="87"/>
      <c r="Q2536" s="87"/>
      <c r="R2536" s="87"/>
      <c r="S2536" s="87"/>
      <c r="T2536" s="88"/>
      <c r="U2536" s="41"/>
      <c r="V2536" s="41"/>
      <c r="W2536" s="41"/>
      <c r="X2536" s="41"/>
      <c r="Y2536" s="41"/>
      <c r="Z2536" s="41"/>
      <c r="AA2536" s="41"/>
      <c r="AB2536" s="41"/>
      <c r="AC2536" s="41"/>
      <c r="AD2536" s="41"/>
      <c r="AE2536" s="41"/>
      <c r="AT2536" s="20" t="s">
        <v>162</v>
      </c>
      <c r="AU2536" s="20" t="s">
        <v>77</v>
      </c>
    </row>
    <row r="2537" s="2" customFormat="1">
      <c r="A2537" s="41"/>
      <c r="B2537" s="42"/>
      <c r="C2537" s="43"/>
      <c r="D2537" s="228" t="s">
        <v>326</v>
      </c>
      <c r="E2537" s="43"/>
      <c r="F2537" s="275" t="s">
        <v>2009</v>
      </c>
      <c r="G2537" s="43"/>
      <c r="H2537" s="43"/>
      <c r="I2537" s="230"/>
      <c r="J2537" s="43"/>
      <c r="K2537" s="43"/>
      <c r="L2537" s="47"/>
      <c r="M2537" s="231"/>
      <c r="N2537" s="232"/>
      <c r="O2537" s="87"/>
      <c r="P2537" s="87"/>
      <c r="Q2537" s="87"/>
      <c r="R2537" s="87"/>
      <c r="S2537" s="87"/>
      <c r="T2537" s="88"/>
      <c r="U2537" s="41"/>
      <c r="V2537" s="41"/>
      <c r="W2537" s="41"/>
      <c r="X2537" s="41"/>
      <c r="Y2537" s="41"/>
      <c r="Z2537" s="41"/>
      <c r="AA2537" s="41"/>
      <c r="AB2537" s="41"/>
      <c r="AC2537" s="41"/>
      <c r="AD2537" s="41"/>
      <c r="AE2537" s="41"/>
      <c r="AT2537" s="20" t="s">
        <v>326</v>
      </c>
      <c r="AU2537" s="20" t="s">
        <v>77</v>
      </c>
    </row>
    <row r="2538" s="13" customFormat="1">
      <c r="A2538" s="13"/>
      <c r="B2538" s="233"/>
      <c r="C2538" s="234"/>
      <c r="D2538" s="228" t="s">
        <v>170</v>
      </c>
      <c r="E2538" s="235" t="s">
        <v>19</v>
      </c>
      <c r="F2538" s="236" t="s">
        <v>1016</v>
      </c>
      <c r="G2538" s="234"/>
      <c r="H2538" s="235" t="s">
        <v>19</v>
      </c>
      <c r="I2538" s="237"/>
      <c r="J2538" s="234"/>
      <c r="K2538" s="234"/>
      <c r="L2538" s="238"/>
      <c r="M2538" s="239"/>
      <c r="N2538" s="240"/>
      <c r="O2538" s="240"/>
      <c r="P2538" s="240"/>
      <c r="Q2538" s="240"/>
      <c r="R2538" s="240"/>
      <c r="S2538" s="240"/>
      <c r="T2538" s="241"/>
      <c r="U2538" s="13"/>
      <c r="V2538" s="13"/>
      <c r="W2538" s="13"/>
      <c r="X2538" s="13"/>
      <c r="Y2538" s="13"/>
      <c r="Z2538" s="13"/>
      <c r="AA2538" s="13"/>
      <c r="AB2538" s="13"/>
      <c r="AC2538" s="13"/>
      <c r="AD2538" s="13"/>
      <c r="AE2538" s="13"/>
      <c r="AT2538" s="242" t="s">
        <v>170</v>
      </c>
      <c r="AU2538" s="242" t="s">
        <v>77</v>
      </c>
      <c r="AV2538" s="13" t="s">
        <v>75</v>
      </c>
      <c r="AW2538" s="13" t="s">
        <v>31</v>
      </c>
      <c r="AX2538" s="13" t="s">
        <v>69</v>
      </c>
      <c r="AY2538" s="242" t="s">
        <v>155</v>
      </c>
    </row>
    <row r="2539" s="14" customFormat="1">
      <c r="A2539" s="14"/>
      <c r="B2539" s="243"/>
      <c r="C2539" s="244"/>
      <c r="D2539" s="228" t="s">
        <v>170</v>
      </c>
      <c r="E2539" s="245" t="s">
        <v>19</v>
      </c>
      <c r="F2539" s="246" t="s">
        <v>2026</v>
      </c>
      <c r="G2539" s="244"/>
      <c r="H2539" s="247">
        <v>73.71</v>
      </c>
      <c r="I2539" s="248"/>
      <c r="J2539" s="244"/>
      <c r="K2539" s="244"/>
      <c r="L2539" s="249"/>
      <c r="M2539" s="250"/>
      <c r="N2539" s="251"/>
      <c r="O2539" s="251"/>
      <c r="P2539" s="251"/>
      <c r="Q2539" s="251"/>
      <c r="R2539" s="251"/>
      <c r="S2539" s="251"/>
      <c r="T2539" s="252"/>
      <c r="U2539" s="14"/>
      <c r="V2539" s="14"/>
      <c r="W2539" s="14"/>
      <c r="X2539" s="14"/>
      <c r="Y2539" s="14"/>
      <c r="Z2539" s="14"/>
      <c r="AA2539" s="14"/>
      <c r="AB2539" s="14"/>
      <c r="AC2539" s="14"/>
      <c r="AD2539" s="14"/>
      <c r="AE2539" s="14"/>
      <c r="AT2539" s="253" t="s">
        <v>170</v>
      </c>
      <c r="AU2539" s="253" t="s">
        <v>77</v>
      </c>
      <c r="AV2539" s="14" t="s">
        <v>77</v>
      </c>
      <c r="AW2539" s="14" t="s">
        <v>31</v>
      </c>
      <c r="AX2539" s="14" t="s">
        <v>69</v>
      </c>
      <c r="AY2539" s="253" t="s">
        <v>155</v>
      </c>
    </row>
    <row r="2540" s="13" customFormat="1">
      <c r="A2540" s="13"/>
      <c r="B2540" s="233"/>
      <c r="C2540" s="234"/>
      <c r="D2540" s="228" t="s">
        <v>170</v>
      </c>
      <c r="E2540" s="235" t="s">
        <v>19</v>
      </c>
      <c r="F2540" s="236" t="s">
        <v>1019</v>
      </c>
      <c r="G2540" s="234"/>
      <c r="H2540" s="235" t="s">
        <v>19</v>
      </c>
      <c r="I2540" s="237"/>
      <c r="J2540" s="234"/>
      <c r="K2540" s="234"/>
      <c r="L2540" s="238"/>
      <c r="M2540" s="239"/>
      <c r="N2540" s="240"/>
      <c r="O2540" s="240"/>
      <c r="P2540" s="240"/>
      <c r="Q2540" s="240"/>
      <c r="R2540" s="240"/>
      <c r="S2540" s="240"/>
      <c r="T2540" s="241"/>
      <c r="U2540" s="13"/>
      <c r="V2540" s="13"/>
      <c r="W2540" s="13"/>
      <c r="X2540" s="13"/>
      <c r="Y2540" s="13"/>
      <c r="Z2540" s="13"/>
      <c r="AA2540" s="13"/>
      <c r="AB2540" s="13"/>
      <c r="AC2540" s="13"/>
      <c r="AD2540" s="13"/>
      <c r="AE2540" s="13"/>
      <c r="AT2540" s="242" t="s">
        <v>170</v>
      </c>
      <c r="AU2540" s="242" t="s">
        <v>77</v>
      </c>
      <c r="AV2540" s="13" t="s">
        <v>75</v>
      </c>
      <c r="AW2540" s="13" t="s">
        <v>31</v>
      </c>
      <c r="AX2540" s="13" t="s">
        <v>69</v>
      </c>
      <c r="AY2540" s="242" t="s">
        <v>155</v>
      </c>
    </row>
    <row r="2541" s="14" customFormat="1">
      <c r="A2541" s="14"/>
      <c r="B2541" s="243"/>
      <c r="C2541" s="244"/>
      <c r="D2541" s="228" t="s">
        <v>170</v>
      </c>
      <c r="E2541" s="245" t="s">
        <v>19</v>
      </c>
      <c r="F2541" s="246" t="s">
        <v>2027</v>
      </c>
      <c r="G2541" s="244"/>
      <c r="H2541" s="247">
        <v>6.435</v>
      </c>
      <c r="I2541" s="248"/>
      <c r="J2541" s="244"/>
      <c r="K2541" s="244"/>
      <c r="L2541" s="249"/>
      <c r="M2541" s="250"/>
      <c r="N2541" s="251"/>
      <c r="O2541" s="251"/>
      <c r="P2541" s="251"/>
      <c r="Q2541" s="251"/>
      <c r="R2541" s="251"/>
      <c r="S2541" s="251"/>
      <c r="T2541" s="252"/>
      <c r="U2541" s="14"/>
      <c r="V2541" s="14"/>
      <c r="W2541" s="14"/>
      <c r="X2541" s="14"/>
      <c r="Y2541" s="14"/>
      <c r="Z2541" s="14"/>
      <c r="AA2541" s="14"/>
      <c r="AB2541" s="14"/>
      <c r="AC2541" s="14"/>
      <c r="AD2541" s="14"/>
      <c r="AE2541" s="14"/>
      <c r="AT2541" s="253" t="s">
        <v>170</v>
      </c>
      <c r="AU2541" s="253" t="s">
        <v>77</v>
      </c>
      <c r="AV2541" s="14" t="s">
        <v>77</v>
      </c>
      <c r="AW2541" s="14" t="s">
        <v>31</v>
      </c>
      <c r="AX2541" s="14" t="s">
        <v>69</v>
      </c>
      <c r="AY2541" s="253" t="s">
        <v>155</v>
      </c>
    </row>
    <row r="2542" s="13" customFormat="1">
      <c r="A2542" s="13"/>
      <c r="B2542" s="233"/>
      <c r="C2542" s="234"/>
      <c r="D2542" s="228" t="s">
        <v>170</v>
      </c>
      <c r="E2542" s="235" t="s">
        <v>19</v>
      </c>
      <c r="F2542" s="236" t="s">
        <v>1025</v>
      </c>
      <c r="G2542" s="234"/>
      <c r="H2542" s="235" t="s">
        <v>19</v>
      </c>
      <c r="I2542" s="237"/>
      <c r="J2542" s="234"/>
      <c r="K2542" s="234"/>
      <c r="L2542" s="238"/>
      <c r="M2542" s="239"/>
      <c r="N2542" s="240"/>
      <c r="O2542" s="240"/>
      <c r="P2542" s="240"/>
      <c r="Q2542" s="240"/>
      <c r="R2542" s="240"/>
      <c r="S2542" s="240"/>
      <c r="T2542" s="241"/>
      <c r="U2542" s="13"/>
      <c r="V2542" s="13"/>
      <c r="W2542" s="13"/>
      <c r="X2542" s="13"/>
      <c r="Y2542" s="13"/>
      <c r="Z2542" s="13"/>
      <c r="AA2542" s="13"/>
      <c r="AB2542" s="13"/>
      <c r="AC2542" s="13"/>
      <c r="AD2542" s="13"/>
      <c r="AE2542" s="13"/>
      <c r="AT2542" s="242" t="s">
        <v>170</v>
      </c>
      <c r="AU2542" s="242" t="s">
        <v>77</v>
      </c>
      <c r="AV2542" s="13" t="s">
        <v>75</v>
      </c>
      <c r="AW2542" s="13" t="s">
        <v>31</v>
      </c>
      <c r="AX2542" s="13" t="s">
        <v>69</v>
      </c>
      <c r="AY2542" s="242" t="s">
        <v>155</v>
      </c>
    </row>
    <row r="2543" s="14" customFormat="1">
      <c r="A2543" s="14"/>
      <c r="B2543" s="243"/>
      <c r="C2543" s="244"/>
      <c r="D2543" s="228" t="s">
        <v>170</v>
      </c>
      <c r="E2543" s="245" t="s">
        <v>19</v>
      </c>
      <c r="F2543" s="246" t="s">
        <v>2028</v>
      </c>
      <c r="G2543" s="244"/>
      <c r="H2543" s="247">
        <v>16.38</v>
      </c>
      <c r="I2543" s="248"/>
      <c r="J2543" s="244"/>
      <c r="K2543" s="244"/>
      <c r="L2543" s="249"/>
      <c r="M2543" s="250"/>
      <c r="N2543" s="251"/>
      <c r="O2543" s="251"/>
      <c r="P2543" s="251"/>
      <c r="Q2543" s="251"/>
      <c r="R2543" s="251"/>
      <c r="S2543" s="251"/>
      <c r="T2543" s="252"/>
      <c r="U2543" s="14"/>
      <c r="V2543" s="14"/>
      <c r="W2543" s="14"/>
      <c r="X2543" s="14"/>
      <c r="Y2543" s="14"/>
      <c r="Z2543" s="14"/>
      <c r="AA2543" s="14"/>
      <c r="AB2543" s="14"/>
      <c r="AC2543" s="14"/>
      <c r="AD2543" s="14"/>
      <c r="AE2543" s="14"/>
      <c r="AT2543" s="253" t="s">
        <v>170</v>
      </c>
      <c r="AU2543" s="253" t="s">
        <v>77</v>
      </c>
      <c r="AV2543" s="14" t="s">
        <v>77</v>
      </c>
      <c r="AW2543" s="14" t="s">
        <v>31</v>
      </c>
      <c r="AX2543" s="14" t="s">
        <v>69</v>
      </c>
      <c r="AY2543" s="253" t="s">
        <v>155</v>
      </c>
    </row>
    <row r="2544" s="13" customFormat="1">
      <c r="A2544" s="13"/>
      <c r="B2544" s="233"/>
      <c r="C2544" s="234"/>
      <c r="D2544" s="228" t="s">
        <v>170</v>
      </c>
      <c r="E2544" s="235" t="s">
        <v>19</v>
      </c>
      <c r="F2544" s="236" t="s">
        <v>1026</v>
      </c>
      <c r="G2544" s="234"/>
      <c r="H2544" s="235" t="s">
        <v>19</v>
      </c>
      <c r="I2544" s="237"/>
      <c r="J2544" s="234"/>
      <c r="K2544" s="234"/>
      <c r="L2544" s="238"/>
      <c r="M2544" s="239"/>
      <c r="N2544" s="240"/>
      <c r="O2544" s="240"/>
      <c r="P2544" s="240"/>
      <c r="Q2544" s="240"/>
      <c r="R2544" s="240"/>
      <c r="S2544" s="240"/>
      <c r="T2544" s="241"/>
      <c r="U2544" s="13"/>
      <c r="V2544" s="13"/>
      <c r="W2544" s="13"/>
      <c r="X2544" s="13"/>
      <c r="Y2544" s="13"/>
      <c r="Z2544" s="13"/>
      <c r="AA2544" s="13"/>
      <c r="AB2544" s="13"/>
      <c r="AC2544" s="13"/>
      <c r="AD2544" s="13"/>
      <c r="AE2544" s="13"/>
      <c r="AT2544" s="242" t="s">
        <v>170</v>
      </c>
      <c r="AU2544" s="242" t="s">
        <v>77</v>
      </c>
      <c r="AV2544" s="13" t="s">
        <v>75</v>
      </c>
      <c r="AW2544" s="13" t="s">
        <v>31</v>
      </c>
      <c r="AX2544" s="13" t="s">
        <v>69</v>
      </c>
      <c r="AY2544" s="242" t="s">
        <v>155</v>
      </c>
    </row>
    <row r="2545" s="14" customFormat="1">
      <c r="A2545" s="14"/>
      <c r="B2545" s="243"/>
      <c r="C2545" s="244"/>
      <c r="D2545" s="228" t="s">
        <v>170</v>
      </c>
      <c r="E2545" s="245" t="s">
        <v>19</v>
      </c>
      <c r="F2545" s="246" t="s">
        <v>2027</v>
      </c>
      <c r="G2545" s="244"/>
      <c r="H2545" s="247">
        <v>6.435</v>
      </c>
      <c r="I2545" s="248"/>
      <c r="J2545" s="244"/>
      <c r="K2545" s="244"/>
      <c r="L2545" s="249"/>
      <c r="M2545" s="250"/>
      <c r="N2545" s="251"/>
      <c r="O2545" s="251"/>
      <c r="P2545" s="251"/>
      <c r="Q2545" s="251"/>
      <c r="R2545" s="251"/>
      <c r="S2545" s="251"/>
      <c r="T2545" s="252"/>
      <c r="U2545" s="14"/>
      <c r="V2545" s="14"/>
      <c r="W2545" s="14"/>
      <c r="X2545" s="14"/>
      <c r="Y2545" s="14"/>
      <c r="Z2545" s="14"/>
      <c r="AA2545" s="14"/>
      <c r="AB2545" s="14"/>
      <c r="AC2545" s="14"/>
      <c r="AD2545" s="14"/>
      <c r="AE2545" s="14"/>
      <c r="AT2545" s="253" t="s">
        <v>170</v>
      </c>
      <c r="AU2545" s="253" t="s">
        <v>77</v>
      </c>
      <c r="AV2545" s="14" t="s">
        <v>77</v>
      </c>
      <c r="AW2545" s="14" t="s">
        <v>31</v>
      </c>
      <c r="AX2545" s="14" t="s">
        <v>69</v>
      </c>
      <c r="AY2545" s="253" t="s">
        <v>155</v>
      </c>
    </row>
    <row r="2546" s="13" customFormat="1">
      <c r="A2546" s="13"/>
      <c r="B2546" s="233"/>
      <c r="C2546" s="234"/>
      <c r="D2546" s="228" t="s">
        <v>170</v>
      </c>
      <c r="E2546" s="235" t="s">
        <v>19</v>
      </c>
      <c r="F2546" s="236" t="s">
        <v>1028</v>
      </c>
      <c r="G2546" s="234"/>
      <c r="H2546" s="235" t="s">
        <v>19</v>
      </c>
      <c r="I2546" s="237"/>
      <c r="J2546" s="234"/>
      <c r="K2546" s="234"/>
      <c r="L2546" s="238"/>
      <c r="M2546" s="239"/>
      <c r="N2546" s="240"/>
      <c r="O2546" s="240"/>
      <c r="P2546" s="240"/>
      <c r="Q2546" s="240"/>
      <c r="R2546" s="240"/>
      <c r="S2546" s="240"/>
      <c r="T2546" s="241"/>
      <c r="U2546" s="13"/>
      <c r="V2546" s="13"/>
      <c r="W2546" s="13"/>
      <c r="X2546" s="13"/>
      <c r="Y2546" s="13"/>
      <c r="Z2546" s="13"/>
      <c r="AA2546" s="13"/>
      <c r="AB2546" s="13"/>
      <c r="AC2546" s="13"/>
      <c r="AD2546" s="13"/>
      <c r="AE2546" s="13"/>
      <c r="AT2546" s="242" t="s">
        <v>170</v>
      </c>
      <c r="AU2546" s="242" t="s">
        <v>77</v>
      </c>
      <c r="AV2546" s="13" t="s">
        <v>75</v>
      </c>
      <c r="AW2546" s="13" t="s">
        <v>31</v>
      </c>
      <c r="AX2546" s="13" t="s">
        <v>69</v>
      </c>
      <c r="AY2546" s="242" t="s">
        <v>155</v>
      </c>
    </row>
    <row r="2547" s="14" customFormat="1">
      <c r="A2547" s="14"/>
      <c r="B2547" s="243"/>
      <c r="C2547" s="244"/>
      <c r="D2547" s="228" t="s">
        <v>170</v>
      </c>
      <c r="E2547" s="245" t="s">
        <v>19</v>
      </c>
      <c r="F2547" s="246" t="s">
        <v>2029</v>
      </c>
      <c r="G2547" s="244"/>
      <c r="H2547" s="247">
        <v>14.742</v>
      </c>
      <c r="I2547" s="248"/>
      <c r="J2547" s="244"/>
      <c r="K2547" s="244"/>
      <c r="L2547" s="249"/>
      <c r="M2547" s="250"/>
      <c r="N2547" s="251"/>
      <c r="O2547" s="251"/>
      <c r="P2547" s="251"/>
      <c r="Q2547" s="251"/>
      <c r="R2547" s="251"/>
      <c r="S2547" s="251"/>
      <c r="T2547" s="252"/>
      <c r="U2547" s="14"/>
      <c r="V2547" s="14"/>
      <c r="W2547" s="14"/>
      <c r="X2547" s="14"/>
      <c r="Y2547" s="14"/>
      <c r="Z2547" s="14"/>
      <c r="AA2547" s="14"/>
      <c r="AB2547" s="14"/>
      <c r="AC2547" s="14"/>
      <c r="AD2547" s="14"/>
      <c r="AE2547" s="14"/>
      <c r="AT2547" s="253" t="s">
        <v>170</v>
      </c>
      <c r="AU2547" s="253" t="s">
        <v>77</v>
      </c>
      <c r="AV2547" s="14" t="s">
        <v>77</v>
      </c>
      <c r="AW2547" s="14" t="s">
        <v>31</v>
      </c>
      <c r="AX2547" s="14" t="s">
        <v>69</v>
      </c>
      <c r="AY2547" s="253" t="s">
        <v>155</v>
      </c>
    </row>
    <row r="2548" s="15" customFormat="1">
      <c r="A2548" s="15"/>
      <c r="B2548" s="254"/>
      <c r="C2548" s="255"/>
      <c r="D2548" s="228" t="s">
        <v>170</v>
      </c>
      <c r="E2548" s="256" t="s">
        <v>19</v>
      </c>
      <c r="F2548" s="257" t="s">
        <v>192</v>
      </c>
      <c r="G2548" s="255"/>
      <c r="H2548" s="258">
        <v>117.702</v>
      </c>
      <c r="I2548" s="259"/>
      <c r="J2548" s="255"/>
      <c r="K2548" s="255"/>
      <c r="L2548" s="260"/>
      <c r="M2548" s="261"/>
      <c r="N2548" s="262"/>
      <c r="O2548" s="262"/>
      <c r="P2548" s="262"/>
      <c r="Q2548" s="262"/>
      <c r="R2548" s="262"/>
      <c r="S2548" s="262"/>
      <c r="T2548" s="263"/>
      <c r="U2548" s="15"/>
      <c r="V2548" s="15"/>
      <c r="W2548" s="15"/>
      <c r="X2548" s="15"/>
      <c r="Y2548" s="15"/>
      <c r="Z2548" s="15"/>
      <c r="AA2548" s="15"/>
      <c r="AB2548" s="15"/>
      <c r="AC2548" s="15"/>
      <c r="AD2548" s="15"/>
      <c r="AE2548" s="15"/>
      <c r="AT2548" s="264" t="s">
        <v>170</v>
      </c>
      <c r="AU2548" s="264" t="s">
        <v>77</v>
      </c>
      <c r="AV2548" s="15" t="s">
        <v>161</v>
      </c>
      <c r="AW2548" s="15" t="s">
        <v>31</v>
      </c>
      <c r="AX2548" s="15" t="s">
        <v>75</v>
      </c>
      <c r="AY2548" s="264" t="s">
        <v>155</v>
      </c>
    </row>
    <row r="2549" s="2" customFormat="1" ht="16.5" customHeight="1">
      <c r="A2549" s="41"/>
      <c r="B2549" s="42"/>
      <c r="C2549" s="215" t="s">
        <v>1300</v>
      </c>
      <c r="D2549" s="215" t="s">
        <v>157</v>
      </c>
      <c r="E2549" s="216" t="s">
        <v>2030</v>
      </c>
      <c r="F2549" s="217" t="s">
        <v>2031</v>
      </c>
      <c r="G2549" s="218" t="s">
        <v>160</v>
      </c>
      <c r="H2549" s="219">
        <v>2</v>
      </c>
      <c r="I2549" s="220"/>
      <c r="J2549" s="221">
        <f>ROUND(I2549*H2549,2)</f>
        <v>0</v>
      </c>
      <c r="K2549" s="217" t="s">
        <v>19</v>
      </c>
      <c r="L2549" s="47"/>
      <c r="M2549" s="222" t="s">
        <v>19</v>
      </c>
      <c r="N2549" s="223" t="s">
        <v>40</v>
      </c>
      <c r="O2549" s="87"/>
      <c r="P2549" s="224">
        <f>O2549*H2549</f>
        <v>0</v>
      </c>
      <c r="Q2549" s="224">
        <v>0</v>
      </c>
      <c r="R2549" s="224">
        <f>Q2549*H2549</f>
        <v>0</v>
      </c>
      <c r="S2549" s="224">
        <v>0</v>
      </c>
      <c r="T2549" s="225">
        <f>S2549*H2549</f>
        <v>0</v>
      </c>
      <c r="U2549" s="41"/>
      <c r="V2549" s="41"/>
      <c r="W2549" s="41"/>
      <c r="X2549" s="41"/>
      <c r="Y2549" s="41"/>
      <c r="Z2549" s="41"/>
      <c r="AA2549" s="41"/>
      <c r="AB2549" s="41"/>
      <c r="AC2549" s="41"/>
      <c r="AD2549" s="41"/>
      <c r="AE2549" s="41"/>
      <c r="AR2549" s="226" t="s">
        <v>220</v>
      </c>
      <c r="AT2549" s="226" t="s">
        <v>157</v>
      </c>
      <c r="AU2549" s="226" t="s">
        <v>77</v>
      </c>
      <c r="AY2549" s="20" t="s">
        <v>155</v>
      </c>
      <c r="BE2549" s="227">
        <f>IF(N2549="základní",J2549,0)</f>
        <v>0</v>
      </c>
      <c r="BF2549" s="227">
        <f>IF(N2549="snížená",J2549,0)</f>
        <v>0</v>
      </c>
      <c r="BG2549" s="227">
        <f>IF(N2549="zákl. přenesená",J2549,0)</f>
        <v>0</v>
      </c>
      <c r="BH2549" s="227">
        <f>IF(N2549="sníž. přenesená",J2549,0)</f>
        <v>0</v>
      </c>
      <c r="BI2549" s="227">
        <f>IF(N2549="nulová",J2549,0)</f>
        <v>0</v>
      </c>
      <c r="BJ2549" s="20" t="s">
        <v>75</v>
      </c>
      <c r="BK2549" s="227">
        <f>ROUND(I2549*H2549,2)</f>
        <v>0</v>
      </c>
      <c r="BL2549" s="20" t="s">
        <v>220</v>
      </c>
      <c r="BM2549" s="226" t="s">
        <v>2032</v>
      </c>
    </row>
    <row r="2550" s="2" customFormat="1">
      <c r="A2550" s="41"/>
      <c r="B2550" s="42"/>
      <c r="C2550" s="43"/>
      <c r="D2550" s="228" t="s">
        <v>162</v>
      </c>
      <c r="E2550" s="43"/>
      <c r="F2550" s="229" t="s">
        <v>2031</v>
      </c>
      <c r="G2550" s="43"/>
      <c r="H2550" s="43"/>
      <c r="I2550" s="230"/>
      <c r="J2550" s="43"/>
      <c r="K2550" s="43"/>
      <c r="L2550" s="47"/>
      <c r="M2550" s="231"/>
      <c r="N2550" s="232"/>
      <c r="O2550" s="87"/>
      <c r="P2550" s="87"/>
      <c r="Q2550" s="87"/>
      <c r="R2550" s="87"/>
      <c r="S2550" s="87"/>
      <c r="T2550" s="88"/>
      <c r="U2550" s="41"/>
      <c r="V2550" s="41"/>
      <c r="W2550" s="41"/>
      <c r="X2550" s="41"/>
      <c r="Y2550" s="41"/>
      <c r="Z2550" s="41"/>
      <c r="AA2550" s="41"/>
      <c r="AB2550" s="41"/>
      <c r="AC2550" s="41"/>
      <c r="AD2550" s="41"/>
      <c r="AE2550" s="41"/>
      <c r="AT2550" s="20" t="s">
        <v>162</v>
      </c>
      <c r="AU2550" s="20" t="s">
        <v>77</v>
      </c>
    </row>
    <row r="2551" s="13" customFormat="1">
      <c r="A2551" s="13"/>
      <c r="B2551" s="233"/>
      <c r="C2551" s="234"/>
      <c r="D2551" s="228" t="s">
        <v>170</v>
      </c>
      <c r="E2551" s="235" t="s">
        <v>19</v>
      </c>
      <c r="F2551" s="236" t="s">
        <v>1027</v>
      </c>
      <c r="G2551" s="234"/>
      <c r="H2551" s="235" t="s">
        <v>19</v>
      </c>
      <c r="I2551" s="237"/>
      <c r="J2551" s="234"/>
      <c r="K2551" s="234"/>
      <c r="L2551" s="238"/>
      <c r="M2551" s="239"/>
      <c r="N2551" s="240"/>
      <c r="O2551" s="240"/>
      <c r="P2551" s="240"/>
      <c r="Q2551" s="240"/>
      <c r="R2551" s="240"/>
      <c r="S2551" s="240"/>
      <c r="T2551" s="241"/>
      <c r="U2551" s="13"/>
      <c r="V2551" s="13"/>
      <c r="W2551" s="13"/>
      <c r="X2551" s="13"/>
      <c r="Y2551" s="13"/>
      <c r="Z2551" s="13"/>
      <c r="AA2551" s="13"/>
      <c r="AB2551" s="13"/>
      <c r="AC2551" s="13"/>
      <c r="AD2551" s="13"/>
      <c r="AE2551" s="13"/>
      <c r="AT2551" s="242" t="s">
        <v>170</v>
      </c>
      <c r="AU2551" s="242" t="s">
        <v>77</v>
      </c>
      <c r="AV2551" s="13" t="s">
        <v>75</v>
      </c>
      <c r="AW2551" s="13" t="s">
        <v>31</v>
      </c>
      <c r="AX2551" s="13" t="s">
        <v>69</v>
      </c>
      <c r="AY2551" s="242" t="s">
        <v>155</v>
      </c>
    </row>
    <row r="2552" s="14" customFormat="1">
      <c r="A2552" s="14"/>
      <c r="B2552" s="243"/>
      <c r="C2552" s="244"/>
      <c r="D2552" s="228" t="s">
        <v>170</v>
      </c>
      <c r="E2552" s="245" t="s">
        <v>19</v>
      </c>
      <c r="F2552" s="246" t="s">
        <v>77</v>
      </c>
      <c r="G2552" s="244"/>
      <c r="H2552" s="247">
        <v>2</v>
      </c>
      <c r="I2552" s="248"/>
      <c r="J2552" s="244"/>
      <c r="K2552" s="244"/>
      <c r="L2552" s="249"/>
      <c r="M2552" s="250"/>
      <c r="N2552" s="251"/>
      <c r="O2552" s="251"/>
      <c r="P2552" s="251"/>
      <c r="Q2552" s="251"/>
      <c r="R2552" s="251"/>
      <c r="S2552" s="251"/>
      <c r="T2552" s="252"/>
      <c r="U2552" s="14"/>
      <c r="V2552" s="14"/>
      <c r="W2552" s="14"/>
      <c r="X2552" s="14"/>
      <c r="Y2552" s="14"/>
      <c r="Z2552" s="14"/>
      <c r="AA2552" s="14"/>
      <c r="AB2552" s="14"/>
      <c r="AC2552" s="14"/>
      <c r="AD2552" s="14"/>
      <c r="AE2552" s="14"/>
      <c r="AT2552" s="253" t="s">
        <v>170</v>
      </c>
      <c r="AU2552" s="253" t="s">
        <v>77</v>
      </c>
      <c r="AV2552" s="14" t="s">
        <v>77</v>
      </c>
      <c r="AW2552" s="14" t="s">
        <v>31</v>
      </c>
      <c r="AX2552" s="14" t="s">
        <v>69</v>
      </c>
      <c r="AY2552" s="253" t="s">
        <v>155</v>
      </c>
    </row>
    <row r="2553" s="15" customFormat="1">
      <c r="A2553" s="15"/>
      <c r="B2553" s="254"/>
      <c r="C2553" s="255"/>
      <c r="D2553" s="228" t="s">
        <v>170</v>
      </c>
      <c r="E2553" s="256" t="s">
        <v>19</v>
      </c>
      <c r="F2553" s="257" t="s">
        <v>192</v>
      </c>
      <c r="G2553" s="255"/>
      <c r="H2553" s="258">
        <v>2</v>
      </c>
      <c r="I2553" s="259"/>
      <c r="J2553" s="255"/>
      <c r="K2553" s="255"/>
      <c r="L2553" s="260"/>
      <c r="M2553" s="261"/>
      <c r="N2553" s="262"/>
      <c r="O2553" s="262"/>
      <c r="P2553" s="262"/>
      <c r="Q2553" s="262"/>
      <c r="R2553" s="262"/>
      <c r="S2553" s="262"/>
      <c r="T2553" s="263"/>
      <c r="U2553" s="15"/>
      <c r="V2553" s="15"/>
      <c r="W2553" s="15"/>
      <c r="X2553" s="15"/>
      <c r="Y2553" s="15"/>
      <c r="Z2553" s="15"/>
      <c r="AA2553" s="15"/>
      <c r="AB2553" s="15"/>
      <c r="AC2553" s="15"/>
      <c r="AD2553" s="15"/>
      <c r="AE2553" s="15"/>
      <c r="AT2553" s="264" t="s">
        <v>170</v>
      </c>
      <c r="AU2553" s="264" t="s">
        <v>77</v>
      </c>
      <c r="AV2553" s="15" t="s">
        <v>161</v>
      </c>
      <c r="AW2553" s="15" t="s">
        <v>31</v>
      </c>
      <c r="AX2553" s="15" t="s">
        <v>75</v>
      </c>
      <c r="AY2553" s="264" t="s">
        <v>155</v>
      </c>
    </row>
    <row r="2554" s="2" customFormat="1" ht="24.15" customHeight="1">
      <c r="A2554" s="41"/>
      <c r="B2554" s="42"/>
      <c r="C2554" s="265" t="s">
        <v>2033</v>
      </c>
      <c r="D2554" s="265" t="s">
        <v>322</v>
      </c>
      <c r="E2554" s="266" t="s">
        <v>2034</v>
      </c>
      <c r="F2554" s="267" t="s">
        <v>2035</v>
      </c>
      <c r="G2554" s="268" t="s">
        <v>160</v>
      </c>
      <c r="H2554" s="269">
        <v>2</v>
      </c>
      <c r="I2554" s="270"/>
      <c r="J2554" s="271">
        <f>ROUND(I2554*H2554,2)</f>
        <v>0</v>
      </c>
      <c r="K2554" s="267" t="s">
        <v>19</v>
      </c>
      <c r="L2554" s="272"/>
      <c r="M2554" s="273" t="s">
        <v>19</v>
      </c>
      <c r="N2554" s="274" t="s">
        <v>40</v>
      </c>
      <c r="O2554" s="87"/>
      <c r="P2554" s="224">
        <f>O2554*H2554</f>
        <v>0</v>
      </c>
      <c r="Q2554" s="224">
        <v>0</v>
      </c>
      <c r="R2554" s="224">
        <f>Q2554*H2554</f>
        <v>0</v>
      </c>
      <c r="S2554" s="224">
        <v>0</v>
      </c>
      <c r="T2554" s="225">
        <f>S2554*H2554</f>
        <v>0</v>
      </c>
      <c r="U2554" s="41"/>
      <c r="V2554" s="41"/>
      <c r="W2554" s="41"/>
      <c r="X2554" s="41"/>
      <c r="Y2554" s="41"/>
      <c r="Z2554" s="41"/>
      <c r="AA2554" s="41"/>
      <c r="AB2554" s="41"/>
      <c r="AC2554" s="41"/>
      <c r="AD2554" s="41"/>
      <c r="AE2554" s="41"/>
      <c r="AR2554" s="226" t="s">
        <v>282</v>
      </c>
      <c r="AT2554" s="226" t="s">
        <v>322</v>
      </c>
      <c r="AU2554" s="226" t="s">
        <v>77</v>
      </c>
      <c r="AY2554" s="20" t="s">
        <v>155</v>
      </c>
      <c r="BE2554" s="227">
        <f>IF(N2554="základní",J2554,0)</f>
        <v>0</v>
      </c>
      <c r="BF2554" s="227">
        <f>IF(N2554="snížená",J2554,0)</f>
        <v>0</v>
      </c>
      <c r="BG2554" s="227">
        <f>IF(N2554="zákl. přenesená",J2554,0)</f>
        <v>0</v>
      </c>
      <c r="BH2554" s="227">
        <f>IF(N2554="sníž. přenesená",J2554,0)</f>
        <v>0</v>
      </c>
      <c r="BI2554" s="227">
        <f>IF(N2554="nulová",J2554,0)</f>
        <v>0</v>
      </c>
      <c r="BJ2554" s="20" t="s">
        <v>75</v>
      </c>
      <c r="BK2554" s="227">
        <f>ROUND(I2554*H2554,2)</f>
        <v>0</v>
      </c>
      <c r="BL2554" s="20" t="s">
        <v>220</v>
      </c>
      <c r="BM2554" s="226" t="s">
        <v>2036</v>
      </c>
    </row>
    <row r="2555" s="2" customFormat="1">
      <c r="A2555" s="41"/>
      <c r="B2555" s="42"/>
      <c r="C2555" s="43"/>
      <c r="D2555" s="228" t="s">
        <v>162</v>
      </c>
      <c r="E2555" s="43"/>
      <c r="F2555" s="229" t="s">
        <v>2035</v>
      </c>
      <c r="G2555" s="43"/>
      <c r="H2555" s="43"/>
      <c r="I2555" s="230"/>
      <c r="J2555" s="43"/>
      <c r="K2555" s="43"/>
      <c r="L2555" s="47"/>
      <c r="M2555" s="231"/>
      <c r="N2555" s="232"/>
      <c r="O2555" s="87"/>
      <c r="P2555" s="87"/>
      <c r="Q2555" s="87"/>
      <c r="R2555" s="87"/>
      <c r="S2555" s="87"/>
      <c r="T2555" s="88"/>
      <c r="U2555" s="41"/>
      <c r="V2555" s="41"/>
      <c r="W2555" s="41"/>
      <c r="X2555" s="41"/>
      <c r="Y2555" s="41"/>
      <c r="Z2555" s="41"/>
      <c r="AA2555" s="41"/>
      <c r="AB2555" s="41"/>
      <c r="AC2555" s="41"/>
      <c r="AD2555" s="41"/>
      <c r="AE2555" s="41"/>
      <c r="AT2555" s="20" t="s">
        <v>162</v>
      </c>
      <c r="AU2555" s="20" t="s">
        <v>77</v>
      </c>
    </row>
    <row r="2556" s="2" customFormat="1" ht="16.5" customHeight="1">
      <c r="A2556" s="41"/>
      <c r="B2556" s="42"/>
      <c r="C2556" s="215" t="s">
        <v>1303</v>
      </c>
      <c r="D2556" s="215" t="s">
        <v>157</v>
      </c>
      <c r="E2556" s="216" t="s">
        <v>2037</v>
      </c>
      <c r="F2556" s="217" t="s">
        <v>2038</v>
      </c>
      <c r="G2556" s="218" t="s">
        <v>160</v>
      </c>
      <c r="H2556" s="219">
        <v>4</v>
      </c>
      <c r="I2556" s="220"/>
      <c r="J2556" s="221">
        <f>ROUND(I2556*H2556,2)</f>
        <v>0</v>
      </c>
      <c r="K2556" s="217" t="s">
        <v>19</v>
      </c>
      <c r="L2556" s="47"/>
      <c r="M2556" s="222" t="s">
        <v>19</v>
      </c>
      <c r="N2556" s="223" t="s">
        <v>40</v>
      </c>
      <c r="O2556" s="87"/>
      <c r="P2556" s="224">
        <f>O2556*H2556</f>
        <v>0</v>
      </c>
      <c r="Q2556" s="224">
        <v>0</v>
      </c>
      <c r="R2556" s="224">
        <f>Q2556*H2556</f>
        <v>0</v>
      </c>
      <c r="S2556" s="224">
        <v>0</v>
      </c>
      <c r="T2556" s="225">
        <f>S2556*H2556</f>
        <v>0</v>
      </c>
      <c r="U2556" s="41"/>
      <c r="V2556" s="41"/>
      <c r="W2556" s="41"/>
      <c r="X2556" s="41"/>
      <c r="Y2556" s="41"/>
      <c r="Z2556" s="41"/>
      <c r="AA2556" s="41"/>
      <c r="AB2556" s="41"/>
      <c r="AC2556" s="41"/>
      <c r="AD2556" s="41"/>
      <c r="AE2556" s="41"/>
      <c r="AR2556" s="226" t="s">
        <v>220</v>
      </c>
      <c r="AT2556" s="226" t="s">
        <v>157</v>
      </c>
      <c r="AU2556" s="226" t="s">
        <v>77</v>
      </c>
      <c r="AY2556" s="20" t="s">
        <v>155</v>
      </c>
      <c r="BE2556" s="227">
        <f>IF(N2556="základní",J2556,0)</f>
        <v>0</v>
      </c>
      <c r="BF2556" s="227">
        <f>IF(N2556="snížená",J2556,0)</f>
        <v>0</v>
      </c>
      <c r="BG2556" s="227">
        <f>IF(N2556="zákl. přenesená",J2556,0)</f>
        <v>0</v>
      </c>
      <c r="BH2556" s="227">
        <f>IF(N2556="sníž. přenesená",J2556,0)</f>
        <v>0</v>
      </c>
      <c r="BI2556" s="227">
        <f>IF(N2556="nulová",J2556,0)</f>
        <v>0</v>
      </c>
      <c r="BJ2556" s="20" t="s">
        <v>75</v>
      </c>
      <c r="BK2556" s="227">
        <f>ROUND(I2556*H2556,2)</f>
        <v>0</v>
      </c>
      <c r="BL2556" s="20" t="s">
        <v>220</v>
      </c>
      <c r="BM2556" s="226" t="s">
        <v>2039</v>
      </c>
    </row>
    <row r="2557" s="2" customFormat="1">
      <c r="A2557" s="41"/>
      <c r="B2557" s="42"/>
      <c r="C2557" s="43"/>
      <c r="D2557" s="228" t="s">
        <v>162</v>
      </c>
      <c r="E2557" s="43"/>
      <c r="F2557" s="229" t="s">
        <v>2038</v>
      </c>
      <c r="G2557" s="43"/>
      <c r="H2557" s="43"/>
      <c r="I2557" s="230"/>
      <c r="J2557" s="43"/>
      <c r="K2557" s="43"/>
      <c r="L2557" s="47"/>
      <c r="M2557" s="231"/>
      <c r="N2557" s="232"/>
      <c r="O2557" s="87"/>
      <c r="P2557" s="87"/>
      <c r="Q2557" s="87"/>
      <c r="R2557" s="87"/>
      <c r="S2557" s="87"/>
      <c r="T2557" s="88"/>
      <c r="U2557" s="41"/>
      <c r="V2557" s="41"/>
      <c r="W2557" s="41"/>
      <c r="X2557" s="41"/>
      <c r="Y2557" s="41"/>
      <c r="Z2557" s="41"/>
      <c r="AA2557" s="41"/>
      <c r="AB2557" s="41"/>
      <c r="AC2557" s="41"/>
      <c r="AD2557" s="41"/>
      <c r="AE2557" s="41"/>
      <c r="AT2557" s="20" t="s">
        <v>162</v>
      </c>
      <c r="AU2557" s="20" t="s">
        <v>77</v>
      </c>
    </row>
    <row r="2558" s="13" customFormat="1">
      <c r="A2558" s="13"/>
      <c r="B2558" s="233"/>
      <c r="C2558" s="234"/>
      <c r="D2558" s="228" t="s">
        <v>170</v>
      </c>
      <c r="E2558" s="235" t="s">
        <v>19</v>
      </c>
      <c r="F2558" s="236" t="s">
        <v>1022</v>
      </c>
      <c r="G2558" s="234"/>
      <c r="H2558" s="235" t="s">
        <v>19</v>
      </c>
      <c r="I2558" s="237"/>
      <c r="J2558" s="234"/>
      <c r="K2558" s="234"/>
      <c r="L2558" s="238"/>
      <c r="M2558" s="239"/>
      <c r="N2558" s="240"/>
      <c r="O2558" s="240"/>
      <c r="P2558" s="240"/>
      <c r="Q2558" s="240"/>
      <c r="R2558" s="240"/>
      <c r="S2558" s="240"/>
      <c r="T2558" s="241"/>
      <c r="U2558" s="13"/>
      <c r="V2558" s="13"/>
      <c r="W2558" s="13"/>
      <c r="X2558" s="13"/>
      <c r="Y2558" s="13"/>
      <c r="Z2558" s="13"/>
      <c r="AA2558" s="13"/>
      <c r="AB2558" s="13"/>
      <c r="AC2558" s="13"/>
      <c r="AD2558" s="13"/>
      <c r="AE2558" s="13"/>
      <c r="AT2558" s="242" t="s">
        <v>170</v>
      </c>
      <c r="AU2558" s="242" t="s">
        <v>77</v>
      </c>
      <c r="AV2558" s="13" t="s">
        <v>75</v>
      </c>
      <c r="AW2558" s="13" t="s">
        <v>31</v>
      </c>
      <c r="AX2558" s="13" t="s">
        <v>69</v>
      </c>
      <c r="AY2558" s="242" t="s">
        <v>155</v>
      </c>
    </row>
    <row r="2559" s="14" customFormat="1">
      <c r="A2559" s="14"/>
      <c r="B2559" s="243"/>
      <c r="C2559" s="244"/>
      <c r="D2559" s="228" t="s">
        <v>170</v>
      </c>
      <c r="E2559" s="245" t="s">
        <v>19</v>
      </c>
      <c r="F2559" s="246" t="s">
        <v>75</v>
      </c>
      <c r="G2559" s="244"/>
      <c r="H2559" s="247">
        <v>1</v>
      </c>
      <c r="I2559" s="248"/>
      <c r="J2559" s="244"/>
      <c r="K2559" s="244"/>
      <c r="L2559" s="249"/>
      <c r="M2559" s="250"/>
      <c r="N2559" s="251"/>
      <c r="O2559" s="251"/>
      <c r="P2559" s="251"/>
      <c r="Q2559" s="251"/>
      <c r="R2559" s="251"/>
      <c r="S2559" s="251"/>
      <c r="T2559" s="252"/>
      <c r="U2559" s="14"/>
      <c r="V2559" s="14"/>
      <c r="W2559" s="14"/>
      <c r="X2559" s="14"/>
      <c r="Y2559" s="14"/>
      <c r="Z2559" s="14"/>
      <c r="AA2559" s="14"/>
      <c r="AB2559" s="14"/>
      <c r="AC2559" s="14"/>
      <c r="AD2559" s="14"/>
      <c r="AE2559" s="14"/>
      <c r="AT2559" s="253" t="s">
        <v>170</v>
      </c>
      <c r="AU2559" s="253" t="s">
        <v>77</v>
      </c>
      <c r="AV2559" s="14" t="s">
        <v>77</v>
      </c>
      <c r="AW2559" s="14" t="s">
        <v>31</v>
      </c>
      <c r="AX2559" s="14" t="s">
        <v>69</v>
      </c>
      <c r="AY2559" s="253" t="s">
        <v>155</v>
      </c>
    </row>
    <row r="2560" s="13" customFormat="1">
      <c r="A2560" s="13"/>
      <c r="B2560" s="233"/>
      <c r="C2560" s="234"/>
      <c r="D2560" s="228" t="s">
        <v>170</v>
      </c>
      <c r="E2560" s="235" t="s">
        <v>19</v>
      </c>
      <c r="F2560" s="236" t="s">
        <v>1023</v>
      </c>
      <c r="G2560" s="234"/>
      <c r="H2560" s="235" t="s">
        <v>19</v>
      </c>
      <c r="I2560" s="237"/>
      <c r="J2560" s="234"/>
      <c r="K2560" s="234"/>
      <c r="L2560" s="238"/>
      <c r="M2560" s="239"/>
      <c r="N2560" s="240"/>
      <c r="O2560" s="240"/>
      <c r="P2560" s="240"/>
      <c r="Q2560" s="240"/>
      <c r="R2560" s="240"/>
      <c r="S2560" s="240"/>
      <c r="T2560" s="241"/>
      <c r="U2560" s="13"/>
      <c r="V2560" s="13"/>
      <c r="W2560" s="13"/>
      <c r="X2560" s="13"/>
      <c r="Y2560" s="13"/>
      <c r="Z2560" s="13"/>
      <c r="AA2560" s="13"/>
      <c r="AB2560" s="13"/>
      <c r="AC2560" s="13"/>
      <c r="AD2560" s="13"/>
      <c r="AE2560" s="13"/>
      <c r="AT2560" s="242" t="s">
        <v>170</v>
      </c>
      <c r="AU2560" s="242" t="s">
        <v>77</v>
      </c>
      <c r="AV2560" s="13" t="s">
        <v>75</v>
      </c>
      <c r="AW2560" s="13" t="s">
        <v>31</v>
      </c>
      <c r="AX2560" s="13" t="s">
        <v>69</v>
      </c>
      <c r="AY2560" s="242" t="s">
        <v>155</v>
      </c>
    </row>
    <row r="2561" s="14" customFormat="1">
      <c r="A2561" s="14"/>
      <c r="B2561" s="243"/>
      <c r="C2561" s="244"/>
      <c r="D2561" s="228" t="s">
        <v>170</v>
      </c>
      <c r="E2561" s="245" t="s">
        <v>19</v>
      </c>
      <c r="F2561" s="246" t="s">
        <v>75</v>
      </c>
      <c r="G2561" s="244"/>
      <c r="H2561" s="247">
        <v>1</v>
      </c>
      <c r="I2561" s="248"/>
      <c r="J2561" s="244"/>
      <c r="K2561" s="244"/>
      <c r="L2561" s="249"/>
      <c r="M2561" s="250"/>
      <c r="N2561" s="251"/>
      <c r="O2561" s="251"/>
      <c r="P2561" s="251"/>
      <c r="Q2561" s="251"/>
      <c r="R2561" s="251"/>
      <c r="S2561" s="251"/>
      <c r="T2561" s="252"/>
      <c r="U2561" s="14"/>
      <c r="V2561" s="14"/>
      <c r="W2561" s="14"/>
      <c r="X2561" s="14"/>
      <c r="Y2561" s="14"/>
      <c r="Z2561" s="14"/>
      <c r="AA2561" s="14"/>
      <c r="AB2561" s="14"/>
      <c r="AC2561" s="14"/>
      <c r="AD2561" s="14"/>
      <c r="AE2561" s="14"/>
      <c r="AT2561" s="253" t="s">
        <v>170</v>
      </c>
      <c r="AU2561" s="253" t="s">
        <v>77</v>
      </c>
      <c r="AV2561" s="14" t="s">
        <v>77</v>
      </c>
      <c r="AW2561" s="14" t="s">
        <v>31</v>
      </c>
      <c r="AX2561" s="14" t="s">
        <v>69</v>
      </c>
      <c r="AY2561" s="253" t="s">
        <v>155</v>
      </c>
    </row>
    <row r="2562" s="13" customFormat="1">
      <c r="A2562" s="13"/>
      <c r="B2562" s="233"/>
      <c r="C2562" s="234"/>
      <c r="D2562" s="228" t="s">
        <v>170</v>
      </c>
      <c r="E2562" s="235" t="s">
        <v>19</v>
      </c>
      <c r="F2562" s="236" t="s">
        <v>1024</v>
      </c>
      <c r="G2562" s="234"/>
      <c r="H2562" s="235" t="s">
        <v>19</v>
      </c>
      <c r="I2562" s="237"/>
      <c r="J2562" s="234"/>
      <c r="K2562" s="234"/>
      <c r="L2562" s="238"/>
      <c r="M2562" s="239"/>
      <c r="N2562" s="240"/>
      <c r="O2562" s="240"/>
      <c r="P2562" s="240"/>
      <c r="Q2562" s="240"/>
      <c r="R2562" s="240"/>
      <c r="S2562" s="240"/>
      <c r="T2562" s="241"/>
      <c r="U2562" s="13"/>
      <c r="V2562" s="13"/>
      <c r="W2562" s="13"/>
      <c r="X2562" s="13"/>
      <c r="Y2562" s="13"/>
      <c r="Z2562" s="13"/>
      <c r="AA2562" s="13"/>
      <c r="AB2562" s="13"/>
      <c r="AC2562" s="13"/>
      <c r="AD2562" s="13"/>
      <c r="AE2562" s="13"/>
      <c r="AT2562" s="242" t="s">
        <v>170</v>
      </c>
      <c r="AU2562" s="242" t="s">
        <v>77</v>
      </c>
      <c r="AV2562" s="13" t="s">
        <v>75</v>
      </c>
      <c r="AW2562" s="13" t="s">
        <v>31</v>
      </c>
      <c r="AX2562" s="13" t="s">
        <v>69</v>
      </c>
      <c r="AY2562" s="242" t="s">
        <v>155</v>
      </c>
    </row>
    <row r="2563" s="14" customFormat="1">
      <c r="A2563" s="14"/>
      <c r="B2563" s="243"/>
      <c r="C2563" s="244"/>
      <c r="D2563" s="228" t="s">
        <v>170</v>
      </c>
      <c r="E2563" s="245" t="s">
        <v>19</v>
      </c>
      <c r="F2563" s="246" t="s">
        <v>77</v>
      </c>
      <c r="G2563" s="244"/>
      <c r="H2563" s="247">
        <v>2</v>
      </c>
      <c r="I2563" s="248"/>
      <c r="J2563" s="244"/>
      <c r="K2563" s="244"/>
      <c r="L2563" s="249"/>
      <c r="M2563" s="250"/>
      <c r="N2563" s="251"/>
      <c r="O2563" s="251"/>
      <c r="P2563" s="251"/>
      <c r="Q2563" s="251"/>
      <c r="R2563" s="251"/>
      <c r="S2563" s="251"/>
      <c r="T2563" s="252"/>
      <c r="U2563" s="14"/>
      <c r="V2563" s="14"/>
      <c r="W2563" s="14"/>
      <c r="X2563" s="14"/>
      <c r="Y2563" s="14"/>
      <c r="Z2563" s="14"/>
      <c r="AA2563" s="14"/>
      <c r="AB2563" s="14"/>
      <c r="AC2563" s="14"/>
      <c r="AD2563" s="14"/>
      <c r="AE2563" s="14"/>
      <c r="AT2563" s="253" t="s">
        <v>170</v>
      </c>
      <c r="AU2563" s="253" t="s">
        <v>77</v>
      </c>
      <c r="AV2563" s="14" t="s">
        <v>77</v>
      </c>
      <c r="AW2563" s="14" t="s">
        <v>31</v>
      </c>
      <c r="AX2563" s="14" t="s">
        <v>69</v>
      </c>
      <c r="AY2563" s="253" t="s">
        <v>155</v>
      </c>
    </row>
    <row r="2564" s="15" customFormat="1">
      <c r="A2564" s="15"/>
      <c r="B2564" s="254"/>
      <c r="C2564" s="255"/>
      <c r="D2564" s="228" t="s">
        <v>170</v>
      </c>
      <c r="E2564" s="256" t="s">
        <v>19</v>
      </c>
      <c r="F2564" s="257" t="s">
        <v>192</v>
      </c>
      <c r="G2564" s="255"/>
      <c r="H2564" s="258">
        <v>4</v>
      </c>
      <c r="I2564" s="259"/>
      <c r="J2564" s="255"/>
      <c r="K2564" s="255"/>
      <c r="L2564" s="260"/>
      <c r="M2564" s="261"/>
      <c r="N2564" s="262"/>
      <c r="O2564" s="262"/>
      <c r="P2564" s="262"/>
      <c r="Q2564" s="262"/>
      <c r="R2564" s="262"/>
      <c r="S2564" s="262"/>
      <c r="T2564" s="263"/>
      <c r="U2564" s="15"/>
      <c r="V2564" s="15"/>
      <c r="W2564" s="15"/>
      <c r="X2564" s="15"/>
      <c r="Y2564" s="15"/>
      <c r="Z2564" s="15"/>
      <c r="AA2564" s="15"/>
      <c r="AB2564" s="15"/>
      <c r="AC2564" s="15"/>
      <c r="AD2564" s="15"/>
      <c r="AE2564" s="15"/>
      <c r="AT2564" s="264" t="s">
        <v>170</v>
      </c>
      <c r="AU2564" s="264" t="s">
        <v>77</v>
      </c>
      <c r="AV2564" s="15" t="s">
        <v>161</v>
      </c>
      <c r="AW2564" s="15" t="s">
        <v>31</v>
      </c>
      <c r="AX2564" s="15" t="s">
        <v>75</v>
      </c>
      <c r="AY2564" s="264" t="s">
        <v>155</v>
      </c>
    </row>
    <row r="2565" s="2" customFormat="1" ht="16.5" customHeight="1">
      <c r="A2565" s="41"/>
      <c r="B2565" s="42"/>
      <c r="C2565" s="265" t="s">
        <v>2040</v>
      </c>
      <c r="D2565" s="265" t="s">
        <v>322</v>
      </c>
      <c r="E2565" s="266" t="s">
        <v>2041</v>
      </c>
      <c r="F2565" s="267" t="s">
        <v>2042</v>
      </c>
      <c r="G2565" s="268" t="s">
        <v>168</v>
      </c>
      <c r="H2565" s="269">
        <v>23.28</v>
      </c>
      <c r="I2565" s="270"/>
      <c r="J2565" s="271">
        <f>ROUND(I2565*H2565,2)</f>
        <v>0</v>
      </c>
      <c r="K2565" s="267" t="s">
        <v>19</v>
      </c>
      <c r="L2565" s="272"/>
      <c r="M2565" s="273" t="s">
        <v>19</v>
      </c>
      <c r="N2565" s="274" t="s">
        <v>40</v>
      </c>
      <c r="O2565" s="87"/>
      <c r="P2565" s="224">
        <f>O2565*H2565</f>
        <v>0</v>
      </c>
      <c r="Q2565" s="224">
        <v>0</v>
      </c>
      <c r="R2565" s="224">
        <f>Q2565*H2565</f>
        <v>0</v>
      </c>
      <c r="S2565" s="224">
        <v>0</v>
      </c>
      <c r="T2565" s="225">
        <f>S2565*H2565</f>
        <v>0</v>
      </c>
      <c r="U2565" s="41"/>
      <c r="V2565" s="41"/>
      <c r="W2565" s="41"/>
      <c r="X2565" s="41"/>
      <c r="Y2565" s="41"/>
      <c r="Z2565" s="41"/>
      <c r="AA2565" s="41"/>
      <c r="AB2565" s="41"/>
      <c r="AC2565" s="41"/>
      <c r="AD2565" s="41"/>
      <c r="AE2565" s="41"/>
      <c r="AR2565" s="226" t="s">
        <v>282</v>
      </c>
      <c r="AT2565" s="226" t="s">
        <v>322</v>
      </c>
      <c r="AU2565" s="226" t="s">
        <v>77</v>
      </c>
      <c r="AY2565" s="20" t="s">
        <v>155</v>
      </c>
      <c r="BE2565" s="227">
        <f>IF(N2565="základní",J2565,0)</f>
        <v>0</v>
      </c>
      <c r="BF2565" s="227">
        <f>IF(N2565="snížená",J2565,0)</f>
        <v>0</v>
      </c>
      <c r="BG2565" s="227">
        <f>IF(N2565="zákl. přenesená",J2565,0)</f>
        <v>0</v>
      </c>
      <c r="BH2565" s="227">
        <f>IF(N2565="sníž. přenesená",J2565,0)</f>
        <v>0</v>
      </c>
      <c r="BI2565" s="227">
        <f>IF(N2565="nulová",J2565,0)</f>
        <v>0</v>
      </c>
      <c r="BJ2565" s="20" t="s">
        <v>75</v>
      </c>
      <c r="BK2565" s="227">
        <f>ROUND(I2565*H2565,2)</f>
        <v>0</v>
      </c>
      <c r="BL2565" s="20" t="s">
        <v>220</v>
      </c>
      <c r="BM2565" s="226" t="s">
        <v>2043</v>
      </c>
    </row>
    <row r="2566" s="2" customFormat="1">
      <c r="A2566" s="41"/>
      <c r="B2566" s="42"/>
      <c r="C2566" s="43"/>
      <c r="D2566" s="228" t="s">
        <v>162</v>
      </c>
      <c r="E2566" s="43"/>
      <c r="F2566" s="229" t="s">
        <v>2042</v>
      </c>
      <c r="G2566" s="43"/>
      <c r="H2566" s="43"/>
      <c r="I2566" s="230"/>
      <c r="J2566" s="43"/>
      <c r="K2566" s="43"/>
      <c r="L2566" s="47"/>
      <c r="M2566" s="231"/>
      <c r="N2566" s="232"/>
      <c r="O2566" s="87"/>
      <c r="P2566" s="87"/>
      <c r="Q2566" s="87"/>
      <c r="R2566" s="87"/>
      <c r="S2566" s="87"/>
      <c r="T2566" s="88"/>
      <c r="U2566" s="41"/>
      <c r="V2566" s="41"/>
      <c r="W2566" s="41"/>
      <c r="X2566" s="41"/>
      <c r="Y2566" s="41"/>
      <c r="Z2566" s="41"/>
      <c r="AA2566" s="41"/>
      <c r="AB2566" s="41"/>
      <c r="AC2566" s="41"/>
      <c r="AD2566" s="41"/>
      <c r="AE2566" s="41"/>
      <c r="AT2566" s="20" t="s">
        <v>162</v>
      </c>
      <c r="AU2566" s="20" t="s">
        <v>77</v>
      </c>
    </row>
    <row r="2567" s="13" customFormat="1">
      <c r="A2567" s="13"/>
      <c r="B2567" s="233"/>
      <c r="C2567" s="234"/>
      <c r="D2567" s="228" t="s">
        <v>170</v>
      </c>
      <c r="E2567" s="235" t="s">
        <v>19</v>
      </c>
      <c r="F2567" s="236" t="s">
        <v>1022</v>
      </c>
      <c r="G2567" s="234"/>
      <c r="H2567" s="235" t="s">
        <v>19</v>
      </c>
      <c r="I2567" s="237"/>
      <c r="J2567" s="234"/>
      <c r="K2567" s="234"/>
      <c r="L2567" s="238"/>
      <c r="M2567" s="239"/>
      <c r="N2567" s="240"/>
      <c r="O2567" s="240"/>
      <c r="P2567" s="240"/>
      <c r="Q2567" s="240"/>
      <c r="R2567" s="240"/>
      <c r="S2567" s="240"/>
      <c r="T2567" s="241"/>
      <c r="U2567" s="13"/>
      <c r="V2567" s="13"/>
      <c r="W2567" s="13"/>
      <c r="X2567" s="13"/>
      <c r="Y2567" s="13"/>
      <c r="Z2567" s="13"/>
      <c r="AA2567" s="13"/>
      <c r="AB2567" s="13"/>
      <c r="AC2567" s="13"/>
      <c r="AD2567" s="13"/>
      <c r="AE2567" s="13"/>
      <c r="AT2567" s="242" t="s">
        <v>170</v>
      </c>
      <c r="AU2567" s="242" t="s">
        <v>77</v>
      </c>
      <c r="AV2567" s="13" t="s">
        <v>75</v>
      </c>
      <c r="AW2567" s="13" t="s">
        <v>31</v>
      </c>
      <c r="AX2567" s="13" t="s">
        <v>69</v>
      </c>
      <c r="AY2567" s="242" t="s">
        <v>155</v>
      </c>
    </row>
    <row r="2568" s="14" customFormat="1">
      <c r="A2568" s="14"/>
      <c r="B2568" s="243"/>
      <c r="C2568" s="244"/>
      <c r="D2568" s="228" t="s">
        <v>170</v>
      </c>
      <c r="E2568" s="245" t="s">
        <v>19</v>
      </c>
      <c r="F2568" s="246" t="s">
        <v>2044</v>
      </c>
      <c r="G2568" s="244"/>
      <c r="H2568" s="247">
        <v>5.64</v>
      </c>
      <c r="I2568" s="248"/>
      <c r="J2568" s="244"/>
      <c r="K2568" s="244"/>
      <c r="L2568" s="249"/>
      <c r="M2568" s="250"/>
      <c r="N2568" s="251"/>
      <c r="O2568" s="251"/>
      <c r="P2568" s="251"/>
      <c r="Q2568" s="251"/>
      <c r="R2568" s="251"/>
      <c r="S2568" s="251"/>
      <c r="T2568" s="252"/>
      <c r="U2568" s="14"/>
      <c r="V2568" s="14"/>
      <c r="W2568" s="14"/>
      <c r="X2568" s="14"/>
      <c r="Y2568" s="14"/>
      <c r="Z2568" s="14"/>
      <c r="AA2568" s="14"/>
      <c r="AB2568" s="14"/>
      <c r="AC2568" s="14"/>
      <c r="AD2568" s="14"/>
      <c r="AE2568" s="14"/>
      <c r="AT2568" s="253" t="s">
        <v>170</v>
      </c>
      <c r="AU2568" s="253" t="s">
        <v>77</v>
      </c>
      <c r="AV2568" s="14" t="s">
        <v>77</v>
      </c>
      <c r="AW2568" s="14" t="s">
        <v>31</v>
      </c>
      <c r="AX2568" s="14" t="s">
        <v>69</v>
      </c>
      <c r="AY2568" s="253" t="s">
        <v>155</v>
      </c>
    </row>
    <row r="2569" s="13" customFormat="1">
      <c r="A2569" s="13"/>
      <c r="B2569" s="233"/>
      <c r="C2569" s="234"/>
      <c r="D2569" s="228" t="s">
        <v>170</v>
      </c>
      <c r="E2569" s="235" t="s">
        <v>19</v>
      </c>
      <c r="F2569" s="236" t="s">
        <v>1023</v>
      </c>
      <c r="G2569" s="234"/>
      <c r="H2569" s="235" t="s">
        <v>19</v>
      </c>
      <c r="I2569" s="237"/>
      <c r="J2569" s="234"/>
      <c r="K2569" s="234"/>
      <c r="L2569" s="238"/>
      <c r="M2569" s="239"/>
      <c r="N2569" s="240"/>
      <c r="O2569" s="240"/>
      <c r="P2569" s="240"/>
      <c r="Q2569" s="240"/>
      <c r="R2569" s="240"/>
      <c r="S2569" s="240"/>
      <c r="T2569" s="241"/>
      <c r="U2569" s="13"/>
      <c r="V2569" s="13"/>
      <c r="W2569" s="13"/>
      <c r="X2569" s="13"/>
      <c r="Y2569" s="13"/>
      <c r="Z2569" s="13"/>
      <c r="AA2569" s="13"/>
      <c r="AB2569" s="13"/>
      <c r="AC2569" s="13"/>
      <c r="AD2569" s="13"/>
      <c r="AE2569" s="13"/>
      <c r="AT2569" s="242" t="s">
        <v>170</v>
      </c>
      <c r="AU2569" s="242" t="s">
        <v>77</v>
      </c>
      <c r="AV2569" s="13" t="s">
        <v>75</v>
      </c>
      <c r="AW2569" s="13" t="s">
        <v>31</v>
      </c>
      <c r="AX2569" s="13" t="s">
        <v>69</v>
      </c>
      <c r="AY2569" s="242" t="s">
        <v>155</v>
      </c>
    </row>
    <row r="2570" s="14" customFormat="1">
      <c r="A2570" s="14"/>
      <c r="B2570" s="243"/>
      <c r="C2570" s="244"/>
      <c r="D2570" s="228" t="s">
        <v>170</v>
      </c>
      <c r="E2570" s="245" t="s">
        <v>19</v>
      </c>
      <c r="F2570" s="246" t="s">
        <v>2044</v>
      </c>
      <c r="G2570" s="244"/>
      <c r="H2570" s="247">
        <v>5.64</v>
      </c>
      <c r="I2570" s="248"/>
      <c r="J2570" s="244"/>
      <c r="K2570" s="244"/>
      <c r="L2570" s="249"/>
      <c r="M2570" s="250"/>
      <c r="N2570" s="251"/>
      <c r="O2570" s="251"/>
      <c r="P2570" s="251"/>
      <c r="Q2570" s="251"/>
      <c r="R2570" s="251"/>
      <c r="S2570" s="251"/>
      <c r="T2570" s="252"/>
      <c r="U2570" s="14"/>
      <c r="V2570" s="14"/>
      <c r="W2570" s="14"/>
      <c r="X2570" s="14"/>
      <c r="Y2570" s="14"/>
      <c r="Z2570" s="14"/>
      <c r="AA2570" s="14"/>
      <c r="AB2570" s="14"/>
      <c r="AC2570" s="14"/>
      <c r="AD2570" s="14"/>
      <c r="AE2570" s="14"/>
      <c r="AT2570" s="253" t="s">
        <v>170</v>
      </c>
      <c r="AU2570" s="253" t="s">
        <v>77</v>
      </c>
      <c r="AV2570" s="14" t="s">
        <v>77</v>
      </c>
      <c r="AW2570" s="14" t="s">
        <v>31</v>
      </c>
      <c r="AX2570" s="14" t="s">
        <v>69</v>
      </c>
      <c r="AY2570" s="253" t="s">
        <v>155</v>
      </c>
    </row>
    <row r="2571" s="13" customFormat="1">
      <c r="A2571" s="13"/>
      <c r="B2571" s="233"/>
      <c r="C2571" s="234"/>
      <c r="D2571" s="228" t="s">
        <v>170</v>
      </c>
      <c r="E2571" s="235" t="s">
        <v>19</v>
      </c>
      <c r="F2571" s="236" t="s">
        <v>1024</v>
      </c>
      <c r="G2571" s="234"/>
      <c r="H2571" s="235" t="s">
        <v>19</v>
      </c>
      <c r="I2571" s="237"/>
      <c r="J2571" s="234"/>
      <c r="K2571" s="234"/>
      <c r="L2571" s="238"/>
      <c r="M2571" s="239"/>
      <c r="N2571" s="240"/>
      <c r="O2571" s="240"/>
      <c r="P2571" s="240"/>
      <c r="Q2571" s="240"/>
      <c r="R2571" s="240"/>
      <c r="S2571" s="240"/>
      <c r="T2571" s="241"/>
      <c r="U2571" s="13"/>
      <c r="V2571" s="13"/>
      <c r="W2571" s="13"/>
      <c r="X2571" s="13"/>
      <c r="Y2571" s="13"/>
      <c r="Z2571" s="13"/>
      <c r="AA2571" s="13"/>
      <c r="AB2571" s="13"/>
      <c r="AC2571" s="13"/>
      <c r="AD2571" s="13"/>
      <c r="AE2571" s="13"/>
      <c r="AT2571" s="242" t="s">
        <v>170</v>
      </c>
      <c r="AU2571" s="242" t="s">
        <v>77</v>
      </c>
      <c r="AV2571" s="13" t="s">
        <v>75</v>
      </c>
      <c r="AW2571" s="13" t="s">
        <v>31</v>
      </c>
      <c r="AX2571" s="13" t="s">
        <v>69</v>
      </c>
      <c r="AY2571" s="242" t="s">
        <v>155</v>
      </c>
    </row>
    <row r="2572" s="14" customFormat="1">
      <c r="A2572" s="14"/>
      <c r="B2572" s="243"/>
      <c r="C2572" s="244"/>
      <c r="D2572" s="228" t="s">
        <v>170</v>
      </c>
      <c r="E2572" s="245" t="s">
        <v>19</v>
      </c>
      <c r="F2572" s="246" t="s">
        <v>2045</v>
      </c>
      <c r="G2572" s="244"/>
      <c r="H2572" s="247">
        <v>12</v>
      </c>
      <c r="I2572" s="248"/>
      <c r="J2572" s="244"/>
      <c r="K2572" s="244"/>
      <c r="L2572" s="249"/>
      <c r="M2572" s="250"/>
      <c r="N2572" s="251"/>
      <c r="O2572" s="251"/>
      <c r="P2572" s="251"/>
      <c r="Q2572" s="251"/>
      <c r="R2572" s="251"/>
      <c r="S2572" s="251"/>
      <c r="T2572" s="252"/>
      <c r="U2572" s="14"/>
      <c r="V2572" s="14"/>
      <c r="W2572" s="14"/>
      <c r="X2572" s="14"/>
      <c r="Y2572" s="14"/>
      <c r="Z2572" s="14"/>
      <c r="AA2572" s="14"/>
      <c r="AB2572" s="14"/>
      <c r="AC2572" s="14"/>
      <c r="AD2572" s="14"/>
      <c r="AE2572" s="14"/>
      <c r="AT2572" s="253" t="s">
        <v>170</v>
      </c>
      <c r="AU2572" s="253" t="s">
        <v>77</v>
      </c>
      <c r="AV2572" s="14" t="s">
        <v>77</v>
      </c>
      <c r="AW2572" s="14" t="s">
        <v>31</v>
      </c>
      <c r="AX2572" s="14" t="s">
        <v>69</v>
      </c>
      <c r="AY2572" s="253" t="s">
        <v>155</v>
      </c>
    </row>
    <row r="2573" s="15" customFormat="1">
      <c r="A2573" s="15"/>
      <c r="B2573" s="254"/>
      <c r="C2573" s="255"/>
      <c r="D2573" s="228" t="s">
        <v>170</v>
      </c>
      <c r="E2573" s="256" t="s">
        <v>19</v>
      </c>
      <c r="F2573" s="257" t="s">
        <v>192</v>
      </c>
      <c r="G2573" s="255"/>
      <c r="H2573" s="258">
        <v>23.28</v>
      </c>
      <c r="I2573" s="259"/>
      <c r="J2573" s="255"/>
      <c r="K2573" s="255"/>
      <c r="L2573" s="260"/>
      <c r="M2573" s="261"/>
      <c r="N2573" s="262"/>
      <c r="O2573" s="262"/>
      <c r="P2573" s="262"/>
      <c r="Q2573" s="262"/>
      <c r="R2573" s="262"/>
      <c r="S2573" s="262"/>
      <c r="T2573" s="263"/>
      <c r="U2573" s="15"/>
      <c r="V2573" s="15"/>
      <c r="W2573" s="15"/>
      <c r="X2573" s="15"/>
      <c r="Y2573" s="15"/>
      <c r="Z2573" s="15"/>
      <c r="AA2573" s="15"/>
      <c r="AB2573" s="15"/>
      <c r="AC2573" s="15"/>
      <c r="AD2573" s="15"/>
      <c r="AE2573" s="15"/>
      <c r="AT2573" s="264" t="s">
        <v>170</v>
      </c>
      <c r="AU2573" s="264" t="s">
        <v>77</v>
      </c>
      <c r="AV2573" s="15" t="s">
        <v>161</v>
      </c>
      <c r="AW2573" s="15" t="s">
        <v>31</v>
      </c>
      <c r="AX2573" s="15" t="s">
        <v>75</v>
      </c>
      <c r="AY2573" s="264" t="s">
        <v>155</v>
      </c>
    </row>
    <row r="2574" s="2" customFormat="1" ht="16.5" customHeight="1">
      <c r="A2574" s="41"/>
      <c r="B2574" s="42"/>
      <c r="C2574" s="215" t="s">
        <v>1309</v>
      </c>
      <c r="D2574" s="215" t="s">
        <v>157</v>
      </c>
      <c r="E2574" s="216" t="s">
        <v>2046</v>
      </c>
      <c r="F2574" s="217" t="s">
        <v>2047</v>
      </c>
      <c r="G2574" s="218" t="s">
        <v>300</v>
      </c>
      <c r="H2574" s="219">
        <v>28.9</v>
      </c>
      <c r="I2574" s="220"/>
      <c r="J2574" s="221">
        <f>ROUND(I2574*H2574,2)</f>
        <v>0</v>
      </c>
      <c r="K2574" s="217" t="s">
        <v>19</v>
      </c>
      <c r="L2574" s="47"/>
      <c r="M2574" s="222" t="s">
        <v>19</v>
      </c>
      <c r="N2574" s="223" t="s">
        <v>40</v>
      </c>
      <c r="O2574" s="87"/>
      <c r="P2574" s="224">
        <f>O2574*H2574</f>
        <v>0</v>
      </c>
      <c r="Q2574" s="224">
        <v>0</v>
      </c>
      <c r="R2574" s="224">
        <f>Q2574*H2574</f>
        <v>0</v>
      </c>
      <c r="S2574" s="224">
        <v>0</v>
      </c>
      <c r="T2574" s="225">
        <f>S2574*H2574</f>
        <v>0</v>
      </c>
      <c r="U2574" s="41"/>
      <c r="V2574" s="41"/>
      <c r="W2574" s="41"/>
      <c r="X2574" s="41"/>
      <c r="Y2574" s="41"/>
      <c r="Z2574" s="41"/>
      <c r="AA2574" s="41"/>
      <c r="AB2574" s="41"/>
      <c r="AC2574" s="41"/>
      <c r="AD2574" s="41"/>
      <c r="AE2574" s="41"/>
      <c r="AR2574" s="226" t="s">
        <v>220</v>
      </c>
      <c r="AT2574" s="226" t="s">
        <v>157</v>
      </c>
      <c r="AU2574" s="226" t="s">
        <v>77</v>
      </c>
      <c r="AY2574" s="20" t="s">
        <v>155</v>
      </c>
      <c r="BE2574" s="227">
        <f>IF(N2574="základní",J2574,0)</f>
        <v>0</v>
      </c>
      <c r="BF2574" s="227">
        <f>IF(N2574="snížená",J2574,0)</f>
        <v>0</v>
      </c>
      <c r="BG2574" s="227">
        <f>IF(N2574="zákl. přenesená",J2574,0)</f>
        <v>0</v>
      </c>
      <c r="BH2574" s="227">
        <f>IF(N2574="sníž. přenesená",J2574,0)</f>
        <v>0</v>
      </c>
      <c r="BI2574" s="227">
        <f>IF(N2574="nulová",J2574,0)</f>
        <v>0</v>
      </c>
      <c r="BJ2574" s="20" t="s">
        <v>75</v>
      </c>
      <c r="BK2574" s="227">
        <f>ROUND(I2574*H2574,2)</f>
        <v>0</v>
      </c>
      <c r="BL2574" s="20" t="s">
        <v>220</v>
      </c>
      <c r="BM2574" s="226" t="s">
        <v>2048</v>
      </c>
    </row>
    <row r="2575" s="2" customFormat="1">
      <c r="A2575" s="41"/>
      <c r="B2575" s="42"/>
      <c r="C2575" s="43"/>
      <c r="D2575" s="228" t="s">
        <v>162</v>
      </c>
      <c r="E2575" s="43"/>
      <c r="F2575" s="229" t="s">
        <v>2047</v>
      </c>
      <c r="G2575" s="43"/>
      <c r="H2575" s="43"/>
      <c r="I2575" s="230"/>
      <c r="J2575" s="43"/>
      <c r="K2575" s="43"/>
      <c r="L2575" s="47"/>
      <c r="M2575" s="231"/>
      <c r="N2575" s="232"/>
      <c r="O2575" s="87"/>
      <c r="P2575" s="87"/>
      <c r="Q2575" s="87"/>
      <c r="R2575" s="87"/>
      <c r="S2575" s="87"/>
      <c r="T2575" s="88"/>
      <c r="U2575" s="41"/>
      <c r="V2575" s="41"/>
      <c r="W2575" s="41"/>
      <c r="X2575" s="41"/>
      <c r="Y2575" s="41"/>
      <c r="Z2575" s="41"/>
      <c r="AA2575" s="41"/>
      <c r="AB2575" s="41"/>
      <c r="AC2575" s="41"/>
      <c r="AD2575" s="41"/>
      <c r="AE2575" s="41"/>
      <c r="AT2575" s="20" t="s">
        <v>162</v>
      </c>
      <c r="AU2575" s="20" t="s">
        <v>77</v>
      </c>
    </row>
    <row r="2576" s="14" customFormat="1">
      <c r="A2576" s="14"/>
      <c r="B2576" s="243"/>
      <c r="C2576" s="244"/>
      <c r="D2576" s="228" t="s">
        <v>170</v>
      </c>
      <c r="E2576" s="245" t="s">
        <v>19</v>
      </c>
      <c r="F2576" s="246" t="s">
        <v>2049</v>
      </c>
      <c r="G2576" s="244"/>
      <c r="H2576" s="247">
        <v>10.4</v>
      </c>
      <c r="I2576" s="248"/>
      <c r="J2576" s="244"/>
      <c r="K2576" s="244"/>
      <c r="L2576" s="249"/>
      <c r="M2576" s="250"/>
      <c r="N2576" s="251"/>
      <c r="O2576" s="251"/>
      <c r="P2576" s="251"/>
      <c r="Q2576" s="251"/>
      <c r="R2576" s="251"/>
      <c r="S2576" s="251"/>
      <c r="T2576" s="252"/>
      <c r="U2576" s="14"/>
      <c r="V2576" s="14"/>
      <c r="W2576" s="14"/>
      <c r="X2576" s="14"/>
      <c r="Y2576" s="14"/>
      <c r="Z2576" s="14"/>
      <c r="AA2576" s="14"/>
      <c r="AB2576" s="14"/>
      <c r="AC2576" s="14"/>
      <c r="AD2576" s="14"/>
      <c r="AE2576" s="14"/>
      <c r="AT2576" s="253" t="s">
        <v>170</v>
      </c>
      <c r="AU2576" s="253" t="s">
        <v>77</v>
      </c>
      <c r="AV2576" s="14" t="s">
        <v>77</v>
      </c>
      <c r="AW2576" s="14" t="s">
        <v>31</v>
      </c>
      <c r="AX2576" s="14" t="s">
        <v>69</v>
      </c>
      <c r="AY2576" s="253" t="s">
        <v>155</v>
      </c>
    </row>
    <row r="2577" s="14" customFormat="1">
      <c r="A2577" s="14"/>
      <c r="B2577" s="243"/>
      <c r="C2577" s="244"/>
      <c r="D2577" s="228" t="s">
        <v>170</v>
      </c>
      <c r="E2577" s="245" t="s">
        <v>19</v>
      </c>
      <c r="F2577" s="246" t="s">
        <v>2050</v>
      </c>
      <c r="G2577" s="244"/>
      <c r="H2577" s="247">
        <v>14</v>
      </c>
      <c r="I2577" s="248"/>
      <c r="J2577" s="244"/>
      <c r="K2577" s="244"/>
      <c r="L2577" s="249"/>
      <c r="M2577" s="250"/>
      <c r="N2577" s="251"/>
      <c r="O2577" s="251"/>
      <c r="P2577" s="251"/>
      <c r="Q2577" s="251"/>
      <c r="R2577" s="251"/>
      <c r="S2577" s="251"/>
      <c r="T2577" s="252"/>
      <c r="U2577" s="14"/>
      <c r="V2577" s="14"/>
      <c r="W2577" s="14"/>
      <c r="X2577" s="14"/>
      <c r="Y2577" s="14"/>
      <c r="Z2577" s="14"/>
      <c r="AA2577" s="14"/>
      <c r="AB2577" s="14"/>
      <c r="AC2577" s="14"/>
      <c r="AD2577" s="14"/>
      <c r="AE2577" s="14"/>
      <c r="AT2577" s="253" t="s">
        <v>170</v>
      </c>
      <c r="AU2577" s="253" t="s">
        <v>77</v>
      </c>
      <c r="AV2577" s="14" t="s">
        <v>77</v>
      </c>
      <c r="AW2577" s="14" t="s">
        <v>31</v>
      </c>
      <c r="AX2577" s="14" t="s">
        <v>69</v>
      </c>
      <c r="AY2577" s="253" t="s">
        <v>155</v>
      </c>
    </row>
    <row r="2578" s="14" customFormat="1">
      <c r="A2578" s="14"/>
      <c r="B2578" s="243"/>
      <c r="C2578" s="244"/>
      <c r="D2578" s="228" t="s">
        <v>170</v>
      </c>
      <c r="E2578" s="245" t="s">
        <v>19</v>
      </c>
      <c r="F2578" s="246" t="s">
        <v>2051</v>
      </c>
      <c r="G2578" s="244"/>
      <c r="H2578" s="247">
        <v>4.5</v>
      </c>
      <c r="I2578" s="248"/>
      <c r="J2578" s="244"/>
      <c r="K2578" s="244"/>
      <c r="L2578" s="249"/>
      <c r="M2578" s="250"/>
      <c r="N2578" s="251"/>
      <c r="O2578" s="251"/>
      <c r="P2578" s="251"/>
      <c r="Q2578" s="251"/>
      <c r="R2578" s="251"/>
      <c r="S2578" s="251"/>
      <c r="T2578" s="252"/>
      <c r="U2578" s="14"/>
      <c r="V2578" s="14"/>
      <c r="W2578" s="14"/>
      <c r="X2578" s="14"/>
      <c r="Y2578" s="14"/>
      <c r="Z2578" s="14"/>
      <c r="AA2578" s="14"/>
      <c r="AB2578" s="14"/>
      <c r="AC2578" s="14"/>
      <c r="AD2578" s="14"/>
      <c r="AE2578" s="14"/>
      <c r="AT2578" s="253" t="s">
        <v>170</v>
      </c>
      <c r="AU2578" s="253" t="s">
        <v>77</v>
      </c>
      <c r="AV2578" s="14" t="s">
        <v>77</v>
      </c>
      <c r="AW2578" s="14" t="s">
        <v>31</v>
      </c>
      <c r="AX2578" s="14" t="s">
        <v>69</v>
      </c>
      <c r="AY2578" s="253" t="s">
        <v>155</v>
      </c>
    </row>
    <row r="2579" s="15" customFormat="1">
      <c r="A2579" s="15"/>
      <c r="B2579" s="254"/>
      <c r="C2579" s="255"/>
      <c r="D2579" s="228" t="s">
        <v>170</v>
      </c>
      <c r="E2579" s="256" t="s">
        <v>19</v>
      </c>
      <c r="F2579" s="257" t="s">
        <v>192</v>
      </c>
      <c r="G2579" s="255"/>
      <c r="H2579" s="258">
        <v>28.9</v>
      </c>
      <c r="I2579" s="259"/>
      <c r="J2579" s="255"/>
      <c r="K2579" s="255"/>
      <c r="L2579" s="260"/>
      <c r="M2579" s="261"/>
      <c r="N2579" s="262"/>
      <c r="O2579" s="262"/>
      <c r="P2579" s="262"/>
      <c r="Q2579" s="262"/>
      <c r="R2579" s="262"/>
      <c r="S2579" s="262"/>
      <c r="T2579" s="263"/>
      <c r="U2579" s="15"/>
      <c r="V2579" s="15"/>
      <c r="W2579" s="15"/>
      <c r="X2579" s="15"/>
      <c r="Y2579" s="15"/>
      <c r="Z2579" s="15"/>
      <c r="AA2579" s="15"/>
      <c r="AB2579" s="15"/>
      <c r="AC2579" s="15"/>
      <c r="AD2579" s="15"/>
      <c r="AE2579" s="15"/>
      <c r="AT2579" s="264" t="s">
        <v>170</v>
      </c>
      <c r="AU2579" s="264" t="s">
        <v>77</v>
      </c>
      <c r="AV2579" s="15" t="s">
        <v>161</v>
      </c>
      <c r="AW2579" s="15" t="s">
        <v>31</v>
      </c>
      <c r="AX2579" s="15" t="s">
        <v>75</v>
      </c>
      <c r="AY2579" s="264" t="s">
        <v>155</v>
      </c>
    </row>
    <row r="2580" s="2" customFormat="1" ht="21.75" customHeight="1">
      <c r="A2580" s="41"/>
      <c r="B2580" s="42"/>
      <c r="C2580" s="265" t="s">
        <v>2052</v>
      </c>
      <c r="D2580" s="265" t="s">
        <v>322</v>
      </c>
      <c r="E2580" s="266" t="s">
        <v>2053</v>
      </c>
      <c r="F2580" s="267" t="s">
        <v>2054</v>
      </c>
      <c r="G2580" s="268" t="s">
        <v>300</v>
      </c>
      <c r="H2580" s="269">
        <v>4.5</v>
      </c>
      <c r="I2580" s="270"/>
      <c r="J2580" s="271">
        <f>ROUND(I2580*H2580,2)</f>
        <v>0</v>
      </c>
      <c r="K2580" s="267" t="s">
        <v>19</v>
      </c>
      <c r="L2580" s="272"/>
      <c r="M2580" s="273" t="s">
        <v>19</v>
      </c>
      <c r="N2580" s="274" t="s">
        <v>40</v>
      </c>
      <c r="O2580" s="87"/>
      <c r="P2580" s="224">
        <f>O2580*H2580</f>
        <v>0</v>
      </c>
      <c r="Q2580" s="224">
        <v>0</v>
      </c>
      <c r="R2580" s="224">
        <f>Q2580*H2580</f>
        <v>0</v>
      </c>
      <c r="S2580" s="224">
        <v>0</v>
      </c>
      <c r="T2580" s="225">
        <f>S2580*H2580</f>
        <v>0</v>
      </c>
      <c r="U2580" s="41"/>
      <c r="V2580" s="41"/>
      <c r="W2580" s="41"/>
      <c r="X2580" s="41"/>
      <c r="Y2580" s="41"/>
      <c r="Z2580" s="41"/>
      <c r="AA2580" s="41"/>
      <c r="AB2580" s="41"/>
      <c r="AC2580" s="41"/>
      <c r="AD2580" s="41"/>
      <c r="AE2580" s="41"/>
      <c r="AR2580" s="226" t="s">
        <v>282</v>
      </c>
      <c r="AT2580" s="226" t="s">
        <v>322</v>
      </c>
      <c r="AU2580" s="226" t="s">
        <v>77</v>
      </c>
      <c r="AY2580" s="20" t="s">
        <v>155</v>
      </c>
      <c r="BE2580" s="227">
        <f>IF(N2580="základní",J2580,0)</f>
        <v>0</v>
      </c>
      <c r="BF2580" s="227">
        <f>IF(N2580="snížená",J2580,0)</f>
        <v>0</v>
      </c>
      <c r="BG2580" s="227">
        <f>IF(N2580="zákl. přenesená",J2580,0)</f>
        <v>0</v>
      </c>
      <c r="BH2580" s="227">
        <f>IF(N2580="sníž. přenesená",J2580,0)</f>
        <v>0</v>
      </c>
      <c r="BI2580" s="227">
        <f>IF(N2580="nulová",J2580,0)</f>
        <v>0</v>
      </c>
      <c r="BJ2580" s="20" t="s">
        <v>75</v>
      </c>
      <c r="BK2580" s="227">
        <f>ROUND(I2580*H2580,2)</f>
        <v>0</v>
      </c>
      <c r="BL2580" s="20" t="s">
        <v>220</v>
      </c>
      <c r="BM2580" s="226" t="s">
        <v>2055</v>
      </c>
    </row>
    <row r="2581" s="2" customFormat="1">
      <c r="A2581" s="41"/>
      <c r="B2581" s="42"/>
      <c r="C2581" s="43"/>
      <c r="D2581" s="228" t="s">
        <v>162</v>
      </c>
      <c r="E2581" s="43"/>
      <c r="F2581" s="229" t="s">
        <v>2054</v>
      </c>
      <c r="G2581" s="43"/>
      <c r="H2581" s="43"/>
      <c r="I2581" s="230"/>
      <c r="J2581" s="43"/>
      <c r="K2581" s="43"/>
      <c r="L2581" s="47"/>
      <c r="M2581" s="231"/>
      <c r="N2581" s="232"/>
      <c r="O2581" s="87"/>
      <c r="P2581" s="87"/>
      <c r="Q2581" s="87"/>
      <c r="R2581" s="87"/>
      <c r="S2581" s="87"/>
      <c r="T2581" s="88"/>
      <c r="U2581" s="41"/>
      <c r="V2581" s="41"/>
      <c r="W2581" s="41"/>
      <c r="X2581" s="41"/>
      <c r="Y2581" s="41"/>
      <c r="Z2581" s="41"/>
      <c r="AA2581" s="41"/>
      <c r="AB2581" s="41"/>
      <c r="AC2581" s="41"/>
      <c r="AD2581" s="41"/>
      <c r="AE2581" s="41"/>
      <c r="AT2581" s="20" t="s">
        <v>162</v>
      </c>
      <c r="AU2581" s="20" t="s">
        <v>77</v>
      </c>
    </row>
    <row r="2582" s="2" customFormat="1" ht="24.15" customHeight="1">
      <c r="A2582" s="41"/>
      <c r="B2582" s="42"/>
      <c r="C2582" s="265" t="s">
        <v>1312</v>
      </c>
      <c r="D2582" s="265" t="s">
        <v>322</v>
      </c>
      <c r="E2582" s="266" t="s">
        <v>2056</v>
      </c>
      <c r="F2582" s="267" t="s">
        <v>2057</v>
      </c>
      <c r="G2582" s="268" t="s">
        <v>300</v>
      </c>
      <c r="H2582" s="269">
        <v>24.4</v>
      </c>
      <c r="I2582" s="270"/>
      <c r="J2582" s="271">
        <f>ROUND(I2582*H2582,2)</f>
        <v>0</v>
      </c>
      <c r="K2582" s="267" t="s">
        <v>19</v>
      </c>
      <c r="L2582" s="272"/>
      <c r="M2582" s="273" t="s">
        <v>19</v>
      </c>
      <c r="N2582" s="274" t="s">
        <v>40</v>
      </c>
      <c r="O2582" s="87"/>
      <c r="P2582" s="224">
        <f>O2582*H2582</f>
        <v>0</v>
      </c>
      <c r="Q2582" s="224">
        <v>0</v>
      </c>
      <c r="R2582" s="224">
        <f>Q2582*H2582</f>
        <v>0</v>
      </c>
      <c r="S2582" s="224">
        <v>0</v>
      </c>
      <c r="T2582" s="225">
        <f>S2582*H2582</f>
        <v>0</v>
      </c>
      <c r="U2582" s="41"/>
      <c r="V2582" s="41"/>
      <c r="W2582" s="41"/>
      <c r="X2582" s="41"/>
      <c r="Y2582" s="41"/>
      <c r="Z2582" s="41"/>
      <c r="AA2582" s="41"/>
      <c r="AB2582" s="41"/>
      <c r="AC2582" s="41"/>
      <c r="AD2582" s="41"/>
      <c r="AE2582" s="41"/>
      <c r="AR2582" s="226" t="s">
        <v>282</v>
      </c>
      <c r="AT2582" s="226" t="s">
        <v>322</v>
      </c>
      <c r="AU2582" s="226" t="s">
        <v>77</v>
      </c>
      <c r="AY2582" s="20" t="s">
        <v>155</v>
      </c>
      <c r="BE2582" s="227">
        <f>IF(N2582="základní",J2582,0)</f>
        <v>0</v>
      </c>
      <c r="BF2582" s="227">
        <f>IF(N2582="snížená",J2582,0)</f>
        <v>0</v>
      </c>
      <c r="BG2582" s="227">
        <f>IF(N2582="zákl. přenesená",J2582,0)</f>
        <v>0</v>
      </c>
      <c r="BH2582" s="227">
        <f>IF(N2582="sníž. přenesená",J2582,0)</f>
        <v>0</v>
      </c>
      <c r="BI2582" s="227">
        <f>IF(N2582="nulová",J2582,0)</f>
        <v>0</v>
      </c>
      <c r="BJ2582" s="20" t="s">
        <v>75</v>
      </c>
      <c r="BK2582" s="227">
        <f>ROUND(I2582*H2582,2)</f>
        <v>0</v>
      </c>
      <c r="BL2582" s="20" t="s">
        <v>220</v>
      </c>
      <c r="BM2582" s="226" t="s">
        <v>2058</v>
      </c>
    </row>
    <row r="2583" s="2" customFormat="1">
      <c r="A2583" s="41"/>
      <c r="B2583" s="42"/>
      <c r="C2583" s="43"/>
      <c r="D2583" s="228" t="s">
        <v>162</v>
      </c>
      <c r="E2583" s="43"/>
      <c r="F2583" s="229" t="s">
        <v>2057</v>
      </c>
      <c r="G2583" s="43"/>
      <c r="H2583" s="43"/>
      <c r="I2583" s="230"/>
      <c r="J2583" s="43"/>
      <c r="K2583" s="43"/>
      <c r="L2583" s="47"/>
      <c r="M2583" s="231"/>
      <c r="N2583" s="232"/>
      <c r="O2583" s="87"/>
      <c r="P2583" s="87"/>
      <c r="Q2583" s="87"/>
      <c r="R2583" s="87"/>
      <c r="S2583" s="87"/>
      <c r="T2583" s="88"/>
      <c r="U2583" s="41"/>
      <c r="V2583" s="41"/>
      <c r="W2583" s="41"/>
      <c r="X2583" s="41"/>
      <c r="Y2583" s="41"/>
      <c r="Z2583" s="41"/>
      <c r="AA2583" s="41"/>
      <c r="AB2583" s="41"/>
      <c r="AC2583" s="41"/>
      <c r="AD2583" s="41"/>
      <c r="AE2583" s="41"/>
      <c r="AT2583" s="20" t="s">
        <v>162</v>
      </c>
      <c r="AU2583" s="20" t="s">
        <v>77</v>
      </c>
    </row>
    <row r="2584" s="2" customFormat="1" ht="16.5" customHeight="1">
      <c r="A2584" s="41"/>
      <c r="B2584" s="42"/>
      <c r="C2584" s="215" t="s">
        <v>2059</v>
      </c>
      <c r="D2584" s="215" t="s">
        <v>157</v>
      </c>
      <c r="E2584" s="216" t="s">
        <v>2060</v>
      </c>
      <c r="F2584" s="217" t="s">
        <v>2061</v>
      </c>
      <c r="G2584" s="218" t="s">
        <v>300</v>
      </c>
      <c r="H2584" s="219">
        <v>28.9</v>
      </c>
      <c r="I2584" s="220"/>
      <c r="J2584" s="221">
        <f>ROUND(I2584*H2584,2)</f>
        <v>0</v>
      </c>
      <c r="K2584" s="217" t="s">
        <v>19</v>
      </c>
      <c r="L2584" s="47"/>
      <c r="M2584" s="222" t="s">
        <v>19</v>
      </c>
      <c r="N2584" s="223" t="s">
        <v>40</v>
      </c>
      <c r="O2584" s="87"/>
      <c r="P2584" s="224">
        <f>O2584*H2584</f>
        <v>0</v>
      </c>
      <c r="Q2584" s="224">
        <v>0</v>
      </c>
      <c r="R2584" s="224">
        <f>Q2584*H2584</f>
        <v>0</v>
      </c>
      <c r="S2584" s="224">
        <v>0</v>
      </c>
      <c r="T2584" s="225">
        <f>S2584*H2584</f>
        <v>0</v>
      </c>
      <c r="U2584" s="41"/>
      <c r="V2584" s="41"/>
      <c r="W2584" s="41"/>
      <c r="X2584" s="41"/>
      <c r="Y2584" s="41"/>
      <c r="Z2584" s="41"/>
      <c r="AA2584" s="41"/>
      <c r="AB2584" s="41"/>
      <c r="AC2584" s="41"/>
      <c r="AD2584" s="41"/>
      <c r="AE2584" s="41"/>
      <c r="AR2584" s="226" t="s">
        <v>220</v>
      </c>
      <c r="AT2584" s="226" t="s">
        <v>157</v>
      </c>
      <c r="AU2584" s="226" t="s">
        <v>77</v>
      </c>
      <c r="AY2584" s="20" t="s">
        <v>155</v>
      </c>
      <c r="BE2584" s="227">
        <f>IF(N2584="základní",J2584,0)</f>
        <v>0</v>
      </c>
      <c r="BF2584" s="227">
        <f>IF(N2584="snížená",J2584,0)</f>
        <v>0</v>
      </c>
      <c r="BG2584" s="227">
        <f>IF(N2584="zákl. přenesená",J2584,0)</f>
        <v>0</v>
      </c>
      <c r="BH2584" s="227">
        <f>IF(N2584="sníž. přenesená",J2584,0)</f>
        <v>0</v>
      </c>
      <c r="BI2584" s="227">
        <f>IF(N2584="nulová",J2584,0)</f>
        <v>0</v>
      </c>
      <c r="BJ2584" s="20" t="s">
        <v>75</v>
      </c>
      <c r="BK2584" s="227">
        <f>ROUND(I2584*H2584,2)</f>
        <v>0</v>
      </c>
      <c r="BL2584" s="20" t="s">
        <v>220</v>
      </c>
      <c r="BM2584" s="226" t="s">
        <v>2062</v>
      </c>
    </row>
    <row r="2585" s="2" customFormat="1">
      <c r="A2585" s="41"/>
      <c r="B2585" s="42"/>
      <c r="C2585" s="43"/>
      <c r="D2585" s="228" t="s">
        <v>162</v>
      </c>
      <c r="E2585" s="43"/>
      <c r="F2585" s="229" t="s">
        <v>2061</v>
      </c>
      <c r="G2585" s="43"/>
      <c r="H2585" s="43"/>
      <c r="I2585" s="230"/>
      <c r="J2585" s="43"/>
      <c r="K2585" s="43"/>
      <c r="L2585" s="47"/>
      <c r="M2585" s="231"/>
      <c r="N2585" s="232"/>
      <c r="O2585" s="87"/>
      <c r="P2585" s="87"/>
      <c r="Q2585" s="87"/>
      <c r="R2585" s="87"/>
      <c r="S2585" s="87"/>
      <c r="T2585" s="88"/>
      <c r="U2585" s="41"/>
      <c r="V2585" s="41"/>
      <c r="W2585" s="41"/>
      <c r="X2585" s="41"/>
      <c r="Y2585" s="41"/>
      <c r="Z2585" s="41"/>
      <c r="AA2585" s="41"/>
      <c r="AB2585" s="41"/>
      <c r="AC2585" s="41"/>
      <c r="AD2585" s="41"/>
      <c r="AE2585" s="41"/>
      <c r="AT2585" s="20" t="s">
        <v>162</v>
      </c>
      <c r="AU2585" s="20" t="s">
        <v>77</v>
      </c>
    </row>
    <row r="2586" s="14" customFormat="1">
      <c r="A2586" s="14"/>
      <c r="B2586" s="243"/>
      <c r="C2586" s="244"/>
      <c r="D2586" s="228" t="s">
        <v>170</v>
      </c>
      <c r="E2586" s="245" t="s">
        <v>19</v>
      </c>
      <c r="F2586" s="246" t="s">
        <v>2063</v>
      </c>
      <c r="G2586" s="244"/>
      <c r="H2586" s="247">
        <v>28.9</v>
      </c>
      <c r="I2586" s="248"/>
      <c r="J2586" s="244"/>
      <c r="K2586" s="244"/>
      <c r="L2586" s="249"/>
      <c r="M2586" s="250"/>
      <c r="N2586" s="251"/>
      <c r="O2586" s="251"/>
      <c r="P2586" s="251"/>
      <c r="Q2586" s="251"/>
      <c r="R2586" s="251"/>
      <c r="S2586" s="251"/>
      <c r="T2586" s="252"/>
      <c r="U2586" s="14"/>
      <c r="V2586" s="14"/>
      <c r="W2586" s="14"/>
      <c r="X2586" s="14"/>
      <c r="Y2586" s="14"/>
      <c r="Z2586" s="14"/>
      <c r="AA2586" s="14"/>
      <c r="AB2586" s="14"/>
      <c r="AC2586" s="14"/>
      <c r="AD2586" s="14"/>
      <c r="AE2586" s="14"/>
      <c r="AT2586" s="253" t="s">
        <v>170</v>
      </c>
      <c r="AU2586" s="253" t="s">
        <v>77</v>
      </c>
      <c r="AV2586" s="14" t="s">
        <v>77</v>
      </c>
      <c r="AW2586" s="14" t="s">
        <v>31</v>
      </c>
      <c r="AX2586" s="14" t="s">
        <v>69</v>
      </c>
      <c r="AY2586" s="253" t="s">
        <v>155</v>
      </c>
    </row>
    <row r="2587" s="15" customFormat="1">
      <c r="A2587" s="15"/>
      <c r="B2587" s="254"/>
      <c r="C2587" s="255"/>
      <c r="D2587" s="228" t="s">
        <v>170</v>
      </c>
      <c r="E2587" s="256" t="s">
        <v>19</v>
      </c>
      <c r="F2587" s="257" t="s">
        <v>192</v>
      </c>
      <c r="G2587" s="255"/>
      <c r="H2587" s="258">
        <v>28.9</v>
      </c>
      <c r="I2587" s="259"/>
      <c r="J2587" s="255"/>
      <c r="K2587" s="255"/>
      <c r="L2587" s="260"/>
      <c r="M2587" s="261"/>
      <c r="N2587" s="262"/>
      <c r="O2587" s="262"/>
      <c r="P2587" s="262"/>
      <c r="Q2587" s="262"/>
      <c r="R2587" s="262"/>
      <c r="S2587" s="262"/>
      <c r="T2587" s="263"/>
      <c r="U2587" s="15"/>
      <c r="V2587" s="15"/>
      <c r="W2587" s="15"/>
      <c r="X2587" s="15"/>
      <c r="Y2587" s="15"/>
      <c r="Z2587" s="15"/>
      <c r="AA2587" s="15"/>
      <c r="AB2587" s="15"/>
      <c r="AC2587" s="15"/>
      <c r="AD2587" s="15"/>
      <c r="AE2587" s="15"/>
      <c r="AT2587" s="264" t="s">
        <v>170</v>
      </c>
      <c r="AU2587" s="264" t="s">
        <v>77</v>
      </c>
      <c r="AV2587" s="15" t="s">
        <v>161</v>
      </c>
      <c r="AW2587" s="15" t="s">
        <v>31</v>
      </c>
      <c r="AX2587" s="15" t="s">
        <v>75</v>
      </c>
      <c r="AY2587" s="264" t="s">
        <v>155</v>
      </c>
    </row>
    <row r="2588" s="2" customFormat="1" ht="16.5" customHeight="1">
      <c r="A2588" s="41"/>
      <c r="B2588" s="42"/>
      <c r="C2588" s="215" t="s">
        <v>1342</v>
      </c>
      <c r="D2588" s="215" t="s">
        <v>157</v>
      </c>
      <c r="E2588" s="216" t="s">
        <v>2064</v>
      </c>
      <c r="F2588" s="217" t="s">
        <v>2065</v>
      </c>
      <c r="G2588" s="218" t="s">
        <v>300</v>
      </c>
      <c r="H2588" s="219">
        <v>28.9</v>
      </c>
      <c r="I2588" s="220"/>
      <c r="J2588" s="221">
        <f>ROUND(I2588*H2588,2)</f>
        <v>0</v>
      </c>
      <c r="K2588" s="217" t="s">
        <v>19</v>
      </c>
      <c r="L2588" s="47"/>
      <c r="M2588" s="222" t="s">
        <v>19</v>
      </c>
      <c r="N2588" s="223" t="s">
        <v>40</v>
      </c>
      <c r="O2588" s="87"/>
      <c r="P2588" s="224">
        <f>O2588*H2588</f>
        <v>0</v>
      </c>
      <c r="Q2588" s="224">
        <v>0</v>
      </c>
      <c r="R2588" s="224">
        <f>Q2588*H2588</f>
        <v>0</v>
      </c>
      <c r="S2588" s="224">
        <v>0</v>
      </c>
      <c r="T2588" s="225">
        <f>S2588*H2588</f>
        <v>0</v>
      </c>
      <c r="U2588" s="41"/>
      <c r="V2588" s="41"/>
      <c r="W2588" s="41"/>
      <c r="X2588" s="41"/>
      <c r="Y2588" s="41"/>
      <c r="Z2588" s="41"/>
      <c r="AA2588" s="41"/>
      <c r="AB2588" s="41"/>
      <c r="AC2588" s="41"/>
      <c r="AD2588" s="41"/>
      <c r="AE2588" s="41"/>
      <c r="AR2588" s="226" t="s">
        <v>220</v>
      </c>
      <c r="AT2588" s="226" t="s">
        <v>157</v>
      </c>
      <c r="AU2588" s="226" t="s">
        <v>77</v>
      </c>
      <c r="AY2588" s="20" t="s">
        <v>155</v>
      </c>
      <c r="BE2588" s="227">
        <f>IF(N2588="základní",J2588,0)</f>
        <v>0</v>
      </c>
      <c r="BF2588" s="227">
        <f>IF(N2588="snížená",J2588,0)</f>
        <v>0</v>
      </c>
      <c r="BG2588" s="227">
        <f>IF(N2588="zákl. přenesená",J2588,0)</f>
        <v>0</v>
      </c>
      <c r="BH2588" s="227">
        <f>IF(N2588="sníž. přenesená",J2588,0)</f>
        <v>0</v>
      </c>
      <c r="BI2588" s="227">
        <f>IF(N2588="nulová",J2588,0)</f>
        <v>0</v>
      </c>
      <c r="BJ2588" s="20" t="s">
        <v>75</v>
      </c>
      <c r="BK2588" s="227">
        <f>ROUND(I2588*H2588,2)</f>
        <v>0</v>
      </c>
      <c r="BL2588" s="20" t="s">
        <v>220</v>
      </c>
      <c r="BM2588" s="226" t="s">
        <v>2066</v>
      </c>
    </row>
    <row r="2589" s="2" customFormat="1">
      <c r="A2589" s="41"/>
      <c r="B2589" s="42"/>
      <c r="C2589" s="43"/>
      <c r="D2589" s="228" t="s">
        <v>162</v>
      </c>
      <c r="E2589" s="43"/>
      <c r="F2589" s="229" t="s">
        <v>2065</v>
      </c>
      <c r="G2589" s="43"/>
      <c r="H2589" s="43"/>
      <c r="I2589" s="230"/>
      <c r="J2589" s="43"/>
      <c r="K2589" s="43"/>
      <c r="L2589" s="47"/>
      <c r="M2589" s="231"/>
      <c r="N2589" s="232"/>
      <c r="O2589" s="87"/>
      <c r="P2589" s="87"/>
      <c r="Q2589" s="87"/>
      <c r="R2589" s="87"/>
      <c r="S2589" s="87"/>
      <c r="T2589" s="88"/>
      <c r="U2589" s="41"/>
      <c r="V2589" s="41"/>
      <c r="W2589" s="41"/>
      <c r="X2589" s="41"/>
      <c r="Y2589" s="41"/>
      <c r="Z2589" s="41"/>
      <c r="AA2589" s="41"/>
      <c r="AB2589" s="41"/>
      <c r="AC2589" s="41"/>
      <c r="AD2589" s="41"/>
      <c r="AE2589" s="41"/>
      <c r="AT2589" s="20" t="s">
        <v>162</v>
      </c>
      <c r="AU2589" s="20" t="s">
        <v>77</v>
      </c>
    </row>
    <row r="2590" s="2" customFormat="1" ht="16.5" customHeight="1">
      <c r="A2590" s="41"/>
      <c r="B2590" s="42"/>
      <c r="C2590" s="215" t="s">
        <v>2067</v>
      </c>
      <c r="D2590" s="215" t="s">
        <v>157</v>
      </c>
      <c r="E2590" s="216" t="s">
        <v>2068</v>
      </c>
      <c r="F2590" s="217" t="s">
        <v>2069</v>
      </c>
      <c r="G2590" s="218" t="s">
        <v>300</v>
      </c>
      <c r="H2590" s="219">
        <v>309.10000000000004</v>
      </c>
      <c r="I2590" s="220"/>
      <c r="J2590" s="221">
        <f>ROUND(I2590*H2590,2)</f>
        <v>0</v>
      </c>
      <c r="K2590" s="217" t="s">
        <v>19</v>
      </c>
      <c r="L2590" s="47"/>
      <c r="M2590" s="222" t="s">
        <v>19</v>
      </c>
      <c r="N2590" s="223" t="s">
        <v>40</v>
      </c>
      <c r="O2590" s="87"/>
      <c r="P2590" s="224">
        <f>O2590*H2590</f>
        <v>0</v>
      </c>
      <c r="Q2590" s="224">
        <v>0</v>
      </c>
      <c r="R2590" s="224">
        <f>Q2590*H2590</f>
        <v>0</v>
      </c>
      <c r="S2590" s="224">
        <v>0</v>
      </c>
      <c r="T2590" s="225">
        <f>S2590*H2590</f>
        <v>0</v>
      </c>
      <c r="U2590" s="41"/>
      <c r="V2590" s="41"/>
      <c r="W2590" s="41"/>
      <c r="X2590" s="41"/>
      <c r="Y2590" s="41"/>
      <c r="Z2590" s="41"/>
      <c r="AA2590" s="41"/>
      <c r="AB2590" s="41"/>
      <c r="AC2590" s="41"/>
      <c r="AD2590" s="41"/>
      <c r="AE2590" s="41"/>
      <c r="AR2590" s="226" t="s">
        <v>220</v>
      </c>
      <c r="AT2590" s="226" t="s">
        <v>157</v>
      </c>
      <c r="AU2590" s="226" t="s">
        <v>77</v>
      </c>
      <c r="AY2590" s="20" t="s">
        <v>155</v>
      </c>
      <c r="BE2590" s="227">
        <f>IF(N2590="základní",J2590,0)</f>
        <v>0</v>
      </c>
      <c r="BF2590" s="227">
        <f>IF(N2590="snížená",J2590,0)</f>
        <v>0</v>
      </c>
      <c r="BG2590" s="227">
        <f>IF(N2590="zákl. přenesená",J2590,0)</f>
        <v>0</v>
      </c>
      <c r="BH2590" s="227">
        <f>IF(N2590="sníž. přenesená",J2590,0)</f>
        <v>0</v>
      </c>
      <c r="BI2590" s="227">
        <f>IF(N2590="nulová",J2590,0)</f>
        <v>0</v>
      </c>
      <c r="BJ2590" s="20" t="s">
        <v>75</v>
      </c>
      <c r="BK2590" s="227">
        <f>ROUND(I2590*H2590,2)</f>
        <v>0</v>
      </c>
      <c r="BL2590" s="20" t="s">
        <v>220</v>
      </c>
      <c r="BM2590" s="226" t="s">
        <v>2070</v>
      </c>
    </row>
    <row r="2591" s="2" customFormat="1">
      <c r="A2591" s="41"/>
      <c r="B2591" s="42"/>
      <c r="C2591" s="43"/>
      <c r="D2591" s="228" t="s">
        <v>162</v>
      </c>
      <c r="E2591" s="43"/>
      <c r="F2591" s="229" t="s">
        <v>2069</v>
      </c>
      <c r="G2591" s="43"/>
      <c r="H2591" s="43"/>
      <c r="I2591" s="230"/>
      <c r="J2591" s="43"/>
      <c r="K2591" s="43"/>
      <c r="L2591" s="47"/>
      <c r="M2591" s="231"/>
      <c r="N2591" s="232"/>
      <c r="O2591" s="87"/>
      <c r="P2591" s="87"/>
      <c r="Q2591" s="87"/>
      <c r="R2591" s="87"/>
      <c r="S2591" s="87"/>
      <c r="T2591" s="88"/>
      <c r="U2591" s="41"/>
      <c r="V2591" s="41"/>
      <c r="W2591" s="41"/>
      <c r="X2591" s="41"/>
      <c r="Y2591" s="41"/>
      <c r="Z2591" s="41"/>
      <c r="AA2591" s="41"/>
      <c r="AB2591" s="41"/>
      <c r="AC2591" s="41"/>
      <c r="AD2591" s="41"/>
      <c r="AE2591" s="41"/>
      <c r="AT2591" s="20" t="s">
        <v>162</v>
      </c>
      <c r="AU2591" s="20" t="s">
        <v>77</v>
      </c>
    </row>
    <row r="2592" s="13" customFormat="1">
      <c r="A2592" s="13"/>
      <c r="B2592" s="233"/>
      <c r="C2592" s="234"/>
      <c r="D2592" s="228" t="s">
        <v>170</v>
      </c>
      <c r="E2592" s="235" t="s">
        <v>19</v>
      </c>
      <c r="F2592" s="236" t="s">
        <v>769</v>
      </c>
      <c r="G2592" s="234"/>
      <c r="H2592" s="235" t="s">
        <v>19</v>
      </c>
      <c r="I2592" s="237"/>
      <c r="J2592" s="234"/>
      <c r="K2592" s="234"/>
      <c r="L2592" s="238"/>
      <c r="M2592" s="239"/>
      <c r="N2592" s="240"/>
      <c r="O2592" s="240"/>
      <c r="P2592" s="240"/>
      <c r="Q2592" s="240"/>
      <c r="R2592" s="240"/>
      <c r="S2592" s="240"/>
      <c r="T2592" s="241"/>
      <c r="U2592" s="13"/>
      <c r="V2592" s="13"/>
      <c r="W2592" s="13"/>
      <c r="X2592" s="13"/>
      <c r="Y2592" s="13"/>
      <c r="Z2592" s="13"/>
      <c r="AA2592" s="13"/>
      <c r="AB2592" s="13"/>
      <c r="AC2592" s="13"/>
      <c r="AD2592" s="13"/>
      <c r="AE2592" s="13"/>
      <c r="AT2592" s="242" t="s">
        <v>170</v>
      </c>
      <c r="AU2592" s="242" t="s">
        <v>77</v>
      </c>
      <c r="AV2592" s="13" t="s">
        <v>75</v>
      </c>
      <c r="AW2592" s="13" t="s">
        <v>31</v>
      </c>
      <c r="AX2592" s="13" t="s">
        <v>69</v>
      </c>
      <c r="AY2592" s="242" t="s">
        <v>155</v>
      </c>
    </row>
    <row r="2593" s="14" customFormat="1">
      <c r="A2593" s="14"/>
      <c r="B2593" s="243"/>
      <c r="C2593" s="244"/>
      <c r="D2593" s="228" t="s">
        <v>170</v>
      </c>
      <c r="E2593" s="245" t="s">
        <v>19</v>
      </c>
      <c r="F2593" s="246" t="s">
        <v>2071</v>
      </c>
      <c r="G2593" s="244"/>
      <c r="H2593" s="247">
        <v>126.3</v>
      </c>
      <c r="I2593" s="248"/>
      <c r="J2593" s="244"/>
      <c r="K2593" s="244"/>
      <c r="L2593" s="249"/>
      <c r="M2593" s="250"/>
      <c r="N2593" s="251"/>
      <c r="O2593" s="251"/>
      <c r="P2593" s="251"/>
      <c r="Q2593" s="251"/>
      <c r="R2593" s="251"/>
      <c r="S2593" s="251"/>
      <c r="T2593" s="252"/>
      <c r="U2593" s="14"/>
      <c r="V2593" s="14"/>
      <c r="W2593" s="14"/>
      <c r="X2593" s="14"/>
      <c r="Y2593" s="14"/>
      <c r="Z2593" s="14"/>
      <c r="AA2593" s="14"/>
      <c r="AB2593" s="14"/>
      <c r="AC2593" s="14"/>
      <c r="AD2593" s="14"/>
      <c r="AE2593" s="14"/>
      <c r="AT2593" s="253" t="s">
        <v>170</v>
      </c>
      <c r="AU2593" s="253" t="s">
        <v>77</v>
      </c>
      <c r="AV2593" s="14" t="s">
        <v>77</v>
      </c>
      <c r="AW2593" s="14" t="s">
        <v>31</v>
      </c>
      <c r="AX2593" s="14" t="s">
        <v>69</v>
      </c>
      <c r="AY2593" s="253" t="s">
        <v>155</v>
      </c>
    </row>
    <row r="2594" s="14" customFormat="1">
      <c r="A2594" s="14"/>
      <c r="B2594" s="243"/>
      <c r="C2594" s="244"/>
      <c r="D2594" s="228" t="s">
        <v>170</v>
      </c>
      <c r="E2594" s="245" t="s">
        <v>19</v>
      </c>
      <c r="F2594" s="246" t="s">
        <v>2072</v>
      </c>
      <c r="G2594" s="244"/>
      <c r="H2594" s="247">
        <v>36.6</v>
      </c>
      <c r="I2594" s="248"/>
      <c r="J2594" s="244"/>
      <c r="K2594" s="244"/>
      <c r="L2594" s="249"/>
      <c r="M2594" s="250"/>
      <c r="N2594" s="251"/>
      <c r="O2594" s="251"/>
      <c r="P2594" s="251"/>
      <c r="Q2594" s="251"/>
      <c r="R2594" s="251"/>
      <c r="S2594" s="251"/>
      <c r="T2594" s="252"/>
      <c r="U2594" s="14"/>
      <c r="V2594" s="14"/>
      <c r="W2594" s="14"/>
      <c r="X2594" s="14"/>
      <c r="Y2594" s="14"/>
      <c r="Z2594" s="14"/>
      <c r="AA2594" s="14"/>
      <c r="AB2594" s="14"/>
      <c r="AC2594" s="14"/>
      <c r="AD2594" s="14"/>
      <c r="AE2594" s="14"/>
      <c r="AT2594" s="253" t="s">
        <v>170</v>
      </c>
      <c r="AU2594" s="253" t="s">
        <v>77</v>
      </c>
      <c r="AV2594" s="14" t="s">
        <v>77</v>
      </c>
      <c r="AW2594" s="14" t="s">
        <v>31</v>
      </c>
      <c r="AX2594" s="14" t="s">
        <v>69</v>
      </c>
      <c r="AY2594" s="253" t="s">
        <v>155</v>
      </c>
    </row>
    <row r="2595" s="13" customFormat="1">
      <c r="A2595" s="13"/>
      <c r="B2595" s="233"/>
      <c r="C2595" s="234"/>
      <c r="D2595" s="228" t="s">
        <v>170</v>
      </c>
      <c r="E2595" s="235" t="s">
        <v>19</v>
      </c>
      <c r="F2595" s="236" t="s">
        <v>2073</v>
      </c>
      <c r="G2595" s="234"/>
      <c r="H2595" s="235" t="s">
        <v>19</v>
      </c>
      <c r="I2595" s="237"/>
      <c r="J2595" s="234"/>
      <c r="K2595" s="234"/>
      <c r="L2595" s="238"/>
      <c r="M2595" s="239"/>
      <c r="N2595" s="240"/>
      <c r="O2595" s="240"/>
      <c r="P2595" s="240"/>
      <c r="Q2595" s="240"/>
      <c r="R2595" s="240"/>
      <c r="S2595" s="240"/>
      <c r="T2595" s="241"/>
      <c r="U2595" s="13"/>
      <c r="V2595" s="13"/>
      <c r="W2595" s="13"/>
      <c r="X2595" s="13"/>
      <c r="Y2595" s="13"/>
      <c r="Z2595" s="13"/>
      <c r="AA2595" s="13"/>
      <c r="AB2595" s="13"/>
      <c r="AC2595" s="13"/>
      <c r="AD2595" s="13"/>
      <c r="AE2595" s="13"/>
      <c r="AT2595" s="242" t="s">
        <v>170</v>
      </c>
      <c r="AU2595" s="242" t="s">
        <v>77</v>
      </c>
      <c r="AV2595" s="13" t="s">
        <v>75</v>
      </c>
      <c r="AW2595" s="13" t="s">
        <v>31</v>
      </c>
      <c r="AX2595" s="13" t="s">
        <v>69</v>
      </c>
      <c r="AY2595" s="242" t="s">
        <v>155</v>
      </c>
    </row>
    <row r="2596" s="14" customFormat="1">
      <c r="A2596" s="14"/>
      <c r="B2596" s="243"/>
      <c r="C2596" s="244"/>
      <c r="D2596" s="228" t="s">
        <v>170</v>
      </c>
      <c r="E2596" s="245" t="s">
        <v>19</v>
      </c>
      <c r="F2596" s="246" t="s">
        <v>2074</v>
      </c>
      <c r="G2596" s="244"/>
      <c r="H2596" s="247">
        <v>146.2</v>
      </c>
      <c r="I2596" s="248"/>
      <c r="J2596" s="244"/>
      <c r="K2596" s="244"/>
      <c r="L2596" s="249"/>
      <c r="M2596" s="250"/>
      <c r="N2596" s="251"/>
      <c r="O2596" s="251"/>
      <c r="P2596" s="251"/>
      <c r="Q2596" s="251"/>
      <c r="R2596" s="251"/>
      <c r="S2596" s="251"/>
      <c r="T2596" s="252"/>
      <c r="U2596" s="14"/>
      <c r="V2596" s="14"/>
      <c r="W2596" s="14"/>
      <c r="X2596" s="14"/>
      <c r="Y2596" s="14"/>
      <c r="Z2596" s="14"/>
      <c r="AA2596" s="14"/>
      <c r="AB2596" s="14"/>
      <c r="AC2596" s="14"/>
      <c r="AD2596" s="14"/>
      <c r="AE2596" s="14"/>
      <c r="AT2596" s="253" t="s">
        <v>170</v>
      </c>
      <c r="AU2596" s="253" t="s">
        <v>77</v>
      </c>
      <c r="AV2596" s="14" t="s">
        <v>77</v>
      </c>
      <c r="AW2596" s="14" t="s">
        <v>31</v>
      </c>
      <c r="AX2596" s="14" t="s">
        <v>69</v>
      </c>
      <c r="AY2596" s="253" t="s">
        <v>155</v>
      </c>
    </row>
    <row r="2597" s="15" customFormat="1">
      <c r="A2597" s="15"/>
      <c r="B2597" s="254"/>
      <c r="C2597" s="255"/>
      <c r="D2597" s="228" t="s">
        <v>170</v>
      </c>
      <c r="E2597" s="256" t="s">
        <v>19</v>
      </c>
      <c r="F2597" s="257" t="s">
        <v>192</v>
      </c>
      <c r="G2597" s="255"/>
      <c r="H2597" s="258">
        <v>309.10000000000004</v>
      </c>
      <c r="I2597" s="259"/>
      <c r="J2597" s="255"/>
      <c r="K2597" s="255"/>
      <c r="L2597" s="260"/>
      <c r="M2597" s="261"/>
      <c r="N2597" s="262"/>
      <c r="O2597" s="262"/>
      <c r="P2597" s="262"/>
      <c r="Q2597" s="262"/>
      <c r="R2597" s="262"/>
      <c r="S2597" s="262"/>
      <c r="T2597" s="263"/>
      <c r="U2597" s="15"/>
      <c r="V2597" s="15"/>
      <c r="W2597" s="15"/>
      <c r="X2597" s="15"/>
      <c r="Y2597" s="15"/>
      <c r="Z2597" s="15"/>
      <c r="AA2597" s="15"/>
      <c r="AB2597" s="15"/>
      <c r="AC2597" s="15"/>
      <c r="AD2597" s="15"/>
      <c r="AE2597" s="15"/>
      <c r="AT2597" s="264" t="s">
        <v>170</v>
      </c>
      <c r="AU2597" s="264" t="s">
        <v>77</v>
      </c>
      <c r="AV2597" s="15" t="s">
        <v>161</v>
      </c>
      <c r="AW2597" s="15" t="s">
        <v>31</v>
      </c>
      <c r="AX2597" s="15" t="s">
        <v>75</v>
      </c>
      <c r="AY2597" s="264" t="s">
        <v>155</v>
      </c>
    </row>
    <row r="2598" s="2" customFormat="1" ht="16.5" customHeight="1">
      <c r="A2598" s="41"/>
      <c r="B2598" s="42"/>
      <c r="C2598" s="215" t="s">
        <v>1368</v>
      </c>
      <c r="D2598" s="215" t="s">
        <v>157</v>
      </c>
      <c r="E2598" s="216" t="s">
        <v>2075</v>
      </c>
      <c r="F2598" s="217" t="s">
        <v>2076</v>
      </c>
      <c r="G2598" s="218" t="s">
        <v>160</v>
      </c>
      <c r="H2598" s="219">
        <v>2</v>
      </c>
      <c r="I2598" s="220"/>
      <c r="J2598" s="221">
        <f>ROUND(I2598*H2598,2)</f>
        <v>0</v>
      </c>
      <c r="K2598" s="217" t="s">
        <v>19</v>
      </c>
      <c r="L2598" s="47"/>
      <c r="M2598" s="222" t="s">
        <v>19</v>
      </c>
      <c r="N2598" s="223" t="s">
        <v>40</v>
      </c>
      <c r="O2598" s="87"/>
      <c r="P2598" s="224">
        <f>O2598*H2598</f>
        <v>0</v>
      </c>
      <c r="Q2598" s="224">
        <v>0</v>
      </c>
      <c r="R2598" s="224">
        <f>Q2598*H2598</f>
        <v>0</v>
      </c>
      <c r="S2598" s="224">
        <v>0</v>
      </c>
      <c r="T2598" s="225">
        <f>S2598*H2598</f>
        <v>0</v>
      </c>
      <c r="U2598" s="41"/>
      <c r="V2598" s="41"/>
      <c r="W2598" s="41"/>
      <c r="X2598" s="41"/>
      <c r="Y2598" s="41"/>
      <c r="Z2598" s="41"/>
      <c r="AA2598" s="41"/>
      <c r="AB2598" s="41"/>
      <c r="AC2598" s="41"/>
      <c r="AD2598" s="41"/>
      <c r="AE2598" s="41"/>
      <c r="AR2598" s="226" t="s">
        <v>220</v>
      </c>
      <c r="AT2598" s="226" t="s">
        <v>157</v>
      </c>
      <c r="AU2598" s="226" t="s">
        <v>77</v>
      </c>
      <c r="AY2598" s="20" t="s">
        <v>155</v>
      </c>
      <c r="BE2598" s="227">
        <f>IF(N2598="základní",J2598,0)</f>
        <v>0</v>
      </c>
      <c r="BF2598" s="227">
        <f>IF(N2598="snížená",J2598,0)</f>
        <v>0</v>
      </c>
      <c r="BG2598" s="227">
        <f>IF(N2598="zákl. přenesená",J2598,0)</f>
        <v>0</v>
      </c>
      <c r="BH2598" s="227">
        <f>IF(N2598="sníž. přenesená",J2598,0)</f>
        <v>0</v>
      </c>
      <c r="BI2598" s="227">
        <f>IF(N2598="nulová",J2598,0)</f>
        <v>0</v>
      </c>
      <c r="BJ2598" s="20" t="s">
        <v>75</v>
      </c>
      <c r="BK2598" s="227">
        <f>ROUND(I2598*H2598,2)</f>
        <v>0</v>
      </c>
      <c r="BL2598" s="20" t="s">
        <v>220</v>
      </c>
      <c r="BM2598" s="226" t="s">
        <v>2077</v>
      </c>
    </row>
    <row r="2599" s="2" customFormat="1">
      <c r="A2599" s="41"/>
      <c r="B2599" s="42"/>
      <c r="C2599" s="43"/>
      <c r="D2599" s="228" t="s">
        <v>162</v>
      </c>
      <c r="E2599" s="43"/>
      <c r="F2599" s="229" t="s">
        <v>2076</v>
      </c>
      <c r="G2599" s="43"/>
      <c r="H2599" s="43"/>
      <c r="I2599" s="230"/>
      <c r="J2599" s="43"/>
      <c r="K2599" s="43"/>
      <c r="L2599" s="47"/>
      <c r="M2599" s="231"/>
      <c r="N2599" s="232"/>
      <c r="O2599" s="87"/>
      <c r="P2599" s="87"/>
      <c r="Q2599" s="87"/>
      <c r="R2599" s="87"/>
      <c r="S2599" s="87"/>
      <c r="T2599" s="88"/>
      <c r="U2599" s="41"/>
      <c r="V2599" s="41"/>
      <c r="W2599" s="41"/>
      <c r="X2599" s="41"/>
      <c r="Y2599" s="41"/>
      <c r="Z2599" s="41"/>
      <c r="AA2599" s="41"/>
      <c r="AB2599" s="41"/>
      <c r="AC2599" s="41"/>
      <c r="AD2599" s="41"/>
      <c r="AE2599" s="41"/>
      <c r="AT2599" s="20" t="s">
        <v>162</v>
      </c>
      <c r="AU2599" s="20" t="s">
        <v>77</v>
      </c>
    </row>
    <row r="2600" s="2" customFormat="1" ht="16.5" customHeight="1">
      <c r="A2600" s="41"/>
      <c r="B2600" s="42"/>
      <c r="C2600" s="215" t="s">
        <v>2078</v>
      </c>
      <c r="D2600" s="215" t="s">
        <v>157</v>
      </c>
      <c r="E2600" s="216" t="s">
        <v>2079</v>
      </c>
      <c r="F2600" s="217" t="s">
        <v>2080</v>
      </c>
      <c r="G2600" s="218" t="s">
        <v>160</v>
      </c>
      <c r="H2600" s="219">
        <v>8</v>
      </c>
      <c r="I2600" s="220"/>
      <c r="J2600" s="221">
        <f>ROUND(I2600*H2600,2)</f>
        <v>0</v>
      </c>
      <c r="K2600" s="217" t="s">
        <v>19</v>
      </c>
      <c r="L2600" s="47"/>
      <c r="M2600" s="222" t="s">
        <v>19</v>
      </c>
      <c r="N2600" s="223" t="s">
        <v>40</v>
      </c>
      <c r="O2600" s="87"/>
      <c r="P2600" s="224">
        <f>O2600*H2600</f>
        <v>0</v>
      </c>
      <c r="Q2600" s="224">
        <v>0</v>
      </c>
      <c r="R2600" s="224">
        <f>Q2600*H2600</f>
        <v>0</v>
      </c>
      <c r="S2600" s="224">
        <v>0</v>
      </c>
      <c r="T2600" s="225">
        <f>S2600*H2600</f>
        <v>0</v>
      </c>
      <c r="U2600" s="41"/>
      <c r="V2600" s="41"/>
      <c r="W2600" s="41"/>
      <c r="X2600" s="41"/>
      <c r="Y2600" s="41"/>
      <c r="Z2600" s="41"/>
      <c r="AA2600" s="41"/>
      <c r="AB2600" s="41"/>
      <c r="AC2600" s="41"/>
      <c r="AD2600" s="41"/>
      <c r="AE2600" s="41"/>
      <c r="AR2600" s="226" t="s">
        <v>220</v>
      </c>
      <c r="AT2600" s="226" t="s">
        <v>157</v>
      </c>
      <c r="AU2600" s="226" t="s">
        <v>77</v>
      </c>
      <c r="AY2600" s="20" t="s">
        <v>155</v>
      </c>
      <c r="BE2600" s="227">
        <f>IF(N2600="základní",J2600,0)</f>
        <v>0</v>
      </c>
      <c r="BF2600" s="227">
        <f>IF(N2600="snížená",J2600,0)</f>
        <v>0</v>
      </c>
      <c r="BG2600" s="227">
        <f>IF(N2600="zákl. přenesená",J2600,0)</f>
        <v>0</v>
      </c>
      <c r="BH2600" s="227">
        <f>IF(N2600="sníž. přenesená",J2600,0)</f>
        <v>0</v>
      </c>
      <c r="BI2600" s="227">
        <f>IF(N2600="nulová",J2600,0)</f>
        <v>0</v>
      </c>
      <c r="BJ2600" s="20" t="s">
        <v>75</v>
      </c>
      <c r="BK2600" s="227">
        <f>ROUND(I2600*H2600,2)</f>
        <v>0</v>
      </c>
      <c r="BL2600" s="20" t="s">
        <v>220</v>
      </c>
      <c r="BM2600" s="226" t="s">
        <v>2081</v>
      </c>
    </row>
    <row r="2601" s="2" customFormat="1">
      <c r="A2601" s="41"/>
      <c r="B2601" s="42"/>
      <c r="C2601" s="43"/>
      <c r="D2601" s="228" t="s">
        <v>162</v>
      </c>
      <c r="E2601" s="43"/>
      <c r="F2601" s="229" t="s">
        <v>2080</v>
      </c>
      <c r="G2601" s="43"/>
      <c r="H2601" s="43"/>
      <c r="I2601" s="230"/>
      <c r="J2601" s="43"/>
      <c r="K2601" s="43"/>
      <c r="L2601" s="47"/>
      <c r="M2601" s="231"/>
      <c r="N2601" s="232"/>
      <c r="O2601" s="87"/>
      <c r="P2601" s="87"/>
      <c r="Q2601" s="87"/>
      <c r="R2601" s="87"/>
      <c r="S2601" s="87"/>
      <c r="T2601" s="88"/>
      <c r="U2601" s="41"/>
      <c r="V2601" s="41"/>
      <c r="W2601" s="41"/>
      <c r="X2601" s="41"/>
      <c r="Y2601" s="41"/>
      <c r="Z2601" s="41"/>
      <c r="AA2601" s="41"/>
      <c r="AB2601" s="41"/>
      <c r="AC2601" s="41"/>
      <c r="AD2601" s="41"/>
      <c r="AE2601" s="41"/>
      <c r="AT2601" s="20" t="s">
        <v>162</v>
      </c>
      <c r="AU2601" s="20" t="s">
        <v>77</v>
      </c>
    </row>
    <row r="2602" s="2" customFormat="1" ht="16.5" customHeight="1">
      <c r="A2602" s="41"/>
      <c r="B2602" s="42"/>
      <c r="C2602" s="215" t="s">
        <v>1374</v>
      </c>
      <c r="D2602" s="215" t="s">
        <v>157</v>
      </c>
      <c r="E2602" s="216" t="s">
        <v>2082</v>
      </c>
      <c r="F2602" s="217" t="s">
        <v>2083</v>
      </c>
      <c r="G2602" s="218" t="s">
        <v>160</v>
      </c>
      <c r="H2602" s="219">
        <v>2</v>
      </c>
      <c r="I2602" s="220"/>
      <c r="J2602" s="221">
        <f>ROUND(I2602*H2602,2)</f>
        <v>0</v>
      </c>
      <c r="K2602" s="217" t="s">
        <v>19</v>
      </c>
      <c r="L2602" s="47"/>
      <c r="M2602" s="222" t="s">
        <v>19</v>
      </c>
      <c r="N2602" s="223" t="s">
        <v>40</v>
      </c>
      <c r="O2602" s="87"/>
      <c r="P2602" s="224">
        <f>O2602*H2602</f>
        <v>0</v>
      </c>
      <c r="Q2602" s="224">
        <v>0</v>
      </c>
      <c r="R2602" s="224">
        <f>Q2602*H2602</f>
        <v>0</v>
      </c>
      <c r="S2602" s="224">
        <v>0</v>
      </c>
      <c r="T2602" s="225">
        <f>S2602*H2602</f>
        <v>0</v>
      </c>
      <c r="U2602" s="41"/>
      <c r="V2602" s="41"/>
      <c r="W2602" s="41"/>
      <c r="X2602" s="41"/>
      <c r="Y2602" s="41"/>
      <c r="Z2602" s="41"/>
      <c r="AA2602" s="41"/>
      <c r="AB2602" s="41"/>
      <c r="AC2602" s="41"/>
      <c r="AD2602" s="41"/>
      <c r="AE2602" s="41"/>
      <c r="AR2602" s="226" t="s">
        <v>220</v>
      </c>
      <c r="AT2602" s="226" t="s">
        <v>157</v>
      </c>
      <c r="AU2602" s="226" t="s">
        <v>77</v>
      </c>
      <c r="AY2602" s="20" t="s">
        <v>155</v>
      </c>
      <c r="BE2602" s="227">
        <f>IF(N2602="základní",J2602,0)</f>
        <v>0</v>
      </c>
      <c r="BF2602" s="227">
        <f>IF(N2602="snížená",J2602,0)</f>
        <v>0</v>
      </c>
      <c r="BG2602" s="227">
        <f>IF(N2602="zákl. přenesená",J2602,0)</f>
        <v>0</v>
      </c>
      <c r="BH2602" s="227">
        <f>IF(N2602="sníž. přenesená",J2602,0)</f>
        <v>0</v>
      </c>
      <c r="BI2602" s="227">
        <f>IF(N2602="nulová",J2602,0)</f>
        <v>0</v>
      </c>
      <c r="BJ2602" s="20" t="s">
        <v>75</v>
      </c>
      <c r="BK2602" s="227">
        <f>ROUND(I2602*H2602,2)</f>
        <v>0</v>
      </c>
      <c r="BL2602" s="20" t="s">
        <v>220</v>
      </c>
      <c r="BM2602" s="226" t="s">
        <v>2084</v>
      </c>
    </row>
    <row r="2603" s="2" customFormat="1">
      <c r="A2603" s="41"/>
      <c r="B2603" s="42"/>
      <c r="C2603" s="43"/>
      <c r="D2603" s="228" t="s">
        <v>162</v>
      </c>
      <c r="E2603" s="43"/>
      <c r="F2603" s="229" t="s">
        <v>2083</v>
      </c>
      <c r="G2603" s="43"/>
      <c r="H2603" s="43"/>
      <c r="I2603" s="230"/>
      <c r="J2603" s="43"/>
      <c r="K2603" s="43"/>
      <c r="L2603" s="47"/>
      <c r="M2603" s="231"/>
      <c r="N2603" s="232"/>
      <c r="O2603" s="87"/>
      <c r="P2603" s="87"/>
      <c r="Q2603" s="87"/>
      <c r="R2603" s="87"/>
      <c r="S2603" s="87"/>
      <c r="T2603" s="88"/>
      <c r="U2603" s="41"/>
      <c r="V2603" s="41"/>
      <c r="W2603" s="41"/>
      <c r="X2603" s="41"/>
      <c r="Y2603" s="41"/>
      <c r="Z2603" s="41"/>
      <c r="AA2603" s="41"/>
      <c r="AB2603" s="41"/>
      <c r="AC2603" s="41"/>
      <c r="AD2603" s="41"/>
      <c r="AE2603" s="41"/>
      <c r="AT2603" s="20" t="s">
        <v>162</v>
      </c>
      <c r="AU2603" s="20" t="s">
        <v>77</v>
      </c>
    </row>
    <row r="2604" s="2" customFormat="1" ht="16.5" customHeight="1">
      <c r="A2604" s="41"/>
      <c r="B2604" s="42"/>
      <c r="C2604" s="215" t="s">
        <v>2085</v>
      </c>
      <c r="D2604" s="215" t="s">
        <v>157</v>
      </c>
      <c r="E2604" s="216" t="s">
        <v>2086</v>
      </c>
      <c r="F2604" s="217" t="s">
        <v>2087</v>
      </c>
      <c r="G2604" s="218" t="s">
        <v>160</v>
      </c>
      <c r="H2604" s="219">
        <v>2</v>
      </c>
      <c r="I2604" s="220"/>
      <c r="J2604" s="221">
        <f>ROUND(I2604*H2604,2)</f>
        <v>0</v>
      </c>
      <c r="K2604" s="217" t="s">
        <v>19</v>
      </c>
      <c r="L2604" s="47"/>
      <c r="M2604" s="222" t="s">
        <v>19</v>
      </c>
      <c r="N2604" s="223" t="s">
        <v>40</v>
      </c>
      <c r="O2604" s="87"/>
      <c r="P2604" s="224">
        <f>O2604*H2604</f>
        <v>0</v>
      </c>
      <c r="Q2604" s="224">
        <v>0</v>
      </c>
      <c r="R2604" s="224">
        <f>Q2604*H2604</f>
        <v>0</v>
      </c>
      <c r="S2604" s="224">
        <v>0</v>
      </c>
      <c r="T2604" s="225">
        <f>S2604*H2604</f>
        <v>0</v>
      </c>
      <c r="U2604" s="41"/>
      <c r="V2604" s="41"/>
      <c r="W2604" s="41"/>
      <c r="X2604" s="41"/>
      <c r="Y2604" s="41"/>
      <c r="Z2604" s="41"/>
      <c r="AA2604" s="41"/>
      <c r="AB2604" s="41"/>
      <c r="AC2604" s="41"/>
      <c r="AD2604" s="41"/>
      <c r="AE2604" s="41"/>
      <c r="AR2604" s="226" t="s">
        <v>220</v>
      </c>
      <c r="AT2604" s="226" t="s">
        <v>157</v>
      </c>
      <c r="AU2604" s="226" t="s">
        <v>77</v>
      </c>
      <c r="AY2604" s="20" t="s">
        <v>155</v>
      </c>
      <c r="BE2604" s="227">
        <f>IF(N2604="základní",J2604,0)</f>
        <v>0</v>
      </c>
      <c r="BF2604" s="227">
        <f>IF(N2604="snížená",J2604,0)</f>
        <v>0</v>
      </c>
      <c r="BG2604" s="227">
        <f>IF(N2604="zákl. přenesená",J2604,0)</f>
        <v>0</v>
      </c>
      <c r="BH2604" s="227">
        <f>IF(N2604="sníž. přenesená",J2604,0)</f>
        <v>0</v>
      </c>
      <c r="BI2604" s="227">
        <f>IF(N2604="nulová",J2604,0)</f>
        <v>0</v>
      </c>
      <c r="BJ2604" s="20" t="s">
        <v>75</v>
      </c>
      <c r="BK2604" s="227">
        <f>ROUND(I2604*H2604,2)</f>
        <v>0</v>
      </c>
      <c r="BL2604" s="20" t="s">
        <v>220</v>
      </c>
      <c r="BM2604" s="226" t="s">
        <v>2088</v>
      </c>
    </row>
    <row r="2605" s="2" customFormat="1">
      <c r="A2605" s="41"/>
      <c r="B2605" s="42"/>
      <c r="C2605" s="43"/>
      <c r="D2605" s="228" t="s">
        <v>162</v>
      </c>
      <c r="E2605" s="43"/>
      <c r="F2605" s="229" t="s">
        <v>2087</v>
      </c>
      <c r="G2605" s="43"/>
      <c r="H2605" s="43"/>
      <c r="I2605" s="230"/>
      <c r="J2605" s="43"/>
      <c r="K2605" s="43"/>
      <c r="L2605" s="47"/>
      <c r="M2605" s="231"/>
      <c r="N2605" s="232"/>
      <c r="O2605" s="87"/>
      <c r="P2605" s="87"/>
      <c r="Q2605" s="87"/>
      <c r="R2605" s="87"/>
      <c r="S2605" s="87"/>
      <c r="T2605" s="88"/>
      <c r="U2605" s="41"/>
      <c r="V2605" s="41"/>
      <c r="W2605" s="41"/>
      <c r="X2605" s="41"/>
      <c r="Y2605" s="41"/>
      <c r="Z2605" s="41"/>
      <c r="AA2605" s="41"/>
      <c r="AB2605" s="41"/>
      <c r="AC2605" s="41"/>
      <c r="AD2605" s="41"/>
      <c r="AE2605" s="41"/>
      <c r="AT2605" s="20" t="s">
        <v>162</v>
      </c>
      <c r="AU2605" s="20" t="s">
        <v>77</v>
      </c>
    </row>
    <row r="2606" s="2" customFormat="1" ht="16.5" customHeight="1">
      <c r="A2606" s="41"/>
      <c r="B2606" s="42"/>
      <c r="C2606" s="215" t="s">
        <v>1377</v>
      </c>
      <c r="D2606" s="215" t="s">
        <v>157</v>
      </c>
      <c r="E2606" s="216" t="s">
        <v>2089</v>
      </c>
      <c r="F2606" s="217" t="s">
        <v>2090</v>
      </c>
      <c r="G2606" s="218" t="s">
        <v>160</v>
      </c>
      <c r="H2606" s="219">
        <v>1</v>
      </c>
      <c r="I2606" s="220"/>
      <c r="J2606" s="221">
        <f>ROUND(I2606*H2606,2)</f>
        <v>0</v>
      </c>
      <c r="K2606" s="217" t="s">
        <v>19</v>
      </c>
      <c r="L2606" s="47"/>
      <c r="M2606" s="222" t="s">
        <v>19</v>
      </c>
      <c r="N2606" s="223" t="s">
        <v>40</v>
      </c>
      <c r="O2606" s="87"/>
      <c r="P2606" s="224">
        <f>O2606*H2606</f>
        <v>0</v>
      </c>
      <c r="Q2606" s="224">
        <v>0</v>
      </c>
      <c r="R2606" s="224">
        <f>Q2606*H2606</f>
        <v>0</v>
      </c>
      <c r="S2606" s="224">
        <v>0</v>
      </c>
      <c r="T2606" s="225">
        <f>S2606*H2606</f>
        <v>0</v>
      </c>
      <c r="U2606" s="41"/>
      <c r="V2606" s="41"/>
      <c r="W2606" s="41"/>
      <c r="X2606" s="41"/>
      <c r="Y2606" s="41"/>
      <c r="Z2606" s="41"/>
      <c r="AA2606" s="41"/>
      <c r="AB2606" s="41"/>
      <c r="AC2606" s="41"/>
      <c r="AD2606" s="41"/>
      <c r="AE2606" s="41"/>
      <c r="AR2606" s="226" t="s">
        <v>220</v>
      </c>
      <c r="AT2606" s="226" t="s">
        <v>157</v>
      </c>
      <c r="AU2606" s="226" t="s">
        <v>77</v>
      </c>
      <c r="AY2606" s="20" t="s">
        <v>155</v>
      </c>
      <c r="BE2606" s="227">
        <f>IF(N2606="základní",J2606,0)</f>
        <v>0</v>
      </c>
      <c r="BF2606" s="227">
        <f>IF(N2606="snížená",J2606,0)</f>
        <v>0</v>
      </c>
      <c r="BG2606" s="227">
        <f>IF(N2606="zákl. přenesená",J2606,0)</f>
        <v>0</v>
      </c>
      <c r="BH2606" s="227">
        <f>IF(N2606="sníž. přenesená",J2606,0)</f>
        <v>0</v>
      </c>
      <c r="BI2606" s="227">
        <f>IF(N2606="nulová",J2606,0)</f>
        <v>0</v>
      </c>
      <c r="BJ2606" s="20" t="s">
        <v>75</v>
      </c>
      <c r="BK2606" s="227">
        <f>ROUND(I2606*H2606,2)</f>
        <v>0</v>
      </c>
      <c r="BL2606" s="20" t="s">
        <v>220</v>
      </c>
      <c r="BM2606" s="226" t="s">
        <v>2091</v>
      </c>
    </row>
    <row r="2607" s="2" customFormat="1">
      <c r="A2607" s="41"/>
      <c r="B2607" s="42"/>
      <c r="C2607" s="43"/>
      <c r="D2607" s="228" t="s">
        <v>162</v>
      </c>
      <c r="E2607" s="43"/>
      <c r="F2607" s="229" t="s">
        <v>2090</v>
      </c>
      <c r="G2607" s="43"/>
      <c r="H2607" s="43"/>
      <c r="I2607" s="230"/>
      <c r="J2607" s="43"/>
      <c r="K2607" s="43"/>
      <c r="L2607" s="47"/>
      <c r="M2607" s="231"/>
      <c r="N2607" s="232"/>
      <c r="O2607" s="87"/>
      <c r="P2607" s="87"/>
      <c r="Q2607" s="87"/>
      <c r="R2607" s="87"/>
      <c r="S2607" s="87"/>
      <c r="T2607" s="88"/>
      <c r="U2607" s="41"/>
      <c r="V2607" s="41"/>
      <c r="W2607" s="41"/>
      <c r="X2607" s="41"/>
      <c r="Y2607" s="41"/>
      <c r="Z2607" s="41"/>
      <c r="AA2607" s="41"/>
      <c r="AB2607" s="41"/>
      <c r="AC2607" s="41"/>
      <c r="AD2607" s="41"/>
      <c r="AE2607" s="41"/>
      <c r="AT2607" s="20" t="s">
        <v>162</v>
      </c>
      <c r="AU2607" s="20" t="s">
        <v>77</v>
      </c>
    </row>
    <row r="2608" s="2" customFormat="1" ht="16.5" customHeight="1">
      <c r="A2608" s="41"/>
      <c r="B2608" s="42"/>
      <c r="C2608" s="215" t="s">
        <v>2092</v>
      </c>
      <c r="D2608" s="215" t="s">
        <v>157</v>
      </c>
      <c r="E2608" s="216" t="s">
        <v>2093</v>
      </c>
      <c r="F2608" s="217" t="s">
        <v>2094</v>
      </c>
      <c r="G2608" s="218" t="s">
        <v>160</v>
      </c>
      <c r="H2608" s="219">
        <v>1</v>
      </c>
      <c r="I2608" s="220"/>
      <c r="J2608" s="221">
        <f>ROUND(I2608*H2608,2)</f>
        <v>0</v>
      </c>
      <c r="K2608" s="217" t="s">
        <v>19</v>
      </c>
      <c r="L2608" s="47"/>
      <c r="M2608" s="222" t="s">
        <v>19</v>
      </c>
      <c r="N2608" s="223" t="s">
        <v>40</v>
      </c>
      <c r="O2608" s="87"/>
      <c r="P2608" s="224">
        <f>O2608*H2608</f>
        <v>0</v>
      </c>
      <c r="Q2608" s="224">
        <v>0</v>
      </c>
      <c r="R2608" s="224">
        <f>Q2608*H2608</f>
        <v>0</v>
      </c>
      <c r="S2608" s="224">
        <v>0</v>
      </c>
      <c r="T2608" s="225">
        <f>S2608*H2608</f>
        <v>0</v>
      </c>
      <c r="U2608" s="41"/>
      <c r="V2608" s="41"/>
      <c r="W2608" s="41"/>
      <c r="X2608" s="41"/>
      <c r="Y2608" s="41"/>
      <c r="Z2608" s="41"/>
      <c r="AA2608" s="41"/>
      <c r="AB2608" s="41"/>
      <c r="AC2608" s="41"/>
      <c r="AD2608" s="41"/>
      <c r="AE2608" s="41"/>
      <c r="AR2608" s="226" t="s">
        <v>220</v>
      </c>
      <c r="AT2608" s="226" t="s">
        <v>157</v>
      </c>
      <c r="AU2608" s="226" t="s">
        <v>77</v>
      </c>
      <c r="AY2608" s="20" t="s">
        <v>155</v>
      </c>
      <c r="BE2608" s="227">
        <f>IF(N2608="základní",J2608,0)</f>
        <v>0</v>
      </c>
      <c r="BF2608" s="227">
        <f>IF(N2608="snížená",J2608,0)</f>
        <v>0</v>
      </c>
      <c r="BG2608" s="227">
        <f>IF(N2608="zákl. přenesená",J2608,0)</f>
        <v>0</v>
      </c>
      <c r="BH2608" s="227">
        <f>IF(N2608="sníž. přenesená",J2608,0)</f>
        <v>0</v>
      </c>
      <c r="BI2608" s="227">
        <f>IF(N2608="nulová",J2608,0)</f>
        <v>0</v>
      </c>
      <c r="BJ2608" s="20" t="s">
        <v>75</v>
      </c>
      <c r="BK2608" s="227">
        <f>ROUND(I2608*H2608,2)</f>
        <v>0</v>
      </c>
      <c r="BL2608" s="20" t="s">
        <v>220</v>
      </c>
      <c r="BM2608" s="226" t="s">
        <v>2095</v>
      </c>
    </row>
    <row r="2609" s="2" customFormat="1">
      <c r="A2609" s="41"/>
      <c r="B2609" s="42"/>
      <c r="C2609" s="43"/>
      <c r="D2609" s="228" t="s">
        <v>162</v>
      </c>
      <c r="E2609" s="43"/>
      <c r="F2609" s="229" t="s">
        <v>2094</v>
      </c>
      <c r="G2609" s="43"/>
      <c r="H2609" s="43"/>
      <c r="I2609" s="230"/>
      <c r="J2609" s="43"/>
      <c r="K2609" s="43"/>
      <c r="L2609" s="47"/>
      <c r="M2609" s="231"/>
      <c r="N2609" s="232"/>
      <c r="O2609" s="87"/>
      <c r="P2609" s="87"/>
      <c r="Q2609" s="87"/>
      <c r="R2609" s="87"/>
      <c r="S2609" s="87"/>
      <c r="T2609" s="88"/>
      <c r="U2609" s="41"/>
      <c r="V2609" s="41"/>
      <c r="W2609" s="41"/>
      <c r="X2609" s="41"/>
      <c r="Y2609" s="41"/>
      <c r="Z2609" s="41"/>
      <c r="AA2609" s="41"/>
      <c r="AB2609" s="41"/>
      <c r="AC2609" s="41"/>
      <c r="AD2609" s="41"/>
      <c r="AE2609" s="41"/>
      <c r="AT2609" s="20" t="s">
        <v>162</v>
      </c>
      <c r="AU2609" s="20" t="s">
        <v>77</v>
      </c>
    </row>
    <row r="2610" s="2" customFormat="1" ht="16.5" customHeight="1">
      <c r="A2610" s="41"/>
      <c r="B2610" s="42"/>
      <c r="C2610" s="215" t="s">
        <v>1384</v>
      </c>
      <c r="D2610" s="215" t="s">
        <v>157</v>
      </c>
      <c r="E2610" s="216" t="s">
        <v>2096</v>
      </c>
      <c r="F2610" s="217" t="s">
        <v>2097</v>
      </c>
      <c r="G2610" s="218" t="s">
        <v>160</v>
      </c>
      <c r="H2610" s="219">
        <v>1</v>
      </c>
      <c r="I2610" s="220"/>
      <c r="J2610" s="221">
        <f>ROUND(I2610*H2610,2)</f>
        <v>0</v>
      </c>
      <c r="K2610" s="217" t="s">
        <v>19</v>
      </c>
      <c r="L2610" s="47"/>
      <c r="M2610" s="222" t="s">
        <v>19</v>
      </c>
      <c r="N2610" s="223" t="s">
        <v>40</v>
      </c>
      <c r="O2610" s="87"/>
      <c r="P2610" s="224">
        <f>O2610*H2610</f>
        <v>0</v>
      </c>
      <c r="Q2610" s="224">
        <v>0</v>
      </c>
      <c r="R2610" s="224">
        <f>Q2610*H2610</f>
        <v>0</v>
      </c>
      <c r="S2610" s="224">
        <v>0</v>
      </c>
      <c r="T2610" s="225">
        <f>S2610*H2610</f>
        <v>0</v>
      </c>
      <c r="U2610" s="41"/>
      <c r="V2610" s="41"/>
      <c r="W2610" s="41"/>
      <c r="X2610" s="41"/>
      <c r="Y2610" s="41"/>
      <c r="Z2610" s="41"/>
      <c r="AA2610" s="41"/>
      <c r="AB2610" s="41"/>
      <c r="AC2610" s="41"/>
      <c r="AD2610" s="41"/>
      <c r="AE2610" s="41"/>
      <c r="AR2610" s="226" t="s">
        <v>220</v>
      </c>
      <c r="AT2610" s="226" t="s">
        <v>157</v>
      </c>
      <c r="AU2610" s="226" t="s">
        <v>77</v>
      </c>
      <c r="AY2610" s="20" t="s">
        <v>155</v>
      </c>
      <c r="BE2610" s="227">
        <f>IF(N2610="základní",J2610,0)</f>
        <v>0</v>
      </c>
      <c r="BF2610" s="227">
        <f>IF(N2610="snížená",J2610,0)</f>
        <v>0</v>
      </c>
      <c r="BG2610" s="227">
        <f>IF(N2610="zákl. přenesená",J2610,0)</f>
        <v>0</v>
      </c>
      <c r="BH2610" s="227">
        <f>IF(N2610="sníž. přenesená",J2610,0)</f>
        <v>0</v>
      </c>
      <c r="BI2610" s="227">
        <f>IF(N2610="nulová",J2610,0)</f>
        <v>0</v>
      </c>
      <c r="BJ2610" s="20" t="s">
        <v>75</v>
      </c>
      <c r="BK2610" s="227">
        <f>ROUND(I2610*H2610,2)</f>
        <v>0</v>
      </c>
      <c r="BL2610" s="20" t="s">
        <v>220</v>
      </c>
      <c r="BM2610" s="226" t="s">
        <v>2098</v>
      </c>
    </row>
    <row r="2611" s="2" customFormat="1">
      <c r="A2611" s="41"/>
      <c r="B2611" s="42"/>
      <c r="C2611" s="43"/>
      <c r="D2611" s="228" t="s">
        <v>162</v>
      </c>
      <c r="E2611" s="43"/>
      <c r="F2611" s="229" t="s">
        <v>2097</v>
      </c>
      <c r="G2611" s="43"/>
      <c r="H2611" s="43"/>
      <c r="I2611" s="230"/>
      <c r="J2611" s="43"/>
      <c r="K2611" s="43"/>
      <c r="L2611" s="47"/>
      <c r="M2611" s="231"/>
      <c r="N2611" s="232"/>
      <c r="O2611" s="87"/>
      <c r="P2611" s="87"/>
      <c r="Q2611" s="87"/>
      <c r="R2611" s="87"/>
      <c r="S2611" s="87"/>
      <c r="T2611" s="88"/>
      <c r="U2611" s="41"/>
      <c r="V2611" s="41"/>
      <c r="W2611" s="41"/>
      <c r="X2611" s="41"/>
      <c r="Y2611" s="41"/>
      <c r="Z2611" s="41"/>
      <c r="AA2611" s="41"/>
      <c r="AB2611" s="41"/>
      <c r="AC2611" s="41"/>
      <c r="AD2611" s="41"/>
      <c r="AE2611" s="41"/>
      <c r="AT2611" s="20" t="s">
        <v>162</v>
      </c>
      <c r="AU2611" s="20" t="s">
        <v>77</v>
      </c>
    </row>
    <row r="2612" s="2" customFormat="1" ht="16.5" customHeight="1">
      <c r="A2612" s="41"/>
      <c r="B2612" s="42"/>
      <c r="C2612" s="215" t="s">
        <v>2099</v>
      </c>
      <c r="D2612" s="215" t="s">
        <v>157</v>
      </c>
      <c r="E2612" s="216" t="s">
        <v>2100</v>
      </c>
      <c r="F2612" s="217" t="s">
        <v>2101</v>
      </c>
      <c r="G2612" s="218" t="s">
        <v>160</v>
      </c>
      <c r="H2612" s="219">
        <v>1</v>
      </c>
      <c r="I2612" s="220"/>
      <c r="J2612" s="221">
        <f>ROUND(I2612*H2612,2)</f>
        <v>0</v>
      </c>
      <c r="K2612" s="217" t="s">
        <v>19</v>
      </c>
      <c r="L2612" s="47"/>
      <c r="M2612" s="222" t="s">
        <v>19</v>
      </c>
      <c r="N2612" s="223" t="s">
        <v>40</v>
      </c>
      <c r="O2612" s="87"/>
      <c r="P2612" s="224">
        <f>O2612*H2612</f>
        <v>0</v>
      </c>
      <c r="Q2612" s="224">
        <v>0</v>
      </c>
      <c r="R2612" s="224">
        <f>Q2612*H2612</f>
        <v>0</v>
      </c>
      <c r="S2612" s="224">
        <v>0</v>
      </c>
      <c r="T2612" s="225">
        <f>S2612*H2612</f>
        <v>0</v>
      </c>
      <c r="U2612" s="41"/>
      <c r="V2612" s="41"/>
      <c r="W2612" s="41"/>
      <c r="X2612" s="41"/>
      <c r="Y2612" s="41"/>
      <c r="Z2612" s="41"/>
      <c r="AA2612" s="41"/>
      <c r="AB2612" s="41"/>
      <c r="AC2612" s="41"/>
      <c r="AD2612" s="41"/>
      <c r="AE2612" s="41"/>
      <c r="AR2612" s="226" t="s">
        <v>220</v>
      </c>
      <c r="AT2612" s="226" t="s">
        <v>157</v>
      </c>
      <c r="AU2612" s="226" t="s">
        <v>77</v>
      </c>
      <c r="AY2612" s="20" t="s">
        <v>155</v>
      </c>
      <c r="BE2612" s="227">
        <f>IF(N2612="základní",J2612,0)</f>
        <v>0</v>
      </c>
      <c r="BF2612" s="227">
        <f>IF(N2612="snížená",J2612,0)</f>
        <v>0</v>
      </c>
      <c r="BG2612" s="227">
        <f>IF(N2612="zákl. přenesená",J2612,0)</f>
        <v>0</v>
      </c>
      <c r="BH2612" s="227">
        <f>IF(N2612="sníž. přenesená",J2612,0)</f>
        <v>0</v>
      </c>
      <c r="BI2612" s="227">
        <f>IF(N2612="nulová",J2612,0)</f>
        <v>0</v>
      </c>
      <c r="BJ2612" s="20" t="s">
        <v>75</v>
      </c>
      <c r="BK2612" s="227">
        <f>ROUND(I2612*H2612,2)</f>
        <v>0</v>
      </c>
      <c r="BL2612" s="20" t="s">
        <v>220</v>
      </c>
      <c r="BM2612" s="226" t="s">
        <v>2102</v>
      </c>
    </row>
    <row r="2613" s="2" customFormat="1">
      <c r="A2613" s="41"/>
      <c r="B2613" s="42"/>
      <c r="C2613" s="43"/>
      <c r="D2613" s="228" t="s">
        <v>162</v>
      </c>
      <c r="E2613" s="43"/>
      <c r="F2613" s="229" t="s">
        <v>2101</v>
      </c>
      <c r="G2613" s="43"/>
      <c r="H2613" s="43"/>
      <c r="I2613" s="230"/>
      <c r="J2613" s="43"/>
      <c r="K2613" s="43"/>
      <c r="L2613" s="47"/>
      <c r="M2613" s="231"/>
      <c r="N2613" s="232"/>
      <c r="O2613" s="87"/>
      <c r="P2613" s="87"/>
      <c r="Q2613" s="87"/>
      <c r="R2613" s="87"/>
      <c r="S2613" s="87"/>
      <c r="T2613" s="88"/>
      <c r="U2613" s="41"/>
      <c r="V2613" s="41"/>
      <c r="W2613" s="41"/>
      <c r="X2613" s="41"/>
      <c r="Y2613" s="41"/>
      <c r="Z2613" s="41"/>
      <c r="AA2613" s="41"/>
      <c r="AB2613" s="41"/>
      <c r="AC2613" s="41"/>
      <c r="AD2613" s="41"/>
      <c r="AE2613" s="41"/>
      <c r="AT2613" s="20" t="s">
        <v>162</v>
      </c>
      <c r="AU2613" s="20" t="s">
        <v>77</v>
      </c>
    </row>
    <row r="2614" s="2" customFormat="1" ht="16.5" customHeight="1">
      <c r="A2614" s="41"/>
      <c r="B2614" s="42"/>
      <c r="C2614" s="215" t="s">
        <v>1392</v>
      </c>
      <c r="D2614" s="215" t="s">
        <v>157</v>
      </c>
      <c r="E2614" s="216" t="s">
        <v>2103</v>
      </c>
      <c r="F2614" s="217" t="s">
        <v>2104</v>
      </c>
      <c r="G2614" s="218" t="s">
        <v>160</v>
      </c>
      <c r="H2614" s="219">
        <v>1</v>
      </c>
      <c r="I2614" s="220"/>
      <c r="J2614" s="221">
        <f>ROUND(I2614*H2614,2)</f>
        <v>0</v>
      </c>
      <c r="K2614" s="217" t="s">
        <v>19</v>
      </c>
      <c r="L2614" s="47"/>
      <c r="M2614" s="222" t="s">
        <v>19</v>
      </c>
      <c r="N2614" s="223" t="s">
        <v>40</v>
      </c>
      <c r="O2614" s="87"/>
      <c r="P2614" s="224">
        <f>O2614*H2614</f>
        <v>0</v>
      </c>
      <c r="Q2614" s="224">
        <v>0</v>
      </c>
      <c r="R2614" s="224">
        <f>Q2614*H2614</f>
        <v>0</v>
      </c>
      <c r="S2614" s="224">
        <v>0</v>
      </c>
      <c r="T2614" s="225">
        <f>S2614*H2614</f>
        <v>0</v>
      </c>
      <c r="U2614" s="41"/>
      <c r="V2614" s="41"/>
      <c r="W2614" s="41"/>
      <c r="X2614" s="41"/>
      <c r="Y2614" s="41"/>
      <c r="Z2614" s="41"/>
      <c r="AA2614" s="41"/>
      <c r="AB2614" s="41"/>
      <c r="AC2614" s="41"/>
      <c r="AD2614" s="41"/>
      <c r="AE2614" s="41"/>
      <c r="AR2614" s="226" t="s">
        <v>220</v>
      </c>
      <c r="AT2614" s="226" t="s">
        <v>157</v>
      </c>
      <c r="AU2614" s="226" t="s">
        <v>77</v>
      </c>
      <c r="AY2614" s="20" t="s">
        <v>155</v>
      </c>
      <c r="BE2614" s="227">
        <f>IF(N2614="základní",J2614,0)</f>
        <v>0</v>
      </c>
      <c r="BF2614" s="227">
        <f>IF(N2614="snížená",J2614,0)</f>
        <v>0</v>
      </c>
      <c r="BG2614" s="227">
        <f>IF(N2614="zákl. přenesená",J2614,0)</f>
        <v>0</v>
      </c>
      <c r="BH2614" s="227">
        <f>IF(N2614="sníž. přenesená",J2614,0)</f>
        <v>0</v>
      </c>
      <c r="BI2614" s="227">
        <f>IF(N2614="nulová",J2614,0)</f>
        <v>0</v>
      </c>
      <c r="BJ2614" s="20" t="s">
        <v>75</v>
      </c>
      <c r="BK2614" s="227">
        <f>ROUND(I2614*H2614,2)</f>
        <v>0</v>
      </c>
      <c r="BL2614" s="20" t="s">
        <v>220</v>
      </c>
      <c r="BM2614" s="226" t="s">
        <v>2105</v>
      </c>
    </row>
    <row r="2615" s="2" customFormat="1">
      <c r="A2615" s="41"/>
      <c r="B2615" s="42"/>
      <c r="C2615" s="43"/>
      <c r="D2615" s="228" t="s">
        <v>162</v>
      </c>
      <c r="E2615" s="43"/>
      <c r="F2615" s="229" t="s">
        <v>2104</v>
      </c>
      <c r="G2615" s="43"/>
      <c r="H2615" s="43"/>
      <c r="I2615" s="230"/>
      <c r="J2615" s="43"/>
      <c r="K2615" s="43"/>
      <c r="L2615" s="47"/>
      <c r="M2615" s="231"/>
      <c r="N2615" s="232"/>
      <c r="O2615" s="87"/>
      <c r="P2615" s="87"/>
      <c r="Q2615" s="87"/>
      <c r="R2615" s="87"/>
      <c r="S2615" s="87"/>
      <c r="T2615" s="88"/>
      <c r="U2615" s="41"/>
      <c r="V2615" s="41"/>
      <c r="W2615" s="41"/>
      <c r="X2615" s="41"/>
      <c r="Y2615" s="41"/>
      <c r="Z2615" s="41"/>
      <c r="AA2615" s="41"/>
      <c r="AB2615" s="41"/>
      <c r="AC2615" s="41"/>
      <c r="AD2615" s="41"/>
      <c r="AE2615" s="41"/>
      <c r="AT2615" s="20" t="s">
        <v>162</v>
      </c>
      <c r="AU2615" s="20" t="s">
        <v>77</v>
      </c>
    </row>
    <row r="2616" s="2" customFormat="1" ht="16.5" customHeight="1">
      <c r="A2616" s="41"/>
      <c r="B2616" s="42"/>
      <c r="C2616" s="215" t="s">
        <v>2106</v>
      </c>
      <c r="D2616" s="215" t="s">
        <v>157</v>
      </c>
      <c r="E2616" s="216" t="s">
        <v>2107</v>
      </c>
      <c r="F2616" s="217" t="s">
        <v>2108</v>
      </c>
      <c r="G2616" s="218" t="s">
        <v>160</v>
      </c>
      <c r="H2616" s="219">
        <v>1</v>
      </c>
      <c r="I2616" s="220"/>
      <c r="J2616" s="221">
        <f>ROUND(I2616*H2616,2)</f>
        <v>0</v>
      </c>
      <c r="K2616" s="217" t="s">
        <v>19</v>
      </c>
      <c r="L2616" s="47"/>
      <c r="M2616" s="222" t="s">
        <v>19</v>
      </c>
      <c r="N2616" s="223" t="s">
        <v>40</v>
      </c>
      <c r="O2616" s="87"/>
      <c r="P2616" s="224">
        <f>O2616*H2616</f>
        <v>0</v>
      </c>
      <c r="Q2616" s="224">
        <v>0</v>
      </c>
      <c r="R2616" s="224">
        <f>Q2616*H2616</f>
        <v>0</v>
      </c>
      <c r="S2616" s="224">
        <v>0</v>
      </c>
      <c r="T2616" s="225">
        <f>S2616*H2616</f>
        <v>0</v>
      </c>
      <c r="U2616" s="41"/>
      <c r="V2616" s="41"/>
      <c r="W2616" s="41"/>
      <c r="X2616" s="41"/>
      <c r="Y2616" s="41"/>
      <c r="Z2616" s="41"/>
      <c r="AA2616" s="41"/>
      <c r="AB2616" s="41"/>
      <c r="AC2616" s="41"/>
      <c r="AD2616" s="41"/>
      <c r="AE2616" s="41"/>
      <c r="AR2616" s="226" t="s">
        <v>220</v>
      </c>
      <c r="AT2616" s="226" t="s">
        <v>157</v>
      </c>
      <c r="AU2616" s="226" t="s">
        <v>77</v>
      </c>
      <c r="AY2616" s="20" t="s">
        <v>155</v>
      </c>
      <c r="BE2616" s="227">
        <f>IF(N2616="základní",J2616,0)</f>
        <v>0</v>
      </c>
      <c r="BF2616" s="227">
        <f>IF(N2616="snížená",J2616,0)</f>
        <v>0</v>
      </c>
      <c r="BG2616" s="227">
        <f>IF(N2616="zákl. přenesená",J2616,0)</f>
        <v>0</v>
      </c>
      <c r="BH2616" s="227">
        <f>IF(N2616="sníž. přenesená",J2616,0)</f>
        <v>0</v>
      </c>
      <c r="BI2616" s="227">
        <f>IF(N2616="nulová",J2616,0)</f>
        <v>0</v>
      </c>
      <c r="BJ2616" s="20" t="s">
        <v>75</v>
      </c>
      <c r="BK2616" s="227">
        <f>ROUND(I2616*H2616,2)</f>
        <v>0</v>
      </c>
      <c r="BL2616" s="20" t="s">
        <v>220</v>
      </c>
      <c r="BM2616" s="226" t="s">
        <v>2109</v>
      </c>
    </row>
    <row r="2617" s="2" customFormat="1">
      <c r="A2617" s="41"/>
      <c r="B2617" s="42"/>
      <c r="C2617" s="43"/>
      <c r="D2617" s="228" t="s">
        <v>162</v>
      </c>
      <c r="E2617" s="43"/>
      <c r="F2617" s="229" t="s">
        <v>2108</v>
      </c>
      <c r="G2617" s="43"/>
      <c r="H2617" s="43"/>
      <c r="I2617" s="230"/>
      <c r="J2617" s="43"/>
      <c r="K2617" s="43"/>
      <c r="L2617" s="47"/>
      <c r="M2617" s="231"/>
      <c r="N2617" s="232"/>
      <c r="O2617" s="87"/>
      <c r="P2617" s="87"/>
      <c r="Q2617" s="87"/>
      <c r="R2617" s="87"/>
      <c r="S2617" s="87"/>
      <c r="T2617" s="88"/>
      <c r="U2617" s="41"/>
      <c r="V2617" s="41"/>
      <c r="W2617" s="41"/>
      <c r="X2617" s="41"/>
      <c r="Y2617" s="41"/>
      <c r="Z2617" s="41"/>
      <c r="AA2617" s="41"/>
      <c r="AB2617" s="41"/>
      <c r="AC2617" s="41"/>
      <c r="AD2617" s="41"/>
      <c r="AE2617" s="41"/>
      <c r="AT2617" s="20" t="s">
        <v>162</v>
      </c>
      <c r="AU2617" s="20" t="s">
        <v>77</v>
      </c>
    </row>
    <row r="2618" s="2" customFormat="1" ht="16.5" customHeight="1">
      <c r="A2618" s="41"/>
      <c r="B2618" s="42"/>
      <c r="C2618" s="215" t="s">
        <v>1403</v>
      </c>
      <c r="D2618" s="215" t="s">
        <v>157</v>
      </c>
      <c r="E2618" s="216" t="s">
        <v>2110</v>
      </c>
      <c r="F2618" s="217" t="s">
        <v>2111</v>
      </c>
      <c r="G2618" s="218" t="s">
        <v>842</v>
      </c>
      <c r="H2618" s="219">
        <v>1</v>
      </c>
      <c r="I2618" s="220"/>
      <c r="J2618" s="221">
        <f>ROUND(I2618*H2618,2)</f>
        <v>0</v>
      </c>
      <c r="K2618" s="217" t="s">
        <v>19</v>
      </c>
      <c r="L2618" s="47"/>
      <c r="M2618" s="222" t="s">
        <v>19</v>
      </c>
      <c r="N2618" s="223" t="s">
        <v>40</v>
      </c>
      <c r="O2618" s="87"/>
      <c r="P2618" s="224">
        <f>O2618*H2618</f>
        <v>0</v>
      </c>
      <c r="Q2618" s="224">
        <v>0</v>
      </c>
      <c r="R2618" s="224">
        <f>Q2618*H2618</f>
        <v>0</v>
      </c>
      <c r="S2618" s="224">
        <v>0</v>
      </c>
      <c r="T2618" s="225">
        <f>S2618*H2618</f>
        <v>0</v>
      </c>
      <c r="U2618" s="41"/>
      <c r="V2618" s="41"/>
      <c r="W2618" s="41"/>
      <c r="X2618" s="41"/>
      <c r="Y2618" s="41"/>
      <c r="Z2618" s="41"/>
      <c r="AA2618" s="41"/>
      <c r="AB2618" s="41"/>
      <c r="AC2618" s="41"/>
      <c r="AD2618" s="41"/>
      <c r="AE2618" s="41"/>
      <c r="AR2618" s="226" t="s">
        <v>220</v>
      </c>
      <c r="AT2618" s="226" t="s">
        <v>157</v>
      </c>
      <c r="AU2618" s="226" t="s">
        <v>77</v>
      </c>
      <c r="AY2618" s="20" t="s">
        <v>155</v>
      </c>
      <c r="BE2618" s="227">
        <f>IF(N2618="základní",J2618,0)</f>
        <v>0</v>
      </c>
      <c r="BF2618" s="227">
        <f>IF(N2618="snížená",J2618,0)</f>
        <v>0</v>
      </c>
      <c r="BG2618" s="227">
        <f>IF(N2618="zákl. přenesená",J2618,0)</f>
        <v>0</v>
      </c>
      <c r="BH2618" s="227">
        <f>IF(N2618="sníž. přenesená",J2618,0)</f>
        <v>0</v>
      </c>
      <c r="BI2618" s="227">
        <f>IF(N2618="nulová",J2618,0)</f>
        <v>0</v>
      </c>
      <c r="BJ2618" s="20" t="s">
        <v>75</v>
      </c>
      <c r="BK2618" s="227">
        <f>ROUND(I2618*H2618,2)</f>
        <v>0</v>
      </c>
      <c r="BL2618" s="20" t="s">
        <v>220</v>
      </c>
      <c r="BM2618" s="226" t="s">
        <v>2112</v>
      </c>
    </row>
    <row r="2619" s="2" customFormat="1">
      <c r="A2619" s="41"/>
      <c r="B2619" s="42"/>
      <c r="C2619" s="43"/>
      <c r="D2619" s="228" t="s">
        <v>162</v>
      </c>
      <c r="E2619" s="43"/>
      <c r="F2619" s="229" t="s">
        <v>2111</v>
      </c>
      <c r="G2619" s="43"/>
      <c r="H2619" s="43"/>
      <c r="I2619" s="230"/>
      <c r="J2619" s="43"/>
      <c r="K2619" s="43"/>
      <c r="L2619" s="47"/>
      <c r="M2619" s="231"/>
      <c r="N2619" s="232"/>
      <c r="O2619" s="87"/>
      <c r="P2619" s="87"/>
      <c r="Q2619" s="87"/>
      <c r="R2619" s="87"/>
      <c r="S2619" s="87"/>
      <c r="T2619" s="88"/>
      <c r="U2619" s="41"/>
      <c r="V2619" s="41"/>
      <c r="W2619" s="41"/>
      <c r="X2619" s="41"/>
      <c r="Y2619" s="41"/>
      <c r="Z2619" s="41"/>
      <c r="AA2619" s="41"/>
      <c r="AB2619" s="41"/>
      <c r="AC2619" s="41"/>
      <c r="AD2619" s="41"/>
      <c r="AE2619" s="41"/>
      <c r="AT2619" s="20" t="s">
        <v>162</v>
      </c>
      <c r="AU2619" s="20" t="s">
        <v>77</v>
      </c>
    </row>
    <row r="2620" s="2" customFormat="1" ht="16.5" customHeight="1">
      <c r="A2620" s="41"/>
      <c r="B2620" s="42"/>
      <c r="C2620" s="215" t="s">
        <v>2113</v>
      </c>
      <c r="D2620" s="215" t="s">
        <v>157</v>
      </c>
      <c r="E2620" s="216" t="s">
        <v>2114</v>
      </c>
      <c r="F2620" s="217" t="s">
        <v>2115</v>
      </c>
      <c r="G2620" s="218" t="s">
        <v>160</v>
      </c>
      <c r="H2620" s="219">
        <v>16</v>
      </c>
      <c r="I2620" s="220"/>
      <c r="J2620" s="221">
        <f>ROUND(I2620*H2620,2)</f>
        <v>0</v>
      </c>
      <c r="K2620" s="217" t="s">
        <v>19</v>
      </c>
      <c r="L2620" s="47"/>
      <c r="M2620" s="222" t="s">
        <v>19</v>
      </c>
      <c r="N2620" s="223" t="s">
        <v>40</v>
      </c>
      <c r="O2620" s="87"/>
      <c r="P2620" s="224">
        <f>O2620*H2620</f>
        <v>0</v>
      </c>
      <c r="Q2620" s="224">
        <v>0</v>
      </c>
      <c r="R2620" s="224">
        <f>Q2620*H2620</f>
        <v>0</v>
      </c>
      <c r="S2620" s="224">
        <v>0</v>
      </c>
      <c r="T2620" s="225">
        <f>S2620*H2620</f>
        <v>0</v>
      </c>
      <c r="U2620" s="41"/>
      <c r="V2620" s="41"/>
      <c r="W2620" s="41"/>
      <c r="X2620" s="41"/>
      <c r="Y2620" s="41"/>
      <c r="Z2620" s="41"/>
      <c r="AA2620" s="41"/>
      <c r="AB2620" s="41"/>
      <c r="AC2620" s="41"/>
      <c r="AD2620" s="41"/>
      <c r="AE2620" s="41"/>
      <c r="AR2620" s="226" t="s">
        <v>220</v>
      </c>
      <c r="AT2620" s="226" t="s">
        <v>157</v>
      </c>
      <c r="AU2620" s="226" t="s">
        <v>77</v>
      </c>
      <c r="AY2620" s="20" t="s">
        <v>155</v>
      </c>
      <c r="BE2620" s="227">
        <f>IF(N2620="základní",J2620,0)</f>
        <v>0</v>
      </c>
      <c r="BF2620" s="227">
        <f>IF(N2620="snížená",J2620,0)</f>
        <v>0</v>
      </c>
      <c r="BG2620" s="227">
        <f>IF(N2620="zákl. přenesená",J2620,0)</f>
        <v>0</v>
      </c>
      <c r="BH2620" s="227">
        <f>IF(N2620="sníž. přenesená",J2620,0)</f>
        <v>0</v>
      </c>
      <c r="BI2620" s="227">
        <f>IF(N2620="nulová",J2620,0)</f>
        <v>0</v>
      </c>
      <c r="BJ2620" s="20" t="s">
        <v>75</v>
      </c>
      <c r="BK2620" s="227">
        <f>ROUND(I2620*H2620,2)</f>
        <v>0</v>
      </c>
      <c r="BL2620" s="20" t="s">
        <v>220</v>
      </c>
      <c r="BM2620" s="226" t="s">
        <v>2116</v>
      </c>
    </row>
    <row r="2621" s="2" customFormat="1">
      <c r="A2621" s="41"/>
      <c r="B2621" s="42"/>
      <c r="C2621" s="43"/>
      <c r="D2621" s="228" t="s">
        <v>162</v>
      </c>
      <c r="E2621" s="43"/>
      <c r="F2621" s="229" t="s">
        <v>2115</v>
      </c>
      <c r="G2621" s="43"/>
      <c r="H2621" s="43"/>
      <c r="I2621" s="230"/>
      <c r="J2621" s="43"/>
      <c r="K2621" s="43"/>
      <c r="L2621" s="47"/>
      <c r="M2621" s="231"/>
      <c r="N2621" s="232"/>
      <c r="O2621" s="87"/>
      <c r="P2621" s="87"/>
      <c r="Q2621" s="87"/>
      <c r="R2621" s="87"/>
      <c r="S2621" s="87"/>
      <c r="T2621" s="88"/>
      <c r="U2621" s="41"/>
      <c r="V2621" s="41"/>
      <c r="W2621" s="41"/>
      <c r="X2621" s="41"/>
      <c r="Y2621" s="41"/>
      <c r="Z2621" s="41"/>
      <c r="AA2621" s="41"/>
      <c r="AB2621" s="41"/>
      <c r="AC2621" s="41"/>
      <c r="AD2621" s="41"/>
      <c r="AE2621" s="41"/>
      <c r="AT2621" s="20" t="s">
        <v>162</v>
      </c>
      <c r="AU2621" s="20" t="s">
        <v>77</v>
      </c>
    </row>
    <row r="2622" s="13" customFormat="1">
      <c r="A2622" s="13"/>
      <c r="B2622" s="233"/>
      <c r="C2622" s="234"/>
      <c r="D2622" s="228" t="s">
        <v>170</v>
      </c>
      <c r="E2622" s="235" t="s">
        <v>19</v>
      </c>
      <c r="F2622" s="236" t="s">
        <v>2117</v>
      </c>
      <c r="G2622" s="234"/>
      <c r="H2622" s="235" t="s">
        <v>19</v>
      </c>
      <c r="I2622" s="237"/>
      <c r="J2622" s="234"/>
      <c r="K2622" s="234"/>
      <c r="L2622" s="238"/>
      <c r="M2622" s="239"/>
      <c r="N2622" s="240"/>
      <c r="O2622" s="240"/>
      <c r="P2622" s="240"/>
      <c r="Q2622" s="240"/>
      <c r="R2622" s="240"/>
      <c r="S2622" s="240"/>
      <c r="T2622" s="241"/>
      <c r="U2622" s="13"/>
      <c r="V2622" s="13"/>
      <c r="W2622" s="13"/>
      <c r="X2622" s="13"/>
      <c r="Y2622" s="13"/>
      <c r="Z2622" s="13"/>
      <c r="AA2622" s="13"/>
      <c r="AB2622" s="13"/>
      <c r="AC2622" s="13"/>
      <c r="AD2622" s="13"/>
      <c r="AE2622" s="13"/>
      <c r="AT2622" s="242" t="s">
        <v>170</v>
      </c>
      <c r="AU2622" s="242" t="s">
        <v>77</v>
      </c>
      <c r="AV2622" s="13" t="s">
        <v>75</v>
      </c>
      <c r="AW2622" s="13" t="s">
        <v>31</v>
      </c>
      <c r="AX2622" s="13" t="s">
        <v>69</v>
      </c>
      <c r="AY2622" s="242" t="s">
        <v>155</v>
      </c>
    </row>
    <row r="2623" s="14" customFormat="1">
      <c r="A2623" s="14"/>
      <c r="B2623" s="243"/>
      <c r="C2623" s="244"/>
      <c r="D2623" s="228" t="s">
        <v>170</v>
      </c>
      <c r="E2623" s="245" t="s">
        <v>19</v>
      </c>
      <c r="F2623" s="246" t="s">
        <v>2118</v>
      </c>
      <c r="G2623" s="244"/>
      <c r="H2623" s="247">
        <v>16</v>
      </c>
      <c r="I2623" s="248"/>
      <c r="J2623" s="244"/>
      <c r="K2623" s="244"/>
      <c r="L2623" s="249"/>
      <c r="M2623" s="250"/>
      <c r="N2623" s="251"/>
      <c r="O2623" s="251"/>
      <c r="P2623" s="251"/>
      <c r="Q2623" s="251"/>
      <c r="R2623" s="251"/>
      <c r="S2623" s="251"/>
      <c r="T2623" s="252"/>
      <c r="U2623" s="14"/>
      <c r="V2623" s="14"/>
      <c r="W2623" s="14"/>
      <c r="X2623" s="14"/>
      <c r="Y2623" s="14"/>
      <c r="Z2623" s="14"/>
      <c r="AA2623" s="14"/>
      <c r="AB2623" s="14"/>
      <c r="AC2623" s="14"/>
      <c r="AD2623" s="14"/>
      <c r="AE2623" s="14"/>
      <c r="AT2623" s="253" t="s">
        <v>170</v>
      </c>
      <c r="AU2623" s="253" t="s">
        <v>77</v>
      </c>
      <c r="AV2623" s="14" t="s">
        <v>77</v>
      </c>
      <c r="AW2623" s="14" t="s">
        <v>31</v>
      </c>
      <c r="AX2623" s="14" t="s">
        <v>69</v>
      </c>
      <c r="AY2623" s="253" t="s">
        <v>155</v>
      </c>
    </row>
    <row r="2624" s="15" customFormat="1">
      <c r="A2624" s="15"/>
      <c r="B2624" s="254"/>
      <c r="C2624" s="255"/>
      <c r="D2624" s="228" t="s">
        <v>170</v>
      </c>
      <c r="E2624" s="256" t="s">
        <v>19</v>
      </c>
      <c r="F2624" s="257" t="s">
        <v>192</v>
      </c>
      <c r="G2624" s="255"/>
      <c r="H2624" s="258">
        <v>16</v>
      </c>
      <c r="I2624" s="259"/>
      <c r="J2624" s="255"/>
      <c r="K2624" s="255"/>
      <c r="L2624" s="260"/>
      <c r="M2624" s="261"/>
      <c r="N2624" s="262"/>
      <c r="O2624" s="262"/>
      <c r="P2624" s="262"/>
      <c r="Q2624" s="262"/>
      <c r="R2624" s="262"/>
      <c r="S2624" s="262"/>
      <c r="T2624" s="263"/>
      <c r="U2624" s="15"/>
      <c r="V2624" s="15"/>
      <c r="W2624" s="15"/>
      <c r="X2624" s="15"/>
      <c r="Y2624" s="15"/>
      <c r="Z2624" s="15"/>
      <c r="AA2624" s="15"/>
      <c r="AB2624" s="15"/>
      <c r="AC2624" s="15"/>
      <c r="AD2624" s="15"/>
      <c r="AE2624" s="15"/>
      <c r="AT2624" s="264" t="s">
        <v>170</v>
      </c>
      <c r="AU2624" s="264" t="s">
        <v>77</v>
      </c>
      <c r="AV2624" s="15" t="s">
        <v>161</v>
      </c>
      <c r="AW2624" s="15" t="s">
        <v>31</v>
      </c>
      <c r="AX2624" s="15" t="s">
        <v>75</v>
      </c>
      <c r="AY2624" s="264" t="s">
        <v>155</v>
      </c>
    </row>
    <row r="2625" s="2" customFormat="1" ht="16.5" customHeight="1">
      <c r="A2625" s="41"/>
      <c r="B2625" s="42"/>
      <c r="C2625" s="215" t="s">
        <v>1408</v>
      </c>
      <c r="D2625" s="215" t="s">
        <v>157</v>
      </c>
      <c r="E2625" s="216" t="s">
        <v>2119</v>
      </c>
      <c r="F2625" s="217" t="s">
        <v>2120</v>
      </c>
      <c r="G2625" s="218" t="s">
        <v>168</v>
      </c>
      <c r="H2625" s="219">
        <v>12.460000000000002</v>
      </c>
      <c r="I2625" s="220"/>
      <c r="J2625" s="221">
        <f>ROUND(I2625*H2625,2)</f>
        <v>0</v>
      </c>
      <c r="K2625" s="217" t="s">
        <v>19</v>
      </c>
      <c r="L2625" s="47"/>
      <c r="M2625" s="222" t="s">
        <v>19</v>
      </c>
      <c r="N2625" s="223" t="s">
        <v>40</v>
      </c>
      <c r="O2625" s="87"/>
      <c r="P2625" s="224">
        <f>O2625*H2625</f>
        <v>0</v>
      </c>
      <c r="Q2625" s="224">
        <v>0</v>
      </c>
      <c r="R2625" s="224">
        <f>Q2625*H2625</f>
        <v>0</v>
      </c>
      <c r="S2625" s="224">
        <v>0</v>
      </c>
      <c r="T2625" s="225">
        <f>S2625*H2625</f>
        <v>0</v>
      </c>
      <c r="U2625" s="41"/>
      <c r="V2625" s="41"/>
      <c r="W2625" s="41"/>
      <c r="X2625" s="41"/>
      <c r="Y2625" s="41"/>
      <c r="Z2625" s="41"/>
      <c r="AA2625" s="41"/>
      <c r="AB2625" s="41"/>
      <c r="AC2625" s="41"/>
      <c r="AD2625" s="41"/>
      <c r="AE2625" s="41"/>
      <c r="AR2625" s="226" t="s">
        <v>220</v>
      </c>
      <c r="AT2625" s="226" t="s">
        <v>157</v>
      </c>
      <c r="AU2625" s="226" t="s">
        <v>77</v>
      </c>
      <c r="AY2625" s="20" t="s">
        <v>155</v>
      </c>
      <c r="BE2625" s="227">
        <f>IF(N2625="základní",J2625,0)</f>
        <v>0</v>
      </c>
      <c r="BF2625" s="227">
        <f>IF(N2625="snížená",J2625,0)</f>
        <v>0</v>
      </c>
      <c r="BG2625" s="227">
        <f>IF(N2625="zákl. přenesená",J2625,0)</f>
        <v>0</v>
      </c>
      <c r="BH2625" s="227">
        <f>IF(N2625="sníž. přenesená",J2625,0)</f>
        <v>0</v>
      </c>
      <c r="BI2625" s="227">
        <f>IF(N2625="nulová",J2625,0)</f>
        <v>0</v>
      </c>
      <c r="BJ2625" s="20" t="s">
        <v>75</v>
      </c>
      <c r="BK2625" s="227">
        <f>ROUND(I2625*H2625,2)</f>
        <v>0</v>
      </c>
      <c r="BL2625" s="20" t="s">
        <v>220</v>
      </c>
      <c r="BM2625" s="226" t="s">
        <v>2121</v>
      </c>
    </row>
    <row r="2626" s="2" customFormat="1">
      <c r="A2626" s="41"/>
      <c r="B2626" s="42"/>
      <c r="C2626" s="43"/>
      <c r="D2626" s="228" t="s">
        <v>162</v>
      </c>
      <c r="E2626" s="43"/>
      <c r="F2626" s="229" t="s">
        <v>2120</v>
      </c>
      <c r="G2626" s="43"/>
      <c r="H2626" s="43"/>
      <c r="I2626" s="230"/>
      <c r="J2626" s="43"/>
      <c r="K2626" s="43"/>
      <c r="L2626" s="47"/>
      <c r="M2626" s="231"/>
      <c r="N2626" s="232"/>
      <c r="O2626" s="87"/>
      <c r="P2626" s="87"/>
      <c r="Q2626" s="87"/>
      <c r="R2626" s="87"/>
      <c r="S2626" s="87"/>
      <c r="T2626" s="88"/>
      <c r="U2626" s="41"/>
      <c r="V2626" s="41"/>
      <c r="W2626" s="41"/>
      <c r="X2626" s="41"/>
      <c r="Y2626" s="41"/>
      <c r="Z2626" s="41"/>
      <c r="AA2626" s="41"/>
      <c r="AB2626" s="41"/>
      <c r="AC2626" s="41"/>
      <c r="AD2626" s="41"/>
      <c r="AE2626" s="41"/>
      <c r="AT2626" s="20" t="s">
        <v>162</v>
      </c>
      <c r="AU2626" s="20" t="s">
        <v>77</v>
      </c>
    </row>
    <row r="2627" s="13" customFormat="1">
      <c r="A2627" s="13"/>
      <c r="B2627" s="233"/>
      <c r="C2627" s="234"/>
      <c r="D2627" s="228" t="s">
        <v>170</v>
      </c>
      <c r="E2627" s="235" t="s">
        <v>19</v>
      </c>
      <c r="F2627" s="236" t="s">
        <v>2122</v>
      </c>
      <c r="G2627" s="234"/>
      <c r="H2627" s="235" t="s">
        <v>19</v>
      </c>
      <c r="I2627" s="237"/>
      <c r="J2627" s="234"/>
      <c r="K2627" s="234"/>
      <c r="L2627" s="238"/>
      <c r="M2627" s="239"/>
      <c r="N2627" s="240"/>
      <c r="O2627" s="240"/>
      <c r="P2627" s="240"/>
      <c r="Q2627" s="240"/>
      <c r="R2627" s="240"/>
      <c r="S2627" s="240"/>
      <c r="T2627" s="241"/>
      <c r="U2627" s="13"/>
      <c r="V2627" s="13"/>
      <c r="W2627" s="13"/>
      <c r="X2627" s="13"/>
      <c r="Y2627" s="13"/>
      <c r="Z2627" s="13"/>
      <c r="AA2627" s="13"/>
      <c r="AB2627" s="13"/>
      <c r="AC2627" s="13"/>
      <c r="AD2627" s="13"/>
      <c r="AE2627" s="13"/>
      <c r="AT2627" s="242" t="s">
        <v>170</v>
      </c>
      <c r="AU2627" s="242" t="s">
        <v>77</v>
      </c>
      <c r="AV2627" s="13" t="s">
        <v>75</v>
      </c>
      <c r="AW2627" s="13" t="s">
        <v>31</v>
      </c>
      <c r="AX2627" s="13" t="s">
        <v>69</v>
      </c>
      <c r="AY2627" s="242" t="s">
        <v>155</v>
      </c>
    </row>
    <row r="2628" s="14" customFormat="1">
      <c r="A2628" s="14"/>
      <c r="B2628" s="243"/>
      <c r="C2628" s="244"/>
      <c r="D2628" s="228" t="s">
        <v>170</v>
      </c>
      <c r="E2628" s="245" t="s">
        <v>19</v>
      </c>
      <c r="F2628" s="246" t="s">
        <v>453</v>
      </c>
      <c r="G2628" s="244"/>
      <c r="H2628" s="247">
        <v>6.72</v>
      </c>
      <c r="I2628" s="248"/>
      <c r="J2628" s="244"/>
      <c r="K2628" s="244"/>
      <c r="L2628" s="249"/>
      <c r="M2628" s="250"/>
      <c r="N2628" s="251"/>
      <c r="O2628" s="251"/>
      <c r="P2628" s="251"/>
      <c r="Q2628" s="251"/>
      <c r="R2628" s="251"/>
      <c r="S2628" s="251"/>
      <c r="T2628" s="252"/>
      <c r="U2628" s="14"/>
      <c r="V2628" s="14"/>
      <c r="W2628" s="14"/>
      <c r="X2628" s="14"/>
      <c r="Y2628" s="14"/>
      <c r="Z2628" s="14"/>
      <c r="AA2628" s="14"/>
      <c r="AB2628" s="14"/>
      <c r="AC2628" s="14"/>
      <c r="AD2628" s="14"/>
      <c r="AE2628" s="14"/>
      <c r="AT2628" s="253" t="s">
        <v>170</v>
      </c>
      <c r="AU2628" s="253" t="s">
        <v>77</v>
      </c>
      <c r="AV2628" s="14" t="s">
        <v>77</v>
      </c>
      <c r="AW2628" s="14" t="s">
        <v>31</v>
      </c>
      <c r="AX2628" s="14" t="s">
        <v>69</v>
      </c>
      <c r="AY2628" s="253" t="s">
        <v>155</v>
      </c>
    </row>
    <row r="2629" s="14" customFormat="1">
      <c r="A2629" s="14"/>
      <c r="B2629" s="243"/>
      <c r="C2629" s="244"/>
      <c r="D2629" s="228" t="s">
        <v>170</v>
      </c>
      <c r="E2629" s="245" t="s">
        <v>19</v>
      </c>
      <c r="F2629" s="246" t="s">
        <v>454</v>
      </c>
      <c r="G2629" s="244"/>
      <c r="H2629" s="247">
        <v>5.74</v>
      </c>
      <c r="I2629" s="248"/>
      <c r="J2629" s="244"/>
      <c r="K2629" s="244"/>
      <c r="L2629" s="249"/>
      <c r="M2629" s="250"/>
      <c r="N2629" s="251"/>
      <c r="O2629" s="251"/>
      <c r="P2629" s="251"/>
      <c r="Q2629" s="251"/>
      <c r="R2629" s="251"/>
      <c r="S2629" s="251"/>
      <c r="T2629" s="252"/>
      <c r="U2629" s="14"/>
      <c r="V2629" s="14"/>
      <c r="W2629" s="14"/>
      <c r="X2629" s="14"/>
      <c r="Y2629" s="14"/>
      <c r="Z2629" s="14"/>
      <c r="AA2629" s="14"/>
      <c r="AB2629" s="14"/>
      <c r="AC2629" s="14"/>
      <c r="AD2629" s="14"/>
      <c r="AE2629" s="14"/>
      <c r="AT2629" s="253" t="s">
        <v>170</v>
      </c>
      <c r="AU2629" s="253" t="s">
        <v>77</v>
      </c>
      <c r="AV2629" s="14" t="s">
        <v>77</v>
      </c>
      <c r="AW2629" s="14" t="s">
        <v>31</v>
      </c>
      <c r="AX2629" s="14" t="s">
        <v>69</v>
      </c>
      <c r="AY2629" s="253" t="s">
        <v>155</v>
      </c>
    </row>
    <row r="2630" s="15" customFormat="1">
      <c r="A2630" s="15"/>
      <c r="B2630" s="254"/>
      <c r="C2630" s="255"/>
      <c r="D2630" s="228" t="s">
        <v>170</v>
      </c>
      <c r="E2630" s="256" t="s">
        <v>19</v>
      </c>
      <c r="F2630" s="257" t="s">
        <v>192</v>
      </c>
      <c r="G2630" s="255"/>
      <c r="H2630" s="258">
        <v>12.460000000000002</v>
      </c>
      <c r="I2630" s="259"/>
      <c r="J2630" s="255"/>
      <c r="K2630" s="255"/>
      <c r="L2630" s="260"/>
      <c r="M2630" s="261"/>
      <c r="N2630" s="262"/>
      <c r="O2630" s="262"/>
      <c r="P2630" s="262"/>
      <c r="Q2630" s="262"/>
      <c r="R2630" s="262"/>
      <c r="S2630" s="262"/>
      <c r="T2630" s="263"/>
      <c r="U2630" s="15"/>
      <c r="V2630" s="15"/>
      <c r="W2630" s="15"/>
      <c r="X2630" s="15"/>
      <c r="Y2630" s="15"/>
      <c r="Z2630" s="15"/>
      <c r="AA2630" s="15"/>
      <c r="AB2630" s="15"/>
      <c r="AC2630" s="15"/>
      <c r="AD2630" s="15"/>
      <c r="AE2630" s="15"/>
      <c r="AT2630" s="264" t="s">
        <v>170</v>
      </c>
      <c r="AU2630" s="264" t="s">
        <v>77</v>
      </c>
      <c r="AV2630" s="15" t="s">
        <v>161</v>
      </c>
      <c r="AW2630" s="15" t="s">
        <v>31</v>
      </c>
      <c r="AX2630" s="15" t="s">
        <v>75</v>
      </c>
      <c r="AY2630" s="264" t="s">
        <v>155</v>
      </c>
    </row>
    <row r="2631" s="2" customFormat="1" ht="16.5" customHeight="1">
      <c r="A2631" s="41"/>
      <c r="B2631" s="42"/>
      <c r="C2631" s="215" t="s">
        <v>2123</v>
      </c>
      <c r="D2631" s="215" t="s">
        <v>157</v>
      </c>
      <c r="E2631" s="216" t="s">
        <v>2124</v>
      </c>
      <c r="F2631" s="217" t="s">
        <v>2125</v>
      </c>
      <c r="G2631" s="218" t="s">
        <v>160</v>
      </c>
      <c r="H2631" s="219">
        <v>60</v>
      </c>
      <c r="I2631" s="220"/>
      <c r="J2631" s="221">
        <f>ROUND(I2631*H2631,2)</f>
        <v>0</v>
      </c>
      <c r="K2631" s="217" t="s">
        <v>19</v>
      </c>
      <c r="L2631" s="47"/>
      <c r="M2631" s="222" t="s">
        <v>19</v>
      </c>
      <c r="N2631" s="223" t="s">
        <v>40</v>
      </c>
      <c r="O2631" s="87"/>
      <c r="P2631" s="224">
        <f>O2631*H2631</f>
        <v>0</v>
      </c>
      <c r="Q2631" s="224">
        <v>0</v>
      </c>
      <c r="R2631" s="224">
        <f>Q2631*H2631</f>
        <v>0</v>
      </c>
      <c r="S2631" s="224">
        <v>0</v>
      </c>
      <c r="T2631" s="225">
        <f>S2631*H2631</f>
        <v>0</v>
      </c>
      <c r="U2631" s="41"/>
      <c r="V2631" s="41"/>
      <c r="W2631" s="41"/>
      <c r="X2631" s="41"/>
      <c r="Y2631" s="41"/>
      <c r="Z2631" s="41"/>
      <c r="AA2631" s="41"/>
      <c r="AB2631" s="41"/>
      <c r="AC2631" s="41"/>
      <c r="AD2631" s="41"/>
      <c r="AE2631" s="41"/>
      <c r="AR2631" s="226" t="s">
        <v>220</v>
      </c>
      <c r="AT2631" s="226" t="s">
        <v>157</v>
      </c>
      <c r="AU2631" s="226" t="s">
        <v>77</v>
      </c>
      <c r="AY2631" s="20" t="s">
        <v>155</v>
      </c>
      <c r="BE2631" s="227">
        <f>IF(N2631="základní",J2631,0)</f>
        <v>0</v>
      </c>
      <c r="BF2631" s="227">
        <f>IF(N2631="snížená",J2631,0)</f>
        <v>0</v>
      </c>
      <c r="BG2631" s="227">
        <f>IF(N2631="zákl. přenesená",J2631,0)</f>
        <v>0</v>
      </c>
      <c r="BH2631" s="227">
        <f>IF(N2631="sníž. přenesená",J2631,0)</f>
        <v>0</v>
      </c>
      <c r="BI2631" s="227">
        <f>IF(N2631="nulová",J2631,0)</f>
        <v>0</v>
      </c>
      <c r="BJ2631" s="20" t="s">
        <v>75</v>
      </c>
      <c r="BK2631" s="227">
        <f>ROUND(I2631*H2631,2)</f>
        <v>0</v>
      </c>
      <c r="BL2631" s="20" t="s">
        <v>220</v>
      </c>
      <c r="BM2631" s="226" t="s">
        <v>2126</v>
      </c>
    </row>
    <row r="2632" s="2" customFormat="1">
      <c r="A2632" s="41"/>
      <c r="B2632" s="42"/>
      <c r="C2632" s="43"/>
      <c r="D2632" s="228" t="s">
        <v>162</v>
      </c>
      <c r="E2632" s="43"/>
      <c r="F2632" s="229" t="s">
        <v>2125</v>
      </c>
      <c r="G2632" s="43"/>
      <c r="H2632" s="43"/>
      <c r="I2632" s="230"/>
      <c r="J2632" s="43"/>
      <c r="K2632" s="43"/>
      <c r="L2632" s="47"/>
      <c r="M2632" s="231"/>
      <c r="N2632" s="232"/>
      <c r="O2632" s="87"/>
      <c r="P2632" s="87"/>
      <c r="Q2632" s="87"/>
      <c r="R2632" s="87"/>
      <c r="S2632" s="87"/>
      <c r="T2632" s="88"/>
      <c r="U2632" s="41"/>
      <c r="V2632" s="41"/>
      <c r="W2632" s="41"/>
      <c r="X2632" s="41"/>
      <c r="Y2632" s="41"/>
      <c r="Z2632" s="41"/>
      <c r="AA2632" s="41"/>
      <c r="AB2632" s="41"/>
      <c r="AC2632" s="41"/>
      <c r="AD2632" s="41"/>
      <c r="AE2632" s="41"/>
      <c r="AT2632" s="20" t="s">
        <v>162</v>
      </c>
      <c r="AU2632" s="20" t="s">
        <v>77</v>
      </c>
    </row>
    <row r="2633" s="14" customFormat="1">
      <c r="A2633" s="14"/>
      <c r="B2633" s="243"/>
      <c r="C2633" s="244"/>
      <c r="D2633" s="228" t="s">
        <v>170</v>
      </c>
      <c r="E2633" s="245" t="s">
        <v>19</v>
      </c>
      <c r="F2633" s="246" t="s">
        <v>2127</v>
      </c>
      <c r="G2633" s="244"/>
      <c r="H2633" s="247">
        <v>60</v>
      </c>
      <c r="I2633" s="248"/>
      <c r="J2633" s="244"/>
      <c r="K2633" s="244"/>
      <c r="L2633" s="249"/>
      <c r="M2633" s="250"/>
      <c r="N2633" s="251"/>
      <c r="O2633" s="251"/>
      <c r="P2633" s="251"/>
      <c r="Q2633" s="251"/>
      <c r="R2633" s="251"/>
      <c r="S2633" s="251"/>
      <c r="T2633" s="252"/>
      <c r="U2633" s="14"/>
      <c r="V2633" s="14"/>
      <c r="W2633" s="14"/>
      <c r="X2633" s="14"/>
      <c r="Y2633" s="14"/>
      <c r="Z2633" s="14"/>
      <c r="AA2633" s="14"/>
      <c r="AB2633" s="14"/>
      <c r="AC2633" s="14"/>
      <c r="AD2633" s="14"/>
      <c r="AE2633" s="14"/>
      <c r="AT2633" s="253" t="s">
        <v>170</v>
      </c>
      <c r="AU2633" s="253" t="s">
        <v>77</v>
      </c>
      <c r="AV2633" s="14" t="s">
        <v>77</v>
      </c>
      <c r="AW2633" s="14" t="s">
        <v>31</v>
      </c>
      <c r="AX2633" s="14" t="s">
        <v>69</v>
      </c>
      <c r="AY2633" s="253" t="s">
        <v>155</v>
      </c>
    </row>
    <row r="2634" s="15" customFormat="1">
      <c r="A2634" s="15"/>
      <c r="B2634" s="254"/>
      <c r="C2634" s="255"/>
      <c r="D2634" s="228" t="s">
        <v>170</v>
      </c>
      <c r="E2634" s="256" t="s">
        <v>19</v>
      </c>
      <c r="F2634" s="257" t="s">
        <v>192</v>
      </c>
      <c r="G2634" s="255"/>
      <c r="H2634" s="258">
        <v>60</v>
      </c>
      <c r="I2634" s="259"/>
      <c r="J2634" s="255"/>
      <c r="K2634" s="255"/>
      <c r="L2634" s="260"/>
      <c r="M2634" s="261"/>
      <c r="N2634" s="262"/>
      <c r="O2634" s="262"/>
      <c r="P2634" s="262"/>
      <c r="Q2634" s="262"/>
      <c r="R2634" s="262"/>
      <c r="S2634" s="262"/>
      <c r="T2634" s="263"/>
      <c r="U2634" s="15"/>
      <c r="V2634" s="15"/>
      <c r="W2634" s="15"/>
      <c r="X2634" s="15"/>
      <c r="Y2634" s="15"/>
      <c r="Z2634" s="15"/>
      <c r="AA2634" s="15"/>
      <c r="AB2634" s="15"/>
      <c r="AC2634" s="15"/>
      <c r="AD2634" s="15"/>
      <c r="AE2634" s="15"/>
      <c r="AT2634" s="264" t="s">
        <v>170</v>
      </c>
      <c r="AU2634" s="264" t="s">
        <v>77</v>
      </c>
      <c r="AV2634" s="15" t="s">
        <v>161</v>
      </c>
      <c r="AW2634" s="15" t="s">
        <v>31</v>
      </c>
      <c r="AX2634" s="15" t="s">
        <v>75</v>
      </c>
      <c r="AY2634" s="264" t="s">
        <v>155</v>
      </c>
    </row>
    <row r="2635" s="2" customFormat="1" ht="24.15" customHeight="1">
      <c r="A2635" s="41"/>
      <c r="B2635" s="42"/>
      <c r="C2635" s="215" t="s">
        <v>1411</v>
      </c>
      <c r="D2635" s="215" t="s">
        <v>157</v>
      </c>
      <c r="E2635" s="216" t="s">
        <v>2128</v>
      </c>
      <c r="F2635" s="217" t="s">
        <v>2129</v>
      </c>
      <c r="G2635" s="218" t="s">
        <v>160</v>
      </c>
      <c r="H2635" s="219">
        <v>35</v>
      </c>
      <c r="I2635" s="220"/>
      <c r="J2635" s="221">
        <f>ROUND(I2635*H2635,2)</f>
        <v>0</v>
      </c>
      <c r="K2635" s="217" t="s">
        <v>19</v>
      </c>
      <c r="L2635" s="47"/>
      <c r="M2635" s="222" t="s">
        <v>19</v>
      </c>
      <c r="N2635" s="223" t="s">
        <v>40</v>
      </c>
      <c r="O2635" s="87"/>
      <c r="P2635" s="224">
        <f>O2635*H2635</f>
        <v>0</v>
      </c>
      <c r="Q2635" s="224">
        <v>0</v>
      </c>
      <c r="R2635" s="224">
        <f>Q2635*H2635</f>
        <v>0</v>
      </c>
      <c r="S2635" s="224">
        <v>0</v>
      </c>
      <c r="T2635" s="225">
        <f>S2635*H2635</f>
        <v>0</v>
      </c>
      <c r="U2635" s="41"/>
      <c r="V2635" s="41"/>
      <c r="W2635" s="41"/>
      <c r="X2635" s="41"/>
      <c r="Y2635" s="41"/>
      <c r="Z2635" s="41"/>
      <c r="AA2635" s="41"/>
      <c r="AB2635" s="41"/>
      <c r="AC2635" s="41"/>
      <c r="AD2635" s="41"/>
      <c r="AE2635" s="41"/>
      <c r="AR2635" s="226" t="s">
        <v>220</v>
      </c>
      <c r="AT2635" s="226" t="s">
        <v>157</v>
      </c>
      <c r="AU2635" s="226" t="s">
        <v>77</v>
      </c>
      <c r="AY2635" s="20" t="s">
        <v>155</v>
      </c>
      <c r="BE2635" s="227">
        <f>IF(N2635="základní",J2635,0)</f>
        <v>0</v>
      </c>
      <c r="BF2635" s="227">
        <f>IF(N2635="snížená",J2635,0)</f>
        <v>0</v>
      </c>
      <c r="BG2635" s="227">
        <f>IF(N2635="zákl. přenesená",J2635,0)</f>
        <v>0</v>
      </c>
      <c r="BH2635" s="227">
        <f>IF(N2635="sníž. přenesená",J2635,0)</f>
        <v>0</v>
      </c>
      <c r="BI2635" s="227">
        <f>IF(N2635="nulová",J2635,0)</f>
        <v>0</v>
      </c>
      <c r="BJ2635" s="20" t="s">
        <v>75</v>
      </c>
      <c r="BK2635" s="227">
        <f>ROUND(I2635*H2635,2)</f>
        <v>0</v>
      </c>
      <c r="BL2635" s="20" t="s">
        <v>220</v>
      </c>
      <c r="BM2635" s="226" t="s">
        <v>2130</v>
      </c>
    </row>
    <row r="2636" s="2" customFormat="1">
      <c r="A2636" s="41"/>
      <c r="B2636" s="42"/>
      <c r="C2636" s="43"/>
      <c r="D2636" s="228" t="s">
        <v>162</v>
      </c>
      <c r="E2636" s="43"/>
      <c r="F2636" s="229" t="s">
        <v>2129</v>
      </c>
      <c r="G2636" s="43"/>
      <c r="H2636" s="43"/>
      <c r="I2636" s="230"/>
      <c r="J2636" s="43"/>
      <c r="K2636" s="43"/>
      <c r="L2636" s="47"/>
      <c r="M2636" s="231"/>
      <c r="N2636" s="232"/>
      <c r="O2636" s="87"/>
      <c r="P2636" s="87"/>
      <c r="Q2636" s="87"/>
      <c r="R2636" s="87"/>
      <c r="S2636" s="87"/>
      <c r="T2636" s="88"/>
      <c r="U2636" s="41"/>
      <c r="V2636" s="41"/>
      <c r="W2636" s="41"/>
      <c r="X2636" s="41"/>
      <c r="Y2636" s="41"/>
      <c r="Z2636" s="41"/>
      <c r="AA2636" s="41"/>
      <c r="AB2636" s="41"/>
      <c r="AC2636" s="41"/>
      <c r="AD2636" s="41"/>
      <c r="AE2636" s="41"/>
      <c r="AT2636" s="20" t="s">
        <v>162</v>
      </c>
      <c r="AU2636" s="20" t="s">
        <v>77</v>
      </c>
    </row>
    <row r="2637" s="14" customFormat="1">
      <c r="A2637" s="14"/>
      <c r="B2637" s="243"/>
      <c r="C2637" s="244"/>
      <c r="D2637" s="228" t="s">
        <v>170</v>
      </c>
      <c r="E2637" s="245" t="s">
        <v>19</v>
      </c>
      <c r="F2637" s="246" t="s">
        <v>2131</v>
      </c>
      <c r="G2637" s="244"/>
      <c r="H2637" s="247">
        <v>35</v>
      </c>
      <c r="I2637" s="248"/>
      <c r="J2637" s="244"/>
      <c r="K2637" s="244"/>
      <c r="L2637" s="249"/>
      <c r="M2637" s="250"/>
      <c r="N2637" s="251"/>
      <c r="O2637" s="251"/>
      <c r="P2637" s="251"/>
      <c r="Q2637" s="251"/>
      <c r="R2637" s="251"/>
      <c r="S2637" s="251"/>
      <c r="T2637" s="252"/>
      <c r="U2637" s="14"/>
      <c r="V2637" s="14"/>
      <c r="W2637" s="14"/>
      <c r="X2637" s="14"/>
      <c r="Y2637" s="14"/>
      <c r="Z2637" s="14"/>
      <c r="AA2637" s="14"/>
      <c r="AB2637" s="14"/>
      <c r="AC2637" s="14"/>
      <c r="AD2637" s="14"/>
      <c r="AE2637" s="14"/>
      <c r="AT2637" s="253" t="s">
        <v>170</v>
      </c>
      <c r="AU2637" s="253" t="s">
        <v>77</v>
      </c>
      <c r="AV2637" s="14" t="s">
        <v>77</v>
      </c>
      <c r="AW2637" s="14" t="s">
        <v>31</v>
      </c>
      <c r="AX2637" s="14" t="s">
        <v>69</v>
      </c>
      <c r="AY2637" s="253" t="s">
        <v>155</v>
      </c>
    </row>
    <row r="2638" s="15" customFormat="1">
      <c r="A2638" s="15"/>
      <c r="B2638" s="254"/>
      <c r="C2638" s="255"/>
      <c r="D2638" s="228" t="s">
        <v>170</v>
      </c>
      <c r="E2638" s="256" t="s">
        <v>19</v>
      </c>
      <c r="F2638" s="257" t="s">
        <v>192</v>
      </c>
      <c r="G2638" s="255"/>
      <c r="H2638" s="258">
        <v>35</v>
      </c>
      <c r="I2638" s="259"/>
      <c r="J2638" s="255"/>
      <c r="K2638" s="255"/>
      <c r="L2638" s="260"/>
      <c r="M2638" s="261"/>
      <c r="N2638" s="262"/>
      <c r="O2638" s="262"/>
      <c r="P2638" s="262"/>
      <c r="Q2638" s="262"/>
      <c r="R2638" s="262"/>
      <c r="S2638" s="262"/>
      <c r="T2638" s="263"/>
      <c r="U2638" s="15"/>
      <c r="V2638" s="15"/>
      <c r="W2638" s="15"/>
      <c r="X2638" s="15"/>
      <c r="Y2638" s="15"/>
      <c r="Z2638" s="15"/>
      <c r="AA2638" s="15"/>
      <c r="AB2638" s="15"/>
      <c r="AC2638" s="15"/>
      <c r="AD2638" s="15"/>
      <c r="AE2638" s="15"/>
      <c r="AT2638" s="264" t="s">
        <v>170</v>
      </c>
      <c r="AU2638" s="264" t="s">
        <v>77</v>
      </c>
      <c r="AV2638" s="15" t="s">
        <v>161</v>
      </c>
      <c r="AW2638" s="15" t="s">
        <v>31</v>
      </c>
      <c r="AX2638" s="15" t="s">
        <v>75</v>
      </c>
      <c r="AY2638" s="264" t="s">
        <v>155</v>
      </c>
    </row>
    <row r="2639" s="2" customFormat="1" ht="16.5" customHeight="1">
      <c r="A2639" s="41"/>
      <c r="B2639" s="42"/>
      <c r="C2639" s="215" t="s">
        <v>2132</v>
      </c>
      <c r="D2639" s="215" t="s">
        <v>157</v>
      </c>
      <c r="E2639" s="216" t="s">
        <v>2133</v>
      </c>
      <c r="F2639" s="217" t="s">
        <v>2134</v>
      </c>
      <c r="G2639" s="218" t="s">
        <v>1493</v>
      </c>
      <c r="H2639" s="287"/>
      <c r="I2639" s="220"/>
      <c r="J2639" s="221">
        <f>ROUND(I2639*H2639,2)</f>
        <v>0</v>
      </c>
      <c r="K2639" s="217" t="s">
        <v>19</v>
      </c>
      <c r="L2639" s="47"/>
      <c r="M2639" s="222" t="s">
        <v>19</v>
      </c>
      <c r="N2639" s="223" t="s">
        <v>40</v>
      </c>
      <c r="O2639" s="87"/>
      <c r="P2639" s="224">
        <f>O2639*H2639</f>
        <v>0</v>
      </c>
      <c r="Q2639" s="224">
        <v>0</v>
      </c>
      <c r="R2639" s="224">
        <f>Q2639*H2639</f>
        <v>0</v>
      </c>
      <c r="S2639" s="224">
        <v>0</v>
      </c>
      <c r="T2639" s="225">
        <f>S2639*H2639</f>
        <v>0</v>
      </c>
      <c r="U2639" s="41"/>
      <c r="V2639" s="41"/>
      <c r="W2639" s="41"/>
      <c r="X2639" s="41"/>
      <c r="Y2639" s="41"/>
      <c r="Z2639" s="41"/>
      <c r="AA2639" s="41"/>
      <c r="AB2639" s="41"/>
      <c r="AC2639" s="41"/>
      <c r="AD2639" s="41"/>
      <c r="AE2639" s="41"/>
      <c r="AR2639" s="226" t="s">
        <v>220</v>
      </c>
      <c r="AT2639" s="226" t="s">
        <v>157</v>
      </c>
      <c r="AU2639" s="226" t="s">
        <v>77</v>
      </c>
      <c r="AY2639" s="20" t="s">
        <v>155</v>
      </c>
      <c r="BE2639" s="227">
        <f>IF(N2639="základní",J2639,0)</f>
        <v>0</v>
      </c>
      <c r="BF2639" s="227">
        <f>IF(N2639="snížená",J2639,0)</f>
        <v>0</v>
      </c>
      <c r="BG2639" s="227">
        <f>IF(N2639="zákl. přenesená",J2639,0)</f>
        <v>0</v>
      </c>
      <c r="BH2639" s="227">
        <f>IF(N2639="sníž. přenesená",J2639,0)</f>
        <v>0</v>
      </c>
      <c r="BI2639" s="227">
        <f>IF(N2639="nulová",J2639,0)</f>
        <v>0</v>
      </c>
      <c r="BJ2639" s="20" t="s">
        <v>75</v>
      </c>
      <c r="BK2639" s="227">
        <f>ROUND(I2639*H2639,2)</f>
        <v>0</v>
      </c>
      <c r="BL2639" s="20" t="s">
        <v>220</v>
      </c>
      <c r="BM2639" s="226" t="s">
        <v>2135</v>
      </c>
    </row>
    <row r="2640" s="2" customFormat="1">
      <c r="A2640" s="41"/>
      <c r="B2640" s="42"/>
      <c r="C2640" s="43"/>
      <c r="D2640" s="228" t="s">
        <v>162</v>
      </c>
      <c r="E2640" s="43"/>
      <c r="F2640" s="229" t="s">
        <v>2134</v>
      </c>
      <c r="G2640" s="43"/>
      <c r="H2640" s="43"/>
      <c r="I2640" s="230"/>
      <c r="J2640" s="43"/>
      <c r="K2640" s="43"/>
      <c r="L2640" s="47"/>
      <c r="M2640" s="231"/>
      <c r="N2640" s="232"/>
      <c r="O2640" s="87"/>
      <c r="P2640" s="87"/>
      <c r="Q2640" s="87"/>
      <c r="R2640" s="87"/>
      <c r="S2640" s="87"/>
      <c r="T2640" s="88"/>
      <c r="U2640" s="41"/>
      <c r="V2640" s="41"/>
      <c r="W2640" s="41"/>
      <c r="X2640" s="41"/>
      <c r="Y2640" s="41"/>
      <c r="Z2640" s="41"/>
      <c r="AA2640" s="41"/>
      <c r="AB2640" s="41"/>
      <c r="AC2640" s="41"/>
      <c r="AD2640" s="41"/>
      <c r="AE2640" s="41"/>
      <c r="AT2640" s="20" t="s">
        <v>162</v>
      </c>
      <c r="AU2640" s="20" t="s">
        <v>77</v>
      </c>
    </row>
    <row r="2641" s="12" customFormat="1" ht="22.8" customHeight="1">
      <c r="A2641" s="12"/>
      <c r="B2641" s="199"/>
      <c r="C2641" s="200"/>
      <c r="D2641" s="201" t="s">
        <v>68</v>
      </c>
      <c r="E2641" s="213" t="s">
        <v>2136</v>
      </c>
      <c r="F2641" s="213" t="s">
        <v>2137</v>
      </c>
      <c r="G2641" s="200"/>
      <c r="H2641" s="200"/>
      <c r="I2641" s="203"/>
      <c r="J2641" s="214">
        <f>BK2641</f>
        <v>0</v>
      </c>
      <c r="K2641" s="200"/>
      <c r="L2641" s="205"/>
      <c r="M2641" s="206"/>
      <c r="N2641" s="207"/>
      <c r="O2641" s="207"/>
      <c r="P2641" s="208">
        <f>SUM(P2642:P2665)</f>
        <v>0</v>
      </c>
      <c r="Q2641" s="207"/>
      <c r="R2641" s="208">
        <f>SUM(R2642:R2665)</f>
        <v>0</v>
      </c>
      <c r="S2641" s="207"/>
      <c r="T2641" s="209">
        <f>SUM(T2642:T2665)</f>
        <v>0</v>
      </c>
      <c r="U2641" s="12"/>
      <c r="V2641" s="12"/>
      <c r="W2641" s="12"/>
      <c r="X2641" s="12"/>
      <c r="Y2641" s="12"/>
      <c r="Z2641" s="12"/>
      <c r="AA2641" s="12"/>
      <c r="AB2641" s="12"/>
      <c r="AC2641" s="12"/>
      <c r="AD2641" s="12"/>
      <c r="AE2641" s="12"/>
      <c r="AR2641" s="210" t="s">
        <v>77</v>
      </c>
      <c r="AT2641" s="211" t="s">
        <v>68</v>
      </c>
      <c r="AU2641" s="211" t="s">
        <v>75</v>
      </c>
      <c r="AY2641" s="210" t="s">
        <v>155</v>
      </c>
      <c r="BK2641" s="212">
        <f>SUM(BK2642:BK2665)</f>
        <v>0</v>
      </c>
    </row>
    <row r="2642" s="2" customFormat="1" ht="16.5" customHeight="1">
      <c r="A2642" s="41"/>
      <c r="B2642" s="42"/>
      <c r="C2642" s="215" t="s">
        <v>1415</v>
      </c>
      <c r="D2642" s="215" t="s">
        <v>157</v>
      </c>
      <c r="E2642" s="216" t="s">
        <v>2138</v>
      </c>
      <c r="F2642" s="217" t="s">
        <v>2139</v>
      </c>
      <c r="G2642" s="218" t="s">
        <v>160</v>
      </c>
      <c r="H2642" s="219">
        <v>304.32</v>
      </c>
      <c r="I2642" s="220"/>
      <c r="J2642" s="221">
        <f>ROUND(I2642*H2642,2)</f>
        <v>0</v>
      </c>
      <c r="K2642" s="217" t="s">
        <v>19</v>
      </c>
      <c r="L2642" s="47"/>
      <c r="M2642" s="222" t="s">
        <v>19</v>
      </c>
      <c r="N2642" s="223" t="s">
        <v>40</v>
      </c>
      <c r="O2642" s="87"/>
      <c r="P2642" s="224">
        <f>O2642*H2642</f>
        <v>0</v>
      </c>
      <c r="Q2642" s="224">
        <v>0</v>
      </c>
      <c r="R2642" s="224">
        <f>Q2642*H2642</f>
        <v>0</v>
      </c>
      <c r="S2642" s="224">
        <v>0</v>
      </c>
      <c r="T2642" s="225">
        <f>S2642*H2642</f>
        <v>0</v>
      </c>
      <c r="U2642" s="41"/>
      <c r="V2642" s="41"/>
      <c r="W2642" s="41"/>
      <c r="X2642" s="41"/>
      <c r="Y2642" s="41"/>
      <c r="Z2642" s="41"/>
      <c r="AA2642" s="41"/>
      <c r="AB2642" s="41"/>
      <c r="AC2642" s="41"/>
      <c r="AD2642" s="41"/>
      <c r="AE2642" s="41"/>
      <c r="AR2642" s="226" t="s">
        <v>220</v>
      </c>
      <c r="AT2642" s="226" t="s">
        <v>157</v>
      </c>
      <c r="AU2642" s="226" t="s">
        <v>77</v>
      </c>
      <c r="AY2642" s="20" t="s">
        <v>155</v>
      </c>
      <c r="BE2642" s="227">
        <f>IF(N2642="základní",J2642,0)</f>
        <v>0</v>
      </c>
      <c r="BF2642" s="227">
        <f>IF(N2642="snížená",J2642,0)</f>
        <v>0</v>
      </c>
      <c r="BG2642" s="227">
        <f>IF(N2642="zákl. přenesená",J2642,0)</f>
        <v>0</v>
      </c>
      <c r="BH2642" s="227">
        <f>IF(N2642="sníž. přenesená",J2642,0)</f>
        <v>0</v>
      </c>
      <c r="BI2642" s="227">
        <f>IF(N2642="nulová",J2642,0)</f>
        <v>0</v>
      </c>
      <c r="BJ2642" s="20" t="s">
        <v>75</v>
      </c>
      <c r="BK2642" s="227">
        <f>ROUND(I2642*H2642,2)</f>
        <v>0</v>
      </c>
      <c r="BL2642" s="20" t="s">
        <v>220</v>
      </c>
      <c r="BM2642" s="226" t="s">
        <v>2140</v>
      </c>
    </row>
    <row r="2643" s="2" customFormat="1">
      <c r="A2643" s="41"/>
      <c r="B2643" s="42"/>
      <c r="C2643" s="43"/>
      <c r="D2643" s="228" t="s">
        <v>162</v>
      </c>
      <c r="E2643" s="43"/>
      <c r="F2643" s="229" t="s">
        <v>2139</v>
      </c>
      <c r="G2643" s="43"/>
      <c r="H2643" s="43"/>
      <c r="I2643" s="230"/>
      <c r="J2643" s="43"/>
      <c r="K2643" s="43"/>
      <c r="L2643" s="47"/>
      <c r="M2643" s="231"/>
      <c r="N2643" s="232"/>
      <c r="O2643" s="87"/>
      <c r="P2643" s="87"/>
      <c r="Q2643" s="87"/>
      <c r="R2643" s="87"/>
      <c r="S2643" s="87"/>
      <c r="T2643" s="88"/>
      <c r="U2643" s="41"/>
      <c r="V2643" s="41"/>
      <c r="W2643" s="41"/>
      <c r="X2643" s="41"/>
      <c r="Y2643" s="41"/>
      <c r="Z2643" s="41"/>
      <c r="AA2643" s="41"/>
      <c r="AB2643" s="41"/>
      <c r="AC2643" s="41"/>
      <c r="AD2643" s="41"/>
      <c r="AE2643" s="41"/>
      <c r="AT2643" s="20" t="s">
        <v>162</v>
      </c>
      <c r="AU2643" s="20" t="s">
        <v>77</v>
      </c>
    </row>
    <row r="2644" s="13" customFormat="1">
      <c r="A2644" s="13"/>
      <c r="B2644" s="233"/>
      <c r="C2644" s="234"/>
      <c r="D2644" s="228" t="s">
        <v>170</v>
      </c>
      <c r="E2644" s="235" t="s">
        <v>19</v>
      </c>
      <c r="F2644" s="236" t="s">
        <v>2141</v>
      </c>
      <c r="G2644" s="234"/>
      <c r="H2644" s="235" t="s">
        <v>19</v>
      </c>
      <c r="I2644" s="237"/>
      <c r="J2644" s="234"/>
      <c r="K2644" s="234"/>
      <c r="L2644" s="238"/>
      <c r="M2644" s="239"/>
      <c r="N2644" s="240"/>
      <c r="O2644" s="240"/>
      <c r="P2644" s="240"/>
      <c r="Q2644" s="240"/>
      <c r="R2644" s="240"/>
      <c r="S2644" s="240"/>
      <c r="T2644" s="241"/>
      <c r="U2644" s="13"/>
      <c r="V2644" s="13"/>
      <c r="W2644" s="13"/>
      <c r="X2644" s="13"/>
      <c r="Y2644" s="13"/>
      <c r="Z2644" s="13"/>
      <c r="AA2644" s="13"/>
      <c r="AB2644" s="13"/>
      <c r="AC2644" s="13"/>
      <c r="AD2644" s="13"/>
      <c r="AE2644" s="13"/>
      <c r="AT2644" s="242" t="s">
        <v>170</v>
      </c>
      <c r="AU2644" s="242" t="s">
        <v>77</v>
      </c>
      <c r="AV2644" s="13" t="s">
        <v>75</v>
      </c>
      <c r="AW2644" s="13" t="s">
        <v>31</v>
      </c>
      <c r="AX2644" s="13" t="s">
        <v>69</v>
      </c>
      <c r="AY2644" s="242" t="s">
        <v>155</v>
      </c>
    </row>
    <row r="2645" s="14" customFormat="1">
      <c r="A2645" s="14"/>
      <c r="B2645" s="243"/>
      <c r="C2645" s="244"/>
      <c r="D2645" s="228" t="s">
        <v>170</v>
      </c>
      <c r="E2645" s="245" t="s">
        <v>19</v>
      </c>
      <c r="F2645" s="246" t="s">
        <v>2142</v>
      </c>
      <c r="G2645" s="244"/>
      <c r="H2645" s="247">
        <v>224.64</v>
      </c>
      <c r="I2645" s="248"/>
      <c r="J2645" s="244"/>
      <c r="K2645" s="244"/>
      <c r="L2645" s="249"/>
      <c r="M2645" s="250"/>
      <c r="N2645" s="251"/>
      <c r="O2645" s="251"/>
      <c r="P2645" s="251"/>
      <c r="Q2645" s="251"/>
      <c r="R2645" s="251"/>
      <c r="S2645" s="251"/>
      <c r="T2645" s="252"/>
      <c r="U2645" s="14"/>
      <c r="V2645" s="14"/>
      <c r="W2645" s="14"/>
      <c r="X2645" s="14"/>
      <c r="Y2645" s="14"/>
      <c r="Z2645" s="14"/>
      <c r="AA2645" s="14"/>
      <c r="AB2645" s="14"/>
      <c r="AC2645" s="14"/>
      <c r="AD2645" s="14"/>
      <c r="AE2645" s="14"/>
      <c r="AT2645" s="253" t="s">
        <v>170</v>
      </c>
      <c r="AU2645" s="253" t="s">
        <v>77</v>
      </c>
      <c r="AV2645" s="14" t="s">
        <v>77</v>
      </c>
      <c r="AW2645" s="14" t="s">
        <v>31</v>
      </c>
      <c r="AX2645" s="14" t="s">
        <v>69</v>
      </c>
      <c r="AY2645" s="253" t="s">
        <v>155</v>
      </c>
    </row>
    <row r="2646" s="14" customFormat="1">
      <c r="A2646" s="14"/>
      <c r="B2646" s="243"/>
      <c r="C2646" s="244"/>
      <c r="D2646" s="228" t="s">
        <v>170</v>
      </c>
      <c r="E2646" s="245" t="s">
        <v>19</v>
      </c>
      <c r="F2646" s="246" t="s">
        <v>2143</v>
      </c>
      <c r="G2646" s="244"/>
      <c r="H2646" s="247">
        <v>36</v>
      </c>
      <c r="I2646" s="248"/>
      <c r="J2646" s="244"/>
      <c r="K2646" s="244"/>
      <c r="L2646" s="249"/>
      <c r="M2646" s="250"/>
      <c r="N2646" s="251"/>
      <c r="O2646" s="251"/>
      <c r="P2646" s="251"/>
      <c r="Q2646" s="251"/>
      <c r="R2646" s="251"/>
      <c r="S2646" s="251"/>
      <c r="T2646" s="252"/>
      <c r="U2646" s="14"/>
      <c r="V2646" s="14"/>
      <c r="W2646" s="14"/>
      <c r="X2646" s="14"/>
      <c r="Y2646" s="14"/>
      <c r="Z2646" s="14"/>
      <c r="AA2646" s="14"/>
      <c r="AB2646" s="14"/>
      <c r="AC2646" s="14"/>
      <c r="AD2646" s="14"/>
      <c r="AE2646" s="14"/>
      <c r="AT2646" s="253" t="s">
        <v>170</v>
      </c>
      <c r="AU2646" s="253" t="s">
        <v>77</v>
      </c>
      <c r="AV2646" s="14" t="s">
        <v>77</v>
      </c>
      <c r="AW2646" s="14" t="s">
        <v>31</v>
      </c>
      <c r="AX2646" s="14" t="s">
        <v>69</v>
      </c>
      <c r="AY2646" s="253" t="s">
        <v>155</v>
      </c>
    </row>
    <row r="2647" s="14" customFormat="1">
      <c r="A2647" s="14"/>
      <c r="B2647" s="243"/>
      <c r="C2647" s="244"/>
      <c r="D2647" s="228" t="s">
        <v>170</v>
      </c>
      <c r="E2647" s="245" t="s">
        <v>19</v>
      </c>
      <c r="F2647" s="246" t="s">
        <v>2144</v>
      </c>
      <c r="G2647" s="244"/>
      <c r="H2647" s="247">
        <v>13.68</v>
      </c>
      <c r="I2647" s="248"/>
      <c r="J2647" s="244"/>
      <c r="K2647" s="244"/>
      <c r="L2647" s="249"/>
      <c r="M2647" s="250"/>
      <c r="N2647" s="251"/>
      <c r="O2647" s="251"/>
      <c r="P2647" s="251"/>
      <c r="Q2647" s="251"/>
      <c r="R2647" s="251"/>
      <c r="S2647" s="251"/>
      <c r="T2647" s="252"/>
      <c r="U2647" s="14"/>
      <c r="V2647" s="14"/>
      <c r="W2647" s="14"/>
      <c r="X2647" s="14"/>
      <c r="Y2647" s="14"/>
      <c r="Z2647" s="14"/>
      <c r="AA2647" s="14"/>
      <c r="AB2647" s="14"/>
      <c r="AC2647" s="14"/>
      <c r="AD2647" s="14"/>
      <c r="AE2647" s="14"/>
      <c r="AT2647" s="253" t="s">
        <v>170</v>
      </c>
      <c r="AU2647" s="253" t="s">
        <v>77</v>
      </c>
      <c r="AV2647" s="14" t="s">
        <v>77</v>
      </c>
      <c r="AW2647" s="14" t="s">
        <v>31</v>
      </c>
      <c r="AX2647" s="14" t="s">
        <v>69</v>
      </c>
      <c r="AY2647" s="253" t="s">
        <v>155</v>
      </c>
    </row>
    <row r="2648" s="14" customFormat="1">
      <c r="A2648" s="14"/>
      <c r="B2648" s="243"/>
      <c r="C2648" s="244"/>
      <c r="D2648" s="228" t="s">
        <v>170</v>
      </c>
      <c r="E2648" s="245" t="s">
        <v>19</v>
      </c>
      <c r="F2648" s="246" t="s">
        <v>2145</v>
      </c>
      <c r="G2648" s="244"/>
      <c r="H2648" s="247">
        <v>30</v>
      </c>
      <c r="I2648" s="248"/>
      <c r="J2648" s="244"/>
      <c r="K2648" s="244"/>
      <c r="L2648" s="249"/>
      <c r="M2648" s="250"/>
      <c r="N2648" s="251"/>
      <c r="O2648" s="251"/>
      <c r="P2648" s="251"/>
      <c r="Q2648" s="251"/>
      <c r="R2648" s="251"/>
      <c r="S2648" s="251"/>
      <c r="T2648" s="252"/>
      <c r="U2648" s="14"/>
      <c r="V2648" s="14"/>
      <c r="W2648" s="14"/>
      <c r="X2648" s="14"/>
      <c r="Y2648" s="14"/>
      <c r="Z2648" s="14"/>
      <c r="AA2648" s="14"/>
      <c r="AB2648" s="14"/>
      <c r="AC2648" s="14"/>
      <c r="AD2648" s="14"/>
      <c r="AE2648" s="14"/>
      <c r="AT2648" s="253" t="s">
        <v>170</v>
      </c>
      <c r="AU2648" s="253" t="s">
        <v>77</v>
      </c>
      <c r="AV2648" s="14" t="s">
        <v>77</v>
      </c>
      <c r="AW2648" s="14" t="s">
        <v>31</v>
      </c>
      <c r="AX2648" s="14" t="s">
        <v>69</v>
      </c>
      <c r="AY2648" s="253" t="s">
        <v>155</v>
      </c>
    </row>
    <row r="2649" s="15" customFormat="1">
      <c r="A2649" s="15"/>
      <c r="B2649" s="254"/>
      <c r="C2649" s="255"/>
      <c r="D2649" s="228" t="s">
        <v>170</v>
      </c>
      <c r="E2649" s="256" t="s">
        <v>19</v>
      </c>
      <c r="F2649" s="257" t="s">
        <v>192</v>
      </c>
      <c r="G2649" s="255"/>
      <c r="H2649" s="258">
        <v>304.32</v>
      </c>
      <c r="I2649" s="259"/>
      <c r="J2649" s="255"/>
      <c r="K2649" s="255"/>
      <c r="L2649" s="260"/>
      <c r="M2649" s="261"/>
      <c r="N2649" s="262"/>
      <c r="O2649" s="262"/>
      <c r="P2649" s="262"/>
      <c r="Q2649" s="262"/>
      <c r="R2649" s="262"/>
      <c r="S2649" s="262"/>
      <c r="T2649" s="263"/>
      <c r="U2649" s="15"/>
      <c r="V2649" s="15"/>
      <c r="W2649" s="15"/>
      <c r="X2649" s="15"/>
      <c r="Y2649" s="15"/>
      <c r="Z2649" s="15"/>
      <c r="AA2649" s="15"/>
      <c r="AB2649" s="15"/>
      <c r="AC2649" s="15"/>
      <c r="AD2649" s="15"/>
      <c r="AE2649" s="15"/>
      <c r="AT2649" s="264" t="s">
        <v>170</v>
      </c>
      <c r="AU2649" s="264" t="s">
        <v>77</v>
      </c>
      <c r="AV2649" s="15" t="s">
        <v>161</v>
      </c>
      <c r="AW2649" s="15" t="s">
        <v>31</v>
      </c>
      <c r="AX2649" s="15" t="s">
        <v>75</v>
      </c>
      <c r="AY2649" s="264" t="s">
        <v>155</v>
      </c>
    </row>
    <row r="2650" s="2" customFormat="1" ht="21.75" customHeight="1">
      <c r="A2650" s="41"/>
      <c r="B2650" s="42"/>
      <c r="C2650" s="265" t="s">
        <v>2146</v>
      </c>
      <c r="D2650" s="265" t="s">
        <v>322</v>
      </c>
      <c r="E2650" s="266" t="s">
        <v>2147</v>
      </c>
      <c r="F2650" s="267" t="s">
        <v>2148</v>
      </c>
      <c r="G2650" s="268" t="s">
        <v>168</v>
      </c>
      <c r="H2650" s="269">
        <v>25.868</v>
      </c>
      <c r="I2650" s="270"/>
      <c r="J2650" s="271">
        <f>ROUND(I2650*H2650,2)</f>
        <v>0</v>
      </c>
      <c r="K2650" s="267" t="s">
        <v>19</v>
      </c>
      <c r="L2650" s="272"/>
      <c r="M2650" s="273" t="s">
        <v>19</v>
      </c>
      <c r="N2650" s="274" t="s">
        <v>40</v>
      </c>
      <c r="O2650" s="87"/>
      <c r="P2650" s="224">
        <f>O2650*H2650</f>
        <v>0</v>
      </c>
      <c r="Q2650" s="224">
        <v>0</v>
      </c>
      <c r="R2650" s="224">
        <f>Q2650*H2650</f>
        <v>0</v>
      </c>
      <c r="S2650" s="224">
        <v>0</v>
      </c>
      <c r="T2650" s="225">
        <f>S2650*H2650</f>
        <v>0</v>
      </c>
      <c r="U2650" s="41"/>
      <c r="V2650" s="41"/>
      <c r="W2650" s="41"/>
      <c r="X2650" s="41"/>
      <c r="Y2650" s="41"/>
      <c r="Z2650" s="41"/>
      <c r="AA2650" s="41"/>
      <c r="AB2650" s="41"/>
      <c r="AC2650" s="41"/>
      <c r="AD2650" s="41"/>
      <c r="AE2650" s="41"/>
      <c r="AR2650" s="226" t="s">
        <v>282</v>
      </c>
      <c r="AT2650" s="226" t="s">
        <v>322</v>
      </c>
      <c r="AU2650" s="226" t="s">
        <v>77</v>
      </c>
      <c r="AY2650" s="20" t="s">
        <v>155</v>
      </c>
      <c r="BE2650" s="227">
        <f>IF(N2650="základní",J2650,0)</f>
        <v>0</v>
      </c>
      <c r="BF2650" s="227">
        <f>IF(N2650="snížená",J2650,0)</f>
        <v>0</v>
      </c>
      <c r="BG2650" s="227">
        <f>IF(N2650="zákl. přenesená",J2650,0)</f>
        <v>0</v>
      </c>
      <c r="BH2650" s="227">
        <f>IF(N2650="sníž. přenesená",J2650,0)</f>
        <v>0</v>
      </c>
      <c r="BI2650" s="227">
        <f>IF(N2650="nulová",J2650,0)</f>
        <v>0</v>
      </c>
      <c r="BJ2650" s="20" t="s">
        <v>75</v>
      </c>
      <c r="BK2650" s="227">
        <f>ROUND(I2650*H2650,2)</f>
        <v>0</v>
      </c>
      <c r="BL2650" s="20" t="s">
        <v>220</v>
      </c>
      <c r="BM2650" s="226" t="s">
        <v>2149</v>
      </c>
    </row>
    <row r="2651" s="2" customFormat="1">
      <c r="A2651" s="41"/>
      <c r="B2651" s="42"/>
      <c r="C2651" s="43"/>
      <c r="D2651" s="228" t="s">
        <v>162</v>
      </c>
      <c r="E2651" s="43"/>
      <c r="F2651" s="229" t="s">
        <v>2148</v>
      </c>
      <c r="G2651" s="43"/>
      <c r="H2651" s="43"/>
      <c r="I2651" s="230"/>
      <c r="J2651" s="43"/>
      <c r="K2651" s="43"/>
      <c r="L2651" s="47"/>
      <c r="M2651" s="231"/>
      <c r="N2651" s="232"/>
      <c r="O2651" s="87"/>
      <c r="P2651" s="87"/>
      <c r="Q2651" s="87"/>
      <c r="R2651" s="87"/>
      <c r="S2651" s="87"/>
      <c r="T2651" s="88"/>
      <c r="U2651" s="41"/>
      <c r="V2651" s="41"/>
      <c r="W2651" s="41"/>
      <c r="X2651" s="41"/>
      <c r="Y2651" s="41"/>
      <c r="Z2651" s="41"/>
      <c r="AA2651" s="41"/>
      <c r="AB2651" s="41"/>
      <c r="AC2651" s="41"/>
      <c r="AD2651" s="41"/>
      <c r="AE2651" s="41"/>
      <c r="AT2651" s="20" t="s">
        <v>162</v>
      </c>
      <c r="AU2651" s="20" t="s">
        <v>77</v>
      </c>
    </row>
    <row r="2652" s="14" customFormat="1">
      <c r="A2652" s="14"/>
      <c r="B2652" s="243"/>
      <c r="C2652" s="244"/>
      <c r="D2652" s="228" t="s">
        <v>170</v>
      </c>
      <c r="E2652" s="245" t="s">
        <v>19</v>
      </c>
      <c r="F2652" s="246" t="s">
        <v>2150</v>
      </c>
      <c r="G2652" s="244"/>
      <c r="H2652" s="247">
        <v>25.868</v>
      </c>
      <c r="I2652" s="248"/>
      <c r="J2652" s="244"/>
      <c r="K2652" s="244"/>
      <c r="L2652" s="249"/>
      <c r="M2652" s="250"/>
      <c r="N2652" s="251"/>
      <c r="O2652" s="251"/>
      <c r="P2652" s="251"/>
      <c r="Q2652" s="251"/>
      <c r="R2652" s="251"/>
      <c r="S2652" s="251"/>
      <c r="T2652" s="252"/>
      <c r="U2652" s="14"/>
      <c r="V2652" s="14"/>
      <c r="W2652" s="14"/>
      <c r="X2652" s="14"/>
      <c r="Y2652" s="14"/>
      <c r="Z2652" s="14"/>
      <c r="AA2652" s="14"/>
      <c r="AB2652" s="14"/>
      <c r="AC2652" s="14"/>
      <c r="AD2652" s="14"/>
      <c r="AE2652" s="14"/>
      <c r="AT2652" s="253" t="s">
        <v>170</v>
      </c>
      <c r="AU2652" s="253" t="s">
        <v>77</v>
      </c>
      <c r="AV2652" s="14" t="s">
        <v>77</v>
      </c>
      <c r="AW2652" s="14" t="s">
        <v>31</v>
      </c>
      <c r="AX2652" s="14" t="s">
        <v>69</v>
      </c>
      <c r="AY2652" s="253" t="s">
        <v>155</v>
      </c>
    </row>
    <row r="2653" s="15" customFormat="1">
      <c r="A2653" s="15"/>
      <c r="B2653" s="254"/>
      <c r="C2653" s="255"/>
      <c r="D2653" s="228" t="s">
        <v>170</v>
      </c>
      <c r="E2653" s="256" t="s">
        <v>19</v>
      </c>
      <c r="F2653" s="257" t="s">
        <v>192</v>
      </c>
      <c r="G2653" s="255"/>
      <c r="H2653" s="258">
        <v>25.868</v>
      </c>
      <c r="I2653" s="259"/>
      <c r="J2653" s="255"/>
      <c r="K2653" s="255"/>
      <c r="L2653" s="260"/>
      <c r="M2653" s="261"/>
      <c r="N2653" s="262"/>
      <c r="O2653" s="262"/>
      <c r="P2653" s="262"/>
      <c r="Q2653" s="262"/>
      <c r="R2653" s="262"/>
      <c r="S2653" s="262"/>
      <c r="T2653" s="263"/>
      <c r="U2653" s="15"/>
      <c r="V2653" s="15"/>
      <c r="W2653" s="15"/>
      <c r="X2653" s="15"/>
      <c r="Y2653" s="15"/>
      <c r="Z2653" s="15"/>
      <c r="AA2653" s="15"/>
      <c r="AB2653" s="15"/>
      <c r="AC2653" s="15"/>
      <c r="AD2653" s="15"/>
      <c r="AE2653" s="15"/>
      <c r="AT2653" s="264" t="s">
        <v>170</v>
      </c>
      <c r="AU2653" s="264" t="s">
        <v>77</v>
      </c>
      <c r="AV2653" s="15" t="s">
        <v>161</v>
      </c>
      <c r="AW2653" s="15" t="s">
        <v>31</v>
      </c>
      <c r="AX2653" s="15" t="s">
        <v>75</v>
      </c>
      <c r="AY2653" s="264" t="s">
        <v>155</v>
      </c>
    </row>
    <row r="2654" s="2" customFormat="1" ht="16.5" customHeight="1">
      <c r="A2654" s="41"/>
      <c r="B2654" s="42"/>
      <c r="C2654" s="215" t="s">
        <v>1429</v>
      </c>
      <c r="D2654" s="215" t="s">
        <v>157</v>
      </c>
      <c r="E2654" s="216" t="s">
        <v>2151</v>
      </c>
      <c r="F2654" s="217" t="s">
        <v>2152</v>
      </c>
      <c r="G2654" s="218" t="s">
        <v>168</v>
      </c>
      <c r="H2654" s="219">
        <v>25.36</v>
      </c>
      <c r="I2654" s="220"/>
      <c r="J2654" s="221">
        <f>ROUND(I2654*H2654,2)</f>
        <v>0</v>
      </c>
      <c r="K2654" s="217" t="s">
        <v>19</v>
      </c>
      <c r="L2654" s="47"/>
      <c r="M2654" s="222" t="s">
        <v>19</v>
      </c>
      <c r="N2654" s="223" t="s">
        <v>40</v>
      </c>
      <c r="O2654" s="87"/>
      <c r="P2654" s="224">
        <f>O2654*H2654</f>
        <v>0</v>
      </c>
      <c r="Q2654" s="224">
        <v>0</v>
      </c>
      <c r="R2654" s="224">
        <f>Q2654*H2654</f>
        <v>0</v>
      </c>
      <c r="S2654" s="224">
        <v>0</v>
      </c>
      <c r="T2654" s="225">
        <f>S2654*H2654</f>
        <v>0</v>
      </c>
      <c r="U2654" s="41"/>
      <c r="V2654" s="41"/>
      <c r="W2654" s="41"/>
      <c r="X2654" s="41"/>
      <c r="Y2654" s="41"/>
      <c r="Z2654" s="41"/>
      <c r="AA2654" s="41"/>
      <c r="AB2654" s="41"/>
      <c r="AC2654" s="41"/>
      <c r="AD2654" s="41"/>
      <c r="AE2654" s="41"/>
      <c r="AR2654" s="226" t="s">
        <v>220</v>
      </c>
      <c r="AT2654" s="226" t="s">
        <v>157</v>
      </c>
      <c r="AU2654" s="226" t="s">
        <v>77</v>
      </c>
      <c r="AY2654" s="20" t="s">
        <v>155</v>
      </c>
      <c r="BE2654" s="227">
        <f>IF(N2654="základní",J2654,0)</f>
        <v>0</v>
      </c>
      <c r="BF2654" s="227">
        <f>IF(N2654="snížená",J2654,0)</f>
        <v>0</v>
      </c>
      <c r="BG2654" s="227">
        <f>IF(N2654="zákl. přenesená",J2654,0)</f>
        <v>0</v>
      </c>
      <c r="BH2654" s="227">
        <f>IF(N2654="sníž. přenesená",J2654,0)</f>
        <v>0</v>
      </c>
      <c r="BI2654" s="227">
        <f>IF(N2654="nulová",J2654,0)</f>
        <v>0</v>
      </c>
      <c r="BJ2654" s="20" t="s">
        <v>75</v>
      </c>
      <c r="BK2654" s="227">
        <f>ROUND(I2654*H2654,2)</f>
        <v>0</v>
      </c>
      <c r="BL2654" s="20" t="s">
        <v>220</v>
      </c>
      <c r="BM2654" s="226" t="s">
        <v>2153</v>
      </c>
    </row>
    <row r="2655" s="2" customFormat="1">
      <c r="A2655" s="41"/>
      <c r="B2655" s="42"/>
      <c r="C2655" s="43"/>
      <c r="D2655" s="228" t="s">
        <v>162</v>
      </c>
      <c r="E2655" s="43"/>
      <c r="F2655" s="229" t="s">
        <v>2152</v>
      </c>
      <c r="G2655" s="43"/>
      <c r="H2655" s="43"/>
      <c r="I2655" s="230"/>
      <c r="J2655" s="43"/>
      <c r="K2655" s="43"/>
      <c r="L2655" s="47"/>
      <c r="M2655" s="231"/>
      <c r="N2655" s="232"/>
      <c r="O2655" s="87"/>
      <c r="P2655" s="87"/>
      <c r="Q2655" s="87"/>
      <c r="R2655" s="87"/>
      <c r="S2655" s="87"/>
      <c r="T2655" s="88"/>
      <c r="U2655" s="41"/>
      <c r="V2655" s="41"/>
      <c r="W2655" s="41"/>
      <c r="X2655" s="41"/>
      <c r="Y2655" s="41"/>
      <c r="Z2655" s="41"/>
      <c r="AA2655" s="41"/>
      <c r="AB2655" s="41"/>
      <c r="AC2655" s="41"/>
      <c r="AD2655" s="41"/>
      <c r="AE2655" s="41"/>
      <c r="AT2655" s="20" t="s">
        <v>162</v>
      </c>
      <c r="AU2655" s="20" t="s">
        <v>77</v>
      </c>
    </row>
    <row r="2656" s="13" customFormat="1">
      <c r="A2656" s="13"/>
      <c r="B2656" s="233"/>
      <c r="C2656" s="234"/>
      <c r="D2656" s="228" t="s">
        <v>170</v>
      </c>
      <c r="E2656" s="235" t="s">
        <v>19</v>
      </c>
      <c r="F2656" s="236" t="s">
        <v>2141</v>
      </c>
      <c r="G2656" s="234"/>
      <c r="H2656" s="235" t="s">
        <v>19</v>
      </c>
      <c r="I2656" s="237"/>
      <c r="J2656" s="234"/>
      <c r="K2656" s="234"/>
      <c r="L2656" s="238"/>
      <c r="M2656" s="239"/>
      <c r="N2656" s="240"/>
      <c r="O2656" s="240"/>
      <c r="P2656" s="240"/>
      <c r="Q2656" s="240"/>
      <c r="R2656" s="240"/>
      <c r="S2656" s="240"/>
      <c r="T2656" s="241"/>
      <c r="U2656" s="13"/>
      <c r="V2656" s="13"/>
      <c r="W2656" s="13"/>
      <c r="X2656" s="13"/>
      <c r="Y2656" s="13"/>
      <c r="Z2656" s="13"/>
      <c r="AA2656" s="13"/>
      <c r="AB2656" s="13"/>
      <c r="AC2656" s="13"/>
      <c r="AD2656" s="13"/>
      <c r="AE2656" s="13"/>
      <c r="AT2656" s="242" t="s">
        <v>170</v>
      </c>
      <c r="AU2656" s="242" t="s">
        <v>77</v>
      </c>
      <c r="AV2656" s="13" t="s">
        <v>75</v>
      </c>
      <c r="AW2656" s="13" t="s">
        <v>31</v>
      </c>
      <c r="AX2656" s="13" t="s">
        <v>69</v>
      </c>
      <c r="AY2656" s="242" t="s">
        <v>155</v>
      </c>
    </row>
    <row r="2657" s="14" customFormat="1">
      <c r="A2657" s="14"/>
      <c r="B2657" s="243"/>
      <c r="C2657" s="244"/>
      <c r="D2657" s="228" t="s">
        <v>170</v>
      </c>
      <c r="E2657" s="245" t="s">
        <v>19</v>
      </c>
      <c r="F2657" s="246" t="s">
        <v>2154</v>
      </c>
      <c r="G2657" s="244"/>
      <c r="H2657" s="247">
        <v>18.72</v>
      </c>
      <c r="I2657" s="248"/>
      <c r="J2657" s="244"/>
      <c r="K2657" s="244"/>
      <c r="L2657" s="249"/>
      <c r="M2657" s="250"/>
      <c r="N2657" s="251"/>
      <c r="O2657" s="251"/>
      <c r="P2657" s="251"/>
      <c r="Q2657" s="251"/>
      <c r="R2657" s="251"/>
      <c r="S2657" s="251"/>
      <c r="T2657" s="252"/>
      <c r="U2657" s="14"/>
      <c r="V2657" s="14"/>
      <c r="W2657" s="14"/>
      <c r="X2657" s="14"/>
      <c r="Y2657" s="14"/>
      <c r="Z2657" s="14"/>
      <c r="AA2657" s="14"/>
      <c r="AB2657" s="14"/>
      <c r="AC2657" s="14"/>
      <c r="AD2657" s="14"/>
      <c r="AE2657" s="14"/>
      <c r="AT2657" s="253" t="s">
        <v>170</v>
      </c>
      <c r="AU2657" s="253" t="s">
        <v>77</v>
      </c>
      <c r="AV2657" s="14" t="s">
        <v>77</v>
      </c>
      <c r="AW2657" s="14" t="s">
        <v>31</v>
      </c>
      <c r="AX2657" s="14" t="s">
        <v>69</v>
      </c>
      <c r="AY2657" s="253" t="s">
        <v>155</v>
      </c>
    </row>
    <row r="2658" s="14" customFormat="1">
      <c r="A2658" s="14"/>
      <c r="B2658" s="243"/>
      <c r="C2658" s="244"/>
      <c r="D2658" s="228" t="s">
        <v>170</v>
      </c>
      <c r="E2658" s="245" t="s">
        <v>19</v>
      </c>
      <c r="F2658" s="246" t="s">
        <v>2155</v>
      </c>
      <c r="G2658" s="244"/>
      <c r="H2658" s="247">
        <v>3</v>
      </c>
      <c r="I2658" s="248"/>
      <c r="J2658" s="244"/>
      <c r="K2658" s="244"/>
      <c r="L2658" s="249"/>
      <c r="M2658" s="250"/>
      <c r="N2658" s="251"/>
      <c r="O2658" s="251"/>
      <c r="P2658" s="251"/>
      <c r="Q2658" s="251"/>
      <c r="R2658" s="251"/>
      <c r="S2658" s="251"/>
      <c r="T2658" s="252"/>
      <c r="U2658" s="14"/>
      <c r="V2658" s="14"/>
      <c r="W2658" s="14"/>
      <c r="X2658" s="14"/>
      <c r="Y2658" s="14"/>
      <c r="Z2658" s="14"/>
      <c r="AA2658" s="14"/>
      <c r="AB2658" s="14"/>
      <c r="AC2658" s="14"/>
      <c r="AD2658" s="14"/>
      <c r="AE2658" s="14"/>
      <c r="AT2658" s="253" t="s">
        <v>170</v>
      </c>
      <c r="AU2658" s="253" t="s">
        <v>77</v>
      </c>
      <c r="AV2658" s="14" t="s">
        <v>77</v>
      </c>
      <c r="AW2658" s="14" t="s">
        <v>31</v>
      </c>
      <c r="AX2658" s="14" t="s">
        <v>69</v>
      </c>
      <c r="AY2658" s="253" t="s">
        <v>155</v>
      </c>
    </row>
    <row r="2659" s="14" customFormat="1">
      <c r="A2659" s="14"/>
      <c r="B2659" s="243"/>
      <c r="C2659" s="244"/>
      <c r="D2659" s="228" t="s">
        <v>170</v>
      </c>
      <c r="E2659" s="245" t="s">
        <v>19</v>
      </c>
      <c r="F2659" s="246" t="s">
        <v>2156</v>
      </c>
      <c r="G2659" s="244"/>
      <c r="H2659" s="247">
        <v>1.1399999999999998</v>
      </c>
      <c r="I2659" s="248"/>
      <c r="J2659" s="244"/>
      <c r="K2659" s="244"/>
      <c r="L2659" s="249"/>
      <c r="M2659" s="250"/>
      <c r="N2659" s="251"/>
      <c r="O2659" s="251"/>
      <c r="P2659" s="251"/>
      <c r="Q2659" s="251"/>
      <c r="R2659" s="251"/>
      <c r="S2659" s="251"/>
      <c r="T2659" s="252"/>
      <c r="U2659" s="14"/>
      <c r="V2659" s="14"/>
      <c r="W2659" s="14"/>
      <c r="X2659" s="14"/>
      <c r="Y2659" s="14"/>
      <c r="Z2659" s="14"/>
      <c r="AA2659" s="14"/>
      <c r="AB2659" s="14"/>
      <c r="AC2659" s="14"/>
      <c r="AD2659" s="14"/>
      <c r="AE2659" s="14"/>
      <c r="AT2659" s="253" t="s">
        <v>170</v>
      </c>
      <c r="AU2659" s="253" t="s">
        <v>77</v>
      </c>
      <c r="AV2659" s="14" t="s">
        <v>77</v>
      </c>
      <c r="AW2659" s="14" t="s">
        <v>31</v>
      </c>
      <c r="AX2659" s="14" t="s">
        <v>69</v>
      </c>
      <c r="AY2659" s="253" t="s">
        <v>155</v>
      </c>
    </row>
    <row r="2660" s="14" customFormat="1">
      <c r="A2660" s="14"/>
      <c r="B2660" s="243"/>
      <c r="C2660" s="244"/>
      <c r="D2660" s="228" t="s">
        <v>170</v>
      </c>
      <c r="E2660" s="245" t="s">
        <v>19</v>
      </c>
      <c r="F2660" s="246" t="s">
        <v>2157</v>
      </c>
      <c r="G2660" s="244"/>
      <c r="H2660" s="247">
        <v>2.5</v>
      </c>
      <c r="I2660" s="248"/>
      <c r="J2660" s="244"/>
      <c r="K2660" s="244"/>
      <c r="L2660" s="249"/>
      <c r="M2660" s="250"/>
      <c r="N2660" s="251"/>
      <c r="O2660" s="251"/>
      <c r="P2660" s="251"/>
      <c r="Q2660" s="251"/>
      <c r="R2660" s="251"/>
      <c r="S2660" s="251"/>
      <c r="T2660" s="252"/>
      <c r="U2660" s="14"/>
      <c r="V2660" s="14"/>
      <c r="W2660" s="14"/>
      <c r="X2660" s="14"/>
      <c r="Y2660" s="14"/>
      <c r="Z2660" s="14"/>
      <c r="AA2660" s="14"/>
      <c r="AB2660" s="14"/>
      <c r="AC2660" s="14"/>
      <c r="AD2660" s="14"/>
      <c r="AE2660" s="14"/>
      <c r="AT2660" s="253" t="s">
        <v>170</v>
      </c>
      <c r="AU2660" s="253" t="s">
        <v>77</v>
      </c>
      <c r="AV2660" s="14" t="s">
        <v>77</v>
      </c>
      <c r="AW2660" s="14" t="s">
        <v>31</v>
      </c>
      <c r="AX2660" s="14" t="s">
        <v>69</v>
      </c>
      <c r="AY2660" s="253" t="s">
        <v>155</v>
      </c>
    </row>
    <row r="2661" s="15" customFormat="1">
      <c r="A2661" s="15"/>
      <c r="B2661" s="254"/>
      <c r="C2661" s="255"/>
      <c r="D2661" s="228" t="s">
        <v>170</v>
      </c>
      <c r="E2661" s="256" t="s">
        <v>19</v>
      </c>
      <c r="F2661" s="257" t="s">
        <v>192</v>
      </c>
      <c r="G2661" s="255"/>
      <c r="H2661" s="258">
        <v>25.36</v>
      </c>
      <c r="I2661" s="259"/>
      <c r="J2661" s="255"/>
      <c r="K2661" s="255"/>
      <c r="L2661" s="260"/>
      <c r="M2661" s="261"/>
      <c r="N2661" s="262"/>
      <c r="O2661" s="262"/>
      <c r="P2661" s="262"/>
      <c r="Q2661" s="262"/>
      <c r="R2661" s="262"/>
      <c r="S2661" s="262"/>
      <c r="T2661" s="263"/>
      <c r="U2661" s="15"/>
      <c r="V2661" s="15"/>
      <c r="W2661" s="15"/>
      <c r="X2661" s="15"/>
      <c r="Y2661" s="15"/>
      <c r="Z2661" s="15"/>
      <c r="AA2661" s="15"/>
      <c r="AB2661" s="15"/>
      <c r="AC2661" s="15"/>
      <c r="AD2661" s="15"/>
      <c r="AE2661" s="15"/>
      <c r="AT2661" s="264" t="s">
        <v>170</v>
      </c>
      <c r="AU2661" s="264" t="s">
        <v>77</v>
      </c>
      <c r="AV2661" s="15" t="s">
        <v>161</v>
      </c>
      <c r="AW2661" s="15" t="s">
        <v>31</v>
      </c>
      <c r="AX2661" s="15" t="s">
        <v>75</v>
      </c>
      <c r="AY2661" s="264" t="s">
        <v>155</v>
      </c>
    </row>
    <row r="2662" s="2" customFormat="1" ht="16.5" customHeight="1">
      <c r="A2662" s="41"/>
      <c r="B2662" s="42"/>
      <c r="C2662" s="215" t="s">
        <v>2158</v>
      </c>
      <c r="D2662" s="215" t="s">
        <v>157</v>
      </c>
      <c r="E2662" s="216" t="s">
        <v>2159</v>
      </c>
      <c r="F2662" s="217" t="s">
        <v>2160</v>
      </c>
      <c r="G2662" s="218" t="s">
        <v>168</v>
      </c>
      <c r="H2662" s="219">
        <v>25.36</v>
      </c>
      <c r="I2662" s="220"/>
      <c r="J2662" s="221">
        <f>ROUND(I2662*H2662,2)</f>
        <v>0</v>
      </c>
      <c r="K2662" s="217" t="s">
        <v>19</v>
      </c>
      <c r="L2662" s="47"/>
      <c r="M2662" s="222" t="s">
        <v>19</v>
      </c>
      <c r="N2662" s="223" t="s">
        <v>40</v>
      </c>
      <c r="O2662" s="87"/>
      <c r="P2662" s="224">
        <f>O2662*H2662</f>
        <v>0</v>
      </c>
      <c r="Q2662" s="224">
        <v>0</v>
      </c>
      <c r="R2662" s="224">
        <f>Q2662*H2662</f>
        <v>0</v>
      </c>
      <c r="S2662" s="224">
        <v>0</v>
      </c>
      <c r="T2662" s="225">
        <f>S2662*H2662</f>
        <v>0</v>
      </c>
      <c r="U2662" s="41"/>
      <c r="V2662" s="41"/>
      <c r="W2662" s="41"/>
      <c r="X2662" s="41"/>
      <c r="Y2662" s="41"/>
      <c r="Z2662" s="41"/>
      <c r="AA2662" s="41"/>
      <c r="AB2662" s="41"/>
      <c r="AC2662" s="41"/>
      <c r="AD2662" s="41"/>
      <c r="AE2662" s="41"/>
      <c r="AR2662" s="226" t="s">
        <v>220</v>
      </c>
      <c r="AT2662" s="226" t="s">
        <v>157</v>
      </c>
      <c r="AU2662" s="226" t="s">
        <v>77</v>
      </c>
      <c r="AY2662" s="20" t="s">
        <v>155</v>
      </c>
      <c r="BE2662" s="227">
        <f>IF(N2662="základní",J2662,0)</f>
        <v>0</v>
      </c>
      <c r="BF2662" s="227">
        <f>IF(N2662="snížená",J2662,0)</f>
        <v>0</v>
      </c>
      <c r="BG2662" s="227">
        <f>IF(N2662="zákl. přenesená",J2662,0)</f>
        <v>0</v>
      </c>
      <c r="BH2662" s="227">
        <f>IF(N2662="sníž. přenesená",J2662,0)</f>
        <v>0</v>
      </c>
      <c r="BI2662" s="227">
        <f>IF(N2662="nulová",J2662,0)</f>
        <v>0</v>
      </c>
      <c r="BJ2662" s="20" t="s">
        <v>75</v>
      </c>
      <c r="BK2662" s="227">
        <f>ROUND(I2662*H2662,2)</f>
        <v>0</v>
      </c>
      <c r="BL2662" s="20" t="s">
        <v>220</v>
      </c>
      <c r="BM2662" s="226" t="s">
        <v>2161</v>
      </c>
    </row>
    <row r="2663" s="2" customFormat="1">
      <c r="A2663" s="41"/>
      <c r="B2663" s="42"/>
      <c r="C2663" s="43"/>
      <c r="D2663" s="228" t="s">
        <v>162</v>
      </c>
      <c r="E2663" s="43"/>
      <c r="F2663" s="229" t="s">
        <v>2160</v>
      </c>
      <c r="G2663" s="43"/>
      <c r="H2663" s="43"/>
      <c r="I2663" s="230"/>
      <c r="J2663" s="43"/>
      <c r="K2663" s="43"/>
      <c r="L2663" s="47"/>
      <c r="M2663" s="231"/>
      <c r="N2663" s="232"/>
      <c r="O2663" s="87"/>
      <c r="P2663" s="87"/>
      <c r="Q2663" s="87"/>
      <c r="R2663" s="87"/>
      <c r="S2663" s="87"/>
      <c r="T2663" s="88"/>
      <c r="U2663" s="41"/>
      <c r="V2663" s="41"/>
      <c r="W2663" s="41"/>
      <c r="X2663" s="41"/>
      <c r="Y2663" s="41"/>
      <c r="Z2663" s="41"/>
      <c r="AA2663" s="41"/>
      <c r="AB2663" s="41"/>
      <c r="AC2663" s="41"/>
      <c r="AD2663" s="41"/>
      <c r="AE2663" s="41"/>
      <c r="AT2663" s="20" t="s">
        <v>162</v>
      </c>
      <c r="AU2663" s="20" t="s">
        <v>77</v>
      </c>
    </row>
    <row r="2664" s="2" customFormat="1" ht="16.5" customHeight="1">
      <c r="A2664" s="41"/>
      <c r="B2664" s="42"/>
      <c r="C2664" s="215" t="s">
        <v>1452</v>
      </c>
      <c r="D2664" s="215" t="s">
        <v>157</v>
      </c>
      <c r="E2664" s="216" t="s">
        <v>2162</v>
      </c>
      <c r="F2664" s="217" t="s">
        <v>2163</v>
      </c>
      <c r="G2664" s="218" t="s">
        <v>232</v>
      </c>
      <c r="H2664" s="219">
        <v>0.836</v>
      </c>
      <c r="I2664" s="220"/>
      <c r="J2664" s="221">
        <f>ROUND(I2664*H2664,2)</f>
        <v>0</v>
      </c>
      <c r="K2664" s="217" t="s">
        <v>19</v>
      </c>
      <c r="L2664" s="47"/>
      <c r="M2664" s="222" t="s">
        <v>19</v>
      </c>
      <c r="N2664" s="223" t="s">
        <v>40</v>
      </c>
      <c r="O2664" s="87"/>
      <c r="P2664" s="224">
        <f>O2664*H2664</f>
        <v>0</v>
      </c>
      <c r="Q2664" s="224">
        <v>0</v>
      </c>
      <c r="R2664" s="224">
        <f>Q2664*H2664</f>
        <v>0</v>
      </c>
      <c r="S2664" s="224">
        <v>0</v>
      </c>
      <c r="T2664" s="225">
        <f>S2664*H2664</f>
        <v>0</v>
      </c>
      <c r="U2664" s="41"/>
      <c r="V2664" s="41"/>
      <c r="W2664" s="41"/>
      <c r="X2664" s="41"/>
      <c r="Y2664" s="41"/>
      <c r="Z2664" s="41"/>
      <c r="AA2664" s="41"/>
      <c r="AB2664" s="41"/>
      <c r="AC2664" s="41"/>
      <c r="AD2664" s="41"/>
      <c r="AE2664" s="41"/>
      <c r="AR2664" s="226" t="s">
        <v>220</v>
      </c>
      <c r="AT2664" s="226" t="s">
        <v>157</v>
      </c>
      <c r="AU2664" s="226" t="s">
        <v>77</v>
      </c>
      <c r="AY2664" s="20" t="s">
        <v>155</v>
      </c>
      <c r="BE2664" s="227">
        <f>IF(N2664="základní",J2664,0)</f>
        <v>0</v>
      </c>
      <c r="BF2664" s="227">
        <f>IF(N2664="snížená",J2664,0)</f>
        <v>0</v>
      </c>
      <c r="BG2664" s="227">
        <f>IF(N2664="zákl. přenesená",J2664,0)</f>
        <v>0</v>
      </c>
      <c r="BH2664" s="227">
        <f>IF(N2664="sníž. přenesená",J2664,0)</f>
        <v>0</v>
      </c>
      <c r="BI2664" s="227">
        <f>IF(N2664="nulová",J2664,0)</f>
        <v>0</v>
      </c>
      <c r="BJ2664" s="20" t="s">
        <v>75</v>
      </c>
      <c r="BK2664" s="227">
        <f>ROUND(I2664*H2664,2)</f>
        <v>0</v>
      </c>
      <c r="BL2664" s="20" t="s">
        <v>220</v>
      </c>
      <c r="BM2664" s="226" t="s">
        <v>2164</v>
      </c>
    </row>
    <row r="2665" s="2" customFormat="1">
      <c r="A2665" s="41"/>
      <c r="B2665" s="42"/>
      <c r="C2665" s="43"/>
      <c r="D2665" s="228" t="s">
        <v>162</v>
      </c>
      <c r="E2665" s="43"/>
      <c r="F2665" s="229" t="s">
        <v>2163</v>
      </c>
      <c r="G2665" s="43"/>
      <c r="H2665" s="43"/>
      <c r="I2665" s="230"/>
      <c r="J2665" s="43"/>
      <c r="K2665" s="43"/>
      <c r="L2665" s="47"/>
      <c r="M2665" s="231"/>
      <c r="N2665" s="232"/>
      <c r="O2665" s="87"/>
      <c r="P2665" s="87"/>
      <c r="Q2665" s="87"/>
      <c r="R2665" s="87"/>
      <c r="S2665" s="87"/>
      <c r="T2665" s="88"/>
      <c r="U2665" s="41"/>
      <c r="V2665" s="41"/>
      <c r="W2665" s="41"/>
      <c r="X2665" s="41"/>
      <c r="Y2665" s="41"/>
      <c r="Z2665" s="41"/>
      <c r="AA2665" s="41"/>
      <c r="AB2665" s="41"/>
      <c r="AC2665" s="41"/>
      <c r="AD2665" s="41"/>
      <c r="AE2665" s="41"/>
      <c r="AT2665" s="20" t="s">
        <v>162</v>
      </c>
      <c r="AU2665" s="20" t="s">
        <v>77</v>
      </c>
    </row>
    <row r="2666" s="12" customFormat="1" ht="22.8" customHeight="1">
      <c r="A2666" s="12"/>
      <c r="B2666" s="199"/>
      <c r="C2666" s="200"/>
      <c r="D2666" s="201" t="s">
        <v>68</v>
      </c>
      <c r="E2666" s="213" t="s">
        <v>2165</v>
      </c>
      <c r="F2666" s="213" t="s">
        <v>2166</v>
      </c>
      <c r="G2666" s="200"/>
      <c r="H2666" s="200"/>
      <c r="I2666" s="203"/>
      <c r="J2666" s="214">
        <f>BK2666</f>
        <v>0</v>
      </c>
      <c r="K2666" s="200"/>
      <c r="L2666" s="205"/>
      <c r="M2666" s="206"/>
      <c r="N2666" s="207"/>
      <c r="O2666" s="207"/>
      <c r="P2666" s="208">
        <f>SUM(P2667:P2683)</f>
        <v>0</v>
      </c>
      <c r="Q2666" s="207"/>
      <c r="R2666" s="208">
        <f>SUM(R2667:R2683)</f>
        <v>0</v>
      </c>
      <c r="S2666" s="207"/>
      <c r="T2666" s="209">
        <f>SUM(T2667:T2683)</f>
        <v>0</v>
      </c>
      <c r="U2666" s="12"/>
      <c r="V2666" s="12"/>
      <c r="W2666" s="12"/>
      <c r="X2666" s="12"/>
      <c r="Y2666" s="12"/>
      <c r="Z2666" s="12"/>
      <c r="AA2666" s="12"/>
      <c r="AB2666" s="12"/>
      <c r="AC2666" s="12"/>
      <c r="AD2666" s="12"/>
      <c r="AE2666" s="12"/>
      <c r="AR2666" s="210" t="s">
        <v>77</v>
      </c>
      <c r="AT2666" s="211" t="s">
        <v>68</v>
      </c>
      <c r="AU2666" s="211" t="s">
        <v>75</v>
      </c>
      <c r="AY2666" s="210" t="s">
        <v>155</v>
      </c>
      <c r="BK2666" s="212">
        <f>SUM(BK2667:BK2683)</f>
        <v>0</v>
      </c>
    </row>
    <row r="2667" s="2" customFormat="1" ht="16.5" customHeight="1">
      <c r="A2667" s="41"/>
      <c r="B2667" s="42"/>
      <c r="C2667" s="215" t="s">
        <v>2167</v>
      </c>
      <c r="D2667" s="215" t="s">
        <v>157</v>
      </c>
      <c r="E2667" s="216" t="s">
        <v>2168</v>
      </c>
      <c r="F2667" s="217" t="s">
        <v>2169</v>
      </c>
      <c r="G2667" s="218" t="s">
        <v>168</v>
      </c>
      <c r="H2667" s="219">
        <v>72.88</v>
      </c>
      <c r="I2667" s="220"/>
      <c r="J2667" s="221">
        <f>ROUND(I2667*H2667,2)</f>
        <v>0</v>
      </c>
      <c r="K2667" s="217" t="s">
        <v>19</v>
      </c>
      <c r="L2667" s="47"/>
      <c r="M2667" s="222" t="s">
        <v>19</v>
      </c>
      <c r="N2667" s="223" t="s">
        <v>40</v>
      </c>
      <c r="O2667" s="87"/>
      <c r="P2667" s="224">
        <f>O2667*H2667</f>
        <v>0</v>
      </c>
      <c r="Q2667" s="224">
        <v>0</v>
      </c>
      <c r="R2667" s="224">
        <f>Q2667*H2667</f>
        <v>0</v>
      </c>
      <c r="S2667" s="224">
        <v>0</v>
      </c>
      <c r="T2667" s="225">
        <f>S2667*H2667</f>
        <v>0</v>
      </c>
      <c r="U2667" s="41"/>
      <c r="V2667" s="41"/>
      <c r="W2667" s="41"/>
      <c r="X2667" s="41"/>
      <c r="Y2667" s="41"/>
      <c r="Z2667" s="41"/>
      <c r="AA2667" s="41"/>
      <c r="AB2667" s="41"/>
      <c r="AC2667" s="41"/>
      <c r="AD2667" s="41"/>
      <c r="AE2667" s="41"/>
      <c r="AR2667" s="226" t="s">
        <v>220</v>
      </c>
      <c r="AT2667" s="226" t="s">
        <v>157</v>
      </c>
      <c r="AU2667" s="226" t="s">
        <v>77</v>
      </c>
      <c r="AY2667" s="20" t="s">
        <v>155</v>
      </c>
      <c r="BE2667" s="227">
        <f>IF(N2667="základní",J2667,0)</f>
        <v>0</v>
      </c>
      <c r="BF2667" s="227">
        <f>IF(N2667="snížená",J2667,0)</f>
        <v>0</v>
      </c>
      <c r="BG2667" s="227">
        <f>IF(N2667="zákl. přenesená",J2667,0)</f>
        <v>0</v>
      </c>
      <c r="BH2667" s="227">
        <f>IF(N2667="sníž. přenesená",J2667,0)</f>
        <v>0</v>
      </c>
      <c r="BI2667" s="227">
        <f>IF(N2667="nulová",J2667,0)</f>
        <v>0</v>
      </c>
      <c r="BJ2667" s="20" t="s">
        <v>75</v>
      </c>
      <c r="BK2667" s="227">
        <f>ROUND(I2667*H2667,2)</f>
        <v>0</v>
      </c>
      <c r="BL2667" s="20" t="s">
        <v>220</v>
      </c>
      <c r="BM2667" s="226" t="s">
        <v>2170</v>
      </c>
    </row>
    <row r="2668" s="2" customFormat="1">
      <c r="A2668" s="41"/>
      <c r="B2668" s="42"/>
      <c r="C2668" s="43"/>
      <c r="D2668" s="228" t="s">
        <v>162</v>
      </c>
      <c r="E2668" s="43"/>
      <c r="F2668" s="229" t="s">
        <v>2169</v>
      </c>
      <c r="G2668" s="43"/>
      <c r="H2668" s="43"/>
      <c r="I2668" s="230"/>
      <c r="J2668" s="43"/>
      <c r="K2668" s="43"/>
      <c r="L2668" s="47"/>
      <c r="M2668" s="231"/>
      <c r="N2668" s="232"/>
      <c r="O2668" s="87"/>
      <c r="P2668" s="87"/>
      <c r="Q2668" s="87"/>
      <c r="R2668" s="87"/>
      <c r="S2668" s="87"/>
      <c r="T2668" s="88"/>
      <c r="U2668" s="41"/>
      <c r="V2668" s="41"/>
      <c r="W2668" s="41"/>
      <c r="X2668" s="41"/>
      <c r="Y2668" s="41"/>
      <c r="Z2668" s="41"/>
      <c r="AA2668" s="41"/>
      <c r="AB2668" s="41"/>
      <c r="AC2668" s="41"/>
      <c r="AD2668" s="41"/>
      <c r="AE2668" s="41"/>
      <c r="AT2668" s="20" t="s">
        <v>162</v>
      </c>
      <c r="AU2668" s="20" t="s">
        <v>77</v>
      </c>
    </row>
    <row r="2669" s="2" customFormat="1" ht="16.5" customHeight="1">
      <c r="A2669" s="41"/>
      <c r="B2669" s="42"/>
      <c r="C2669" s="215" t="s">
        <v>1456</v>
      </c>
      <c r="D2669" s="215" t="s">
        <v>157</v>
      </c>
      <c r="E2669" s="216" t="s">
        <v>2171</v>
      </c>
      <c r="F2669" s="217" t="s">
        <v>2172</v>
      </c>
      <c r="G2669" s="218" t="s">
        <v>168</v>
      </c>
      <c r="H2669" s="219">
        <v>72.88</v>
      </c>
      <c r="I2669" s="220"/>
      <c r="J2669" s="221">
        <f>ROUND(I2669*H2669,2)</f>
        <v>0</v>
      </c>
      <c r="K2669" s="217" t="s">
        <v>19</v>
      </c>
      <c r="L2669" s="47"/>
      <c r="M2669" s="222" t="s">
        <v>19</v>
      </c>
      <c r="N2669" s="223" t="s">
        <v>40</v>
      </c>
      <c r="O2669" s="87"/>
      <c r="P2669" s="224">
        <f>O2669*H2669</f>
        <v>0</v>
      </c>
      <c r="Q2669" s="224">
        <v>0</v>
      </c>
      <c r="R2669" s="224">
        <f>Q2669*H2669</f>
        <v>0</v>
      </c>
      <c r="S2669" s="224">
        <v>0</v>
      </c>
      <c r="T2669" s="225">
        <f>S2669*H2669</f>
        <v>0</v>
      </c>
      <c r="U2669" s="41"/>
      <c r="V2669" s="41"/>
      <c r="W2669" s="41"/>
      <c r="X2669" s="41"/>
      <c r="Y2669" s="41"/>
      <c r="Z2669" s="41"/>
      <c r="AA2669" s="41"/>
      <c r="AB2669" s="41"/>
      <c r="AC2669" s="41"/>
      <c r="AD2669" s="41"/>
      <c r="AE2669" s="41"/>
      <c r="AR2669" s="226" t="s">
        <v>220</v>
      </c>
      <c r="AT2669" s="226" t="s">
        <v>157</v>
      </c>
      <c r="AU2669" s="226" t="s">
        <v>77</v>
      </c>
      <c r="AY2669" s="20" t="s">
        <v>155</v>
      </c>
      <c r="BE2669" s="227">
        <f>IF(N2669="základní",J2669,0)</f>
        <v>0</v>
      </c>
      <c r="BF2669" s="227">
        <f>IF(N2669="snížená",J2669,0)</f>
        <v>0</v>
      </c>
      <c r="BG2669" s="227">
        <f>IF(N2669="zákl. přenesená",J2669,0)</f>
        <v>0</v>
      </c>
      <c r="BH2669" s="227">
        <f>IF(N2669="sníž. přenesená",J2669,0)</f>
        <v>0</v>
      </c>
      <c r="BI2669" s="227">
        <f>IF(N2669="nulová",J2669,0)</f>
        <v>0</v>
      </c>
      <c r="BJ2669" s="20" t="s">
        <v>75</v>
      </c>
      <c r="BK2669" s="227">
        <f>ROUND(I2669*H2669,2)</f>
        <v>0</v>
      </c>
      <c r="BL2669" s="20" t="s">
        <v>220</v>
      </c>
      <c r="BM2669" s="226" t="s">
        <v>2173</v>
      </c>
    </row>
    <row r="2670" s="2" customFormat="1">
      <c r="A2670" s="41"/>
      <c r="B2670" s="42"/>
      <c r="C2670" s="43"/>
      <c r="D2670" s="228" t="s">
        <v>162</v>
      </c>
      <c r="E2670" s="43"/>
      <c r="F2670" s="229" t="s">
        <v>2172</v>
      </c>
      <c r="G2670" s="43"/>
      <c r="H2670" s="43"/>
      <c r="I2670" s="230"/>
      <c r="J2670" s="43"/>
      <c r="K2670" s="43"/>
      <c r="L2670" s="47"/>
      <c r="M2670" s="231"/>
      <c r="N2670" s="232"/>
      <c r="O2670" s="87"/>
      <c r="P2670" s="87"/>
      <c r="Q2670" s="87"/>
      <c r="R2670" s="87"/>
      <c r="S2670" s="87"/>
      <c r="T2670" s="88"/>
      <c r="U2670" s="41"/>
      <c r="V2670" s="41"/>
      <c r="W2670" s="41"/>
      <c r="X2670" s="41"/>
      <c r="Y2670" s="41"/>
      <c r="Z2670" s="41"/>
      <c r="AA2670" s="41"/>
      <c r="AB2670" s="41"/>
      <c r="AC2670" s="41"/>
      <c r="AD2670" s="41"/>
      <c r="AE2670" s="41"/>
      <c r="AT2670" s="20" t="s">
        <v>162</v>
      </c>
      <c r="AU2670" s="20" t="s">
        <v>77</v>
      </c>
    </row>
    <row r="2671" s="13" customFormat="1">
      <c r="A2671" s="13"/>
      <c r="B2671" s="233"/>
      <c r="C2671" s="234"/>
      <c r="D2671" s="228" t="s">
        <v>170</v>
      </c>
      <c r="E2671" s="235" t="s">
        <v>19</v>
      </c>
      <c r="F2671" s="236" t="s">
        <v>2174</v>
      </c>
      <c r="G2671" s="234"/>
      <c r="H2671" s="235" t="s">
        <v>19</v>
      </c>
      <c r="I2671" s="237"/>
      <c r="J2671" s="234"/>
      <c r="K2671" s="234"/>
      <c r="L2671" s="238"/>
      <c r="M2671" s="239"/>
      <c r="N2671" s="240"/>
      <c r="O2671" s="240"/>
      <c r="P2671" s="240"/>
      <c r="Q2671" s="240"/>
      <c r="R2671" s="240"/>
      <c r="S2671" s="240"/>
      <c r="T2671" s="241"/>
      <c r="U2671" s="13"/>
      <c r="V2671" s="13"/>
      <c r="W2671" s="13"/>
      <c r="X2671" s="13"/>
      <c r="Y2671" s="13"/>
      <c r="Z2671" s="13"/>
      <c r="AA2671" s="13"/>
      <c r="AB2671" s="13"/>
      <c r="AC2671" s="13"/>
      <c r="AD2671" s="13"/>
      <c r="AE2671" s="13"/>
      <c r="AT2671" s="242" t="s">
        <v>170</v>
      </c>
      <c r="AU2671" s="242" t="s">
        <v>77</v>
      </c>
      <c r="AV2671" s="13" t="s">
        <v>75</v>
      </c>
      <c r="AW2671" s="13" t="s">
        <v>31</v>
      </c>
      <c r="AX2671" s="13" t="s">
        <v>69</v>
      </c>
      <c r="AY2671" s="242" t="s">
        <v>155</v>
      </c>
    </row>
    <row r="2672" s="14" customFormat="1">
      <c r="A2672" s="14"/>
      <c r="B2672" s="243"/>
      <c r="C2672" s="244"/>
      <c r="D2672" s="228" t="s">
        <v>170</v>
      </c>
      <c r="E2672" s="245" t="s">
        <v>19</v>
      </c>
      <c r="F2672" s="246" t="s">
        <v>395</v>
      </c>
      <c r="G2672" s="244"/>
      <c r="H2672" s="247">
        <v>50</v>
      </c>
      <c r="I2672" s="248"/>
      <c r="J2672" s="244"/>
      <c r="K2672" s="244"/>
      <c r="L2672" s="249"/>
      <c r="M2672" s="250"/>
      <c r="N2672" s="251"/>
      <c r="O2672" s="251"/>
      <c r="P2672" s="251"/>
      <c r="Q2672" s="251"/>
      <c r="R2672" s="251"/>
      <c r="S2672" s="251"/>
      <c r="T2672" s="252"/>
      <c r="U2672" s="14"/>
      <c r="V2672" s="14"/>
      <c r="W2672" s="14"/>
      <c r="X2672" s="14"/>
      <c r="Y2672" s="14"/>
      <c r="Z2672" s="14"/>
      <c r="AA2672" s="14"/>
      <c r="AB2672" s="14"/>
      <c r="AC2672" s="14"/>
      <c r="AD2672" s="14"/>
      <c r="AE2672" s="14"/>
      <c r="AT2672" s="253" t="s">
        <v>170</v>
      </c>
      <c r="AU2672" s="253" t="s">
        <v>77</v>
      </c>
      <c r="AV2672" s="14" t="s">
        <v>77</v>
      </c>
      <c r="AW2672" s="14" t="s">
        <v>31</v>
      </c>
      <c r="AX2672" s="14" t="s">
        <v>69</v>
      </c>
      <c r="AY2672" s="253" t="s">
        <v>155</v>
      </c>
    </row>
    <row r="2673" s="13" customFormat="1">
      <c r="A2673" s="13"/>
      <c r="B2673" s="233"/>
      <c r="C2673" s="234"/>
      <c r="D2673" s="228" t="s">
        <v>170</v>
      </c>
      <c r="E2673" s="235" t="s">
        <v>19</v>
      </c>
      <c r="F2673" s="236" t="s">
        <v>2175</v>
      </c>
      <c r="G2673" s="234"/>
      <c r="H2673" s="235" t="s">
        <v>19</v>
      </c>
      <c r="I2673" s="237"/>
      <c r="J2673" s="234"/>
      <c r="K2673" s="234"/>
      <c r="L2673" s="238"/>
      <c r="M2673" s="239"/>
      <c r="N2673" s="240"/>
      <c r="O2673" s="240"/>
      <c r="P2673" s="240"/>
      <c r="Q2673" s="240"/>
      <c r="R2673" s="240"/>
      <c r="S2673" s="240"/>
      <c r="T2673" s="241"/>
      <c r="U2673" s="13"/>
      <c r="V2673" s="13"/>
      <c r="W2673" s="13"/>
      <c r="X2673" s="13"/>
      <c r="Y2673" s="13"/>
      <c r="Z2673" s="13"/>
      <c r="AA2673" s="13"/>
      <c r="AB2673" s="13"/>
      <c r="AC2673" s="13"/>
      <c r="AD2673" s="13"/>
      <c r="AE2673" s="13"/>
      <c r="AT2673" s="242" t="s">
        <v>170</v>
      </c>
      <c r="AU2673" s="242" t="s">
        <v>77</v>
      </c>
      <c r="AV2673" s="13" t="s">
        <v>75</v>
      </c>
      <c r="AW2673" s="13" t="s">
        <v>31</v>
      </c>
      <c r="AX2673" s="13" t="s">
        <v>69</v>
      </c>
      <c r="AY2673" s="242" t="s">
        <v>155</v>
      </c>
    </row>
    <row r="2674" s="14" customFormat="1">
      <c r="A2674" s="14"/>
      <c r="B2674" s="243"/>
      <c r="C2674" s="244"/>
      <c r="D2674" s="228" t="s">
        <v>170</v>
      </c>
      <c r="E2674" s="245" t="s">
        <v>19</v>
      </c>
      <c r="F2674" s="246" t="s">
        <v>2176</v>
      </c>
      <c r="G2674" s="244"/>
      <c r="H2674" s="247">
        <v>2.88</v>
      </c>
      <c r="I2674" s="248"/>
      <c r="J2674" s="244"/>
      <c r="K2674" s="244"/>
      <c r="L2674" s="249"/>
      <c r="M2674" s="250"/>
      <c r="N2674" s="251"/>
      <c r="O2674" s="251"/>
      <c r="P2674" s="251"/>
      <c r="Q2674" s="251"/>
      <c r="R2674" s="251"/>
      <c r="S2674" s="251"/>
      <c r="T2674" s="252"/>
      <c r="U2674" s="14"/>
      <c r="V2674" s="14"/>
      <c r="W2674" s="14"/>
      <c r="X2674" s="14"/>
      <c r="Y2674" s="14"/>
      <c r="Z2674" s="14"/>
      <c r="AA2674" s="14"/>
      <c r="AB2674" s="14"/>
      <c r="AC2674" s="14"/>
      <c r="AD2674" s="14"/>
      <c r="AE2674" s="14"/>
      <c r="AT2674" s="253" t="s">
        <v>170</v>
      </c>
      <c r="AU2674" s="253" t="s">
        <v>77</v>
      </c>
      <c r="AV2674" s="14" t="s">
        <v>77</v>
      </c>
      <c r="AW2674" s="14" t="s">
        <v>31</v>
      </c>
      <c r="AX2674" s="14" t="s">
        <v>69</v>
      </c>
      <c r="AY2674" s="253" t="s">
        <v>155</v>
      </c>
    </row>
    <row r="2675" s="13" customFormat="1">
      <c r="A2675" s="13"/>
      <c r="B2675" s="233"/>
      <c r="C2675" s="234"/>
      <c r="D2675" s="228" t="s">
        <v>170</v>
      </c>
      <c r="E2675" s="235" t="s">
        <v>19</v>
      </c>
      <c r="F2675" s="236" t="s">
        <v>2177</v>
      </c>
      <c r="G2675" s="234"/>
      <c r="H2675" s="235" t="s">
        <v>19</v>
      </c>
      <c r="I2675" s="237"/>
      <c r="J2675" s="234"/>
      <c r="K2675" s="234"/>
      <c r="L2675" s="238"/>
      <c r="M2675" s="239"/>
      <c r="N2675" s="240"/>
      <c r="O2675" s="240"/>
      <c r="P2675" s="240"/>
      <c r="Q2675" s="240"/>
      <c r="R2675" s="240"/>
      <c r="S2675" s="240"/>
      <c r="T2675" s="241"/>
      <c r="U2675" s="13"/>
      <c r="V2675" s="13"/>
      <c r="W2675" s="13"/>
      <c r="X2675" s="13"/>
      <c r="Y2675" s="13"/>
      <c r="Z2675" s="13"/>
      <c r="AA2675" s="13"/>
      <c r="AB2675" s="13"/>
      <c r="AC2675" s="13"/>
      <c r="AD2675" s="13"/>
      <c r="AE2675" s="13"/>
      <c r="AT2675" s="242" t="s">
        <v>170</v>
      </c>
      <c r="AU2675" s="242" t="s">
        <v>77</v>
      </c>
      <c r="AV2675" s="13" t="s">
        <v>75</v>
      </c>
      <c r="AW2675" s="13" t="s">
        <v>31</v>
      </c>
      <c r="AX2675" s="13" t="s">
        <v>69</v>
      </c>
      <c r="AY2675" s="242" t="s">
        <v>155</v>
      </c>
    </row>
    <row r="2676" s="14" customFormat="1">
      <c r="A2676" s="14"/>
      <c r="B2676" s="243"/>
      <c r="C2676" s="244"/>
      <c r="D2676" s="228" t="s">
        <v>170</v>
      </c>
      <c r="E2676" s="245" t="s">
        <v>19</v>
      </c>
      <c r="F2676" s="246" t="s">
        <v>228</v>
      </c>
      <c r="G2676" s="244"/>
      <c r="H2676" s="247">
        <v>20</v>
      </c>
      <c r="I2676" s="248"/>
      <c r="J2676" s="244"/>
      <c r="K2676" s="244"/>
      <c r="L2676" s="249"/>
      <c r="M2676" s="250"/>
      <c r="N2676" s="251"/>
      <c r="O2676" s="251"/>
      <c r="P2676" s="251"/>
      <c r="Q2676" s="251"/>
      <c r="R2676" s="251"/>
      <c r="S2676" s="251"/>
      <c r="T2676" s="252"/>
      <c r="U2676" s="14"/>
      <c r="V2676" s="14"/>
      <c r="W2676" s="14"/>
      <c r="X2676" s="14"/>
      <c r="Y2676" s="14"/>
      <c r="Z2676" s="14"/>
      <c r="AA2676" s="14"/>
      <c r="AB2676" s="14"/>
      <c r="AC2676" s="14"/>
      <c r="AD2676" s="14"/>
      <c r="AE2676" s="14"/>
      <c r="AT2676" s="253" t="s">
        <v>170</v>
      </c>
      <c r="AU2676" s="253" t="s">
        <v>77</v>
      </c>
      <c r="AV2676" s="14" t="s">
        <v>77</v>
      </c>
      <c r="AW2676" s="14" t="s">
        <v>31</v>
      </c>
      <c r="AX2676" s="14" t="s">
        <v>69</v>
      </c>
      <c r="AY2676" s="253" t="s">
        <v>155</v>
      </c>
    </row>
    <row r="2677" s="15" customFormat="1">
      <c r="A2677" s="15"/>
      <c r="B2677" s="254"/>
      <c r="C2677" s="255"/>
      <c r="D2677" s="228" t="s">
        <v>170</v>
      </c>
      <c r="E2677" s="256" t="s">
        <v>19</v>
      </c>
      <c r="F2677" s="257" t="s">
        <v>192</v>
      </c>
      <c r="G2677" s="255"/>
      <c r="H2677" s="258">
        <v>72.88</v>
      </c>
      <c r="I2677" s="259"/>
      <c r="J2677" s="255"/>
      <c r="K2677" s="255"/>
      <c r="L2677" s="260"/>
      <c r="M2677" s="261"/>
      <c r="N2677" s="262"/>
      <c r="O2677" s="262"/>
      <c r="P2677" s="262"/>
      <c r="Q2677" s="262"/>
      <c r="R2677" s="262"/>
      <c r="S2677" s="262"/>
      <c r="T2677" s="263"/>
      <c r="U2677" s="15"/>
      <c r="V2677" s="15"/>
      <c r="W2677" s="15"/>
      <c r="X2677" s="15"/>
      <c r="Y2677" s="15"/>
      <c r="Z2677" s="15"/>
      <c r="AA2677" s="15"/>
      <c r="AB2677" s="15"/>
      <c r="AC2677" s="15"/>
      <c r="AD2677" s="15"/>
      <c r="AE2677" s="15"/>
      <c r="AT2677" s="264" t="s">
        <v>170</v>
      </c>
      <c r="AU2677" s="264" t="s">
        <v>77</v>
      </c>
      <c r="AV2677" s="15" t="s">
        <v>161</v>
      </c>
      <c r="AW2677" s="15" t="s">
        <v>31</v>
      </c>
      <c r="AX2677" s="15" t="s">
        <v>75</v>
      </c>
      <c r="AY2677" s="264" t="s">
        <v>155</v>
      </c>
    </row>
    <row r="2678" s="2" customFormat="1" ht="16.5" customHeight="1">
      <c r="A2678" s="41"/>
      <c r="B2678" s="42"/>
      <c r="C2678" s="215" t="s">
        <v>2178</v>
      </c>
      <c r="D2678" s="215" t="s">
        <v>157</v>
      </c>
      <c r="E2678" s="216" t="s">
        <v>2179</v>
      </c>
      <c r="F2678" s="217" t="s">
        <v>2180</v>
      </c>
      <c r="G2678" s="218" t="s">
        <v>168</v>
      </c>
      <c r="H2678" s="219">
        <v>72.88</v>
      </c>
      <c r="I2678" s="220"/>
      <c r="J2678" s="221">
        <f>ROUND(I2678*H2678,2)</f>
        <v>0</v>
      </c>
      <c r="K2678" s="217" t="s">
        <v>19</v>
      </c>
      <c r="L2678" s="47"/>
      <c r="M2678" s="222" t="s">
        <v>19</v>
      </c>
      <c r="N2678" s="223" t="s">
        <v>40</v>
      </c>
      <c r="O2678" s="87"/>
      <c r="P2678" s="224">
        <f>O2678*H2678</f>
        <v>0</v>
      </c>
      <c r="Q2678" s="224">
        <v>0</v>
      </c>
      <c r="R2678" s="224">
        <f>Q2678*H2678</f>
        <v>0</v>
      </c>
      <c r="S2678" s="224">
        <v>0</v>
      </c>
      <c r="T2678" s="225">
        <f>S2678*H2678</f>
        <v>0</v>
      </c>
      <c r="U2678" s="41"/>
      <c r="V2678" s="41"/>
      <c r="W2678" s="41"/>
      <c r="X2678" s="41"/>
      <c r="Y2678" s="41"/>
      <c r="Z2678" s="41"/>
      <c r="AA2678" s="41"/>
      <c r="AB2678" s="41"/>
      <c r="AC2678" s="41"/>
      <c r="AD2678" s="41"/>
      <c r="AE2678" s="41"/>
      <c r="AR2678" s="226" t="s">
        <v>220</v>
      </c>
      <c r="AT2678" s="226" t="s">
        <v>157</v>
      </c>
      <c r="AU2678" s="226" t="s">
        <v>77</v>
      </c>
      <c r="AY2678" s="20" t="s">
        <v>155</v>
      </c>
      <c r="BE2678" s="227">
        <f>IF(N2678="základní",J2678,0)</f>
        <v>0</v>
      </c>
      <c r="BF2678" s="227">
        <f>IF(N2678="snížená",J2678,0)</f>
        <v>0</v>
      </c>
      <c r="BG2678" s="227">
        <f>IF(N2678="zákl. přenesená",J2678,0)</f>
        <v>0</v>
      </c>
      <c r="BH2678" s="227">
        <f>IF(N2678="sníž. přenesená",J2678,0)</f>
        <v>0</v>
      </c>
      <c r="BI2678" s="227">
        <f>IF(N2678="nulová",J2678,0)</f>
        <v>0</v>
      </c>
      <c r="BJ2678" s="20" t="s">
        <v>75</v>
      </c>
      <c r="BK2678" s="227">
        <f>ROUND(I2678*H2678,2)</f>
        <v>0</v>
      </c>
      <c r="BL2678" s="20" t="s">
        <v>220</v>
      </c>
      <c r="BM2678" s="226" t="s">
        <v>2181</v>
      </c>
    </row>
    <row r="2679" s="2" customFormat="1">
      <c r="A2679" s="41"/>
      <c r="B2679" s="42"/>
      <c r="C2679" s="43"/>
      <c r="D2679" s="228" t="s">
        <v>162</v>
      </c>
      <c r="E2679" s="43"/>
      <c r="F2679" s="229" t="s">
        <v>2180</v>
      </c>
      <c r="G2679" s="43"/>
      <c r="H2679" s="43"/>
      <c r="I2679" s="230"/>
      <c r="J2679" s="43"/>
      <c r="K2679" s="43"/>
      <c r="L2679" s="47"/>
      <c r="M2679" s="231"/>
      <c r="N2679" s="232"/>
      <c r="O2679" s="87"/>
      <c r="P2679" s="87"/>
      <c r="Q2679" s="87"/>
      <c r="R2679" s="87"/>
      <c r="S2679" s="87"/>
      <c r="T2679" s="88"/>
      <c r="U2679" s="41"/>
      <c r="V2679" s="41"/>
      <c r="W2679" s="41"/>
      <c r="X2679" s="41"/>
      <c r="Y2679" s="41"/>
      <c r="Z2679" s="41"/>
      <c r="AA2679" s="41"/>
      <c r="AB2679" s="41"/>
      <c r="AC2679" s="41"/>
      <c r="AD2679" s="41"/>
      <c r="AE2679" s="41"/>
      <c r="AT2679" s="20" t="s">
        <v>162</v>
      </c>
      <c r="AU2679" s="20" t="s">
        <v>77</v>
      </c>
    </row>
    <row r="2680" s="2" customFormat="1" ht="16.5" customHeight="1">
      <c r="A2680" s="41"/>
      <c r="B2680" s="42"/>
      <c r="C2680" s="215" t="s">
        <v>1462</v>
      </c>
      <c r="D2680" s="215" t="s">
        <v>157</v>
      </c>
      <c r="E2680" s="216" t="s">
        <v>2182</v>
      </c>
      <c r="F2680" s="217" t="s">
        <v>2183</v>
      </c>
      <c r="G2680" s="218" t="s">
        <v>168</v>
      </c>
      <c r="H2680" s="219">
        <v>72.88</v>
      </c>
      <c r="I2680" s="220"/>
      <c r="J2680" s="221">
        <f>ROUND(I2680*H2680,2)</f>
        <v>0</v>
      </c>
      <c r="K2680" s="217" t="s">
        <v>19</v>
      </c>
      <c r="L2680" s="47"/>
      <c r="M2680" s="222" t="s">
        <v>19</v>
      </c>
      <c r="N2680" s="223" t="s">
        <v>40</v>
      </c>
      <c r="O2680" s="87"/>
      <c r="P2680" s="224">
        <f>O2680*H2680</f>
        <v>0</v>
      </c>
      <c r="Q2680" s="224">
        <v>0</v>
      </c>
      <c r="R2680" s="224">
        <f>Q2680*H2680</f>
        <v>0</v>
      </c>
      <c r="S2680" s="224">
        <v>0</v>
      </c>
      <c r="T2680" s="225">
        <f>S2680*H2680</f>
        <v>0</v>
      </c>
      <c r="U2680" s="41"/>
      <c r="V2680" s="41"/>
      <c r="W2680" s="41"/>
      <c r="X2680" s="41"/>
      <c r="Y2680" s="41"/>
      <c r="Z2680" s="41"/>
      <c r="AA2680" s="41"/>
      <c r="AB2680" s="41"/>
      <c r="AC2680" s="41"/>
      <c r="AD2680" s="41"/>
      <c r="AE2680" s="41"/>
      <c r="AR2680" s="226" t="s">
        <v>220</v>
      </c>
      <c r="AT2680" s="226" t="s">
        <v>157</v>
      </c>
      <c r="AU2680" s="226" t="s">
        <v>77</v>
      </c>
      <c r="AY2680" s="20" t="s">
        <v>155</v>
      </c>
      <c r="BE2680" s="227">
        <f>IF(N2680="základní",J2680,0)</f>
        <v>0</v>
      </c>
      <c r="BF2680" s="227">
        <f>IF(N2680="snížená",J2680,0)</f>
        <v>0</v>
      </c>
      <c r="BG2680" s="227">
        <f>IF(N2680="zákl. přenesená",J2680,0)</f>
        <v>0</v>
      </c>
      <c r="BH2680" s="227">
        <f>IF(N2680="sníž. přenesená",J2680,0)</f>
        <v>0</v>
      </c>
      <c r="BI2680" s="227">
        <f>IF(N2680="nulová",J2680,0)</f>
        <v>0</v>
      </c>
      <c r="BJ2680" s="20" t="s">
        <v>75</v>
      </c>
      <c r="BK2680" s="227">
        <f>ROUND(I2680*H2680,2)</f>
        <v>0</v>
      </c>
      <c r="BL2680" s="20" t="s">
        <v>220</v>
      </c>
      <c r="BM2680" s="226" t="s">
        <v>2184</v>
      </c>
    </row>
    <row r="2681" s="2" customFormat="1">
      <c r="A2681" s="41"/>
      <c r="B2681" s="42"/>
      <c r="C2681" s="43"/>
      <c r="D2681" s="228" t="s">
        <v>162</v>
      </c>
      <c r="E2681" s="43"/>
      <c r="F2681" s="229" t="s">
        <v>2183</v>
      </c>
      <c r="G2681" s="43"/>
      <c r="H2681" s="43"/>
      <c r="I2681" s="230"/>
      <c r="J2681" s="43"/>
      <c r="K2681" s="43"/>
      <c r="L2681" s="47"/>
      <c r="M2681" s="231"/>
      <c r="N2681" s="232"/>
      <c r="O2681" s="87"/>
      <c r="P2681" s="87"/>
      <c r="Q2681" s="87"/>
      <c r="R2681" s="87"/>
      <c r="S2681" s="87"/>
      <c r="T2681" s="88"/>
      <c r="U2681" s="41"/>
      <c r="V2681" s="41"/>
      <c r="W2681" s="41"/>
      <c r="X2681" s="41"/>
      <c r="Y2681" s="41"/>
      <c r="Z2681" s="41"/>
      <c r="AA2681" s="41"/>
      <c r="AB2681" s="41"/>
      <c r="AC2681" s="41"/>
      <c r="AD2681" s="41"/>
      <c r="AE2681" s="41"/>
      <c r="AT2681" s="20" t="s">
        <v>162</v>
      </c>
      <c r="AU2681" s="20" t="s">
        <v>77</v>
      </c>
    </row>
    <row r="2682" s="2" customFormat="1" ht="16.5" customHeight="1">
      <c r="A2682" s="41"/>
      <c r="B2682" s="42"/>
      <c r="C2682" s="215" t="s">
        <v>2185</v>
      </c>
      <c r="D2682" s="215" t="s">
        <v>157</v>
      </c>
      <c r="E2682" s="216" t="s">
        <v>2186</v>
      </c>
      <c r="F2682" s="217" t="s">
        <v>2187</v>
      </c>
      <c r="G2682" s="218" t="s">
        <v>168</v>
      </c>
      <c r="H2682" s="219">
        <v>72.88</v>
      </c>
      <c r="I2682" s="220"/>
      <c r="J2682" s="221">
        <f>ROUND(I2682*H2682,2)</f>
        <v>0</v>
      </c>
      <c r="K2682" s="217" t="s">
        <v>19</v>
      </c>
      <c r="L2682" s="47"/>
      <c r="M2682" s="222" t="s">
        <v>19</v>
      </c>
      <c r="N2682" s="223" t="s">
        <v>40</v>
      </c>
      <c r="O2682" s="87"/>
      <c r="P2682" s="224">
        <f>O2682*H2682</f>
        <v>0</v>
      </c>
      <c r="Q2682" s="224">
        <v>0</v>
      </c>
      <c r="R2682" s="224">
        <f>Q2682*H2682</f>
        <v>0</v>
      </c>
      <c r="S2682" s="224">
        <v>0</v>
      </c>
      <c r="T2682" s="225">
        <f>S2682*H2682</f>
        <v>0</v>
      </c>
      <c r="U2682" s="41"/>
      <c r="V2682" s="41"/>
      <c r="W2682" s="41"/>
      <c r="X2682" s="41"/>
      <c r="Y2682" s="41"/>
      <c r="Z2682" s="41"/>
      <c r="AA2682" s="41"/>
      <c r="AB2682" s="41"/>
      <c r="AC2682" s="41"/>
      <c r="AD2682" s="41"/>
      <c r="AE2682" s="41"/>
      <c r="AR2682" s="226" t="s">
        <v>220</v>
      </c>
      <c r="AT2682" s="226" t="s">
        <v>157</v>
      </c>
      <c r="AU2682" s="226" t="s">
        <v>77</v>
      </c>
      <c r="AY2682" s="20" t="s">
        <v>155</v>
      </c>
      <c r="BE2682" s="227">
        <f>IF(N2682="základní",J2682,0)</f>
        <v>0</v>
      </c>
      <c r="BF2682" s="227">
        <f>IF(N2682="snížená",J2682,0)</f>
        <v>0</v>
      </c>
      <c r="BG2682" s="227">
        <f>IF(N2682="zákl. přenesená",J2682,0)</f>
        <v>0</v>
      </c>
      <c r="BH2682" s="227">
        <f>IF(N2682="sníž. přenesená",J2682,0)</f>
        <v>0</v>
      </c>
      <c r="BI2682" s="227">
        <f>IF(N2682="nulová",J2682,0)</f>
        <v>0</v>
      </c>
      <c r="BJ2682" s="20" t="s">
        <v>75</v>
      </c>
      <c r="BK2682" s="227">
        <f>ROUND(I2682*H2682,2)</f>
        <v>0</v>
      </c>
      <c r="BL2682" s="20" t="s">
        <v>220</v>
      </c>
      <c r="BM2682" s="226" t="s">
        <v>2188</v>
      </c>
    </row>
    <row r="2683" s="2" customFormat="1">
      <c r="A2683" s="41"/>
      <c r="B2683" s="42"/>
      <c r="C2683" s="43"/>
      <c r="D2683" s="228" t="s">
        <v>162</v>
      </c>
      <c r="E2683" s="43"/>
      <c r="F2683" s="229" t="s">
        <v>2187</v>
      </c>
      <c r="G2683" s="43"/>
      <c r="H2683" s="43"/>
      <c r="I2683" s="230"/>
      <c r="J2683" s="43"/>
      <c r="K2683" s="43"/>
      <c r="L2683" s="47"/>
      <c r="M2683" s="231"/>
      <c r="N2683" s="232"/>
      <c r="O2683" s="87"/>
      <c r="P2683" s="87"/>
      <c r="Q2683" s="87"/>
      <c r="R2683" s="87"/>
      <c r="S2683" s="87"/>
      <c r="T2683" s="88"/>
      <c r="U2683" s="41"/>
      <c r="V2683" s="41"/>
      <c r="W2683" s="41"/>
      <c r="X2683" s="41"/>
      <c r="Y2683" s="41"/>
      <c r="Z2683" s="41"/>
      <c r="AA2683" s="41"/>
      <c r="AB2683" s="41"/>
      <c r="AC2683" s="41"/>
      <c r="AD2683" s="41"/>
      <c r="AE2683" s="41"/>
      <c r="AT2683" s="20" t="s">
        <v>162</v>
      </c>
      <c r="AU2683" s="20" t="s">
        <v>77</v>
      </c>
    </row>
    <row r="2684" s="12" customFormat="1" ht="22.8" customHeight="1">
      <c r="A2684" s="12"/>
      <c r="B2684" s="199"/>
      <c r="C2684" s="200"/>
      <c r="D2684" s="201" t="s">
        <v>68</v>
      </c>
      <c r="E2684" s="213" t="s">
        <v>2189</v>
      </c>
      <c r="F2684" s="213" t="s">
        <v>2190</v>
      </c>
      <c r="G2684" s="200"/>
      <c r="H2684" s="200"/>
      <c r="I2684" s="203"/>
      <c r="J2684" s="214">
        <f>BK2684</f>
        <v>0</v>
      </c>
      <c r="K2684" s="200"/>
      <c r="L2684" s="205"/>
      <c r="M2684" s="206"/>
      <c r="N2684" s="207"/>
      <c r="O2684" s="207"/>
      <c r="P2684" s="208">
        <f>SUM(P2685:P2693)</f>
        <v>0</v>
      </c>
      <c r="Q2684" s="207"/>
      <c r="R2684" s="208">
        <f>SUM(R2685:R2693)</f>
        <v>0</v>
      </c>
      <c r="S2684" s="207"/>
      <c r="T2684" s="209">
        <f>SUM(T2685:T2693)</f>
        <v>0</v>
      </c>
      <c r="U2684" s="12"/>
      <c r="V2684" s="12"/>
      <c r="W2684" s="12"/>
      <c r="X2684" s="12"/>
      <c r="Y2684" s="12"/>
      <c r="Z2684" s="12"/>
      <c r="AA2684" s="12"/>
      <c r="AB2684" s="12"/>
      <c r="AC2684" s="12"/>
      <c r="AD2684" s="12"/>
      <c r="AE2684" s="12"/>
      <c r="AR2684" s="210" t="s">
        <v>77</v>
      </c>
      <c r="AT2684" s="211" t="s">
        <v>68</v>
      </c>
      <c r="AU2684" s="211" t="s">
        <v>75</v>
      </c>
      <c r="AY2684" s="210" t="s">
        <v>155</v>
      </c>
      <c r="BK2684" s="212">
        <f>SUM(BK2685:BK2693)</f>
        <v>0</v>
      </c>
    </row>
    <row r="2685" s="2" customFormat="1" ht="16.5" customHeight="1">
      <c r="A2685" s="41"/>
      <c r="B2685" s="42"/>
      <c r="C2685" s="215" t="s">
        <v>1466</v>
      </c>
      <c r="D2685" s="215" t="s">
        <v>157</v>
      </c>
      <c r="E2685" s="216" t="s">
        <v>2191</v>
      </c>
      <c r="F2685" s="217" t="s">
        <v>2192</v>
      </c>
      <c r="G2685" s="218" t="s">
        <v>168</v>
      </c>
      <c r="H2685" s="219">
        <v>1159.95</v>
      </c>
      <c r="I2685" s="220"/>
      <c r="J2685" s="221">
        <f>ROUND(I2685*H2685,2)</f>
        <v>0</v>
      </c>
      <c r="K2685" s="217" t="s">
        <v>19</v>
      </c>
      <c r="L2685" s="47"/>
      <c r="M2685" s="222" t="s">
        <v>19</v>
      </c>
      <c r="N2685" s="223" t="s">
        <v>40</v>
      </c>
      <c r="O2685" s="87"/>
      <c r="P2685" s="224">
        <f>O2685*H2685</f>
        <v>0</v>
      </c>
      <c r="Q2685" s="224">
        <v>0</v>
      </c>
      <c r="R2685" s="224">
        <f>Q2685*H2685</f>
        <v>0</v>
      </c>
      <c r="S2685" s="224">
        <v>0</v>
      </c>
      <c r="T2685" s="225">
        <f>S2685*H2685</f>
        <v>0</v>
      </c>
      <c r="U2685" s="41"/>
      <c r="V2685" s="41"/>
      <c r="W2685" s="41"/>
      <c r="X2685" s="41"/>
      <c r="Y2685" s="41"/>
      <c r="Z2685" s="41"/>
      <c r="AA2685" s="41"/>
      <c r="AB2685" s="41"/>
      <c r="AC2685" s="41"/>
      <c r="AD2685" s="41"/>
      <c r="AE2685" s="41"/>
      <c r="AR2685" s="226" t="s">
        <v>220</v>
      </c>
      <c r="AT2685" s="226" t="s">
        <v>157</v>
      </c>
      <c r="AU2685" s="226" t="s">
        <v>77</v>
      </c>
      <c r="AY2685" s="20" t="s">
        <v>155</v>
      </c>
      <c r="BE2685" s="227">
        <f>IF(N2685="základní",J2685,0)</f>
        <v>0</v>
      </c>
      <c r="BF2685" s="227">
        <f>IF(N2685="snížená",J2685,0)</f>
        <v>0</v>
      </c>
      <c r="BG2685" s="227">
        <f>IF(N2685="zákl. přenesená",J2685,0)</f>
        <v>0</v>
      </c>
      <c r="BH2685" s="227">
        <f>IF(N2685="sníž. přenesená",J2685,0)</f>
        <v>0</v>
      </c>
      <c r="BI2685" s="227">
        <f>IF(N2685="nulová",J2685,0)</f>
        <v>0</v>
      </c>
      <c r="BJ2685" s="20" t="s">
        <v>75</v>
      </c>
      <c r="BK2685" s="227">
        <f>ROUND(I2685*H2685,2)</f>
        <v>0</v>
      </c>
      <c r="BL2685" s="20" t="s">
        <v>220</v>
      </c>
      <c r="BM2685" s="226" t="s">
        <v>2193</v>
      </c>
    </row>
    <row r="2686" s="2" customFormat="1">
      <c r="A2686" s="41"/>
      <c r="B2686" s="42"/>
      <c r="C2686" s="43"/>
      <c r="D2686" s="228" t="s">
        <v>162</v>
      </c>
      <c r="E2686" s="43"/>
      <c r="F2686" s="229" t="s">
        <v>2192</v>
      </c>
      <c r="G2686" s="43"/>
      <c r="H2686" s="43"/>
      <c r="I2686" s="230"/>
      <c r="J2686" s="43"/>
      <c r="K2686" s="43"/>
      <c r="L2686" s="47"/>
      <c r="M2686" s="231"/>
      <c r="N2686" s="232"/>
      <c r="O2686" s="87"/>
      <c r="P2686" s="87"/>
      <c r="Q2686" s="87"/>
      <c r="R2686" s="87"/>
      <c r="S2686" s="87"/>
      <c r="T2686" s="88"/>
      <c r="U2686" s="41"/>
      <c r="V2686" s="41"/>
      <c r="W2686" s="41"/>
      <c r="X2686" s="41"/>
      <c r="Y2686" s="41"/>
      <c r="Z2686" s="41"/>
      <c r="AA2686" s="41"/>
      <c r="AB2686" s="41"/>
      <c r="AC2686" s="41"/>
      <c r="AD2686" s="41"/>
      <c r="AE2686" s="41"/>
      <c r="AT2686" s="20" t="s">
        <v>162</v>
      </c>
      <c r="AU2686" s="20" t="s">
        <v>77</v>
      </c>
    </row>
    <row r="2687" s="13" customFormat="1">
      <c r="A2687" s="13"/>
      <c r="B2687" s="233"/>
      <c r="C2687" s="234"/>
      <c r="D2687" s="228" t="s">
        <v>170</v>
      </c>
      <c r="E2687" s="235" t="s">
        <v>19</v>
      </c>
      <c r="F2687" s="236" t="s">
        <v>436</v>
      </c>
      <c r="G2687" s="234"/>
      <c r="H2687" s="235" t="s">
        <v>19</v>
      </c>
      <c r="I2687" s="237"/>
      <c r="J2687" s="234"/>
      <c r="K2687" s="234"/>
      <c r="L2687" s="238"/>
      <c r="M2687" s="239"/>
      <c r="N2687" s="240"/>
      <c r="O2687" s="240"/>
      <c r="P2687" s="240"/>
      <c r="Q2687" s="240"/>
      <c r="R2687" s="240"/>
      <c r="S2687" s="240"/>
      <c r="T2687" s="241"/>
      <c r="U2687" s="13"/>
      <c r="V2687" s="13"/>
      <c r="W2687" s="13"/>
      <c r="X2687" s="13"/>
      <c r="Y2687" s="13"/>
      <c r="Z2687" s="13"/>
      <c r="AA2687" s="13"/>
      <c r="AB2687" s="13"/>
      <c r="AC2687" s="13"/>
      <c r="AD2687" s="13"/>
      <c r="AE2687" s="13"/>
      <c r="AT2687" s="242" t="s">
        <v>170</v>
      </c>
      <c r="AU2687" s="242" t="s">
        <v>77</v>
      </c>
      <c r="AV2687" s="13" t="s">
        <v>75</v>
      </c>
      <c r="AW2687" s="13" t="s">
        <v>31</v>
      </c>
      <c r="AX2687" s="13" t="s">
        <v>69</v>
      </c>
      <c r="AY2687" s="242" t="s">
        <v>155</v>
      </c>
    </row>
    <row r="2688" s="14" customFormat="1">
      <c r="A2688" s="14"/>
      <c r="B2688" s="243"/>
      <c r="C2688" s="244"/>
      <c r="D2688" s="228" t="s">
        <v>170</v>
      </c>
      <c r="E2688" s="245" t="s">
        <v>19</v>
      </c>
      <c r="F2688" s="246" t="s">
        <v>437</v>
      </c>
      <c r="G2688" s="244"/>
      <c r="H2688" s="247">
        <v>10</v>
      </c>
      <c r="I2688" s="248"/>
      <c r="J2688" s="244"/>
      <c r="K2688" s="244"/>
      <c r="L2688" s="249"/>
      <c r="M2688" s="250"/>
      <c r="N2688" s="251"/>
      <c r="O2688" s="251"/>
      <c r="P2688" s="251"/>
      <c r="Q2688" s="251"/>
      <c r="R2688" s="251"/>
      <c r="S2688" s="251"/>
      <c r="T2688" s="252"/>
      <c r="U2688" s="14"/>
      <c r="V2688" s="14"/>
      <c r="W2688" s="14"/>
      <c r="X2688" s="14"/>
      <c r="Y2688" s="14"/>
      <c r="Z2688" s="14"/>
      <c r="AA2688" s="14"/>
      <c r="AB2688" s="14"/>
      <c r="AC2688" s="14"/>
      <c r="AD2688" s="14"/>
      <c r="AE2688" s="14"/>
      <c r="AT2688" s="253" t="s">
        <v>170</v>
      </c>
      <c r="AU2688" s="253" t="s">
        <v>77</v>
      </c>
      <c r="AV2688" s="14" t="s">
        <v>77</v>
      </c>
      <c r="AW2688" s="14" t="s">
        <v>31</v>
      </c>
      <c r="AX2688" s="14" t="s">
        <v>69</v>
      </c>
      <c r="AY2688" s="253" t="s">
        <v>155</v>
      </c>
    </row>
    <row r="2689" s="13" customFormat="1">
      <c r="A2689" s="13"/>
      <c r="B2689" s="233"/>
      <c r="C2689" s="234"/>
      <c r="D2689" s="228" t="s">
        <v>170</v>
      </c>
      <c r="E2689" s="235" t="s">
        <v>19</v>
      </c>
      <c r="F2689" s="236" t="s">
        <v>2194</v>
      </c>
      <c r="G2689" s="234"/>
      <c r="H2689" s="235" t="s">
        <v>19</v>
      </c>
      <c r="I2689" s="237"/>
      <c r="J2689" s="234"/>
      <c r="K2689" s="234"/>
      <c r="L2689" s="238"/>
      <c r="M2689" s="239"/>
      <c r="N2689" s="240"/>
      <c r="O2689" s="240"/>
      <c r="P2689" s="240"/>
      <c r="Q2689" s="240"/>
      <c r="R2689" s="240"/>
      <c r="S2689" s="240"/>
      <c r="T2689" s="241"/>
      <c r="U2689" s="13"/>
      <c r="V2689" s="13"/>
      <c r="W2689" s="13"/>
      <c r="X2689" s="13"/>
      <c r="Y2689" s="13"/>
      <c r="Z2689" s="13"/>
      <c r="AA2689" s="13"/>
      <c r="AB2689" s="13"/>
      <c r="AC2689" s="13"/>
      <c r="AD2689" s="13"/>
      <c r="AE2689" s="13"/>
      <c r="AT2689" s="242" t="s">
        <v>170</v>
      </c>
      <c r="AU2689" s="242" t="s">
        <v>77</v>
      </c>
      <c r="AV2689" s="13" t="s">
        <v>75</v>
      </c>
      <c r="AW2689" s="13" t="s">
        <v>31</v>
      </c>
      <c r="AX2689" s="13" t="s">
        <v>69</v>
      </c>
      <c r="AY2689" s="242" t="s">
        <v>155</v>
      </c>
    </row>
    <row r="2690" s="14" customFormat="1">
      <c r="A2690" s="14"/>
      <c r="B2690" s="243"/>
      <c r="C2690" s="244"/>
      <c r="D2690" s="228" t="s">
        <v>170</v>
      </c>
      <c r="E2690" s="245" t="s">
        <v>19</v>
      </c>
      <c r="F2690" s="246" t="s">
        <v>2195</v>
      </c>
      <c r="G2690" s="244"/>
      <c r="H2690" s="247">
        <v>1149.95</v>
      </c>
      <c r="I2690" s="248"/>
      <c r="J2690" s="244"/>
      <c r="K2690" s="244"/>
      <c r="L2690" s="249"/>
      <c r="M2690" s="250"/>
      <c r="N2690" s="251"/>
      <c r="O2690" s="251"/>
      <c r="P2690" s="251"/>
      <c r="Q2690" s="251"/>
      <c r="R2690" s="251"/>
      <c r="S2690" s="251"/>
      <c r="T2690" s="252"/>
      <c r="U2690" s="14"/>
      <c r="V2690" s="14"/>
      <c r="W2690" s="14"/>
      <c r="X2690" s="14"/>
      <c r="Y2690" s="14"/>
      <c r="Z2690" s="14"/>
      <c r="AA2690" s="14"/>
      <c r="AB2690" s="14"/>
      <c r="AC2690" s="14"/>
      <c r="AD2690" s="14"/>
      <c r="AE2690" s="14"/>
      <c r="AT2690" s="253" t="s">
        <v>170</v>
      </c>
      <c r="AU2690" s="253" t="s">
        <v>77</v>
      </c>
      <c r="AV2690" s="14" t="s">
        <v>77</v>
      </c>
      <c r="AW2690" s="14" t="s">
        <v>31</v>
      </c>
      <c r="AX2690" s="14" t="s">
        <v>69</v>
      </c>
      <c r="AY2690" s="253" t="s">
        <v>155</v>
      </c>
    </row>
    <row r="2691" s="15" customFormat="1">
      <c r="A2691" s="15"/>
      <c r="B2691" s="254"/>
      <c r="C2691" s="255"/>
      <c r="D2691" s="228" t="s">
        <v>170</v>
      </c>
      <c r="E2691" s="256" t="s">
        <v>19</v>
      </c>
      <c r="F2691" s="257" t="s">
        <v>192</v>
      </c>
      <c r="G2691" s="255"/>
      <c r="H2691" s="258">
        <v>1159.95</v>
      </c>
      <c r="I2691" s="259"/>
      <c r="J2691" s="255"/>
      <c r="K2691" s="255"/>
      <c r="L2691" s="260"/>
      <c r="M2691" s="261"/>
      <c r="N2691" s="262"/>
      <c r="O2691" s="262"/>
      <c r="P2691" s="262"/>
      <c r="Q2691" s="262"/>
      <c r="R2691" s="262"/>
      <c r="S2691" s="262"/>
      <c r="T2691" s="263"/>
      <c r="U2691" s="15"/>
      <c r="V2691" s="15"/>
      <c r="W2691" s="15"/>
      <c r="X2691" s="15"/>
      <c r="Y2691" s="15"/>
      <c r="Z2691" s="15"/>
      <c r="AA2691" s="15"/>
      <c r="AB2691" s="15"/>
      <c r="AC2691" s="15"/>
      <c r="AD2691" s="15"/>
      <c r="AE2691" s="15"/>
      <c r="AT2691" s="264" t="s">
        <v>170</v>
      </c>
      <c r="AU2691" s="264" t="s">
        <v>77</v>
      </c>
      <c r="AV2691" s="15" t="s">
        <v>161</v>
      </c>
      <c r="AW2691" s="15" t="s">
        <v>31</v>
      </c>
      <c r="AX2691" s="15" t="s">
        <v>75</v>
      </c>
      <c r="AY2691" s="264" t="s">
        <v>155</v>
      </c>
    </row>
    <row r="2692" s="2" customFormat="1" ht="16.5" customHeight="1">
      <c r="A2692" s="41"/>
      <c r="B2692" s="42"/>
      <c r="C2692" s="215" t="s">
        <v>2196</v>
      </c>
      <c r="D2692" s="215" t="s">
        <v>157</v>
      </c>
      <c r="E2692" s="216" t="s">
        <v>2197</v>
      </c>
      <c r="F2692" s="217" t="s">
        <v>2198</v>
      </c>
      <c r="G2692" s="218" t="s">
        <v>168</v>
      </c>
      <c r="H2692" s="219">
        <v>1159.95</v>
      </c>
      <c r="I2692" s="220"/>
      <c r="J2692" s="221">
        <f>ROUND(I2692*H2692,2)</f>
        <v>0</v>
      </c>
      <c r="K2692" s="217" t="s">
        <v>19</v>
      </c>
      <c r="L2692" s="47"/>
      <c r="M2692" s="222" t="s">
        <v>19</v>
      </c>
      <c r="N2692" s="223" t="s">
        <v>40</v>
      </c>
      <c r="O2692" s="87"/>
      <c r="P2692" s="224">
        <f>O2692*H2692</f>
        <v>0</v>
      </c>
      <c r="Q2692" s="224">
        <v>0</v>
      </c>
      <c r="R2692" s="224">
        <f>Q2692*H2692</f>
        <v>0</v>
      </c>
      <c r="S2692" s="224">
        <v>0</v>
      </c>
      <c r="T2692" s="225">
        <f>S2692*H2692</f>
        <v>0</v>
      </c>
      <c r="U2692" s="41"/>
      <c r="V2692" s="41"/>
      <c r="W2692" s="41"/>
      <c r="X2692" s="41"/>
      <c r="Y2692" s="41"/>
      <c r="Z2692" s="41"/>
      <c r="AA2692" s="41"/>
      <c r="AB2692" s="41"/>
      <c r="AC2692" s="41"/>
      <c r="AD2692" s="41"/>
      <c r="AE2692" s="41"/>
      <c r="AR2692" s="226" t="s">
        <v>220</v>
      </c>
      <c r="AT2692" s="226" t="s">
        <v>157</v>
      </c>
      <c r="AU2692" s="226" t="s">
        <v>77</v>
      </c>
      <c r="AY2692" s="20" t="s">
        <v>155</v>
      </c>
      <c r="BE2692" s="227">
        <f>IF(N2692="základní",J2692,0)</f>
        <v>0</v>
      </c>
      <c r="BF2692" s="227">
        <f>IF(N2692="snížená",J2692,0)</f>
        <v>0</v>
      </c>
      <c r="BG2692" s="227">
        <f>IF(N2692="zákl. přenesená",J2692,0)</f>
        <v>0</v>
      </c>
      <c r="BH2692" s="227">
        <f>IF(N2692="sníž. přenesená",J2692,0)</f>
        <v>0</v>
      </c>
      <c r="BI2692" s="227">
        <f>IF(N2692="nulová",J2692,0)</f>
        <v>0</v>
      </c>
      <c r="BJ2692" s="20" t="s">
        <v>75</v>
      </c>
      <c r="BK2692" s="227">
        <f>ROUND(I2692*H2692,2)</f>
        <v>0</v>
      </c>
      <c r="BL2692" s="20" t="s">
        <v>220</v>
      </c>
      <c r="BM2692" s="226" t="s">
        <v>2199</v>
      </c>
    </row>
    <row r="2693" s="2" customFormat="1">
      <c r="A2693" s="41"/>
      <c r="B2693" s="42"/>
      <c r="C2693" s="43"/>
      <c r="D2693" s="228" t="s">
        <v>162</v>
      </c>
      <c r="E2693" s="43"/>
      <c r="F2693" s="229" t="s">
        <v>2198</v>
      </c>
      <c r="G2693" s="43"/>
      <c r="H2693" s="43"/>
      <c r="I2693" s="230"/>
      <c r="J2693" s="43"/>
      <c r="K2693" s="43"/>
      <c r="L2693" s="47"/>
      <c r="M2693" s="231"/>
      <c r="N2693" s="232"/>
      <c r="O2693" s="87"/>
      <c r="P2693" s="87"/>
      <c r="Q2693" s="87"/>
      <c r="R2693" s="87"/>
      <c r="S2693" s="87"/>
      <c r="T2693" s="88"/>
      <c r="U2693" s="41"/>
      <c r="V2693" s="41"/>
      <c r="W2693" s="41"/>
      <c r="X2693" s="41"/>
      <c r="Y2693" s="41"/>
      <c r="Z2693" s="41"/>
      <c r="AA2693" s="41"/>
      <c r="AB2693" s="41"/>
      <c r="AC2693" s="41"/>
      <c r="AD2693" s="41"/>
      <c r="AE2693" s="41"/>
      <c r="AT2693" s="20" t="s">
        <v>162</v>
      </c>
      <c r="AU2693" s="20" t="s">
        <v>77</v>
      </c>
    </row>
    <row r="2694" s="12" customFormat="1" ht="22.8" customHeight="1">
      <c r="A2694" s="12"/>
      <c r="B2694" s="199"/>
      <c r="C2694" s="200"/>
      <c r="D2694" s="201" t="s">
        <v>68</v>
      </c>
      <c r="E2694" s="213" t="s">
        <v>2200</v>
      </c>
      <c r="F2694" s="213" t="s">
        <v>2201</v>
      </c>
      <c r="G2694" s="200"/>
      <c r="H2694" s="200"/>
      <c r="I2694" s="203"/>
      <c r="J2694" s="214">
        <f>BK2694</f>
        <v>0</v>
      </c>
      <c r="K2694" s="200"/>
      <c r="L2694" s="205"/>
      <c r="M2694" s="206"/>
      <c r="N2694" s="207"/>
      <c r="O2694" s="207"/>
      <c r="P2694" s="208">
        <f>SUM(P2695:P2715)</f>
        <v>0</v>
      </c>
      <c r="Q2694" s="207"/>
      <c r="R2694" s="208">
        <f>SUM(R2695:R2715)</f>
        <v>0</v>
      </c>
      <c r="S2694" s="207"/>
      <c r="T2694" s="209">
        <f>SUM(T2695:T2715)</f>
        <v>0</v>
      </c>
      <c r="U2694" s="12"/>
      <c r="V2694" s="12"/>
      <c r="W2694" s="12"/>
      <c r="X2694" s="12"/>
      <c r="Y2694" s="12"/>
      <c r="Z2694" s="12"/>
      <c r="AA2694" s="12"/>
      <c r="AB2694" s="12"/>
      <c r="AC2694" s="12"/>
      <c r="AD2694" s="12"/>
      <c r="AE2694" s="12"/>
      <c r="AR2694" s="210" t="s">
        <v>77</v>
      </c>
      <c r="AT2694" s="211" t="s">
        <v>68</v>
      </c>
      <c r="AU2694" s="211" t="s">
        <v>75</v>
      </c>
      <c r="AY2694" s="210" t="s">
        <v>155</v>
      </c>
      <c r="BK2694" s="212">
        <f>SUM(BK2695:BK2715)</f>
        <v>0</v>
      </c>
    </row>
    <row r="2695" s="2" customFormat="1" ht="16.5" customHeight="1">
      <c r="A2695" s="41"/>
      <c r="B2695" s="42"/>
      <c r="C2695" s="215" t="s">
        <v>1472</v>
      </c>
      <c r="D2695" s="215" t="s">
        <v>157</v>
      </c>
      <c r="E2695" s="216" t="s">
        <v>2202</v>
      </c>
      <c r="F2695" s="217" t="s">
        <v>2203</v>
      </c>
      <c r="G2695" s="218" t="s">
        <v>168</v>
      </c>
      <c r="H2695" s="219">
        <v>1328.42</v>
      </c>
      <c r="I2695" s="220"/>
      <c r="J2695" s="221">
        <f>ROUND(I2695*H2695,2)</f>
        <v>0</v>
      </c>
      <c r="K2695" s="217" t="s">
        <v>19</v>
      </c>
      <c r="L2695" s="47"/>
      <c r="M2695" s="222" t="s">
        <v>19</v>
      </c>
      <c r="N2695" s="223" t="s">
        <v>40</v>
      </c>
      <c r="O2695" s="87"/>
      <c r="P2695" s="224">
        <f>O2695*H2695</f>
        <v>0</v>
      </c>
      <c r="Q2695" s="224">
        <v>0</v>
      </c>
      <c r="R2695" s="224">
        <f>Q2695*H2695</f>
        <v>0</v>
      </c>
      <c r="S2695" s="224">
        <v>0</v>
      </c>
      <c r="T2695" s="225">
        <f>S2695*H2695</f>
        <v>0</v>
      </c>
      <c r="U2695" s="41"/>
      <c r="V2695" s="41"/>
      <c r="W2695" s="41"/>
      <c r="X2695" s="41"/>
      <c r="Y2695" s="41"/>
      <c r="Z2695" s="41"/>
      <c r="AA2695" s="41"/>
      <c r="AB2695" s="41"/>
      <c r="AC2695" s="41"/>
      <c r="AD2695" s="41"/>
      <c r="AE2695" s="41"/>
      <c r="AR2695" s="226" t="s">
        <v>220</v>
      </c>
      <c r="AT2695" s="226" t="s">
        <v>157</v>
      </c>
      <c r="AU2695" s="226" t="s">
        <v>77</v>
      </c>
      <c r="AY2695" s="20" t="s">
        <v>155</v>
      </c>
      <c r="BE2695" s="227">
        <f>IF(N2695="základní",J2695,0)</f>
        <v>0</v>
      </c>
      <c r="BF2695" s="227">
        <f>IF(N2695="snížená",J2695,0)</f>
        <v>0</v>
      </c>
      <c r="BG2695" s="227">
        <f>IF(N2695="zákl. přenesená",J2695,0)</f>
        <v>0</v>
      </c>
      <c r="BH2695" s="227">
        <f>IF(N2695="sníž. přenesená",J2695,0)</f>
        <v>0</v>
      </c>
      <c r="BI2695" s="227">
        <f>IF(N2695="nulová",J2695,0)</f>
        <v>0</v>
      </c>
      <c r="BJ2695" s="20" t="s">
        <v>75</v>
      </c>
      <c r="BK2695" s="227">
        <f>ROUND(I2695*H2695,2)</f>
        <v>0</v>
      </c>
      <c r="BL2695" s="20" t="s">
        <v>220</v>
      </c>
      <c r="BM2695" s="226" t="s">
        <v>2204</v>
      </c>
    </row>
    <row r="2696" s="2" customFormat="1">
      <c r="A2696" s="41"/>
      <c r="B2696" s="42"/>
      <c r="C2696" s="43"/>
      <c r="D2696" s="228" t="s">
        <v>162</v>
      </c>
      <c r="E2696" s="43"/>
      <c r="F2696" s="229" t="s">
        <v>2203</v>
      </c>
      <c r="G2696" s="43"/>
      <c r="H2696" s="43"/>
      <c r="I2696" s="230"/>
      <c r="J2696" s="43"/>
      <c r="K2696" s="43"/>
      <c r="L2696" s="47"/>
      <c r="M2696" s="231"/>
      <c r="N2696" s="232"/>
      <c r="O2696" s="87"/>
      <c r="P2696" s="87"/>
      <c r="Q2696" s="87"/>
      <c r="R2696" s="87"/>
      <c r="S2696" s="87"/>
      <c r="T2696" s="88"/>
      <c r="U2696" s="41"/>
      <c r="V2696" s="41"/>
      <c r="W2696" s="41"/>
      <c r="X2696" s="41"/>
      <c r="Y2696" s="41"/>
      <c r="Z2696" s="41"/>
      <c r="AA2696" s="41"/>
      <c r="AB2696" s="41"/>
      <c r="AC2696" s="41"/>
      <c r="AD2696" s="41"/>
      <c r="AE2696" s="41"/>
      <c r="AT2696" s="20" t="s">
        <v>162</v>
      </c>
      <c r="AU2696" s="20" t="s">
        <v>77</v>
      </c>
    </row>
    <row r="2697" s="13" customFormat="1">
      <c r="A2697" s="13"/>
      <c r="B2697" s="233"/>
      <c r="C2697" s="234"/>
      <c r="D2697" s="228" t="s">
        <v>170</v>
      </c>
      <c r="E2697" s="235" t="s">
        <v>19</v>
      </c>
      <c r="F2697" s="236" t="s">
        <v>1001</v>
      </c>
      <c r="G2697" s="234"/>
      <c r="H2697" s="235" t="s">
        <v>19</v>
      </c>
      <c r="I2697" s="237"/>
      <c r="J2697" s="234"/>
      <c r="K2697" s="234"/>
      <c r="L2697" s="238"/>
      <c r="M2697" s="239"/>
      <c r="N2697" s="240"/>
      <c r="O2697" s="240"/>
      <c r="P2697" s="240"/>
      <c r="Q2697" s="240"/>
      <c r="R2697" s="240"/>
      <c r="S2697" s="240"/>
      <c r="T2697" s="241"/>
      <c r="U2697" s="13"/>
      <c r="V2697" s="13"/>
      <c r="W2697" s="13"/>
      <c r="X2697" s="13"/>
      <c r="Y2697" s="13"/>
      <c r="Z2697" s="13"/>
      <c r="AA2697" s="13"/>
      <c r="AB2697" s="13"/>
      <c r="AC2697" s="13"/>
      <c r="AD2697" s="13"/>
      <c r="AE2697" s="13"/>
      <c r="AT2697" s="242" t="s">
        <v>170</v>
      </c>
      <c r="AU2697" s="242" t="s">
        <v>77</v>
      </c>
      <c r="AV2697" s="13" t="s">
        <v>75</v>
      </c>
      <c r="AW2697" s="13" t="s">
        <v>31</v>
      </c>
      <c r="AX2697" s="13" t="s">
        <v>69</v>
      </c>
      <c r="AY2697" s="242" t="s">
        <v>155</v>
      </c>
    </row>
    <row r="2698" s="14" customFormat="1">
      <c r="A2698" s="14"/>
      <c r="B2698" s="243"/>
      <c r="C2698" s="244"/>
      <c r="D2698" s="228" t="s">
        <v>170</v>
      </c>
      <c r="E2698" s="245" t="s">
        <v>19</v>
      </c>
      <c r="F2698" s="246" t="s">
        <v>401</v>
      </c>
      <c r="G2698" s="244"/>
      <c r="H2698" s="247">
        <v>827.6</v>
      </c>
      <c r="I2698" s="248"/>
      <c r="J2698" s="244"/>
      <c r="K2698" s="244"/>
      <c r="L2698" s="249"/>
      <c r="M2698" s="250"/>
      <c r="N2698" s="251"/>
      <c r="O2698" s="251"/>
      <c r="P2698" s="251"/>
      <c r="Q2698" s="251"/>
      <c r="R2698" s="251"/>
      <c r="S2698" s="251"/>
      <c r="T2698" s="252"/>
      <c r="U2698" s="14"/>
      <c r="V2698" s="14"/>
      <c r="W2698" s="14"/>
      <c r="X2698" s="14"/>
      <c r="Y2698" s="14"/>
      <c r="Z2698" s="14"/>
      <c r="AA2698" s="14"/>
      <c r="AB2698" s="14"/>
      <c r="AC2698" s="14"/>
      <c r="AD2698" s="14"/>
      <c r="AE2698" s="14"/>
      <c r="AT2698" s="253" t="s">
        <v>170</v>
      </c>
      <c r="AU2698" s="253" t="s">
        <v>77</v>
      </c>
      <c r="AV2698" s="14" t="s">
        <v>77</v>
      </c>
      <c r="AW2698" s="14" t="s">
        <v>31</v>
      </c>
      <c r="AX2698" s="14" t="s">
        <v>69</v>
      </c>
      <c r="AY2698" s="253" t="s">
        <v>155</v>
      </c>
    </row>
    <row r="2699" s="13" customFormat="1">
      <c r="A2699" s="13"/>
      <c r="B2699" s="233"/>
      <c r="C2699" s="234"/>
      <c r="D2699" s="228" t="s">
        <v>170</v>
      </c>
      <c r="E2699" s="235" t="s">
        <v>19</v>
      </c>
      <c r="F2699" s="236" t="s">
        <v>1003</v>
      </c>
      <c r="G2699" s="234"/>
      <c r="H2699" s="235" t="s">
        <v>19</v>
      </c>
      <c r="I2699" s="237"/>
      <c r="J2699" s="234"/>
      <c r="K2699" s="234"/>
      <c r="L2699" s="238"/>
      <c r="M2699" s="239"/>
      <c r="N2699" s="240"/>
      <c r="O2699" s="240"/>
      <c r="P2699" s="240"/>
      <c r="Q2699" s="240"/>
      <c r="R2699" s="240"/>
      <c r="S2699" s="240"/>
      <c r="T2699" s="241"/>
      <c r="U2699" s="13"/>
      <c r="V2699" s="13"/>
      <c r="W2699" s="13"/>
      <c r="X2699" s="13"/>
      <c r="Y2699" s="13"/>
      <c r="Z2699" s="13"/>
      <c r="AA2699" s="13"/>
      <c r="AB2699" s="13"/>
      <c r="AC2699" s="13"/>
      <c r="AD2699" s="13"/>
      <c r="AE2699" s="13"/>
      <c r="AT2699" s="242" t="s">
        <v>170</v>
      </c>
      <c r="AU2699" s="242" t="s">
        <v>77</v>
      </c>
      <c r="AV2699" s="13" t="s">
        <v>75</v>
      </c>
      <c r="AW2699" s="13" t="s">
        <v>31</v>
      </c>
      <c r="AX2699" s="13" t="s">
        <v>69</v>
      </c>
      <c r="AY2699" s="242" t="s">
        <v>155</v>
      </c>
    </row>
    <row r="2700" s="14" customFormat="1">
      <c r="A2700" s="14"/>
      <c r="B2700" s="243"/>
      <c r="C2700" s="244"/>
      <c r="D2700" s="228" t="s">
        <v>170</v>
      </c>
      <c r="E2700" s="245" t="s">
        <v>19</v>
      </c>
      <c r="F2700" s="246" t="s">
        <v>403</v>
      </c>
      <c r="G2700" s="244"/>
      <c r="H2700" s="247">
        <v>5.499</v>
      </c>
      <c r="I2700" s="248"/>
      <c r="J2700" s="244"/>
      <c r="K2700" s="244"/>
      <c r="L2700" s="249"/>
      <c r="M2700" s="250"/>
      <c r="N2700" s="251"/>
      <c r="O2700" s="251"/>
      <c r="P2700" s="251"/>
      <c r="Q2700" s="251"/>
      <c r="R2700" s="251"/>
      <c r="S2700" s="251"/>
      <c r="T2700" s="252"/>
      <c r="U2700" s="14"/>
      <c r="V2700" s="14"/>
      <c r="W2700" s="14"/>
      <c r="X2700" s="14"/>
      <c r="Y2700" s="14"/>
      <c r="Z2700" s="14"/>
      <c r="AA2700" s="14"/>
      <c r="AB2700" s="14"/>
      <c r="AC2700" s="14"/>
      <c r="AD2700" s="14"/>
      <c r="AE2700" s="14"/>
      <c r="AT2700" s="253" t="s">
        <v>170</v>
      </c>
      <c r="AU2700" s="253" t="s">
        <v>77</v>
      </c>
      <c r="AV2700" s="14" t="s">
        <v>77</v>
      </c>
      <c r="AW2700" s="14" t="s">
        <v>31</v>
      </c>
      <c r="AX2700" s="14" t="s">
        <v>69</v>
      </c>
      <c r="AY2700" s="253" t="s">
        <v>155</v>
      </c>
    </row>
    <row r="2701" s="13" customFormat="1">
      <c r="A2701" s="13"/>
      <c r="B2701" s="233"/>
      <c r="C2701" s="234"/>
      <c r="D2701" s="228" t="s">
        <v>170</v>
      </c>
      <c r="E2701" s="235" t="s">
        <v>19</v>
      </c>
      <c r="F2701" s="236" t="s">
        <v>1004</v>
      </c>
      <c r="G2701" s="234"/>
      <c r="H2701" s="235" t="s">
        <v>19</v>
      </c>
      <c r="I2701" s="237"/>
      <c r="J2701" s="234"/>
      <c r="K2701" s="234"/>
      <c r="L2701" s="238"/>
      <c r="M2701" s="239"/>
      <c r="N2701" s="240"/>
      <c r="O2701" s="240"/>
      <c r="P2701" s="240"/>
      <c r="Q2701" s="240"/>
      <c r="R2701" s="240"/>
      <c r="S2701" s="240"/>
      <c r="T2701" s="241"/>
      <c r="U2701" s="13"/>
      <c r="V2701" s="13"/>
      <c r="W2701" s="13"/>
      <c r="X2701" s="13"/>
      <c r="Y2701" s="13"/>
      <c r="Z2701" s="13"/>
      <c r="AA2701" s="13"/>
      <c r="AB2701" s="13"/>
      <c r="AC2701" s="13"/>
      <c r="AD2701" s="13"/>
      <c r="AE2701" s="13"/>
      <c r="AT2701" s="242" t="s">
        <v>170</v>
      </c>
      <c r="AU2701" s="242" t="s">
        <v>77</v>
      </c>
      <c r="AV2701" s="13" t="s">
        <v>75</v>
      </c>
      <c r="AW2701" s="13" t="s">
        <v>31</v>
      </c>
      <c r="AX2701" s="13" t="s">
        <v>69</v>
      </c>
      <c r="AY2701" s="242" t="s">
        <v>155</v>
      </c>
    </row>
    <row r="2702" s="14" customFormat="1">
      <c r="A2702" s="14"/>
      <c r="B2702" s="243"/>
      <c r="C2702" s="244"/>
      <c r="D2702" s="228" t="s">
        <v>170</v>
      </c>
      <c r="E2702" s="245" t="s">
        <v>19</v>
      </c>
      <c r="F2702" s="246" t="s">
        <v>404</v>
      </c>
      <c r="G2702" s="244"/>
      <c r="H2702" s="247">
        <v>248.684</v>
      </c>
      <c r="I2702" s="248"/>
      <c r="J2702" s="244"/>
      <c r="K2702" s="244"/>
      <c r="L2702" s="249"/>
      <c r="M2702" s="250"/>
      <c r="N2702" s="251"/>
      <c r="O2702" s="251"/>
      <c r="P2702" s="251"/>
      <c r="Q2702" s="251"/>
      <c r="R2702" s="251"/>
      <c r="S2702" s="251"/>
      <c r="T2702" s="252"/>
      <c r="U2702" s="14"/>
      <c r="V2702" s="14"/>
      <c r="W2702" s="14"/>
      <c r="X2702" s="14"/>
      <c r="Y2702" s="14"/>
      <c r="Z2702" s="14"/>
      <c r="AA2702" s="14"/>
      <c r="AB2702" s="14"/>
      <c r="AC2702" s="14"/>
      <c r="AD2702" s="14"/>
      <c r="AE2702" s="14"/>
      <c r="AT2702" s="253" t="s">
        <v>170</v>
      </c>
      <c r="AU2702" s="253" t="s">
        <v>77</v>
      </c>
      <c r="AV2702" s="14" t="s">
        <v>77</v>
      </c>
      <c r="AW2702" s="14" t="s">
        <v>31</v>
      </c>
      <c r="AX2702" s="14" t="s">
        <v>69</v>
      </c>
      <c r="AY2702" s="253" t="s">
        <v>155</v>
      </c>
    </row>
    <row r="2703" s="13" customFormat="1">
      <c r="A2703" s="13"/>
      <c r="B2703" s="233"/>
      <c r="C2703" s="234"/>
      <c r="D2703" s="228" t="s">
        <v>170</v>
      </c>
      <c r="E2703" s="235" t="s">
        <v>19</v>
      </c>
      <c r="F2703" s="236" t="s">
        <v>1012</v>
      </c>
      <c r="G2703" s="234"/>
      <c r="H2703" s="235" t="s">
        <v>19</v>
      </c>
      <c r="I2703" s="237"/>
      <c r="J2703" s="234"/>
      <c r="K2703" s="234"/>
      <c r="L2703" s="238"/>
      <c r="M2703" s="239"/>
      <c r="N2703" s="240"/>
      <c r="O2703" s="240"/>
      <c r="P2703" s="240"/>
      <c r="Q2703" s="240"/>
      <c r="R2703" s="240"/>
      <c r="S2703" s="240"/>
      <c r="T2703" s="241"/>
      <c r="U2703" s="13"/>
      <c r="V2703" s="13"/>
      <c r="W2703" s="13"/>
      <c r="X2703" s="13"/>
      <c r="Y2703" s="13"/>
      <c r="Z2703" s="13"/>
      <c r="AA2703" s="13"/>
      <c r="AB2703" s="13"/>
      <c r="AC2703" s="13"/>
      <c r="AD2703" s="13"/>
      <c r="AE2703" s="13"/>
      <c r="AT2703" s="242" t="s">
        <v>170</v>
      </c>
      <c r="AU2703" s="242" t="s">
        <v>77</v>
      </c>
      <c r="AV2703" s="13" t="s">
        <v>75</v>
      </c>
      <c r="AW2703" s="13" t="s">
        <v>31</v>
      </c>
      <c r="AX2703" s="13" t="s">
        <v>69</v>
      </c>
      <c r="AY2703" s="242" t="s">
        <v>155</v>
      </c>
    </row>
    <row r="2704" s="14" customFormat="1">
      <c r="A2704" s="14"/>
      <c r="B2704" s="243"/>
      <c r="C2704" s="244"/>
      <c r="D2704" s="228" t="s">
        <v>170</v>
      </c>
      <c r="E2704" s="245" t="s">
        <v>19</v>
      </c>
      <c r="F2704" s="246" t="s">
        <v>412</v>
      </c>
      <c r="G2704" s="244"/>
      <c r="H2704" s="247">
        <v>2.75</v>
      </c>
      <c r="I2704" s="248"/>
      <c r="J2704" s="244"/>
      <c r="K2704" s="244"/>
      <c r="L2704" s="249"/>
      <c r="M2704" s="250"/>
      <c r="N2704" s="251"/>
      <c r="O2704" s="251"/>
      <c r="P2704" s="251"/>
      <c r="Q2704" s="251"/>
      <c r="R2704" s="251"/>
      <c r="S2704" s="251"/>
      <c r="T2704" s="252"/>
      <c r="U2704" s="14"/>
      <c r="V2704" s="14"/>
      <c r="W2704" s="14"/>
      <c r="X2704" s="14"/>
      <c r="Y2704" s="14"/>
      <c r="Z2704" s="14"/>
      <c r="AA2704" s="14"/>
      <c r="AB2704" s="14"/>
      <c r="AC2704" s="14"/>
      <c r="AD2704" s="14"/>
      <c r="AE2704" s="14"/>
      <c r="AT2704" s="253" t="s">
        <v>170</v>
      </c>
      <c r="AU2704" s="253" t="s">
        <v>77</v>
      </c>
      <c r="AV2704" s="14" t="s">
        <v>77</v>
      </c>
      <c r="AW2704" s="14" t="s">
        <v>31</v>
      </c>
      <c r="AX2704" s="14" t="s">
        <v>69</v>
      </c>
      <c r="AY2704" s="253" t="s">
        <v>155</v>
      </c>
    </row>
    <row r="2705" s="13" customFormat="1">
      <c r="A2705" s="13"/>
      <c r="B2705" s="233"/>
      <c r="C2705" s="234"/>
      <c r="D2705" s="228" t="s">
        <v>170</v>
      </c>
      <c r="E2705" s="235" t="s">
        <v>19</v>
      </c>
      <c r="F2705" s="236" t="s">
        <v>1013</v>
      </c>
      <c r="G2705" s="234"/>
      <c r="H2705" s="235" t="s">
        <v>19</v>
      </c>
      <c r="I2705" s="237"/>
      <c r="J2705" s="234"/>
      <c r="K2705" s="234"/>
      <c r="L2705" s="238"/>
      <c r="M2705" s="239"/>
      <c r="N2705" s="240"/>
      <c r="O2705" s="240"/>
      <c r="P2705" s="240"/>
      <c r="Q2705" s="240"/>
      <c r="R2705" s="240"/>
      <c r="S2705" s="240"/>
      <c r="T2705" s="241"/>
      <c r="U2705" s="13"/>
      <c r="V2705" s="13"/>
      <c r="W2705" s="13"/>
      <c r="X2705" s="13"/>
      <c r="Y2705" s="13"/>
      <c r="Z2705" s="13"/>
      <c r="AA2705" s="13"/>
      <c r="AB2705" s="13"/>
      <c r="AC2705" s="13"/>
      <c r="AD2705" s="13"/>
      <c r="AE2705" s="13"/>
      <c r="AT2705" s="242" t="s">
        <v>170</v>
      </c>
      <c r="AU2705" s="242" t="s">
        <v>77</v>
      </c>
      <c r="AV2705" s="13" t="s">
        <v>75</v>
      </c>
      <c r="AW2705" s="13" t="s">
        <v>31</v>
      </c>
      <c r="AX2705" s="13" t="s">
        <v>69</v>
      </c>
      <c r="AY2705" s="242" t="s">
        <v>155</v>
      </c>
    </row>
    <row r="2706" s="14" customFormat="1">
      <c r="A2706" s="14"/>
      <c r="B2706" s="243"/>
      <c r="C2706" s="244"/>
      <c r="D2706" s="228" t="s">
        <v>170</v>
      </c>
      <c r="E2706" s="245" t="s">
        <v>19</v>
      </c>
      <c r="F2706" s="246" t="s">
        <v>412</v>
      </c>
      <c r="G2706" s="244"/>
      <c r="H2706" s="247">
        <v>2.75</v>
      </c>
      <c r="I2706" s="248"/>
      <c r="J2706" s="244"/>
      <c r="K2706" s="244"/>
      <c r="L2706" s="249"/>
      <c r="M2706" s="250"/>
      <c r="N2706" s="251"/>
      <c r="O2706" s="251"/>
      <c r="P2706" s="251"/>
      <c r="Q2706" s="251"/>
      <c r="R2706" s="251"/>
      <c r="S2706" s="251"/>
      <c r="T2706" s="252"/>
      <c r="U2706" s="14"/>
      <c r="V2706" s="14"/>
      <c r="W2706" s="14"/>
      <c r="X2706" s="14"/>
      <c r="Y2706" s="14"/>
      <c r="Z2706" s="14"/>
      <c r="AA2706" s="14"/>
      <c r="AB2706" s="14"/>
      <c r="AC2706" s="14"/>
      <c r="AD2706" s="14"/>
      <c r="AE2706" s="14"/>
      <c r="AT2706" s="253" t="s">
        <v>170</v>
      </c>
      <c r="AU2706" s="253" t="s">
        <v>77</v>
      </c>
      <c r="AV2706" s="14" t="s">
        <v>77</v>
      </c>
      <c r="AW2706" s="14" t="s">
        <v>31</v>
      </c>
      <c r="AX2706" s="14" t="s">
        <v>69</v>
      </c>
      <c r="AY2706" s="253" t="s">
        <v>155</v>
      </c>
    </row>
    <row r="2707" s="13" customFormat="1">
      <c r="A2707" s="13"/>
      <c r="B2707" s="233"/>
      <c r="C2707" s="234"/>
      <c r="D2707" s="228" t="s">
        <v>170</v>
      </c>
      <c r="E2707" s="235" t="s">
        <v>19</v>
      </c>
      <c r="F2707" s="236" t="s">
        <v>1014</v>
      </c>
      <c r="G2707" s="234"/>
      <c r="H2707" s="235" t="s">
        <v>19</v>
      </c>
      <c r="I2707" s="237"/>
      <c r="J2707" s="234"/>
      <c r="K2707" s="234"/>
      <c r="L2707" s="238"/>
      <c r="M2707" s="239"/>
      <c r="N2707" s="240"/>
      <c r="O2707" s="240"/>
      <c r="P2707" s="240"/>
      <c r="Q2707" s="240"/>
      <c r="R2707" s="240"/>
      <c r="S2707" s="240"/>
      <c r="T2707" s="241"/>
      <c r="U2707" s="13"/>
      <c r="V2707" s="13"/>
      <c r="W2707" s="13"/>
      <c r="X2707" s="13"/>
      <c r="Y2707" s="13"/>
      <c r="Z2707" s="13"/>
      <c r="AA2707" s="13"/>
      <c r="AB2707" s="13"/>
      <c r="AC2707" s="13"/>
      <c r="AD2707" s="13"/>
      <c r="AE2707" s="13"/>
      <c r="AT2707" s="242" t="s">
        <v>170</v>
      </c>
      <c r="AU2707" s="242" t="s">
        <v>77</v>
      </c>
      <c r="AV2707" s="13" t="s">
        <v>75</v>
      </c>
      <c r="AW2707" s="13" t="s">
        <v>31</v>
      </c>
      <c r="AX2707" s="13" t="s">
        <v>69</v>
      </c>
      <c r="AY2707" s="242" t="s">
        <v>155</v>
      </c>
    </row>
    <row r="2708" s="14" customFormat="1">
      <c r="A2708" s="14"/>
      <c r="B2708" s="243"/>
      <c r="C2708" s="244"/>
      <c r="D2708" s="228" t="s">
        <v>170</v>
      </c>
      <c r="E2708" s="245" t="s">
        <v>19</v>
      </c>
      <c r="F2708" s="246" t="s">
        <v>413</v>
      </c>
      <c r="G2708" s="244"/>
      <c r="H2708" s="247">
        <v>4.68</v>
      </c>
      <c r="I2708" s="248"/>
      <c r="J2708" s="244"/>
      <c r="K2708" s="244"/>
      <c r="L2708" s="249"/>
      <c r="M2708" s="250"/>
      <c r="N2708" s="251"/>
      <c r="O2708" s="251"/>
      <c r="P2708" s="251"/>
      <c r="Q2708" s="251"/>
      <c r="R2708" s="251"/>
      <c r="S2708" s="251"/>
      <c r="T2708" s="252"/>
      <c r="U2708" s="14"/>
      <c r="V2708" s="14"/>
      <c r="W2708" s="14"/>
      <c r="X2708" s="14"/>
      <c r="Y2708" s="14"/>
      <c r="Z2708" s="14"/>
      <c r="AA2708" s="14"/>
      <c r="AB2708" s="14"/>
      <c r="AC2708" s="14"/>
      <c r="AD2708" s="14"/>
      <c r="AE2708" s="14"/>
      <c r="AT2708" s="253" t="s">
        <v>170</v>
      </c>
      <c r="AU2708" s="253" t="s">
        <v>77</v>
      </c>
      <c r="AV2708" s="14" t="s">
        <v>77</v>
      </c>
      <c r="AW2708" s="14" t="s">
        <v>31</v>
      </c>
      <c r="AX2708" s="14" t="s">
        <v>69</v>
      </c>
      <c r="AY2708" s="253" t="s">
        <v>155</v>
      </c>
    </row>
    <row r="2709" s="13" customFormat="1">
      <c r="A2709" s="13"/>
      <c r="B2709" s="233"/>
      <c r="C2709" s="234"/>
      <c r="D2709" s="228" t="s">
        <v>170</v>
      </c>
      <c r="E2709" s="235" t="s">
        <v>19</v>
      </c>
      <c r="F2709" s="236" t="s">
        <v>1015</v>
      </c>
      <c r="G2709" s="234"/>
      <c r="H2709" s="235" t="s">
        <v>19</v>
      </c>
      <c r="I2709" s="237"/>
      <c r="J2709" s="234"/>
      <c r="K2709" s="234"/>
      <c r="L2709" s="238"/>
      <c r="M2709" s="239"/>
      <c r="N2709" s="240"/>
      <c r="O2709" s="240"/>
      <c r="P2709" s="240"/>
      <c r="Q2709" s="240"/>
      <c r="R2709" s="240"/>
      <c r="S2709" s="240"/>
      <c r="T2709" s="241"/>
      <c r="U2709" s="13"/>
      <c r="V2709" s="13"/>
      <c r="W2709" s="13"/>
      <c r="X2709" s="13"/>
      <c r="Y2709" s="13"/>
      <c r="Z2709" s="13"/>
      <c r="AA2709" s="13"/>
      <c r="AB2709" s="13"/>
      <c r="AC2709" s="13"/>
      <c r="AD2709" s="13"/>
      <c r="AE2709" s="13"/>
      <c r="AT2709" s="242" t="s">
        <v>170</v>
      </c>
      <c r="AU2709" s="242" t="s">
        <v>77</v>
      </c>
      <c r="AV2709" s="13" t="s">
        <v>75</v>
      </c>
      <c r="AW2709" s="13" t="s">
        <v>31</v>
      </c>
      <c r="AX2709" s="13" t="s">
        <v>69</v>
      </c>
      <c r="AY2709" s="242" t="s">
        <v>155</v>
      </c>
    </row>
    <row r="2710" s="14" customFormat="1">
      <c r="A2710" s="14"/>
      <c r="B2710" s="243"/>
      <c r="C2710" s="244"/>
      <c r="D2710" s="228" t="s">
        <v>170</v>
      </c>
      <c r="E2710" s="245" t="s">
        <v>19</v>
      </c>
      <c r="F2710" s="246" t="s">
        <v>414</v>
      </c>
      <c r="G2710" s="244"/>
      <c r="H2710" s="247">
        <v>236.457</v>
      </c>
      <c r="I2710" s="248"/>
      <c r="J2710" s="244"/>
      <c r="K2710" s="244"/>
      <c r="L2710" s="249"/>
      <c r="M2710" s="250"/>
      <c r="N2710" s="251"/>
      <c r="O2710" s="251"/>
      <c r="P2710" s="251"/>
      <c r="Q2710" s="251"/>
      <c r="R2710" s="251"/>
      <c r="S2710" s="251"/>
      <c r="T2710" s="252"/>
      <c r="U2710" s="14"/>
      <c r="V2710" s="14"/>
      <c r="W2710" s="14"/>
      <c r="X2710" s="14"/>
      <c r="Y2710" s="14"/>
      <c r="Z2710" s="14"/>
      <c r="AA2710" s="14"/>
      <c r="AB2710" s="14"/>
      <c r="AC2710" s="14"/>
      <c r="AD2710" s="14"/>
      <c r="AE2710" s="14"/>
      <c r="AT2710" s="253" t="s">
        <v>170</v>
      </c>
      <c r="AU2710" s="253" t="s">
        <v>77</v>
      </c>
      <c r="AV2710" s="14" t="s">
        <v>77</v>
      </c>
      <c r="AW2710" s="14" t="s">
        <v>31</v>
      </c>
      <c r="AX2710" s="14" t="s">
        <v>69</v>
      </c>
      <c r="AY2710" s="253" t="s">
        <v>155</v>
      </c>
    </row>
    <row r="2711" s="15" customFormat="1">
      <c r="A2711" s="15"/>
      <c r="B2711" s="254"/>
      <c r="C2711" s="255"/>
      <c r="D2711" s="228" t="s">
        <v>170</v>
      </c>
      <c r="E2711" s="256" t="s">
        <v>19</v>
      </c>
      <c r="F2711" s="257" t="s">
        <v>192</v>
      </c>
      <c r="G2711" s="255"/>
      <c r="H2711" s="258">
        <v>1328.42</v>
      </c>
      <c r="I2711" s="259"/>
      <c r="J2711" s="255"/>
      <c r="K2711" s="255"/>
      <c r="L2711" s="260"/>
      <c r="M2711" s="261"/>
      <c r="N2711" s="262"/>
      <c r="O2711" s="262"/>
      <c r="P2711" s="262"/>
      <c r="Q2711" s="262"/>
      <c r="R2711" s="262"/>
      <c r="S2711" s="262"/>
      <c r="T2711" s="263"/>
      <c r="U2711" s="15"/>
      <c r="V2711" s="15"/>
      <c r="W2711" s="15"/>
      <c r="X2711" s="15"/>
      <c r="Y2711" s="15"/>
      <c r="Z2711" s="15"/>
      <c r="AA2711" s="15"/>
      <c r="AB2711" s="15"/>
      <c r="AC2711" s="15"/>
      <c r="AD2711" s="15"/>
      <c r="AE2711" s="15"/>
      <c r="AT2711" s="264" t="s">
        <v>170</v>
      </c>
      <c r="AU2711" s="264" t="s">
        <v>77</v>
      </c>
      <c r="AV2711" s="15" t="s">
        <v>161</v>
      </c>
      <c r="AW2711" s="15" t="s">
        <v>31</v>
      </c>
      <c r="AX2711" s="15" t="s">
        <v>75</v>
      </c>
      <c r="AY2711" s="264" t="s">
        <v>155</v>
      </c>
    </row>
    <row r="2712" s="2" customFormat="1" ht="16.5" customHeight="1">
      <c r="A2712" s="41"/>
      <c r="B2712" s="42"/>
      <c r="C2712" s="265" t="s">
        <v>2205</v>
      </c>
      <c r="D2712" s="265" t="s">
        <v>322</v>
      </c>
      <c r="E2712" s="266" t="s">
        <v>2206</v>
      </c>
      <c r="F2712" s="267" t="s">
        <v>2207</v>
      </c>
      <c r="G2712" s="268" t="s">
        <v>168</v>
      </c>
      <c r="H2712" s="269">
        <v>1328.42</v>
      </c>
      <c r="I2712" s="270"/>
      <c r="J2712" s="271">
        <f>ROUND(I2712*H2712,2)</f>
        <v>0</v>
      </c>
      <c r="K2712" s="267" t="s">
        <v>19</v>
      </c>
      <c r="L2712" s="272"/>
      <c r="M2712" s="273" t="s">
        <v>19</v>
      </c>
      <c r="N2712" s="274" t="s">
        <v>40</v>
      </c>
      <c r="O2712" s="87"/>
      <c r="P2712" s="224">
        <f>O2712*H2712</f>
        <v>0</v>
      </c>
      <c r="Q2712" s="224">
        <v>0</v>
      </c>
      <c r="R2712" s="224">
        <f>Q2712*H2712</f>
        <v>0</v>
      </c>
      <c r="S2712" s="224">
        <v>0</v>
      </c>
      <c r="T2712" s="225">
        <f>S2712*H2712</f>
        <v>0</v>
      </c>
      <c r="U2712" s="41"/>
      <c r="V2712" s="41"/>
      <c r="W2712" s="41"/>
      <c r="X2712" s="41"/>
      <c r="Y2712" s="41"/>
      <c r="Z2712" s="41"/>
      <c r="AA2712" s="41"/>
      <c r="AB2712" s="41"/>
      <c r="AC2712" s="41"/>
      <c r="AD2712" s="41"/>
      <c r="AE2712" s="41"/>
      <c r="AR2712" s="226" t="s">
        <v>282</v>
      </c>
      <c r="AT2712" s="226" t="s">
        <v>322</v>
      </c>
      <c r="AU2712" s="226" t="s">
        <v>77</v>
      </c>
      <c r="AY2712" s="20" t="s">
        <v>155</v>
      </c>
      <c r="BE2712" s="227">
        <f>IF(N2712="základní",J2712,0)</f>
        <v>0</v>
      </c>
      <c r="BF2712" s="227">
        <f>IF(N2712="snížená",J2712,0)</f>
        <v>0</v>
      </c>
      <c r="BG2712" s="227">
        <f>IF(N2712="zákl. přenesená",J2712,0)</f>
        <v>0</v>
      </c>
      <c r="BH2712" s="227">
        <f>IF(N2712="sníž. přenesená",J2712,0)</f>
        <v>0</v>
      </c>
      <c r="BI2712" s="227">
        <f>IF(N2712="nulová",J2712,0)</f>
        <v>0</v>
      </c>
      <c r="BJ2712" s="20" t="s">
        <v>75</v>
      </c>
      <c r="BK2712" s="227">
        <f>ROUND(I2712*H2712,2)</f>
        <v>0</v>
      </c>
      <c r="BL2712" s="20" t="s">
        <v>220</v>
      </c>
      <c r="BM2712" s="226" t="s">
        <v>2208</v>
      </c>
    </row>
    <row r="2713" s="2" customFormat="1">
      <c r="A2713" s="41"/>
      <c r="B2713" s="42"/>
      <c r="C2713" s="43"/>
      <c r="D2713" s="228" t="s">
        <v>162</v>
      </c>
      <c r="E2713" s="43"/>
      <c r="F2713" s="229" t="s">
        <v>2207</v>
      </c>
      <c r="G2713" s="43"/>
      <c r="H2713" s="43"/>
      <c r="I2713" s="230"/>
      <c r="J2713" s="43"/>
      <c r="K2713" s="43"/>
      <c r="L2713" s="47"/>
      <c r="M2713" s="231"/>
      <c r="N2713" s="232"/>
      <c r="O2713" s="87"/>
      <c r="P2713" s="87"/>
      <c r="Q2713" s="87"/>
      <c r="R2713" s="87"/>
      <c r="S2713" s="87"/>
      <c r="T2713" s="88"/>
      <c r="U2713" s="41"/>
      <c r="V2713" s="41"/>
      <c r="W2713" s="41"/>
      <c r="X2713" s="41"/>
      <c r="Y2713" s="41"/>
      <c r="Z2713" s="41"/>
      <c r="AA2713" s="41"/>
      <c r="AB2713" s="41"/>
      <c r="AC2713" s="41"/>
      <c r="AD2713" s="41"/>
      <c r="AE2713" s="41"/>
      <c r="AT2713" s="20" t="s">
        <v>162</v>
      </c>
      <c r="AU2713" s="20" t="s">
        <v>77</v>
      </c>
    </row>
    <row r="2714" s="2" customFormat="1" ht="16.5" customHeight="1">
      <c r="A2714" s="41"/>
      <c r="B2714" s="42"/>
      <c r="C2714" s="215" t="s">
        <v>1477</v>
      </c>
      <c r="D2714" s="215" t="s">
        <v>157</v>
      </c>
      <c r="E2714" s="216" t="s">
        <v>2209</v>
      </c>
      <c r="F2714" s="217" t="s">
        <v>2210</v>
      </c>
      <c r="G2714" s="218" t="s">
        <v>232</v>
      </c>
      <c r="H2714" s="219">
        <v>1.727</v>
      </c>
      <c r="I2714" s="220"/>
      <c r="J2714" s="221">
        <f>ROUND(I2714*H2714,2)</f>
        <v>0</v>
      </c>
      <c r="K2714" s="217" t="s">
        <v>19</v>
      </c>
      <c r="L2714" s="47"/>
      <c r="M2714" s="222" t="s">
        <v>19</v>
      </c>
      <c r="N2714" s="223" t="s">
        <v>40</v>
      </c>
      <c r="O2714" s="87"/>
      <c r="P2714" s="224">
        <f>O2714*H2714</f>
        <v>0</v>
      </c>
      <c r="Q2714" s="224">
        <v>0</v>
      </c>
      <c r="R2714" s="224">
        <f>Q2714*H2714</f>
        <v>0</v>
      </c>
      <c r="S2714" s="224">
        <v>0</v>
      </c>
      <c r="T2714" s="225">
        <f>S2714*H2714</f>
        <v>0</v>
      </c>
      <c r="U2714" s="41"/>
      <c r="V2714" s="41"/>
      <c r="W2714" s="41"/>
      <c r="X2714" s="41"/>
      <c r="Y2714" s="41"/>
      <c r="Z2714" s="41"/>
      <c r="AA2714" s="41"/>
      <c r="AB2714" s="41"/>
      <c r="AC2714" s="41"/>
      <c r="AD2714" s="41"/>
      <c r="AE2714" s="41"/>
      <c r="AR2714" s="226" t="s">
        <v>220</v>
      </c>
      <c r="AT2714" s="226" t="s">
        <v>157</v>
      </c>
      <c r="AU2714" s="226" t="s">
        <v>77</v>
      </c>
      <c r="AY2714" s="20" t="s">
        <v>155</v>
      </c>
      <c r="BE2714" s="227">
        <f>IF(N2714="základní",J2714,0)</f>
        <v>0</v>
      </c>
      <c r="BF2714" s="227">
        <f>IF(N2714="snížená",J2714,0)</f>
        <v>0</v>
      </c>
      <c r="BG2714" s="227">
        <f>IF(N2714="zákl. přenesená",J2714,0)</f>
        <v>0</v>
      </c>
      <c r="BH2714" s="227">
        <f>IF(N2714="sníž. přenesená",J2714,0)</f>
        <v>0</v>
      </c>
      <c r="BI2714" s="227">
        <f>IF(N2714="nulová",J2714,0)</f>
        <v>0</v>
      </c>
      <c r="BJ2714" s="20" t="s">
        <v>75</v>
      </c>
      <c r="BK2714" s="227">
        <f>ROUND(I2714*H2714,2)</f>
        <v>0</v>
      </c>
      <c r="BL2714" s="20" t="s">
        <v>220</v>
      </c>
      <c r="BM2714" s="226" t="s">
        <v>2211</v>
      </c>
    </row>
    <row r="2715" s="2" customFormat="1">
      <c r="A2715" s="41"/>
      <c r="B2715" s="42"/>
      <c r="C2715" s="43"/>
      <c r="D2715" s="228" t="s">
        <v>162</v>
      </c>
      <c r="E2715" s="43"/>
      <c r="F2715" s="229" t="s">
        <v>2210</v>
      </c>
      <c r="G2715" s="43"/>
      <c r="H2715" s="43"/>
      <c r="I2715" s="230"/>
      <c r="J2715" s="43"/>
      <c r="K2715" s="43"/>
      <c r="L2715" s="47"/>
      <c r="M2715" s="231"/>
      <c r="N2715" s="232"/>
      <c r="O2715" s="87"/>
      <c r="P2715" s="87"/>
      <c r="Q2715" s="87"/>
      <c r="R2715" s="87"/>
      <c r="S2715" s="87"/>
      <c r="T2715" s="88"/>
      <c r="U2715" s="41"/>
      <c r="V2715" s="41"/>
      <c r="W2715" s="41"/>
      <c r="X2715" s="41"/>
      <c r="Y2715" s="41"/>
      <c r="Z2715" s="41"/>
      <c r="AA2715" s="41"/>
      <c r="AB2715" s="41"/>
      <c r="AC2715" s="41"/>
      <c r="AD2715" s="41"/>
      <c r="AE2715" s="41"/>
      <c r="AT2715" s="20" t="s">
        <v>162</v>
      </c>
      <c r="AU2715" s="20" t="s">
        <v>77</v>
      </c>
    </row>
    <row r="2716" s="12" customFormat="1" ht="22.8" customHeight="1">
      <c r="A2716" s="12"/>
      <c r="B2716" s="199"/>
      <c r="C2716" s="200"/>
      <c r="D2716" s="201" t="s">
        <v>68</v>
      </c>
      <c r="E2716" s="213" t="s">
        <v>2212</v>
      </c>
      <c r="F2716" s="213" t="s">
        <v>2213</v>
      </c>
      <c r="G2716" s="200"/>
      <c r="H2716" s="200"/>
      <c r="I2716" s="203"/>
      <c r="J2716" s="214">
        <f>BK2716</f>
        <v>0</v>
      </c>
      <c r="K2716" s="200"/>
      <c r="L2716" s="205"/>
      <c r="M2716" s="206"/>
      <c r="N2716" s="207"/>
      <c r="O2716" s="207"/>
      <c r="P2716" s="208">
        <f>SUM(P2717:P2732)</f>
        <v>0</v>
      </c>
      <c r="Q2716" s="207"/>
      <c r="R2716" s="208">
        <f>SUM(R2717:R2732)</f>
        <v>0</v>
      </c>
      <c r="S2716" s="207"/>
      <c r="T2716" s="209">
        <f>SUM(T2717:T2732)</f>
        <v>0</v>
      </c>
      <c r="U2716" s="12"/>
      <c r="V2716" s="12"/>
      <c r="W2716" s="12"/>
      <c r="X2716" s="12"/>
      <c r="Y2716" s="12"/>
      <c r="Z2716" s="12"/>
      <c r="AA2716" s="12"/>
      <c r="AB2716" s="12"/>
      <c r="AC2716" s="12"/>
      <c r="AD2716" s="12"/>
      <c r="AE2716" s="12"/>
      <c r="AR2716" s="210" t="s">
        <v>77</v>
      </c>
      <c r="AT2716" s="211" t="s">
        <v>68</v>
      </c>
      <c r="AU2716" s="211" t="s">
        <v>75</v>
      </c>
      <c r="AY2716" s="210" t="s">
        <v>155</v>
      </c>
      <c r="BK2716" s="212">
        <f>SUM(BK2717:BK2732)</f>
        <v>0</v>
      </c>
    </row>
    <row r="2717" s="2" customFormat="1" ht="21.75" customHeight="1">
      <c r="A2717" s="41"/>
      <c r="B2717" s="42"/>
      <c r="C2717" s="215" t="s">
        <v>2214</v>
      </c>
      <c r="D2717" s="215" t="s">
        <v>157</v>
      </c>
      <c r="E2717" s="216" t="s">
        <v>2215</v>
      </c>
      <c r="F2717" s="217" t="s">
        <v>2216</v>
      </c>
      <c r="G2717" s="218" t="s">
        <v>168</v>
      </c>
      <c r="H2717" s="219">
        <v>109.375</v>
      </c>
      <c r="I2717" s="220"/>
      <c r="J2717" s="221">
        <f>ROUND(I2717*H2717,2)</f>
        <v>0</v>
      </c>
      <c r="K2717" s="217" t="s">
        <v>19</v>
      </c>
      <c r="L2717" s="47"/>
      <c r="M2717" s="222" t="s">
        <v>19</v>
      </c>
      <c r="N2717" s="223" t="s">
        <v>40</v>
      </c>
      <c r="O2717" s="87"/>
      <c r="P2717" s="224">
        <f>O2717*H2717</f>
        <v>0</v>
      </c>
      <c r="Q2717" s="224">
        <v>0</v>
      </c>
      <c r="R2717" s="224">
        <f>Q2717*H2717</f>
        <v>0</v>
      </c>
      <c r="S2717" s="224">
        <v>0</v>
      </c>
      <c r="T2717" s="225">
        <f>S2717*H2717</f>
        <v>0</v>
      </c>
      <c r="U2717" s="41"/>
      <c r="V2717" s="41"/>
      <c r="W2717" s="41"/>
      <c r="X2717" s="41"/>
      <c r="Y2717" s="41"/>
      <c r="Z2717" s="41"/>
      <c r="AA2717" s="41"/>
      <c r="AB2717" s="41"/>
      <c r="AC2717" s="41"/>
      <c r="AD2717" s="41"/>
      <c r="AE2717" s="41"/>
      <c r="AR2717" s="226" t="s">
        <v>220</v>
      </c>
      <c r="AT2717" s="226" t="s">
        <v>157</v>
      </c>
      <c r="AU2717" s="226" t="s">
        <v>77</v>
      </c>
      <c r="AY2717" s="20" t="s">
        <v>155</v>
      </c>
      <c r="BE2717" s="227">
        <f>IF(N2717="základní",J2717,0)</f>
        <v>0</v>
      </c>
      <c r="BF2717" s="227">
        <f>IF(N2717="snížená",J2717,0)</f>
        <v>0</v>
      </c>
      <c r="BG2717" s="227">
        <f>IF(N2717="zákl. přenesená",J2717,0)</f>
        <v>0</v>
      </c>
      <c r="BH2717" s="227">
        <f>IF(N2717="sníž. přenesená",J2717,0)</f>
        <v>0</v>
      </c>
      <c r="BI2717" s="227">
        <f>IF(N2717="nulová",J2717,0)</f>
        <v>0</v>
      </c>
      <c r="BJ2717" s="20" t="s">
        <v>75</v>
      </c>
      <c r="BK2717" s="227">
        <f>ROUND(I2717*H2717,2)</f>
        <v>0</v>
      </c>
      <c r="BL2717" s="20" t="s">
        <v>220</v>
      </c>
      <c r="BM2717" s="226" t="s">
        <v>2217</v>
      </c>
    </row>
    <row r="2718" s="2" customFormat="1">
      <c r="A2718" s="41"/>
      <c r="B2718" s="42"/>
      <c r="C2718" s="43"/>
      <c r="D2718" s="228" t="s">
        <v>162</v>
      </c>
      <c r="E2718" s="43"/>
      <c r="F2718" s="229" t="s">
        <v>2216</v>
      </c>
      <c r="G2718" s="43"/>
      <c r="H2718" s="43"/>
      <c r="I2718" s="230"/>
      <c r="J2718" s="43"/>
      <c r="K2718" s="43"/>
      <c r="L2718" s="47"/>
      <c r="M2718" s="231"/>
      <c r="N2718" s="232"/>
      <c r="O2718" s="87"/>
      <c r="P2718" s="87"/>
      <c r="Q2718" s="87"/>
      <c r="R2718" s="87"/>
      <c r="S2718" s="87"/>
      <c r="T2718" s="88"/>
      <c r="U2718" s="41"/>
      <c r="V2718" s="41"/>
      <c r="W2718" s="41"/>
      <c r="X2718" s="41"/>
      <c r="Y2718" s="41"/>
      <c r="Z2718" s="41"/>
      <c r="AA2718" s="41"/>
      <c r="AB2718" s="41"/>
      <c r="AC2718" s="41"/>
      <c r="AD2718" s="41"/>
      <c r="AE2718" s="41"/>
      <c r="AT2718" s="20" t="s">
        <v>162</v>
      </c>
      <c r="AU2718" s="20" t="s">
        <v>77</v>
      </c>
    </row>
    <row r="2719" s="2" customFormat="1">
      <c r="A2719" s="41"/>
      <c r="B2719" s="42"/>
      <c r="C2719" s="43"/>
      <c r="D2719" s="228" t="s">
        <v>326</v>
      </c>
      <c r="E2719" s="43"/>
      <c r="F2719" s="275" t="s">
        <v>2218</v>
      </c>
      <c r="G2719" s="43"/>
      <c r="H2719" s="43"/>
      <c r="I2719" s="230"/>
      <c r="J2719" s="43"/>
      <c r="K2719" s="43"/>
      <c r="L2719" s="47"/>
      <c r="M2719" s="231"/>
      <c r="N2719" s="232"/>
      <c r="O2719" s="87"/>
      <c r="P2719" s="87"/>
      <c r="Q2719" s="87"/>
      <c r="R2719" s="87"/>
      <c r="S2719" s="87"/>
      <c r="T2719" s="88"/>
      <c r="U2719" s="41"/>
      <c r="V2719" s="41"/>
      <c r="W2719" s="41"/>
      <c r="X2719" s="41"/>
      <c r="Y2719" s="41"/>
      <c r="Z2719" s="41"/>
      <c r="AA2719" s="41"/>
      <c r="AB2719" s="41"/>
      <c r="AC2719" s="41"/>
      <c r="AD2719" s="41"/>
      <c r="AE2719" s="41"/>
      <c r="AT2719" s="20" t="s">
        <v>326</v>
      </c>
      <c r="AU2719" s="20" t="s">
        <v>77</v>
      </c>
    </row>
    <row r="2720" s="14" customFormat="1">
      <c r="A2720" s="14"/>
      <c r="B2720" s="243"/>
      <c r="C2720" s="244"/>
      <c r="D2720" s="228" t="s">
        <v>170</v>
      </c>
      <c r="E2720" s="245" t="s">
        <v>19</v>
      </c>
      <c r="F2720" s="246" t="s">
        <v>2219</v>
      </c>
      <c r="G2720" s="244"/>
      <c r="H2720" s="247">
        <v>109.375</v>
      </c>
      <c r="I2720" s="248"/>
      <c r="J2720" s="244"/>
      <c r="K2720" s="244"/>
      <c r="L2720" s="249"/>
      <c r="M2720" s="250"/>
      <c r="N2720" s="251"/>
      <c r="O2720" s="251"/>
      <c r="P2720" s="251"/>
      <c r="Q2720" s="251"/>
      <c r="R2720" s="251"/>
      <c r="S2720" s="251"/>
      <c r="T2720" s="252"/>
      <c r="U2720" s="14"/>
      <c r="V2720" s="14"/>
      <c r="W2720" s="14"/>
      <c r="X2720" s="14"/>
      <c r="Y2720" s="14"/>
      <c r="Z2720" s="14"/>
      <c r="AA2720" s="14"/>
      <c r="AB2720" s="14"/>
      <c r="AC2720" s="14"/>
      <c r="AD2720" s="14"/>
      <c r="AE2720" s="14"/>
      <c r="AT2720" s="253" t="s">
        <v>170</v>
      </c>
      <c r="AU2720" s="253" t="s">
        <v>77</v>
      </c>
      <c r="AV2720" s="14" t="s">
        <v>77</v>
      </c>
      <c r="AW2720" s="14" t="s">
        <v>31</v>
      </c>
      <c r="AX2720" s="14" t="s">
        <v>69</v>
      </c>
      <c r="AY2720" s="253" t="s">
        <v>155</v>
      </c>
    </row>
    <row r="2721" s="15" customFormat="1">
      <c r="A2721" s="15"/>
      <c r="B2721" s="254"/>
      <c r="C2721" s="255"/>
      <c r="D2721" s="228" t="s">
        <v>170</v>
      </c>
      <c r="E2721" s="256" t="s">
        <v>19</v>
      </c>
      <c r="F2721" s="257" t="s">
        <v>192</v>
      </c>
      <c r="G2721" s="255"/>
      <c r="H2721" s="258">
        <v>109.375</v>
      </c>
      <c r="I2721" s="259"/>
      <c r="J2721" s="255"/>
      <c r="K2721" s="255"/>
      <c r="L2721" s="260"/>
      <c r="M2721" s="261"/>
      <c r="N2721" s="262"/>
      <c r="O2721" s="262"/>
      <c r="P2721" s="262"/>
      <c r="Q2721" s="262"/>
      <c r="R2721" s="262"/>
      <c r="S2721" s="262"/>
      <c r="T2721" s="263"/>
      <c r="U2721" s="15"/>
      <c r="V2721" s="15"/>
      <c r="W2721" s="15"/>
      <c r="X2721" s="15"/>
      <c r="Y2721" s="15"/>
      <c r="Z2721" s="15"/>
      <c r="AA2721" s="15"/>
      <c r="AB2721" s="15"/>
      <c r="AC2721" s="15"/>
      <c r="AD2721" s="15"/>
      <c r="AE2721" s="15"/>
      <c r="AT2721" s="264" t="s">
        <v>170</v>
      </c>
      <c r="AU2721" s="264" t="s">
        <v>77</v>
      </c>
      <c r="AV2721" s="15" t="s">
        <v>161</v>
      </c>
      <c r="AW2721" s="15" t="s">
        <v>31</v>
      </c>
      <c r="AX2721" s="15" t="s">
        <v>75</v>
      </c>
      <c r="AY2721" s="264" t="s">
        <v>155</v>
      </c>
    </row>
    <row r="2722" s="2" customFormat="1" ht="16.5" customHeight="1">
      <c r="A2722" s="41"/>
      <c r="B2722" s="42"/>
      <c r="C2722" s="215" t="s">
        <v>1483</v>
      </c>
      <c r="D2722" s="215" t="s">
        <v>157</v>
      </c>
      <c r="E2722" s="216" t="s">
        <v>2220</v>
      </c>
      <c r="F2722" s="217" t="s">
        <v>2221</v>
      </c>
      <c r="G2722" s="218" t="s">
        <v>168</v>
      </c>
      <c r="H2722" s="219">
        <v>1589.081</v>
      </c>
      <c r="I2722" s="220"/>
      <c r="J2722" s="221">
        <f>ROUND(I2722*H2722,2)</f>
        <v>0</v>
      </c>
      <c r="K2722" s="217" t="s">
        <v>19</v>
      </c>
      <c r="L2722" s="47"/>
      <c r="M2722" s="222" t="s">
        <v>19</v>
      </c>
      <c r="N2722" s="223" t="s">
        <v>40</v>
      </c>
      <c r="O2722" s="87"/>
      <c r="P2722" s="224">
        <f>O2722*H2722</f>
        <v>0</v>
      </c>
      <c r="Q2722" s="224">
        <v>0</v>
      </c>
      <c r="R2722" s="224">
        <f>Q2722*H2722</f>
        <v>0</v>
      </c>
      <c r="S2722" s="224">
        <v>0</v>
      </c>
      <c r="T2722" s="225">
        <f>S2722*H2722</f>
        <v>0</v>
      </c>
      <c r="U2722" s="41"/>
      <c r="V2722" s="41"/>
      <c r="W2722" s="41"/>
      <c r="X2722" s="41"/>
      <c r="Y2722" s="41"/>
      <c r="Z2722" s="41"/>
      <c r="AA2722" s="41"/>
      <c r="AB2722" s="41"/>
      <c r="AC2722" s="41"/>
      <c r="AD2722" s="41"/>
      <c r="AE2722" s="41"/>
      <c r="AR2722" s="226" t="s">
        <v>220</v>
      </c>
      <c r="AT2722" s="226" t="s">
        <v>157</v>
      </c>
      <c r="AU2722" s="226" t="s">
        <v>77</v>
      </c>
      <c r="AY2722" s="20" t="s">
        <v>155</v>
      </c>
      <c r="BE2722" s="227">
        <f>IF(N2722="základní",J2722,0)</f>
        <v>0</v>
      </c>
      <c r="BF2722" s="227">
        <f>IF(N2722="snížená",J2722,0)</f>
        <v>0</v>
      </c>
      <c r="BG2722" s="227">
        <f>IF(N2722="zákl. přenesená",J2722,0)</f>
        <v>0</v>
      </c>
      <c r="BH2722" s="227">
        <f>IF(N2722="sníž. přenesená",J2722,0)</f>
        <v>0</v>
      </c>
      <c r="BI2722" s="227">
        <f>IF(N2722="nulová",J2722,0)</f>
        <v>0</v>
      </c>
      <c r="BJ2722" s="20" t="s">
        <v>75</v>
      </c>
      <c r="BK2722" s="227">
        <f>ROUND(I2722*H2722,2)</f>
        <v>0</v>
      </c>
      <c r="BL2722" s="20" t="s">
        <v>220</v>
      </c>
      <c r="BM2722" s="226" t="s">
        <v>2222</v>
      </c>
    </row>
    <row r="2723" s="2" customFormat="1">
      <c r="A2723" s="41"/>
      <c r="B2723" s="42"/>
      <c r="C2723" s="43"/>
      <c r="D2723" s="228" t="s">
        <v>162</v>
      </c>
      <c r="E2723" s="43"/>
      <c r="F2723" s="229" t="s">
        <v>2221</v>
      </c>
      <c r="G2723" s="43"/>
      <c r="H2723" s="43"/>
      <c r="I2723" s="230"/>
      <c r="J2723" s="43"/>
      <c r="K2723" s="43"/>
      <c r="L2723" s="47"/>
      <c r="M2723" s="231"/>
      <c r="N2723" s="232"/>
      <c r="O2723" s="87"/>
      <c r="P2723" s="87"/>
      <c r="Q2723" s="87"/>
      <c r="R2723" s="87"/>
      <c r="S2723" s="87"/>
      <c r="T2723" s="88"/>
      <c r="U2723" s="41"/>
      <c r="V2723" s="41"/>
      <c r="W2723" s="41"/>
      <c r="X2723" s="41"/>
      <c r="Y2723" s="41"/>
      <c r="Z2723" s="41"/>
      <c r="AA2723" s="41"/>
      <c r="AB2723" s="41"/>
      <c r="AC2723" s="41"/>
      <c r="AD2723" s="41"/>
      <c r="AE2723" s="41"/>
      <c r="AT2723" s="20" t="s">
        <v>162</v>
      </c>
      <c r="AU2723" s="20" t="s">
        <v>77</v>
      </c>
    </row>
    <row r="2724" s="14" customFormat="1">
      <c r="A2724" s="14"/>
      <c r="B2724" s="243"/>
      <c r="C2724" s="244"/>
      <c r="D2724" s="228" t="s">
        <v>170</v>
      </c>
      <c r="E2724" s="245" t="s">
        <v>19</v>
      </c>
      <c r="F2724" s="246" t="s">
        <v>2223</v>
      </c>
      <c r="G2724" s="244"/>
      <c r="H2724" s="247">
        <v>1583.582</v>
      </c>
      <c r="I2724" s="248"/>
      <c r="J2724" s="244"/>
      <c r="K2724" s="244"/>
      <c r="L2724" s="249"/>
      <c r="M2724" s="250"/>
      <c r="N2724" s="251"/>
      <c r="O2724" s="251"/>
      <c r="P2724" s="251"/>
      <c r="Q2724" s="251"/>
      <c r="R2724" s="251"/>
      <c r="S2724" s="251"/>
      <c r="T2724" s="252"/>
      <c r="U2724" s="14"/>
      <c r="V2724" s="14"/>
      <c r="W2724" s="14"/>
      <c r="X2724" s="14"/>
      <c r="Y2724" s="14"/>
      <c r="Z2724" s="14"/>
      <c r="AA2724" s="14"/>
      <c r="AB2724" s="14"/>
      <c r="AC2724" s="14"/>
      <c r="AD2724" s="14"/>
      <c r="AE2724" s="14"/>
      <c r="AT2724" s="253" t="s">
        <v>170</v>
      </c>
      <c r="AU2724" s="253" t="s">
        <v>77</v>
      </c>
      <c r="AV2724" s="14" t="s">
        <v>77</v>
      </c>
      <c r="AW2724" s="14" t="s">
        <v>31</v>
      </c>
      <c r="AX2724" s="14" t="s">
        <v>69</v>
      </c>
      <c r="AY2724" s="253" t="s">
        <v>155</v>
      </c>
    </row>
    <row r="2725" s="14" customFormat="1">
      <c r="A2725" s="14"/>
      <c r="B2725" s="243"/>
      <c r="C2725" s="244"/>
      <c r="D2725" s="228" t="s">
        <v>170</v>
      </c>
      <c r="E2725" s="245" t="s">
        <v>19</v>
      </c>
      <c r="F2725" s="246" t="s">
        <v>2224</v>
      </c>
      <c r="G2725" s="244"/>
      <c r="H2725" s="247">
        <v>5.499</v>
      </c>
      <c r="I2725" s="248"/>
      <c r="J2725" s="244"/>
      <c r="K2725" s="244"/>
      <c r="L2725" s="249"/>
      <c r="M2725" s="250"/>
      <c r="N2725" s="251"/>
      <c r="O2725" s="251"/>
      <c r="P2725" s="251"/>
      <c r="Q2725" s="251"/>
      <c r="R2725" s="251"/>
      <c r="S2725" s="251"/>
      <c r="T2725" s="252"/>
      <c r="U2725" s="14"/>
      <c r="V2725" s="14"/>
      <c r="W2725" s="14"/>
      <c r="X2725" s="14"/>
      <c r="Y2725" s="14"/>
      <c r="Z2725" s="14"/>
      <c r="AA2725" s="14"/>
      <c r="AB2725" s="14"/>
      <c r="AC2725" s="14"/>
      <c r="AD2725" s="14"/>
      <c r="AE2725" s="14"/>
      <c r="AT2725" s="253" t="s">
        <v>170</v>
      </c>
      <c r="AU2725" s="253" t="s">
        <v>77</v>
      </c>
      <c r="AV2725" s="14" t="s">
        <v>77</v>
      </c>
      <c r="AW2725" s="14" t="s">
        <v>31</v>
      </c>
      <c r="AX2725" s="14" t="s">
        <v>69</v>
      </c>
      <c r="AY2725" s="253" t="s">
        <v>155</v>
      </c>
    </row>
    <row r="2726" s="15" customFormat="1">
      <c r="A2726" s="15"/>
      <c r="B2726" s="254"/>
      <c r="C2726" s="255"/>
      <c r="D2726" s="228" t="s">
        <v>170</v>
      </c>
      <c r="E2726" s="256" t="s">
        <v>19</v>
      </c>
      <c r="F2726" s="257" t="s">
        <v>192</v>
      </c>
      <c r="G2726" s="255"/>
      <c r="H2726" s="258">
        <v>1589.081</v>
      </c>
      <c r="I2726" s="259"/>
      <c r="J2726" s="255"/>
      <c r="K2726" s="255"/>
      <c r="L2726" s="260"/>
      <c r="M2726" s="261"/>
      <c r="N2726" s="262"/>
      <c r="O2726" s="262"/>
      <c r="P2726" s="262"/>
      <c r="Q2726" s="262"/>
      <c r="R2726" s="262"/>
      <c r="S2726" s="262"/>
      <c r="T2726" s="263"/>
      <c r="U2726" s="15"/>
      <c r="V2726" s="15"/>
      <c r="W2726" s="15"/>
      <c r="X2726" s="15"/>
      <c r="Y2726" s="15"/>
      <c r="Z2726" s="15"/>
      <c r="AA2726" s="15"/>
      <c r="AB2726" s="15"/>
      <c r="AC2726" s="15"/>
      <c r="AD2726" s="15"/>
      <c r="AE2726" s="15"/>
      <c r="AT2726" s="264" t="s">
        <v>170</v>
      </c>
      <c r="AU2726" s="264" t="s">
        <v>77</v>
      </c>
      <c r="AV2726" s="15" t="s">
        <v>161</v>
      </c>
      <c r="AW2726" s="15" t="s">
        <v>31</v>
      </c>
      <c r="AX2726" s="15" t="s">
        <v>75</v>
      </c>
      <c r="AY2726" s="264" t="s">
        <v>155</v>
      </c>
    </row>
    <row r="2727" s="2" customFormat="1" ht="16.5" customHeight="1">
      <c r="A2727" s="41"/>
      <c r="B2727" s="42"/>
      <c r="C2727" s="265" t="s">
        <v>2225</v>
      </c>
      <c r="D2727" s="265" t="s">
        <v>322</v>
      </c>
      <c r="E2727" s="266" t="s">
        <v>2226</v>
      </c>
      <c r="F2727" s="267" t="s">
        <v>2227</v>
      </c>
      <c r="G2727" s="268" t="s">
        <v>168</v>
      </c>
      <c r="H2727" s="269">
        <v>1636.753</v>
      </c>
      <c r="I2727" s="270"/>
      <c r="J2727" s="271">
        <f>ROUND(I2727*H2727,2)</f>
        <v>0</v>
      </c>
      <c r="K2727" s="267" t="s">
        <v>19</v>
      </c>
      <c r="L2727" s="272"/>
      <c r="M2727" s="273" t="s">
        <v>19</v>
      </c>
      <c r="N2727" s="274" t="s">
        <v>40</v>
      </c>
      <c r="O2727" s="87"/>
      <c r="P2727" s="224">
        <f>O2727*H2727</f>
        <v>0</v>
      </c>
      <c r="Q2727" s="224">
        <v>0</v>
      </c>
      <c r="R2727" s="224">
        <f>Q2727*H2727</f>
        <v>0</v>
      </c>
      <c r="S2727" s="224">
        <v>0</v>
      </c>
      <c r="T2727" s="225">
        <f>S2727*H2727</f>
        <v>0</v>
      </c>
      <c r="U2727" s="41"/>
      <c r="V2727" s="41"/>
      <c r="W2727" s="41"/>
      <c r="X2727" s="41"/>
      <c r="Y2727" s="41"/>
      <c r="Z2727" s="41"/>
      <c r="AA2727" s="41"/>
      <c r="AB2727" s="41"/>
      <c r="AC2727" s="41"/>
      <c r="AD2727" s="41"/>
      <c r="AE2727" s="41"/>
      <c r="AR2727" s="226" t="s">
        <v>282</v>
      </c>
      <c r="AT2727" s="226" t="s">
        <v>322</v>
      </c>
      <c r="AU2727" s="226" t="s">
        <v>77</v>
      </c>
      <c r="AY2727" s="20" t="s">
        <v>155</v>
      </c>
      <c r="BE2727" s="227">
        <f>IF(N2727="základní",J2727,0)</f>
        <v>0</v>
      </c>
      <c r="BF2727" s="227">
        <f>IF(N2727="snížená",J2727,0)</f>
        <v>0</v>
      </c>
      <c r="BG2727" s="227">
        <f>IF(N2727="zákl. přenesená",J2727,0)</f>
        <v>0</v>
      </c>
      <c r="BH2727" s="227">
        <f>IF(N2727="sníž. přenesená",J2727,0)</f>
        <v>0</v>
      </c>
      <c r="BI2727" s="227">
        <f>IF(N2727="nulová",J2727,0)</f>
        <v>0</v>
      </c>
      <c r="BJ2727" s="20" t="s">
        <v>75</v>
      </c>
      <c r="BK2727" s="227">
        <f>ROUND(I2727*H2727,2)</f>
        <v>0</v>
      </c>
      <c r="BL2727" s="20" t="s">
        <v>220</v>
      </c>
      <c r="BM2727" s="226" t="s">
        <v>2228</v>
      </c>
    </row>
    <row r="2728" s="2" customFormat="1">
      <c r="A2728" s="41"/>
      <c r="B2728" s="42"/>
      <c r="C2728" s="43"/>
      <c r="D2728" s="228" t="s">
        <v>162</v>
      </c>
      <c r="E2728" s="43"/>
      <c r="F2728" s="229" t="s">
        <v>2227</v>
      </c>
      <c r="G2728" s="43"/>
      <c r="H2728" s="43"/>
      <c r="I2728" s="230"/>
      <c r="J2728" s="43"/>
      <c r="K2728" s="43"/>
      <c r="L2728" s="47"/>
      <c r="M2728" s="231"/>
      <c r="N2728" s="232"/>
      <c r="O2728" s="87"/>
      <c r="P2728" s="87"/>
      <c r="Q2728" s="87"/>
      <c r="R2728" s="87"/>
      <c r="S2728" s="87"/>
      <c r="T2728" s="88"/>
      <c r="U2728" s="41"/>
      <c r="V2728" s="41"/>
      <c r="W2728" s="41"/>
      <c r="X2728" s="41"/>
      <c r="Y2728" s="41"/>
      <c r="Z2728" s="41"/>
      <c r="AA2728" s="41"/>
      <c r="AB2728" s="41"/>
      <c r="AC2728" s="41"/>
      <c r="AD2728" s="41"/>
      <c r="AE2728" s="41"/>
      <c r="AT2728" s="20" t="s">
        <v>162</v>
      </c>
      <c r="AU2728" s="20" t="s">
        <v>77</v>
      </c>
    </row>
    <row r="2729" s="14" customFormat="1">
      <c r="A2729" s="14"/>
      <c r="B2729" s="243"/>
      <c r="C2729" s="244"/>
      <c r="D2729" s="228" t="s">
        <v>170</v>
      </c>
      <c r="E2729" s="245" t="s">
        <v>19</v>
      </c>
      <c r="F2729" s="246" t="s">
        <v>2229</v>
      </c>
      <c r="G2729" s="244"/>
      <c r="H2729" s="247">
        <v>1636.753</v>
      </c>
      <c r="I2729" s="248"/>
      <c r="J2729" s="244"/>
      <c r="K2729" s="244"/>
      <c r="L2729" s="249"/>
      <c r="M2729" s="250"/>
      <c r="N2729" s="251"/>
      <c r="O2729" s="251"/>
      <c r="P2729" s="251"/>
      <c r="Q2729" s="251"/>
      <c r="R2729" s="251"/>
      <c r="S2729" s="251"/>
      <c r="T2729" s="252"/>
      <c r="U2729" s="14"/>
      <c r="V2729" s="14"/>
      <c r="W2729" s="14"/>
      <c r="X2729" s="14"/>
      <c r="Y2729" s="14"/>
      <c r="Z2729" s="14"/>
      <c r="AA2729" s="14"/>
      <c r="AB2729" s="14"/>
      <c r="AC2729" s="14"/>
      <c r="AD2729" s="14"/>
      <c r="AE2729" s="14"/>
      <c r="AT2729" s="253" t="s">
        <v>170</v>
      </c>
      <c r="AU2729" s="253" t="s">
        <v>77</v>
      </c>
      <c r="AV2729" s="14" t="s">
        <v>77</v>
      </c>
      <c r="AW2729" s="14" t="s">
        <v>31</v>
      </c>
      <c r="AX2729" s="14" t="s">
        <v>69</v>
      </c>
      <c r="AY2729" s="253" t="s">
        <v>155</v>
      </c>
    </row>
    <row r="2730" s="15" customFormat="1">
      <c r="A2730" s="15"/>
      <c r="B2730" s="254"/>
      <c r="C2730" s="255"/>
      <c r="D2730" s="228" t="s">
        <v>170</v>
      </c>
      <c r="E2730" s="256" t="s">
        <v>19</v>
      </c>
      <c r="F2730" s="257" t="s">
        <v>192</v>
      </c>
      <c r="G2730" s="255"/>
      <c r="H2730" s="258">
        <v>1636.753</v>
      </c>
      <c r="I2730" s="259"/>
      <c r="J2730" s="255"/>
      <c r="K2730" s="255"/>
      <c r="L2730" s="260"/>
      <c r="M2730" s="261"/>
      <c r="N2730" s="262"/>
      <c r="O2730" s="262"/>
      <c r="P2730" s="262"/>
      <c r="Q2730" s="262"/>
      <c r="R2730" s="262"/>
      <c r="S2730" s="262"/>
      <c r="T2730" s="263"/>
      <c r="U2730" s="15"/>
      <c r="V2730" s="15"/>
      <c r="W2730" s="15"/>
      <c r="X2730" s="15"/>
      <c r="Y2730" s="15"/>
      <c r="Z2730" s="15"/>
      <c r="AA2730" s="15"/>
      <c r="AB2730" s="15"/>
      <c r="AC2730" s="15"/>
      <c r="AD2730" s="15"/>
      <c r="AE2730" s="15"/>
      <c r="AT2730" s="264" t="s">
        <v>170</v>
      </c>
      <c r="AU2730" s="264" t="s">
        <v>77</v>
      </c>
      <c r="AV2730" s="15" t="s">
        <v>161</v>
      </c>
      <c r="AW2730" s="15" t="s">
        <v>31</v>
      </c>
      <c r="AX2730" s="15" t="s">
        <v>75</v>
      </c>
      <c r="AY2730" s="264" t="s">
        <v>155</v>
      </c>
    </row>
    <row r="2731" s="2" customFormat="1" ht="16.5" customHeight="1">
      <c r="A2731" s="41"/>
      <c r="B2731" s="42"/>
      <c r="C2731" s="215" t="s">
        <v>1486</v>
      </c>
      <c r="D2731" s="215" t="s">
        <v>157</v>
      </c>
      <c r="E2731" s="216" t="s">
        <v>2230</v>
      </c>
      <c r="F2731" s="217" t="s">
        <v>2231</v>
      </c>
      <c r="G2731" s="218" t="s">
        <v>232</v>
      </c>
      <c r="H2731" s="219">
        <v>0.098</v>
      </c>
      <c r="I2731" s="220"/>
      <c r="J2731" s="221">
        <f>ROUND(I2731*H2731,2)</f>
        <v>0</v>
      </c>
      <c r="K2731" s="217" t="s">
        <v>19</v>
      </c>
      <c r="L2731" s="47"/>
      <c r="M2731" s="222" t="s">
        <v>19</v>
      </c>
      <c r="N2731" s="223" t="s">
        <v>40</v>
      </c>
      <c r="O2731" s="87"/>
      <c r="P2731" s="224">
        <f>O2731*H2731</f>
        <v>0</v>
      </c>
      <c r="Q2731" s="224">
        <v>0</v>
      </c>
      <c r="R2731" s="224">
        <f>Q2731*H2731</f>
        <v>0</v>
      </c>
      <c r="S2731" s="224">
        <v>0</v>
      </c>
      <c r="T2731" s="225">
        <f>S2731*H2731</f>
        <v>0</v>
      </c>
      <c r="U2731" s="41"/>
      <c r="V2731" s="41"/>
      <c r="W2731" s="41"/>
      <c r="X2731" s="41"/>
      <c r="Y2731" s="41"/>
      <c r="Z2731" s="41"/>
      <c r="AA2731" s="41"/>
      <c r="AB2731" s="41"/>
      <c r="AC2731" s="41"/>
      <c r="AD2731" s="41"/>
      <c r="AE2731" s="41"/>
      <c r="AR2731" s="226" t="s">
        <v>220</v>
      </c>
      <c r="AT2731" s="226" t="s">
        <v>157</v>
      </c>
      <c r="AU2731" s="226" t="s">
        <v>77</v>
      </c>
      <c r="AY2731" s="20" t="s">
        <v>155</v>
      </c>
      <c r="BE2731" s="227">
        <f>IF(N2731="základní",J2731,0)</f>
        <v>0</v>
      </c>
      <c r="BF2731" s="227">
        <f>IF(N2731="snížená",J2731,0)</f>
        <v>0</v>
      </c>
      <c r="BG2731" s="227">
        <f>IF(N2731="zákl. přenesená",J2731,0)</f>
        <v>0</v>
      </c>
      <c r="BH2731" s="227">
        <f>IF(N2731="sníž. přenesená",J2731,0)</f>
        <v>0</v>
      </c>
      <c r="BI2731" s="227">
        <f>IF(N2731="nulová",J2731,0)</f>
        <v>0</v>
      </c>
      <c r="BJ2731" s="20" t="s">
        <v>75</v>
      </c>
      <c r="BK2731" s="227">
        <f>ROUND(I2731*H2731,2)</f>
        <v>0</v>
      </c>
      <c r="BL2731" s="20" t="s">
        <v>220</v>
      </c>
      <c r="BM2731" s="226" t="s">
        <v>2232</v>
      </c>
    </row>
    <row r="2732" s="2" customFormat="1">
      <c r="A2732" s="41"/>
      <c r="B2732" s="42"/>
      <c r="C2732" s="43"/>
      <c r="D2732" s="228" t="s">
        <v>162</v>
      </c>
      <c r="E2732" s="43"/>
      <c r="F2732" s="229" t="s">
        <v>2231</v>
      </c>
      <c r="G2732" s="43"/>
      <c r="H2732" s="43"/>
      <c r="I2732" s="230"/>
      <c r="J2732" s="43"/>
      <c r="K2732" s="43"/>
      <c r="L2732" s="47"/>
      <c r="M2732" s="231"/>
      <c r="N2732" s="232"/>
      <c r="O2732" s="87"/>
      <c r="P2732" s="87"/>
      <c r="Q2732" s="87"/>
      <c r="R2732" s="87"/>
      <c r="S2732" s="87"/>
      <c r="T2732" s="88"/>
      <c r="U2732" s="41"/>
      <c r="V2732" s="41"/>
      <c r="W2732" s="41"/>
      <c r="X2732" s="41"/>
      <c r="Y2732" s="41"/>
      <c r="Z2732" s="41"/>
      <c r="AA2732" s="41"/>
      <c r="AB2732" s="41"/>
      <c r="AC2732" s="41"/>
      <c r="AD2732" s="41"/>
      <c r="AE2732" s="41"/>
      <c r="AT2732" s="20" t="s">
        <v>162</v>
      </c>
      <c r="AU2732" s="20" t="s">
        <v>77</v>
      </c>
    </row>
    <row r="2733" s="12" customFormat="1" ht="25.92" customHeight="1">
      <c r="A2733" s="12"/>
      <c r="B2733" s="199"/>
      <c r="C2733" s="200"/>
      <c r="D2733" s="201" t="s">
        <v>68</v>
      </c>
      <c r="E2733" s="202" t="s">
        <v>2233</v>
      </c>
      <c r="F2733" s="202" t="s">
        <v>2234</v>
      </c>
      <c r="G2733" s="200"/>
      <c r="H2733" s="200"/>
      <c r="I2733" s="203"/>
      <c r="J2733" s="204">
        <f>BK2733</f>
        <v>0</v>
      </c>
      <c r="K2733" s="200"/>
      <c r="L2733" s="205"/>
      <c r="M2733" s="206"/>
      <c r="N2733" s="207"/>
      <c r="O2733" s="207"/>
      <c r="P2733" s="208">
        <f>SUM(P2734:P2762)</f>
        <v>0</v>
      </c>
      <c r="Q2733" s="207"/>
      <c r="R2733" s="208">
        <f>SUM(R2734:R2762)</f>
        <v>0</v>
      </c>
      <c r="S2733" s="207"/>
      <c r="T2733" s="209">
        <f>SUM(T2734:T2762)</f>
        <v>0</v>
      </c>
      <c r="U2733" s="12"/>
      <c r="V2733" s="12"/>
      <c r="W2733" s="12"/>
      <c r="X2733" s="12"/>
      <c r="Y2733" s="12"/>
      <c r="Z2733" s="12"/>
      <c r="AA2733" s="12"/>
      <c r="AB2733" s="12"/>
      <c r="AC2733" s="12"/>
      <c r="AD2733" s="12"/>
      <c r="AE2733" s="12"/>
      <c r="AR2733" s="210" t="s">
        <v>198</v>
      </c>
      <c r="AT2733" s="211" t="s">
        <v>68</v>
      </c>
      <c r="AU2733" s="211" t="s">
        <v>69</v>
      </c>
      <c r="AY2733" s="210" t="s">
        <v>155</v>
      </c>
      <c r="BK2733" s="212">
        <f>SUM(BK2734:BK2762)</f>
        <v>0</v>
      </c>
    </row>
    <row r="2734" s="2" customFormat="1" ht="16.5" customHeight="1">
      <c r="A2734" s="41"/>
      <c r="B2734" s="42"/>
      <c r="C2734" s="215" t="s">
        <v>2235</v>
      </c>
      <c r="D2734" s="215" t="s">
        <v>157</v>
      </c>
      <c r="E2734" s="216" t="s">
        <v>2236</v>
      </c>
      <c r="F2734" s="217" t="s">
        <v>2237</v>
      </c>
      <c r="G2734" s="218" t="s">
        <v>1493</v>
      </c>
      <c r="H2734" s="287"/>
      <c r="I2734" s="220"/>
      <c r="J2734" s="221">
        <f>ROUND(I2734*H2734,2)</f>
        <v>0</v>
      </c>
      <c r="K2734" s="217" t="s">
        <v>19</v>
      </c>
      <c r="L2734" s="47"/>
      <c r="M2734" s="222" t="s">
        <v>19</v>
      </c>
      <c r="N2734" s="223" t="s">
        <v>40</v>
      </c>
      <c r="O2734" s="87"/>
      <c r="P2734" s="224">
        <f>O2734*H2734</f>
        <v>0</v>
      </c>
      <c r="Q2734" s="224">
        <v>0</v>
      </c>
      <c r="R2734" s="224">
        <f>Q2734*H2734</f>
        <v>0</v>
      </c>
      <c r="S2734" s="224">
        <v>0</v>
      </c>
      <c r="T2734" s="225">
        <f>S2734*H2734</f>
        <v>0</v>
      </c>
      <c r="U2734" s="41"/>
      <c r="V2734" s="41"/>
      <c r="W2734" s="41"/>
      <c r="X2734" s="41"/>
      <c r="Y2734" s="41"/>
      <c r="Z2734" s="41"/>
      <c r="AA2734" s="41"/>
      <c r="AB2734" s="41"/>
      <c r="AC2734" s="41"/>
      <c r="AD2734" s="41"/>
      <c r="AE2734" s="41"/>
      <c r="AR2734" s="226" t="s">
        <v>161</v>
      </c>
      <c r="AT2734" s="226" t="s">
        <v>157</v>
      </c>
      <c r="AU2734" s="226" t="s">
        <v>75</v>
      </c>
      <c r="AY2734" s="20" t="s">
        <v>155</v>
      </c>
      <c r="BE2734" s="227">
        <f>IF(N2734="základní",J2734,0)</f>
        <v>0</v>
      </c>
      <c r="BF2734" s="227">
        <f>IF(N2734="snížená",J2734,0)</f>
        <v>0</v>
      </c>
      <c r="BG2734" s="227">
        <f>IF(N2734="zákl. přenesená",J2734,0)</f>
        <v>0</v>
      </c>
      <c r="BH2734" s="227">
        <f>IF(N2734="sníž. přenesená",J2734,0)</f>
        <v>0</v>
      </c>
      <c r="BI2734" s="227">
        <f>IF(N2734="nulová",J2734,0)</f>
        <v>0</v>
      </c>
      <c r="BJ2734" s="20" t="s">
        <v>75</v>
      </c>
      <c r="BK2734" s="227">
        <f>ROUND(I2734*H2734,2)</f>
        <v>0</v>
      </c>
      <c r="BL2734" s="20" t="s">
        <v>161</v>
      </c>
      <c r="BM2734" s="226" t="s">
        <v>2238</v>
      </c>
    </row>
    <row r="2735" s="2" customFormat="1">
      <c r="A2735" s="41"/>
      <c r="B2735" s="42"/>
      <c r="C2735" s="43"/>
      <c r="D2735" s="228" t="s">
        <v>162</v>
      </c>
      <c r="E2735" s="43"/>
      <c r="F2735" s="229" t="s">
        <v>2237</v>
      </c>
      <c r="G2735" s="43"/>
      <c r="H2735" s="43"/>
      <c r="I2735" s="230"/>
      <c r="J2735" s="43"/>
      <c r="K2735" s="43"/>
      <c r="L2735" s="47"/>
      <c r="M2735" s="231"/>
      <c r="N2735" s="232"/>
      <c r="O2735" s="87"/>
      <c r="P2735" s="87"/>
      <c r="Q2735" s="87"/>
      <c r="R2735" s="87"/>
      <c r="S2735" s="87"/>
      <c r="T2735" s="88"/>
      <c r="U2735" s="41"/>
      <c r="V2735" s="41"/>
      <c r="W2735" s="41"/>
      <c r="X2735" s="41"/>
      <c r="Y2735" s="41"/>
      <c r="Z2735" s="41"/>
      <c r="AA2735" s="41"/>
      <c r="AB2735" s="41"/>
      <c r="AC2735" s="41"/>
      <c r="AD2735" s="41"/>
      <c r="AE2735" s="41"/>
      <c r="AT2735" s="20" t="s">
        <v>162</v>
      </c>
      <c r="AU2735" s="20" t="s">
        <v>75</v>
      </c>
    </row>
    <row r="2736" s="2" customFormat="1">
      <c r="A2736" s="41"/>
      <c r="B2736" s="42"/>
      <c r="C2736" s="43"/>
      <c r="D2736" s="228" t="s">
        <v>326</v>
      </c>
      <c r="E2736" s="43"/>
      <c r="F2736" s="275" t="s">
        <v>2239</v>
      </c>
      <c r="G2736" s="43"/>
      <c r="H2736" s="43"/>
      <c r="I2736" s="230"/>
      <c r="J2736" s="43"/>
      <c r="K2736" s="43"/>
      <c r="L2736" s="47"/>
      <c r="M2736" s="231"/>
      <c r="N2736" s="232"/>
      <c r="O2736" s="87"/>
      <c r="P2736" s="87"/>
      <c r="Q2736" s="87"/>
      <c r="R2736" s="87"/>
      <c r="S2736" s="87"/>
      <c r="T2736" s="88"/>
      <c r="U2736" s="41"/>
      <c r="V2736" s="41"/>
      <c r="W2736" s="41"/>
      <c r="X2736" s="41"/>
      <c r="Y2736" s="41"/>
      <c r="Z2736" s="41"/>
      <c r="AA2736" s="41"/>
      <c r="AB2736" s="41"/>
      <c r="AC2736" s="41"/>
      <c r="AD2736" s="41"/>
      <c r="AE2736" s="41"/>
      <c r="AT2736" s="20" t="s">
        <v>326</v>
      </c>
      <c r="AU2736" s="20" t="s">
        <v>75</v>
      </c>
    </row>
    <row r="2737" s="2" customFormat="1" ht="16.5" customHeight="1">
      <c r="A2737" s="41"/>
      <c r="B2737" s="42"/>
      <c r="C2737" s="215" t="s">
        <v>1490</v>
      </c>
      <c r="D2737" s="215" t="s">
        <v>157</v>
      </c>
      <c r="E2737" s="216" t="s">
        <v>2240</v>
      </c>
      <c r="F2737" s="217" t="s">
        <v>2241</v>
      </c>
      <c r="G2737" s="218" t="s">
        <v>1493</v>
      </c>
      <c r="H2737" s="287"/>
      <c r="I2737" s="220"/>
      <c r="J2737" s="221">
        <f>ROUND(I2737*H2737,2)</f>
        <v>0</v>
      </c>
      <c r="K2737" s="217" t="s">
        <v>19</v>
      </c>
      <c r="L2737" s="47"/>
      <c r="M2737" s="222" t="s">
        <v>19</v>
      </c>
      <c r="N2737" s="223" t="s">
        <v>40</v>
      </c>
      <c r="O2737" s="87"/>
      <c r="P2737" s="224">
        <f>O2737*H2737</f>
        <v>0</v>
      </c>
      <c r="Q2737" s="224">
        <v>0</v>
      </c>
      <c r="R2737" s="224">
        <f>Q2737*H2737</f>
        <v>0</v>
      </c>
      <c r="S2737" s="224">
        <v>0</v>
      </c>
      <c r="T2737" s="225">
        <f>S2737*H2737</f>
        <v>0</v>
      </c>
      <c r="U2737" s="41"/>
      <c r="V2737" s="41"/>
      <c r="W2737" s="41"/>
      <c r="X2737" s="41"/>
      <c r="Y2737" s="41"/>
      <c r="Z2737" s="41"/>
      <c r="AA2737" s="41"/>
      <c r="AB2737" s="41"/>
      <c r="AC2737" s="41"/>
      <c r="AD2737" s="41"/>
      <c r="AE2737" s="41"/>
      <c r="AR2737" s="226" t="s">
        <v>161</v>
      </c>
      <c r="AT2737" s="226" t="s">
        <v>157</v>
      </c>
      <c r="AU2737" s="226" t="s">
        <v>75</v>
      </c>
      <c r="AY2737" s="20" t="s">
        <v>155</v>
      </c>
      <c r="BE2737" s="227">
        <f>IF(N2737="základní",J2737,0)</f>
        <v>0</v>
      </c>
      <c r="BF2737" s="227">
        <f>IF(N2737="snížená",J2737,0)</f>
        <v>0</v>
      </c>
      <c r="BG2737" s="227">
        <f>IF(N2737="zákl. přenesená",J2737,0)</f>
        <v>0</v>
      </c>
      <c r="BH2737" s="227">
        <f>IF(N2737="sníž. přenesená",J2737,0)</f>
        <v>0</v>
      </c>
      <c r="BI2737" s="227">
        <f>IF(N2737="nulová",J2737,0)</f>
        <v>0</v>
      </c>
      <c r="BJ2737" s="20" t="s">
        <v>75</v>
      </c>
      <c r="BK2737" s="227">
        <f>ROUND(I2737*H2737,2)</f>
        <v>0</v>
      </c>
      <c r="BL2737" s="20" t="s">
        <v>161</v>
      </c>
      <c r="BM2737" s="226" t="s">
        <v>2242</v>
      </c>
    </row>
    <row r="2738" s="2" customFormat="1">
      <c r="A2738" s="41"/>
      <c r="B2738" s="42"/>
      <c r="C2738" s="43"/>
      <c r="D2738" s="228" t="s">
        <v>162</v>
      </c>
      <c r="E2738" s="43"/>
      <c r="F2738" s="229" t="s">
        <v>2241</v>
      </c>
      <c r="G2738" s="43"/>
      <c r="H2738" s="43"/>
      <c r="I2738" s="230"/>
      <c r="J2738" s="43"/>
      <c r="K2738" s="43"/>
      <c r="L2738" s="47"/>
      <c r="M2738" s="231"/>
      <c r="N2738" s="232"/>
      <c r="O2738" s="87"/>
      <c r="P2738" s="87"/>
      <c r="Q2738" s="87"/>
      <c r="R2738" s="87"/>
      <c r="S2738" s="87"/>
      <c r="T2738" s="88"/>
      <c r="U2738" s="41"/>
      <c r="V2738" s="41"/>
      <c r="W2738" s="41"/>
      <c r="X2738" s="41"/>
      <c r="Y2738" s="41"/>
      <c r="Z2738" s="41"/>
      <c r="AA2738" s="41"/>
      <c r="AB2738" s="41"/>
      <c r="AC2738" s="41"/>
      <c r="AD2738" s="41"/>
      <c r="AE2738" s="41"/>
      <c r="AT2738" s="20" t="s">
        <v>162</v>
      </c>
      <c r="AU2738" s="20" t="s">
        <v>75</v>
      </c>
    </row>
    <row r="2739" s="2" customFormat="1">
      <c r="A2739" s="41"/>
      <c r="B2739" s="42"/>
      <c r="C2739" s="43"/>
      <c r="D2739" s="228" t="s">
        <v>326</v>
      </c>
      <c r="E2739" s="43"/>
      <c r="F2739" s="275" t="s">
        <v>2243</v>
      </c>
      <c r="G2739" s="43"/>
      <c r="H2739" s="43"/>
      <c r="I2739" s="230"/>
      <c r="J2739" s="43"/>
      <c r="K2739" s="43"/>
      <c r="L2739" s="47"/>
      <c r="M2739" s="231"/>
      <c r="N2739" s="232"/>
      <c r="O2739" s="87"/>
      <c r="P2739" s="87"/>
      <c r="Q2739" s="87"/>
      <c r="R2739" s="87"/>
      <c r="S2739" s="87"/>
      <c r="T2739" s="88"/>
      <c r="U2739" s="41"/>
      <c r="V2739" s="41"/>
      <c r="W2739" s="41"/>
      <c r="X2739" s="41"/>
      <c r="Y2739" s="41"/>
      <c r="Z2739" s="41"/>
      <c r="AA2739" s="41"/>
      <c r="AB2739" s="41"/>
      <c r="AC2739" s="41"/>
      <c r="AD2739" s="41"/>
      <c r="AE2739" s="41"/>
      <c r="AT2739" s="20" t="s">
        <v>326</v>
      </c>
      <c r="AU2739" s="20" t="s">
        <v>75</v>
      </c>
    </row>
    <row r="2740" s="2" customFormat="1" ht="16.5" customHeight="1">
      <c r="A2740" s="41"/>
      <c r="B2740" s="42"/>
      <c r="C2740" s="215" t="s">
        <v>2244</v>
      </c>
      <c r="D2740" s="215" t="s">
        <v>157</v>
      </c>
      <c r="E2740" s="216" t="s">
        <v>2245</v>
      </c>
      <c r="F2740" s="217" t="s">
        <v>2246</v>
      </c>
      <c r="G2740" s="218" t="s">
        <v>1493</v>
      </c>
      <c r="H2740" s="287"/>
      <c r="I2740" s="220"/>
      <c r="J2740" s="221">
        <f>ROUND(I2740*H2740,2)</f>
        <v>0</v>
      </c>
      <c r="K2740" s="217" t="s">
        <v>19</v>
      </c>
      <c r="L2740" s="47"/>
      <c r="M2740" s="222" t="s">
        <v>19</v>
      </c>
      <c r="N2740" s="223" t="s">
        <v>40</v>
      </c>
      <c r="O2740" s="87"/>
      <c r="P2740" s="224">
        <f>O2740*H2740</f>
        <v>0</v>
      </c>
      <c r="Q2740" s="224">
        <v>0</v>
      </c>
      <c r="R2740" s="224">
        <f>Q2740*H2740</f>
        <v>0</v>
      </c>
      <c r="S2740" s="224">
        <v>0</v>
      </c>
      <c r="T2740" s="225">
        <f>S2740*H2740</f>
        <v>0</v>
      </c>
      <c r="U2740" s="41"/>
      <c r="V2740" s="41"/>
      <c r="W2740" s="41"/>
      <c r="X2740" s="41"/>
      <c r="Y2740" s="41"/>
      <c r="Z2740" s="41"/>
      <c r="AA2740" s="41"/>
      <c r="AB2740" s="41"/>
      <c r="AC2740" s="41"/>
      <c r="AD2740" s="41"/>
      <c r="AE2740" s="41"/>
      <c r="AR2740" s="226" t="s">
        <v>161</v>
      </c>
      <c r="AT2740" s="226" t="s">
        <v>157</v>
      </c>
      <c r="AU2740" s="226" t="s">
        <v>75</v>
      </c>
      <c r="AY2740" s="20" t="s">
        <v>155</v>
      </c>
      <c r="BE2740" s="227">
        <f>IF(N2740="základní",J2740,0)</f>
        <v>0</v>
      </c>
      <c r="BF2740" s="227">
        <f>IF(N2740="snížená",J2740,0)</f>
        <v>0</v>
      </c>
      <c r="BG2740" s="227">
        <f>IF(N2740="zákl. přenesená",J2740,0)</f>
        <v>0</v>
      </c>
      <c r="BH2740" s="227">
        <f>IF(N2740="sníž. přenesená",J2740,0)</f>
        <v>0</v>
      </c>
      <c r="BI2740" s="227">
        <f>IF(N2740="nulová",J2740,0)</f>
        <v>0</v>
      </c>
      <c r="BJ2740" s="20" t="s">
        <v>75</v>
      </c>
      <c r="BK2740" s="227">
        <f>ROUND(I2740*H2740,2)</f>
        <v>0</v>
      </c>
      <c r="BL2740" s="20" t="s">
        <v>161</v>
      </c>
      <c r="BM2740" s="226" t="s">
        <v>2247</v>
      </c>
    </row>
    <row r="2741" s="2" customFormat="1">
      <c r="A2741" s="41"/>
      <c r="B2741" s="42"/>
      <c r="C2741" s="43"/>
      <c r="D2741" s="228" t="s">
        <v>162</v>
      </c>
      <c r="E2741" s="43"/>
      <c r="F2741" s="229" t="s">
        <v>2246</v>
      </c>
      <c r="G2741" s="43"/>
      <c r="H2741" s="43"/>
      <c r="I2741" s="230"/>
      <c r="J2741" s="43"/>
      <c r="K2741" s="43"/>
      <c r="L2741" s="47"/>
      <c r="M2741" s="231"/>
      <c r="N2741" s="232"/>
      <c r="O2741" s="87"/>
      <c r="P2741" s="87"/>
      <c r="Q2741" s="87"/>
      <c r="R2741" s="87"/>
      <c r="S2741" s="87"/>
      <c r="T2741" s="88"/>
      <c r="U2741" s="41"/>
      <c r="V2741" s="41"/>
      <c r="W2741" s="41"/>
      <c r="X2741" s="41"/>
      <c r="Y2741" s="41"/>
      <c r="Z2741" s="41"/>
      <c r="AA2741" s="41"/>
      <c r="AB2741" s="41"/>
      <c r="AC2741" s="41"/>
      <c r="AD2741" s="41"/>
      <c r="AE2741" s="41"/>
      <c r="AT2741" s="20" t="s">
        <v>162</v>
      </c>
      <c r="AU2741" s="20" t="s">
        <v>75</v>
      </c>
    </row>
    <row r="2742" s="2" customFormat="1">
      <c r="A2742" s="41"/>
      <c r="B2742" s="42"/>
      <c r="C2742" s="43"/>
      <c r="D2742" s="228" t="s">
        <v>326</v>
      </c>
      <c r="E2742" s="43"/>
      <c r="F2742" s="275" t="s">
        <v>2248</v>
      </c>
      <c r="G2742" s="43"/>
      <c r="H2742" s="43"/>
      <c r="I2742" s="230"/>
      <c r="J2742" s="43"/>
      <c r="K2742" s="43"/>
      <c r="L2742" s="47"/>
      <c r="M2742" s="231"/>
      <c r="N2742" s="232"/>
      <c r="O2742" s="87"/>
      <c r="P2742" s="87"/>
      <c r="Q2742" s="87"/>
      <c r="R2742" s="87"/>
      <c r="S2742" s="87"/>
      <c r="T2742" s="88"/>
      <c r="U2742" s="41"/>
      <c r="V2742" s="41"/>
      <c r="W2742" s="41"/>
      <c r="X2742" s="41"/>
      <c r="Y2742" s="41"/>
      <c r="Z2742" s="41"/>
      <c r="AA2742" s="41"/>
      <c r="AB2742" s="41"/>
      <c r="AC2742" s="41"/>
      <c r="AD2742" s="41"/>
      <c r="AE2742" s="41"/>
      <c r="AT2742" s="20" t="s">
        <v>326</v>
      </c>
      <c r="AU2742" s="20" t="s">
        <v>75</v>
      </c>
    </row>
    <row r="2743" s="2" customFormat="1" ht="16.5" customHeight="1">
      <c r="A2743" s="41"/>
      <c r="B2743" s="42"/>
      <c r="C2743" s="215" t="s">
        <v>1494</v>
      </c>
      <c r="D2743" s="215" t="s">
        <v>157</v>
      </c>
      <c r="E2743" s="216" t="s">
        <v>2249</v>
      </c>
      <c r="F2743" s="217" t="s">
        <v>2250</v>
      </c>
      <c r="G2743" s="218" t="s">
        <v>2251</v>
      </c>
      <c r="H2743" s="219">
        <v>1</v>
      </c>
      <c r="I2743" s="220"/>
      <c r="J2743" s="221">
        <f>ROUND(I2743*H2743,2)</f>
        <v>0</v>
      </c>
      <c r="K2743" s="217" t="s">
        <v>19</v>
      </c>
      <c r="L2743" s="47"/>
      <c r="M2743" s="222" t="s">
        <v>19</v>
      </c>
      <c r="N2743" s="223" t="s">
        <v>40</v>
      </c>
      <c r="O2743" s="87"/>
      <c r="P2743" s="224">
        <f>O2743*H2743</f>
        <v>0</v>
      </c>
      <c r="Q2743" s="224">
        <v>0</v>
      </c>
      <c r="R2743" s="224">
        <f>Q2743*H2743</f>
        <v>0</v>
      </c>
      <c r="S2743" s="224">
        <v>0</v>
      </c>
      <c r="T2743" s="225">
        <f>S2743*H2743</f>
        <v>0</v>
      </c>
      <c r="U2743" s="41"/>
      <c r="V2743" s="41"/>
      <c r="W2743" s="41"/>
      <c r="X2743" s="41"/>
      <c r="Y2743" s="41"/>
      <c r="Z2743" s="41"/>
      <c r="AA2743" s="41"/>
      <c r="AB2743" s="41"/>
      <c r="AC2743" s="41"/>
      <c r="AD2743" s="41"/>
      <c r="AE2743" s="41"/>
      <c r="AR2743" s="226" t="s">
        <v>161</v>
      </c>
      <c r="AT2743" s="226" t="s">
        <v>157</v>
      </c>
      <c r="AU2743" s="226" t="s">
        <v>75</v>
      </c>
      <c r="AY2743" s="20" t="s">
        <v>155</v>
      </c>
      <c r="BE2743" s="227">
        <f>IF(N2743="základní",J2743,0)</f>
        <v>0</v>
      </c>
      <c r="BF2743" s="227">
        <f>IF(N2743="snížená",J2743,0)</f>
        <v>0</v>
      </c>
      <c r="BG2743" s="227">
        <f>IF(N2743="zákl. přenesená",J2743,0)</f>
        <v>0</v>
      </c>
      <c r="BH2743" s="227">
        <f>IF(N2743="sníž. přenesená",J2743,0)</f>
        <v>0</v>
      </c>
      <c r="BI2743" s="227">
        <f>IF(N2743="nulová",J2743,0)</f>
        <v>0</v>
      </c>
      <c r="BJ2743" s="20" t="s">
        <v>75</v>
      </c>
      <c r="BK2743" s="227">
        <f>ROUND(I2743*H2743,2)</f>
        <v>0</v>
      </c>
      <c r="BL2743" s="20" t="s">
        <v>161</v>
      </c>
      <c r="BM2743" s="226" t="s">
        <v>2252</v>
      </c>
    </row>
    <row r="2744" s="2" customFormat="1">
      <c r="A2744" s="41"/>
      <c r="B2744" s="42"/>
      <c r="C2744" s="43"/>
      <c r="D2744" s="228" t="s">
        <v>162</v>
      </c>
      <c r="E2744" s="43"/>
      <c r="F2744" s="229" t="s">
        <v>2250</v>
      </c>
      <c r="G2744" s="43"/>
      <c r="H2744" s="43"/>
      <c r="I2744" s="230"/>
      <c r="J2744" s="43"/>
      <c r="K2744" s="43"/>
      <c r="L2744" s="47"/>
      <c r="M2744" s="231"/>
      <c r="N2744" s="232"/>
      <c r="O2744" s="87"/>
      <c r="P2744" s="87"/>
      <c r="Q2744" s="87"/>
      <c r="R2744" s="87"/>
      <c r="S2744" s="87"/>
      <c r="T2744" s="88"/>
      <c r="U2744" s="41"/>
      <c r="V2744" s="41"/>
      <c r="W2744" s="41"/>
      <c r="X2744" s="41"/>
      <c r="Y2744" s="41"/>
      <c r="Z2744" s="41"/>
      <c r="AA2744" s="41"/>
      <c r="AB2744" s="41"/>
      <c r="AC2744" s="41"/>
      <c r="AD2744" s="41"/>
      <c r="AE2744" s="41"/>
      <c r="AT2744" s="20" t="s">
        <v>162</v>
      </c>
      <c r="AU2744" s="20" t="s">
        <v>75</v>
      </c>
    </row>
    <row r="2745" s="2" customFormat="1" ht="16.5" customHeight="1">
      <c r="A2745" s="41"/>
      <c r="B2745" s="42"/>
      <c r="C2745" s="215" t="s">
        <v>2253</v>
      </c>
      <c r="D2745" s="215" t="s">
        <v>157</v>
      </c>
      <c r="E2745" s="216" t="s">
        <v>2254</v>
      </c>
      <c r="F2745" s="217" t="s">
        <v>2255</v>
      </c>
      <c r="G2745" s="218" t="s">
        <v>2251</v>
      </c>
      <c r="H2745" s="219">
        <v>1</v>
      </c>
      <c r="I2745" s="220"/>
      <c r="J2745" s="221">
        <f>ROUND(I2745*H2745,2)</f>
        <v>0</v>
      </c>
      <c r="K2745" s="217" t="s">
        <v>19</v>
      </c>
      <c r="L2745" s="47"/>
      <c r="M2745" s="222" t="s">
        <v>19</v>
      </c>
      <c r="N2745" s="223" t="s">
        <v>40</v>
      </c>
      <c r="O2745" s="87"/>
      <c r="P2745" s="224">
        <f>O2745*H2745</f>
        <v>0</v>
      </c>
      <c r="Q2745" s="224">
        <v>0</v>
      </c>
      <c r="R2745" s="224">
        <f>Q2745*H2745</f>
        <v>0</v>
      </c>
      <c r="S2745" s="224">
        <v>0</v>
      </c>
      <c r="T2745" s="225">
        <f>S2745*H2745</f>
        <v>0</v>
      </c>
      <c r="U2745" s="41"/>
      <c r="V2745" s="41"/>
      <c r="W2745" s="41"/>
      <c r="X2745" s="41"/>
      <c r="Y2745" s="41"/>
      <c r="Z2745" s="41"/>
      <c r="AA2745" s="41"/>
      <c r="AB2745" s="41"/>
      <c r="AC2745" s="41"/>
      <c r="AD2745" s="41"/>
      <c r="AE2745" s="41"/>
      <c r="AR2745" s="226" t="s">
        <v>161</v>
      </c>
      <c r="AT2745" s="226" t="s">
        <v>157</v>
      </c>
      <c r="AU2745" s="226" t="s">
        <v>75</v>
      </c>
      <c r="AY2745" s="20" t="s">
        <v>155</v>
      </c>
      <c r="BE2745" s="227">
        <f>IF(N2745="základní",J2745,0)</f>
        <v>0</v>
      </c>
      <c r="BF2745" s="227">
        <f>IF(N2745="snížená",J2745,0)</f>
        <v>0</v>
      </c>
      <c r="BG2745" s="227">
        <f>IF(N2745="zákl. přenesená",J2745,0)</f>
        <v>0</v>
      </c>
      <c r="BH2745" s="227">
        <f>IF(N2745="sníž. přenesená",J2745,0)</f>
        <v>0</v>
      </c>
      <c r="BI2745" s="227">
        <f>IF(N2745="nulová",J2745,0)</f>
        <v>0</v>
      </c>
      <c r="BJ2745" s="20" t="s">
        <v>75</v>
      </c>
      <c r="BK2745" s="227">
        <f>ROUND(I2745*H2745,2)</f>
        <v>0</v>
      </c>
      <c r="BL2745" s="20" t="s">
        <v>161</v>
      </c>
      <c r="BM2745" s="226" t="s">
        <v>2256</v>
      </c>
    </row>
    <row r="2746" s="2" customFormat="1">
      <c r="A2746" s="41"/>
      <c r="B2746" s="42"/>
      <c r="C2746" s="43"/>
      <c r="D2746" s="228" t="s">
        <v>162</v>
      </c>
      <c r="E2746" s="43"/>
      <c r="F2746" s="229" t="s">
        <v>2255</v>
      </c>
      <c r="G2746" s="43"/>
      <c r="H2746" s="43"/>
      <c r="I2746" s="230"/>
      <c r="J2746" s="43"/>
      <c r="K2746" s="43"/>
      <c r="L2746" s="47"/>
      <c r="M2746" s="231"/>
      <c r="N2746" s="232"/>
      <c r="O2746" s="87"/>
      <c r="P2746" s="87"/>
      <c r="Q2746" s="87"/>
      <c r="R2746" s="87"/>
      <c r="S2746" s="87"/>
      <c r="T2746" s="88"/>
      <c r="U2746" s="41"/>
      <c r="V2746" s="41"/>
      <c r="W2746" s="41"/>
      <c r="X2746" s="41"/>
      <c r="Y2746" s="41"/>
      <c r="Z2746" s="41"/>
      <c r="AA2746" s="41"/>
      <c r="AB2746" s="41"/>
      <c r="AC2746" s="41"/>
      <c r="AD2746" s="41"/>
      <c r="AE2746" s="41"/>
      <c r="AT2746" s="20" t="s">
        <v>162</v>
      </c>
      <c r="AU2746" s="20" t="s">
        <v>75</v>
      </c>
    </row>
    <row r="2747" s="2" customFormat="1" ht="16.5" customHeight="1">
      <c r="A2747" s="41"/>
      <c r="B2747" s="42"/>
      <c r="C2747" s="215" t="s">
        <v>1501</v>
      </c>
      <c r="D2747" s="215" t="s">
        <v>157</v>
      </c>
      <c r="E2747" s="216" t="s">
        <v>2257</v>
      </c>
      <c r="F2747" s="217" t="s">
        <v>2258</v>
      </c>
      <c r="G2747" s="218" t="s">
        <v>2251</v>
      </c>
      <c r="H2747" s="219">
        <v>1</v>
      </c>
      <c r="I2747" s="220"/>
      <c r="J2747" s="221">
        <f>ROUND(I2747*H2747,2)</f>
        <v>0</v>
      </c>
      <c r="K2747" s="217" t="s">
        <v>19</v>
      </c>
      <c r="L2747" s="47"/>
      <c r="M2747" s="222" t="s">
        <v>19</v>
      </c>
      <c r="N2747" s="223" t="s">
        <v>40</v>
      </c>
      <c r="O2747" s="87"/>
      <c r="P2747" s="224">
        <f>O2747*H2747</f>
        <v>0</v>
      </c>
      <c r="Q2747" s="224">
        <v>0</v>
      </c>
      <c r="R2747" s="224">
        <f>Q2747*H2747</f>
        <v>0</v>
      </c>
      <c r="S2747" s="224">
        <v>0</v>
      </c>
      <c r="T2747" s="225">
        <f>S2747*H2747</f>
        <v>0</v>
      </c>
      <c r="U2747" s="41"/>
      <c r="V2747" s="41"/>
      <c r="W2747" s="41"/>
      <c r="X2747" s="41"/>
      <c r="Y2747" s="41"/>
      <c r="Z2747" s="41"/>
      <c r="AA2747" s="41"/>
      <c r="AB2747" s="41"/>
      <c r="AC2747" s="41"/>
      <c r="AD2747" s="41"/>
      <c r="AE2747" s="41"/>
      <c r="AR2747" s="226" t="s">
        <v>161</v>
      </c>
      <c r="AT2747" s="226" t="s">
        <v>157</v>
      </c>
      <c r="AU2747" s="226" t="s">
        <v>75</v>
      </c>
      <c r="AY2747" s="20" t="s">
        <v>155</v>
      </c>
      <c r="BE2747" s="227">
        <f>IF(N2747="základní",J2747,0)</f>
        <v>0</v>
      </c>
      <c r="BF2747" s="227">
        <f>IF(N2747="snížená",J2747,0)</f>
        <v>0</v>
      </c>
      <c r="BG2747" s="227">
        <f>IF(N2747="zákl. přenesená",J2747,0)</f>
        <v>0</v>
      </c>
      <c r="BH2747" s="227">
        <f>IF(N2747="sníž. přenesená",J2747,0)</f>
        <v>0</v>
      </c>
      <c r="BI2747" s="227">
        <f>IF(N2747="nulová",J2747,0)</f>
        <v>0</v>
      </c>
      <c r="BJ2747" s="20" t="s">
        <v>75</v>
      </c>
      <c r="BK2747" s="227">
        <f>ROUND(I2747*H2747,2)</f>
        <v>0</v>
      </c>
      <c r="BL2747" s="20" t="s">
        <v>161</v>
      </c>
      <c r="BM2747" s="226" t="s">
        <v>2259</v>
      </c>
    </row>
    <row r="2748" s="2" customFormat="1">
      <c r="A2748" s="41"/>
      <c r="B2748" s="42"/>
      <c r="C2748" s="43"/>
      <c r="D2748" s="228" t="s">
        <v>162</v>
      </c>
      <c r="E2748" s="43"/>
      <c r="F2748" s="229" t="s">
        <v>2258</v>
      </c>
      <c r="G2748" s="43"/>
      <c r="H2748" s="43"/>
      <c r="I2748" s="230"/>
      <c r="J2748" s="43"/>
      <c r="K2748" s="43"/>
      <c r="L2748" s="47"/>
      <c r="M2748" s="231"/>
      <c r="N2748" s="232"/>
      <c r="O2748" s="87"/>
      <c r="P2748" s="87"/>
      <c r="Q2748" s="87"/>
      <c r="R2748" s="87"/>
      <c r="S2748" s="87"/>
      <c r="T2748" s="88"/>
      <c r="U2748" s="41"/>
      <c r="V2748" s="41"/>
      <c r="W2748" s="41"/>
      <c r="X2748" s="41"/>
      <c r="Y2748" s="41"/>
      <c r="Z2748" s="41"/>
      <c r="AA2748" s="41"/>
      <c r="AB2748" s="41"/>
      <c r="AC2748" s="41"/>
      <c r="AD2748" s="41"/>
      <c r="AE2748" s="41"/>
      <c r="AT2748" s="20" t="s">
        <v>162</v>
      </c>
      <c r="AU2748" s="20" t="s">
        <v>75</v>
      </c>
    </row>
    <row r="2749" s="2" customFormat="1" ht="21.75" customHeight="1">
      <c r="A2749" s="41"/>
      <c r="B2749" s="42"/>
      <c r="C2749" s="215" t="s">
        <v>2260</v>
      </c>
      <c r="D2749" s="215" t="s">
        <v>157</v>
      </c>
      <c r="E2749" s="216" t="s">
        <v>2261</v>
      </c>
      <c r="F2749" s="217" t="s">
        <v>2262</v>
      </c>
      <c r="G2749" s="218" t="s">
        <v>1493</v>
      </c>
      <c r="H2749" s="287"/>
      <c r="I2749" s="220"/>
      <c r="J2749" s="221">
        <f>ROUND(I2749*H2749,2)</f>
        <v>0</v>
      </c>
      <c r="K2749" s="217" t="s">
        <v>19</v>
      </c>
      <c r="L2749" s="47"/>
      <c r="M2749" s="222" t="s">
        <v>19</v>
      </c>
      <c r="N2749" s="223" t="s">
        <v>40</v>
      </c>
      <c r="O2749" s="87"/>
      <c r="P2749" s="224">
        <f>O2749*H2749</f>
        <v>0</v>
      </c>
      <c r="Q2749" s="224">
        <v>0</v>
      </c>
      <c r="R2749" s="224">
        <f>Q2749*H2749</f>
        <v>0</v>
      </c>
      <c r="S2749" s="224">
        <v>0</v>
      </c>
      <c r="T2749" s="225">
        <f>S2749*H2749</f>
        <v>0</v>
      </c>
      <c r="U2749" s="41"/>
      <c r="V2749" s="41"/>
      <c r="W2749" s="41"/>
      <c r="X2749" s="41"/>
      <c r="Y2749" s="41"/>
      <c r="Z2749" s="41"/>
      <c r="AA2749" s="41"/>
      <c r="AB2749" s="41"/>
      <c r="AC2749" s="41"/>
      <c r="AD2749" s="41"/>
      <c r="AE2749" s="41"/>
      <c r="AR2749" s="226" t="s">
        <v>161</v>
      </c>
      <c r="AT2749" s="226" t="s">
        <v>157</v>
      </c>
      <c r="AU2749" s="226" t="s">
        <v>75</v>
      </c>
      <c r="AY2749" s="20" t="s">
        <v>155</v>
      </c>
      <c r="BE2749" s="227">
        <f>IF(N2749="základní",J2749,0)</f>
        <v>0</v>
      </c>
      <c r="BF2749" s="227">
        <f>IF(N2749="snížená",J2749,0)</f>
        <v>0</v>
      </c>
      <c r="BG2749" s="227">
        <f>IF(N2749="zákl. přenesená",J2749,0)</f>
        <v>0</v>
      </c>
      <c r="BH2749" s="227">
        <f>IF(N2749="sníž. přenesená",J2749,0)</f>
        <v>0</v>
      </c>
      <c r="BI2749" s="227">
        <f>IF(N2749="nulová",J2749,0)</f>
        <v>0</v>
      </c>
      <c r="BJ2749" s="20" t="s">
        <v>75</v>
      </c>
      <c r="BK2749" s="227">
        <f>ROUND(I2749*H2749,2)</f>
        <v>0</v>
      </c>
      <c r="BL2749" s="20" t="s">
        <v>161</v>
      </c>
      <c r="BM2749" s="226" t="s">
        <v>2263</v>
      </c>
    </row>
    <row r="2750" s="2" customFormat="1">
      <c r="A2750" s="41"/>
      <c r="B2750" s="42"/>
      <c r="C2750" s="43"/>
      <c r="D2750" s="228" t="s">
        <v>162</v>
      </c>
      <c r="E2750" s="43"/>
      <c r="F2750" s="229" t="s">
        <v>2262</v>
      </c>
      <c r="G2750" s="43"/>
      <c r="H2750" s="43"/>
      <c r="I2750" s="230"/>
      <c r="J2750" s="43"/>
      <c r="K2750" s="43"/>
      <c r="L2750" s="47"/>
      <c r="M2750" s="231"/>
      <c r="N2750" s="232"/>
      <c r="O2750" s="87"/>
      <c r="P2750" s="87"/>
      <c r="Q2750" s="87"/>
      <c r="R2750" s="87"/>
      <c r="S2750" s="87"/>
      <c r="T2750" s="88"/>
      <c r="U2750" s="41"/>
      <c r="V2750" s="41"/>
      <c r="W2750" s="41"/>
      <c r="X2750" s="41"/>
      <c r="Y2750" s="41"/>
      <c r="Z2750" s="41"/>
      <c r="AA2750" s="41"/>
      <c r="AB2750" s="41"/>
      <c r="AC2750" s="41"/>
      <c r="AD2750" s="41"/>
      <c r="AE2750" s="41"/>
      <c r="AT2750" s="20" t="s">
        <v>162</v>
      </c>
      <c r="AU2750" s="20" t="s">
        <v>75</v>
      </c>
    </row>
    <row r="2751" s="2" customFormat="1">
      <c r="A2751" s="41"/>
      <c r="B2751" s="42"/>
      <c r="C2751" s="43"/>
      <c r="D2751" s="228" t="s">
        <v>326</v>
      </c>
      <c r="E2751" s="43"/>
      <c r="F2751" s="275" t="s">
        <v>2264</v>
      </c>
      <c r="G2751" s="43"/>
      <c r="H2751" s="43"/>
      <c r="I2751" s="230"/>
      <c r="J2751" s="43"/>
      <c r="K2751" s="43"/>
      <c r="L2751" s="47"/>
      <c r="M2751" s="231"/>
      <c r="N2751" s="232"/>
      <c r="O2751" s="87"/>
      <c r="P2751" s="87"/>
      <c r="Q2751" s="87"/>
      <c r="R2751" s="87"/>
      <c r="S2751" s="87"/>
      <c r="T2751" s="88"/>
      <c r="U2751" s="41"/>
      <c r="V2751" s="41"/>
      <c r="W2751" s="41"/>
      <c r="X2751" s="41"/>
      <c r="Y2751" s="41"/>
      <c r="Z2751" s="41"/>
      <c r="AA2751" s="41"/>
      <c r="AB2751" s="41"/>
      <c r="AC2751" s="41"/>
      <c r="AD2751" s="41"/>
      <c r="AE2751" s="41"/>
      <c r="AT2751" s="20" t="s">
        <v>326</v>
      </c>
      <c r="AU2751" s="20" t="s">
        <v>75</v>
      </c>
    </row>
    <row r="2752" s="2" customFormat="1" ht="16.5" customHeight="1">
      <c r="A2752" s="41"/>
      <c r="B2752" s="42"/>
      <c r="C2752" s="215" t="s">
        <v>1504</v>
      </c>
      <c r="D2752" s="215" t="s">
        <v>157</v>
      </c>
      <c r="E2752" s="216" t="s">
        <v>2265</v>
      </c>
      <c r="F2752" s="217" t="s">
        <v>2266</v>
      </c>
      <c r="G2752" s="218" t="s">
        <v>2251</v>
      </c>
      <c r="H2752" s="219">
        <v>1</v>
      </c>
      <c r="I2752" s="220"/>
      <c r="J2752" s="221">
        <f>ROUND(I2752*H2752,2)</f>
        <v>0</v>
      </c>
      <c r="K2752" s="217" t="s">
        <v>19</v>
      </c>
      <c r="L2752" s="47"/>
      <c r="M2752" s="222" t="s">
        <v>19</v>
      </c>
      <c r="N2752" s="223" t="s">
        <v>40</v>
      </c>
      <c r="O2752" s="87"/>
      <c r="P2752" s="224">
        <f>O2752*H2752</f>
        <v>0</v>
      </c>
      <c r="Q2752" s="224">
        <v>0</v>
      </c>
      <c r="R2752" s="224">
        <f>Q2752*H2752</f>
        <v>0</v>
      </c>
      <c r="S2752" s="224">
        <v>0</v>
      </c>
      <c r="T2752" s="225">
        <f>S2752*H2752</f>
        <v>0</v>
      </c>
      <c r="U2752" s="41"/>
      <c r="V2752" s="41"/>
      <c r="W2752" s="41"/>
      <c r="X2752" s="41"/>
      <c r="Y2752" s="41"/>
      <c r="Z2752" s="41"/>
      <c r="AA2752" s="41"/>
      <c r="AB2752" s="41"/>
      <c r="AC2752" s="41"/>
      <c r="AD2752" s="41"/>
      <c r="AE2752" s="41"/>
      <c r="AR2752" s="226" t="s">
        <v>161</v>
      </c>
      <c r="AT2752" s="226" t="s">
        <v>157</v>
      </c>
      <c r="AU2752" s="226" t="s">
        <v>75</v>
      </c>
      <c r="AY2752" s="20" t="s">
        <v>155</v>
      </c>
      <c r="BE2752" s="227">
        <f>IF(N2752="základní",J2752,0)</f>
        <v>0</v>
      </c>
      <c r="BF2752" s="227">
        <f>IF(N2752="snížená",J2752,0)</f>
        <v>0</v>
      </c>
      <c r="BG2752" s="227">
        <f>IF(N2752="zákl. přenesená",J2752,0)</f>
        <v>0</v>
      </c>
      <c r="BH2752" s="227">
        <f>IF(N2752="sníž. přenesená",J2752,0)</f>
        <v>0</v>
      </c>
      <c r="BI2752" s="227">
        <f>IF(N2752="nulová",J2752,0)</f>
        <v>0</v>
      </c>
      <c r="BJ2752" s="20" t="s">
        <v>75</v>
      </c>
      <c r="BK2752" s="227">
        <f>ROUND(I2752*H2752,2)</f>
        <v>0</v>
      </c>
      <c r="BL2752" s="20" t="s">
        <v>161</v>
      </c>
      <c r="BM2752" s="226" t="s">
        <v>2267</v>
      </c>
    </row>
    <row r="2753" s="2" customFormat="1">
      <c r="A2753" s="41"/>
      <c r="B2753" s="42"/>
      <c r="C2753" s="43"/>
      <c r="D2753" s="228" t="s">
        <v>162</v>
      </c>
      <c r="E2753" s="43"/>
      <c r="F2753" s="229" t="s">
        <v>2266</v>
      </c>
      <c r="G2753" s="43"/>
      <c r="H2753" s="43"/>
      <c r="I2753" s="230"/>
      <c r="J2753" s="43"/>
      <c r="K2753" s="43"/>
      <c r="L2753" s="47"/>
      <c r="M2753" s="231"/>
      <c r="N2753" s="232"/>
      <c r="O2753" s="87"/>
      <c r="P2753" s="87"/>
      <c r="Q2753" s="87"/>
      <c r="R2753" s="87"/>
      <c r="S2753" s="87"/>
      <c r="T2753" s="88"/>
      <c r="U2753" s="41"/>
      <c r="V2753" s="41"/>
      <c r="W2753" s="41"/>
      <c r="X2753" s="41"/>
      <c r="Y2753" s="41"/>
      <c r="Z2753" s="41"/>
      <c r="AA2753" s="41"/>
      <c r="AB2753" s="41"/>
      <c r="AC2753" s="41"/>
      <c r="AD2753" s="41"/>
      <c r="AE2753" s="41"/>
      <c r="AT2753" s="20" t="s">
        <v>162</v>
      </c>
      <c r="AU2753" s="20" t="s">
        <v>75</v>
      </c>
    </row>
    <row r="2754" s="2" customFormat="1" ht="16.5" customHeight="1">
      <c r="A2754" s="41"/>
      <c r="B2754" s="42"/>
      <c r="C2754" s="215" t="s">
        <v>2268</v>
      </c>
      <c r="D2754" s="215" t="s">
        <v>157</v>
      </c>
      <c r="E2754" s="216" t="s">
        <v>2269</v>
      </c>
      <c r="F2754" s="217" t="s">
        <v>2270</v>
      </c>
      <c r="G2754" s="218" t="s">
        <v>2251</v>
      </c>
      <c r="H2754" s="219">
        <v>1</v>
      </c>
      <c r="I2754" s="220"/>
      <c r="J2754" s="221">
        <f>ROUND(I2754*H2754,2)</f>
        <v>0</v>
      </c>
      <c r="K2754" s="217" t="s">
        <v>19</v>
      </c>
      <c r="L2754" s="47"/>
      <c r="M2754" s="222" t="s">
        <v>19</v>
      </c>
      <c r="N2754" s="223" t="s">
        <v>40</v>
      </c>
      <c r="O2754" s="87"/>
      <c r="P2754" s="224">
        <f>O2754*H2754</f>
        <v>0</v>
      </c>
      <c r="Q2754" s="224">
        <v>0</v>
      </c>
      <c r="R2754" s="224">
        <f>Q2754*H2754</f>
        <v>0</v>
      </c>
      <c r="S2754" s="224">
        <v>0</v>
      </c>
      <c r="T2754" s="225">
        <f>S2754*H2754</f>
        <v>0</v>
      </c>
      <c r="U2754" s="41"/>
      <c r="V2754" s="41"/>
      <c r="W2754" s="41"/>
      <c r="X2754" s="41"/>
      <c r="Y2754" s="41"/>
      <c r="Z2754" s="41"/>
      <c r="AA2754" s="41"/>
      <c r="AB2754" s="41"/>
      <c r="AC2754" s="41"/>
      <c r="AD2754" s="41"/>
      <c r="AE2754" s="41"/>
      <c r="AR2754" s="226" t="s">
        <v>161</v>
      </c>
      <c r="AT2754" s="226" t="s">
        <v>157</v>
      </c>
      <c r="AU2754" s="226" t="s">
        <v>75</v>
      </c>
      <c r="AY2754" s="20" t="s">
        <v>155</v>
      </c>
      <c r="BE2754" s="227">
        <f>IF(N2754="základní",J2754,0)</f>
        <v>0</v>
      </c>
      <c r="BF2754" s="227">
        <f>IF(N2754="snížená",J2754,0)</f>
        <v>0</v>
      </c>
      <c r="BG2754" s="227">
        <f>IF(N2754="zákl. přenesená",J2754,0)</f>
        <v>0</v>
      </c>
      <c r="BH2754" s="227">
        <f>IF(N2754="sníž. přenesená",J2754,0)</f>
        <v>0</v>
      </c>
      <c r="BI2754" s="227">
        <f>IF(N2754="nulová",J2754,0)</f>
        <v>0</v>
      </c>
      <c r="BJ2754" s="20" t="s">
        <v>75</v>
      </c>
      <c r="BK2754" s="227">
        <f>ROUND(I2754*H2754,2)</f>
        <v>0</v>
      </c>
      <c r="BL2754" s="20" t="s">
        <v>161</v>
      </c>
      <c r="BM2754" s="226" t="s">
        <v>2271</v>
      </c>
    </row>
    <row r="2755" s="2" customFormat="1">
      <c r="A2755" s="41"/>
      <c r="B2755" s="42"/>
      <c r="C2755" s="43"/>
      <c r="D2755" s="228" t="s">
        <v>162</v>
      </c>
      <c r="E2755" s="43"/>
      <c r="F2755" s="229" t="s">
        <v>2270</v>
      </c>
      <c r="G2755" s="43"/>
      <c r="H2755" s="43"/>
      <c r="I2755" s="230"/>
      <c r="J2755" s="43"/>
      <c r="K2755" s="43"/>
      <c r="L2755" s="47"/>
      <c r="M2755" s="231"/>
      <c r="N2755" s="232"/>
      <c r="O2755" s="87"/>
      <c r="P2755" s="87"/>
      <c r="Q2755" s="87"/>
      <c r="R2755" s="87"/>
      <c r="S2755" s="87"/>
      <c r="T2755" s="88"/>
      <c r="U2755" s="41"/>
      <c r="V2755" s="41"/>
      <c r="W2755" s="41"/>
      <c r="X2755" s="41"/>
      <c r="Y2755" s="41"/>
      <c r="Z2755" s="41"/>
      <c r="AA2755" s="41"/>
      <c r="AB2755" s="41"/>
      <c r="AC2755" s="41"/>
      <c r="AD2755" s="41"/>
      <c r="AE2755" s="41"/>
      <c r="AT2755" s="20" t="s">
        <v>162</v>
      </c>
      <c r="AU2755" s="20" t="s">
        <v>75</v>
      </c>
    </row>
    <row r="2756" s="2" customFormat="1" ht="16.5" customHeight="1">
      <c r="A2756" s="41"/>
      <c r="B2756" s="42"/>
      <c r="C2756" s="215" t="s">
        <v>1508</v>
      </c>
      <c r="D2756" s="215" t="s">
        <v>157</v>
      </c>
      <c r="E2756" s="216" t="s">
        <v>2272</v>
      </c>
      <c r="F2756" s="217" t="s">
        <v>2273</v>
      </c>
      <c r="G2756" s="218" t="s">
        <v>2251</v>
      </c>
      <c r="H2756" s="219">
        <v>1</v>
      </c>
      <c r="I2756" s="220"/>
      <c r="J2756" s="221">
        <f>ROUND(I2756*H2756,2)</f>
        <v>0</v>
      </c>
      <c r="K2756" s="217" t="s">
        <v>19</v>
      </c>
      <c r="L2756" s="47"/>
      <c r="M2756" s="222" t="s">
        <v>19</v>
      </c>
      <c r="N2756" s="223" t="s">
        <v>40</v>
      </c>
      <c r="O2756" s="87"/>
      <c r="P2756" s="224">
        <f>O2756*H2756</f>
        <v>0</v>
      </c>
      <c r="Q2756" s="224">
        <v>0</v>
      </c>
      <c r="R2756" s="224">
        <f>Q2756*H2756</f>
        <v>0</v>
      </c>
      <c r="S2756" s="224">
        <v>0</v>
      </c>
      <c r="T2756" s="225">
        <f>S2756*H2756</f>
        <v>0</v>
      </c>
      <c r="U2756" s="41"/>
      <c r="V2756" s="41"/>
      <c r="W2756" s="41"/>
      <c r="X2756" s="41"/>
      <c r="Y2756" s="41"/>
      <c r="Z2756" s="41"/>
      <c r="AA2756" s="41"/>
      <c r="AB2756" s="41"/>
      <c r="AC2756" s="41"/>
      <c r="AD2756" s="41"/>
      <c r="AE2756" s="41"/>
      <c r="AR2756" s="226" t="s">
        <v>161</v>
      </c>
      <c r="AT2756" s="226" t="s">
        <v>157</v>
      </c>
      <c r="AU2756" s="226" t="s">
        <v>75</v>
      </c>
      <c r="AY2756" s="20" t="s">
        <v>155</v>
      </c>
      <c r="BE2756" s="227">
        <f>IF(N2756="základní",J2756,0)</f>
        <v>0</v>
      </c>
      <c r="BF2756" s="227">
        <f>IF(N2756="snížená",J2756,0)</f>
        <v>0</v>
      </c>
      <c r="BG2756" s="227">
        <f>IF(N2756="zákl. přenesená",J2756,0)</f>
        <v>0</v>
      </c>
      <c r="BH2756" s="227">
        <f>IF(N2756="sníž. přenesená",J2756,0)</f>
        <v>0</v>
      </c>
      <c r="BI2756" s="227">
        <f>IF(N2756="nulová",J2756,0)</f>
        <v>0</v>
      </c>
      <c r="BJ2756" s="20" t="s">
        <v>75</v>
      </c>
      <c r="BK2756" s="227">
        <f>ROUND(I2756*H2756,2)</f>
        <v>0</v>
      </c>
      <c r="BL2756" s="20" t="s">
        <v>161</v>
      </c>
      <c r="BM2756" s="226" t="s">
        <v>2274</v>
      </c>
    </row>
    <row r="2757" s="2" customFormat="1">
      <c r="A2757" s="41"/>
      <c r="B2757" s="42"/>
      <c r="C2757" s="43"/>
      <c r="D2757" s="228" t="s">
        <v>162</v>
      </c>
      <c r="E2757" s="43"/>
      <c r="F2757" s="229" t="s">
        <v>2273</v>
      </c>
      <c r="G2757" s="43"/>
      <c r="H2757" s="43"/>
      <c r="I2757" s="230"/>
      <c r="J2757" s="43"/>
      <c r="K2757" s="43"/>
      <c r="L2757" s="47"/>
      <c r="M2757" s="231"/>
      <c r="N2757" s="232"/>
      <c r="O2757" s="87"/>
      <c r="P2757" s="87"/>
      <c r="Q2757" s="87"/>
      <c r="R2757" s="87"/>
      <c r="S2757" s="87"/>
      <c r="T2757" s="88"/>
      <c r="U2757" s="41"/>
      <c r="V2757" s="41"/>
      <c r="W2757" s="41"/>
      <c r="X2757" s="41"/>
      <c r="Y2757" s="41"/>
      <c r="Z2757" s="41"/>
      <c r="AA2757" s="41"/>
      <c r="AB2757" s="41"/>
      <c r="AC2757" s="41"/>
      <c r="AD2757" s="41"/>
      <c r="AE2757" s="41"/>
      <c r="AT2757" s="20" t="s">
        <v>162</v>
      </c>
      <c r="AU2757" s="20" t="s">
        <v>75</v>
      </c>
    </row>
    <row r="2758" s="2" customFormat="1" ht="16.5" customHeight="1">
      <c r="A2758" s="41"/>
      <c r="B2758" s="42"/>
      <c r="C2758" s="215" t="s">
        <v>2275</v>
      </c>
      <c r="D2758" s="215" t="s">
        <v>157</v>
      </c>
      <c r="E2758" s="216" t="s">
        <v>2276</v>
      </c>
      <c r="F2758" s="217" t="s">
        <v>2277</v>
      </c>
      <c r="G2758" s="218" t="s">
        <v>1493</v>
      </c>
      <c r="H2758" s="287"/>
      <c r="I2758" s="220"/>
      <c r="J2758" s="221">
        <f>ROUND(I2758*H2758,2)</f>
        <v>0</v>
      </c>
      <c r="K2758" s="217" t="s">
        <v>19</v>
      </c>
      <c r="L2758" s="47"/>
      <c r="M2758" s="222" t="s">
        <v>19</v>
      </c>
      <c r="N2758" s="223" t="s">
        <v>40</v>
      </c>
      <c r="O2758" s="87"/>
      <c r="P2758" s="224">
        <f>O2758*H2758</f>
        <v>0</v>
      </c>
      <c r="Q2758" s="224">
        <v>0</v>
      </c>
      <c r="R2758" s="224">
        <f>Q2758*H2758</f>
        <v>0</v>
      </c>
      <c r="S2758" s="224">
        <v>0</v>
      </c>
      <c r="T2758" s="225">
        <f>S2758*H2758</f>
        <v>0</v>
      </c>
      <c r="U2758" s="41"/>
      <c r="V2758" s="41"/>
      <c r="W2758" s="41"/>
      <c r="X2758" s="41"/>
      <c r="Y2758" s="41"/>
      <c r="Z2758" s="41"/>
      <c r="AA2758" s="41"/>
      <c r="AB2758" s="41"/>
      <c r="AC2758" s="41"/>
      <c r="AD2758" s="41"/>
      <c r="AE2758" s="41"/>
      <c r="AR2758" s="226" t="s">
        <v>161</v>
      </c>
      <c r="AT2758" s="226" t="s">
        <v>157</v>
      </c>
      <c r="AU2758" s="226" t="s">
        <v>75</v>
      </c>
      <c r="AY2758" s="20" t="s">
        <v>155</v>
      </c>
      <c r="BE2758" s="227">
        <f>IF(N2758="základní",J2758,0)</f>
        <v>0</v>
      </c>
      <c r="BF2758" s="227">
        <f>IF(N2758="snížená",J2758,0)</f>
        <v>0</v>
      </c>
      <c r="BG2758" s="227">
        <f>IF(N2758="zákl. přenesená",J2758,0)</f>
        <v>0</v>
      </c>
      <c r="BH2758" s="227">
        <f>IF(N2758="sníž. přenesená",J2758,0)</f>
        <v>0</v>
      </c>
      <c r="BI2758" s="227">
        <f>IF(N2758="nulová",J2758,0)</f>
        <v>0</v>
      </c>
      <c r="BJ2758" s="20" t="s">
        <v>75</v>
      </c>
      <c r="BK2758" s="227">
        <f>ROUND(I2758*H2758,2)</f>
        <v>0</v>
      </c>
      <c r="BL2758" s="20" t="s">
        <v>161</v>
      </c>
      <c r="BM2758" s="226" t="s">
        <v>2278</v>
      </c>
    </row>
    <row r="2759" s="2" customFormat="1">
      <c r="A2759" s="41"/>
      <c r="B2759" s="42"/>
      <c r="C2759" s="43"/>
      <c r="D2759" s="228" t="s">
        <v>162</v>
      </c>
      <c r="E2759" s="43"/>
      <c r="F2759" s="229" t="s">
        <v>2277</v>
      </c>
      <c r="G2759" s="43"/>
      <c r="H2759" s="43"/>
      <c r="I2759" s="230"/>
      <c r="J2759" s="43"/>
      <c r="K2759" s="43"/>
      <c r="L2759" s="47"/>
      <c r="M2759" s="231"/>
      <c r="N2759" s="232"/>
      <c r="O2759" s="87"/>
      <c r="P2759" s="87"/>
      <c r="Q2759" s="87"/>
      <c r="R2759" s="87"/>
      <c r="S2759" s="87"/>
      <c r="T2759" s="88"/>
      <c r="U2759" s="41"/>
      <c r="V2759" s="41"/>
      <c r="W2759" s="41"/>
      <c r="X2759" s="41"/>
      <c r="Y2759" s="41"/>
      <c r="Z2759" s="41"/>
      <c r="AA2759" s="41"/>
      <c r="AB2759" s="41"/>
      <c r="AC2759" s="41"/>
      <c r="AD2759" s="41"/>
      <c r="AE2759" s="41"/>
      <c r="AT2759" s="20" t="s">
        <v>162</v>
      </c>
      <c r="AU2759" s="20" t="s">
        <v>75</v>
      </c>
    </row>
    <row r="2760" s="2" customFormat="1">
      <c r="A2760" s="41"/>
      <c r="B2760" s="42"/>
      <c r="C2760" s="43"/>
      <c r="D2760" s="228" t="s">
        <v>326</v>
      </c>
      <c r="E2760" s="43"/>
      <c r="F2760" s="275" t="s">
        <v>2279</v>
      </c>
      <c r="G2760" s="43"/>
      <c r="H2760" s="43"/>
      <c r="I2760" s="230"/>
      <c r="J2760" s="43"/>
      <c r="K2760" s="43"/>
      <c r="L2760" s="47"/>
      <c r="M2760" s="231"/>
      <c r="N2760" s="232"/>
      <c r="O2760" s="87"/>
      <c r="P2760" s="87"/>
      <c r="Q2760" s="87"/>
      <c r="R2760" s="87"/>
      <c r="S2760" s="87"/>
      <c r="T2760" s="88"/>
      <c r="U2760" s="41"/>
      <c r="V2760" s="41"/>
      <c r="W2760" s="41"/>
      <c r="X2760" s="41"/>
      <c r="Y2760" s="41"/>
      <c r="Z2760" s="41"/>
      <c r="AA2760" s="41"/>
      <c r="AB2760" s="41"/>
      <c r="AC2760" s="41"/>
      <c r="AD2760" s="41"/>
      <c r="AE2760" s="41"/>
      <c r="AT2760" s="20" t="s">
        <v>326</v>
      </c>
      <c r="AU2760" s="20" t="s">
        <v>75</v>
      </c>
    </row>
    <row r="2761" s="2" customFormat="1" ht="16.5" customHeight="1">
      <c r="A2761" s="41"/>
      <c r="B2761" s="42"/>
      <c r="C2761" s="215" t="s">
        <v>1514</v>
      </c>
      <c r="D2761" s="215" t="s">
        <v>157</v>
      </c>
      <c r="E2761" s="216" t="s">
        <v>2280</v>
      </c>
      <c r="F2761" s="217" t="s">
        <v>2281</v>
      </c>
      <c r="G2761" s="218" t="s">
        <v>2251</v>
      </c>
      <c r="H2761" s="219">
        <v>1</v>
      </c>
      <c r="I2761" s="220"/>
      <c r="J2761" s="221">
        <f>ROUND(I2761*H2761,2)</f>
        <v>0</v>
      </c>
      <c r="K2761" s="217" t="s">
        <v>19</v>
      </c>
      <c r="L2761" s="47"/>
      <c r="M2761" s="222" t="s">
        <v>19</v>
      </c>
      <c r="N2761" s="223" t="s">
        <v>40</v>
      </c>
      <c r="O2761" s="87"/>
      <c r="P2761" s="224">
        <f>O2761*H2761</f>
        <v>0</v>
      </c>
      <c r="Q2761" s="224">
        <v>0</v>
      </c>
      <c r="R2761" s="224">
        <f>Q2761*H2761</f>
        <v>0</v>
      </c>
      <c r="S2761" s="224">
        <v>0</v>
      </c>
      <c r="T2761" s="225">
        <f>S2761*H2761</f>
        <v>0</v>
      </c>
      <c r="U2761" s="41"/>
      <c r="V2761" s="41"/>
      <c r="W2761" s="41"/>
      <c r="X2761" s="41"/>
      <c r="Y2761" s="41"/>
      <c r="Z2761" s="41"/>
      <c r="AA2761" s="41"/>
      <c r="AB2761" s="41"/>
      <c r="AC2761" s="41"/>
      <c r="AD2761" s="41"/>
      <c r="AE2761" s="41"/>
      <c r="AR2761" s="226" t="s">
        <v>161</v>
      </c>
      <c r="AT2761" s="226" t="s">
        <v>157</v>
      </c>
      <c r="AU2761" s="226" t="s">
        <v>75</v>
      </c>
      <c r="AY2761" s="20" t="s">
        <v>155</v>
      </c>
      <c r="BE2761" s="227">
        <f>IF(N2761="základní",J2761,0)</f>
        <v>0</v>
      </c>
      <c r="BF2761" s="227">
        <f>IF(N2761="snížená",J2761,0)</f>
        <v>0</v>
      </c>
      <c r="BG2761" s="227">
        <f>IF(N2761="zákl. přenesená",J2761,0)</f>
        <v>0</v>
      </c>
      <c r="BH2761" s="227">
        <f>IF(N2761="sníž. přenesená",J2761,0)</f>
        <v>0</v>
      </c>
      <c r="BI2761" s="227">
        <f>IF(N2761="nulová",J2761,0)</f>
        <v>0</v>
      </c>
      <c r="BJ2761" s="20" t="s">
        <v>75</v>
      </c>
      <c r="BK2761" s="227">
        <f>ROUND(I2761*H2761,2)</f>
        <v>0</v>
      </c>
      <c r="BL2761" s="20" t="s">
        <v>161</v>
      </c>
      <c r="BM2761" s="226" t="s">
        <v>2282</v>
      </c>
    </row>
    <row r="2762" s="2" customFormat="1">
      <c r="A2762" s="41"/>
      <c r="B2762" s="42"/>
      <c r="C2762" s="43"/>
      <c r="D2762" s="228" t="s">
        <v>162</v>
      </c>
      <c r="E2762" s="43"/>
      <c r="F2762" s="229" t="s">
        <v>2281</v>
      </c>
      <c r="G2762" s="43"/>
      <c r="H2762" s="43"/>
      <c r="I2762" s="230"/>
      <c r="J2762" s="43"/>
      <c r="K2762" s="43"/>
      <c r="L2762" s="47"/>
      <c r="M2762" s="288"/>
      <c r="N2762" s="289"/>
      <c r="O2762" s="290"/>
      <c r="P2762" s="290"/>
      <c r="Q2762" s="290"/>
      <c r="R2762" s="290"/>
      <c r="S2762" s="290"/>
      <c r="T2762" s="291"/>
      <c r="U2762" s="41"/>
      <c r="V2762" s="41"/>
      <c r="W2762" s="41"/>
      <c r="X2762" s="41"/>
      <c r="Y2762" s="41"/>
      <c r="Z2762" s="41"/>
      <c r="AA2762" s="41"/>
      <c r="AB2762" s="41"/>
      <c r="AC2762" s="41"/>
      <c r="AD2762" s="41"/>
      <c r="AE2762" s="41"/>
      <c r="AT2762" s="20" t="s">
        <v>162</v>
      </c>
      <c r="AU2762" s="20" t="s">
        <v>75</v>
      </c>
    </row>
    <row r="2763" s="2" customFormat="1" ht="6.96" customHeight="1">
      <c r="A2763" s="41"/>
      <c r="B2763" s="62"/>
      <c r="C2763" s="63"/>
      <c r="D2763" s="63"/>
      <c r="E2763" s="63"/>
      <c r="F2763" s="63"/>
      <c r="G2763" s="63"/>
      <c r="H2763" s="63"/>
      <c r="I2763" s="63"/>
      <c r="J2763" s="63"/>
      <c r="K2763" s="63"/>
      <c r="L2763" s="47"/>
      <c r="M2763" s="41"/>
      <c r="O2763" s="41"/>
      <c r="P2763" s="41"/>
      <c r="Q2763" s="41"/>
      <c r="R2763" s="41"/>
      <c r="S2763" s="41"/>
      <c r="T2763" s="41"/>
      <c r="U2763" s="41"/>
      <c r="V2763" s="41"/>
      <c r="W2763" s="41"/>
      <c r="X2763" s="41"/>
      <c r="Y2763" s="41"/>
      <c r="Z2763" s="41"/>
      <c r="AA2763" s="41"/>
      <c r="AB2763" s="41"/>
      <c r="AC2763" s="41"/>
      <c r="AD2763" s="41"/>
      <c r="AE2763" s="41"/>
    </row>
  </sheetData>
  <sheetProtection sheet="1" autoFilter="0" formatColumns="0" formatRows="0" objects="1" scenarios="1" spinCount="100000" saltValue="Pod/VdNztgfHImSIcfyR28H+3mScca4kCVZE3Q4Qf8NYts1wAlRXLPFDBWOQs6bwnVzem+yePP1qyqwx7r5jyg==" hashValue="C2y2UVZIOz858qgfLRjYBKH5/o+G0V0mK15U1fRJhD21XqqpNSLCYnA5MxO2yIMuwIrFjl9wvfsrp8xM/HGLSA==" algorithmName="SHA-512" password="CC35"/>
  <autoFilter ref="C118:K2762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107:H107"/>
    <mergeCell ref="E109:H109"/>
    <mergeCell ref="E111:H11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-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99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2283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ROUND(J89,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ROUND((SUM(BE89:BE119)),  2)</f>
        <v>0</v>
      </c>
      <c r="G35" s="41"/>
      <c r="H35" s="41"/>
      <c r="I35" s="160">
        <v>0.21</v>
      </c>
      <c r="J35" s="159">
        <f>ROUND(((SUM(BE89:BE119))*I35),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ROUND((SUM(BF89:BF119)),  2)</f>
        <v>0</v>
      </c>
      <c r="G36" s="41"/>
      <c r="H36" s="41"/>
      <c r="I36" s="160">
        <v>0.12</v>
      </c>
      <c r="J36" s="159">
        <f>ROUND(((SUM(BF89:BF119))*I36),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ROUND((SUM(BG89:BG119)),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ROUND((SUM(BH89:BH119)),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ROUND((SUM(BI89:BI119)),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-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99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SO-02 - Likvidace azbestu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J89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2284</v>
      </c>
      <c r="E64" s="180"/>
      <c r="F64" s="180"/>
      <c r="G64" s="180"/>
      <c r="H64" s="180"/>
      <c r="I64" s="180"/>
      <c r="J64" s="181">
        <f>J90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2285</v>
      </c>
      <c r="E65" s="185"/>
      <c r="F65" s="185"/>
      <c r="G65" s="185"/>
      <c r="H65" s="185"/>
      <c r="I65" s="185"/>
      <c r="J65" s="186">
        <f>J91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2286</v>
      </c>
      <c r="E66" s="185"/>
      <c r="F66" s="185"/>
      <c r="G66" s="185"/>
      <c r="H66" s="185"/>
      <c r="I66" s="185"/>
      <c r="J66" s="186">
        <f>J108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2287</v>
      </c>
      <c r="E67" s="185"/>
      <c r="F67" s="185"/>
      <c r="G67" s="185"/>
      <c r="H67" s="185"/>
      <c r="I67" s="185"/>
      <c r="J67" s="186">
        <f>J117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140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72" t="str">
        <f>E7</f>
        <v>ZŠ - Svidnická</v>
      </c>
      <c r="F77" s="35"/>
      <c r="G77" s="35"/>
      <c r="H77" s="35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1" customFormat="1" ht="12" customHeight="1">
      <c r="B78" s="24"/>
      <c r="C78" s="35" t="s">
        <v>98</v>
      </c>
      <c r="D78" s="25"/>
      <c r="E78" s="25"/>
      <c r="F78" s="25"/>
      <c r="G78" s="25"/>
      <c r="H78" s="25"/>
      <c r="I78" s="25"/>
      <c r="J78" s="25"/>
      <c r="K78" s="25"/>
      <c r="L78" s="23"/>
    </row>
    <row r="79" s="2" customFormat="1" ht="16.5" customHeight="1">
      <c r="A79" s="41"/>
      <c r="B79" s="42"/>
      <c r="C79" s="43"/>
      <c r="D79" s="43"/>
      <c r="E79" s="172" t="s">
        <v>99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100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E11</f>
        <v>SO-02 - Likvidace azbestu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F14</f>
        <v xml:space="preserve"> </v>
      </c>
      <c r="G83" s="43"/>
      <c r="H83" s="43"/>
      <c r="I83" s="35" t="s">
        <v>23</v>
      </c>
      <c r="J83" s="75" t="str">
        <f>IF(J14="","",J14)</f>
        <v>16. 12. 2025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25</v>
      </c>
      <c r="D85" s="43"/>
      <c r="E85" s="43"/>
      <c r="F85" s="30" t="str">
        <f>E17</f>
        <v xml:space="preserve"> </v>
      </c>
      <c r="G85" s="43"/>
      <c r="H85" s="43"/>
      <c r="I85" s="35" t="s">
        <v>30</v>
      </c>
      <c r="J85" s="39" t="str">
        <f>E23</f>
        <v xml:space="preserve"> 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28</v>
      </c>
      <c r="D86" s="43"/>
      <c r="E86" s="43"/>
      <c r="F86" s="30" t="str">
        <f>IF(E20="","",E20)</f>
        <v>Vyplň údaj</v>
      </c>
      <c r="G86" s="43"/>
      <c r="H86" s="43"/>
      <c r="I86" s="35" t="s">
        <v>32</v>
      </c>
      <c r="J86" s="39" t="str">
        <f>E26</f>
        <v xml:space="preserve"> 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8"/>
      <c r="B88" s="189"/>
      <c r="C88" s="190" t="s">
        <v>141</v>
      </c>
      <c r="D88" s="191" t="s">
        <v>54</v>
      </c>
      <c r="E88" s="191" t="s">
        <v>50</v>
      </c>
      <c r="F88" s="191" t="s">
        <v>51</v>
      </c>
      <c r="G88" s="191" t="s">
        <v>142</v>
      </c>
      <c r="H88" s="191" t="s">
        <v>143</v>
      </c>
      <c r="I88" s="191" t="s">
        <v>144</v>
      </c>
      <c r="J88" s="191" t="s">
        <v>104</v>
      </c>
      <c r="K88" s="192" t="s">
        <v>145</v>
      </c>
      <c r="L88" s="193"/>
      <c r="M88" s="95" t="s">
        <v>19</v>
      </c>
      <c r="N88" s="96" t="s">
        <v>39</v>
      </c>
      <c r="O88" s="96" t="s">
        <v>146</v>
      </c>
      <c r="P88" s="96" t="s">
        <v>147</v>
      </c>
      <c r="Q88" s="96" t="s">
        <v>148</v>
      </c>
      <c r="R88" s="96" t="s">
        <v>149</v>
      </c>
      <c r="S88" s="96" t="s">
        <v>150</v>
      </c>
      <c r="T88" s="97" t="s">
        <v>151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1"/>
      <c r="B89" s="42"/>
      <c r="C89" s="102" t="s">
        <v>152</v>
      </c>
      <c r="D89" s="43"/>
      <c r="E89" s="43"/>
      <c r="F89" s="43"/>
      <c r="G89" s="43"/>
      <c r="H89" s="43"/>
      <c r="I89" s="43"/>
      <c r="J89" s="194">
        <f>BK89</f>
        <v>0</v>
      </c>
      <c r="K89" s="43"/>
      <c r="L89" s="47"/>
      <c r="M89" s="98"/>
      <c r="N89" s="195"/>
      <c r="O89" s="99"/>
      <c r="P89" s="196">
        <f>P90</f>
        <v>0</v>
      </c>
      <c r="Q89" s="99"/>
      <c r="R89" s="196">
        <f>R90</f>
        <v>0</v>
      </c>
      <c r="S89" s="99"/>
      <c r="T89" s="197">
        <f>T90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68</v>
      </c>
      <c r="AU89" s="20" t="s">
        <v>105</v>
      </c>
      <c r="BK89" s="198">
        <f>BK90</f>
        <v>0</v>
      </c>
    </row>
    <row r="90" s="12" customFormat="1" ht="25.92" customHeight="1">
      <c r="A90" s="12"/>
      <c r="B90" s="199"/>
      <c r="C90" s="200"/>
      <c r="D90" s="201" t="s">
        <v>68</v>
      </c>
      <c r="E90" s="202" t="s">
        <v>1127</v>
      </c>
      <c r="F90" s="202" t="s">
        <v>1127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P91+P108+P117</f>
        <v>0</v>
      </c>
      <c r="Q90" s="207"/>
      <c r="R90" s="208">
        <f>R91+R108+R117</f>
        <v>0</v>
      </c>
      <c r="S90" s="207"/>
      <c r="T90" s="209">
        <f>T91+T108+T117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77</v>
      </c>
      <c r="AT90" s="211" t="s">
        <v>68</v>
      </c>
      <c r="AU90" s="211" t="s">
        <v>69</v>
      </c>
      <c r="AY90" s="210" t="s">
        <v>155</v>
      </c>
      <c r="BK90" s="212">
        <f>BK91+BK108+BK117</f>
        <v>0</v>
      </c>
    </row>
    <row r="91" s="12" customFormat="1" ht="22.8" customHeight="1">
      <c r="A91" s="12"/>
      <c r="B91" s="199"/>
      <c r="C91" s="200"/>
      <c r="D91" s="201" t="s">
        <v>68</v>
      </c>
      <c r="E91" s="213" t="s">
        <v>2288</v>
      </c>
      <c r="F91" s="213" t="s">
        <v>2289</v>
      </c>
      <c r="G91" s="200"/>
      <c r="H91" s="200"/>
      <c r="I91" s="203"/>
      <c r="J91" s="214">
        <f>BK91</f>
        <v>0</v>
      </c>
      <c r="K91" s="200"/>
      <c r="L91" s="205"/>
      <c r="M91" s="206"/>
      <c r="N91" s="207"/>
      <c r="O91" s="207"/>
      <c r="P91" s="208">
        <f>SUM(P92:P107)</f>
        <v>0</v>
      </c>
      <c r="Q91" s="207"/>
      <c r="R91" s="208">
        <f>SUM(R92:R107)</f>
        <v>0</v>
      </c>
      <c r="S91" s="207"/>
      <c r="T91" s="209">
        <f>SUM(T92:T107)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75</v>
      </c>
      <c r="AT91" s="211" t="s">
        <v>68</v>
      </c>
      <c r="AU91" s="211" t="s">
        <v>75</v>
      </c>
      <c r="AY91" s="210" t="s">
        <v>155</v>
      </c>
      <c r="BK91" s="212">
        <f>SUM(BK92:BK107)</f>
        <v>0</v>
      </c>
    </row>
    <row r="92" s="2" customFormat="1" ht="16.5" customHeight="1">
      <c r="A92" s="41"/>
      <c r="B92" s="42"/>
      <c r="C92" s="215" t="s">
        <v>75</v>
      </c>
      <c r="D92" s="215" t="s">
        <v>157</v>
      </c>
      <c r="E92" s="216" t="s">
        <v>2290</v>
      </c>
      <c r="F92" s="217" t="s">
        <v>2291</v>
      </c>
      <c r="G92" s="218" t="s">
        <v>1536</v>
      </c>
      <c r="H92" s="219">
        <v>301</v>
      </c>
      <c r="I92" s="220"/>
      <c r="J92" s="221">
        <f>ROUND(I92*H92,2)</f>
        <v>0</v>
      </c>
      <c r="K92" s="217" t="s">
        <v>19</v>
      </c>
      <c r="L92" s="47"/>
      <c r="M92" s="222" t="s">
        <v>19</v>
      </c>
      <c r="N92" s="223" t="s">
        <v>40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161</v>
      </c>
      <c r="AT92" s="226" t="s">
        <v>157</v>
      </c>
      <c r="AU92" s="226" t="s">
        <v>77</v>
      </c>
      <c r="AY92" s="20" t="s">
        <v>155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75</v>
      </c>
      <c r="BK92" s="227">
        <f>ROUND(I92*H92,2)</f>
        <v>0</v>
      </c>
      <c r="BL92" s="20" t="s">
        <v>161</v>
      </c>
      <c r="BM92" s="226" t="s">
        <v>77</v>
      </c>
    </row>
    <row r="93" s="2" customFormat="1">
      <c r="A93" s="41"/>
      <c r="B93" s="42"/>
      <c r="C93" s="43"/>
      <c r="D93" s="228" t="s">
        <v>162</v>
      </c>
      <c r="E93" s="43"/>
      <c r="F93" s="229" t="s">
        <v>2291</v>
      </c>
      <c r="G93" s="43"/>
      <c r="H93" s="43"/>
      <c r="I93" s="230"/>
      <c r="J93" s="43"/>
      <c r="K93" s="43"/>
      <c r="L93" s="47"/>
      <c r="M93" s="231"/>
      <c r="N93" s="232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162</v>
      </c>
      <c r="AU93" s="20" t="s">
        <v>77</v>
      </c>
    </row>
    <row r="94" s="2" customFormat="1">
      <c r="A94" s="41"/>
      <c r="B94" s="42"/>
      <c r="C94" s="43"/>
      <c r="D94" s="228" t="s">
        <v>326</v>
      </c>
      <c r="E94" s="43"/>
      <c r="F94" s="275" t="s">
        <v>2292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326</v>
      </c>
      <c r="AU94" s="20" t="s">
        <v>77</v>
      </c>
    </row>
    <row r="95" s="2" customFormat="1" ht="16.5" customHeight="1">
      <c r="A95" s="41"/>
      <c r="B95" s="42"/>
      <c r="C95" s="215" t="s">
        <v>77</v>
      </c>
      <c r="D95" s="215" t="s">
        <v>157</v>
      </c>
      <c r="E95" s="216" t="s">
        <v>2293</v>
      </c>
      <c r="F95" s="217" t="s">
        <v>2294</v>
      </c>
      <c r="G95" s="218" t="s">
        <v>1536</v>
      </c>
      <c r="H95" s="219">
        <v>301</v>
      </c>
      <c r="I95" s="220"/>
      <c r="J95" s="221">
        <f>ROUND(I95*H95,2)</f>
        <v>0</v>
      </c>
      <c r="K95" s="217" t="s">
        <v>19</v>
      </c>
      <c r="L95" s="47"/>
      <c r="M95" s="222" t="s">
        <v>19</v>
      </c>
      <c r="N95" s="223" t="s">
        <v>40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161</v>
      </c>
      <c r="AT95" s="226" t="s">
        <v>157</v>
      </c>
      <c r="AU95" s="226" t="s">
        <v>77</v>
      </c>
      <c r="AY95" s="20" t="s">
        <v>155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75</v>
      </c>
      <c r="BK95" s="227">
        <f>ROUND(I95*H95,2)</f>
        <v>0</v>
      </c>
      <c r="BL95" s="20" t="s">
        <v>161</v>
      </c>
      <c r="BM95" s="226" t="s">
        <v>161</v>
      </c>
    </row>
    <row r="96" s="2" customFormat="1">
      <c r="A96" s="41"/>
      <c r="B96" s="42"/>
      <c r="C96" s="43"/>
      <c r="D96" s="228" t="s">
        <v>162</v>
      </c>
      <c r="E96" s="43"/>
      <c r="F96" s="229" t="s">
        <v>2294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162</v>
      </c>
      <c r="AU96" s="20" t="s">
        <v>77</v>
      </c>
    </row>
    <row r="97" s="2" customFormat="1">
      <c r="A97" s="41"/>
      <c r="B97" s="42"/>
      <c r="C97" s="43"/>
      <c r="D97" s="228" t="s">
        <v>326</v>
      </c>
      <c r="E97" s="43"/>
      <c r="F97" s="275" t="s">
        <v>2295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326</v>
      </c>
      <c r="AU97" s="20" t="s">
        <v>77</v>
      </c>
    </row>
    <row r="98" s="2" customFormat="1" ht="24.15" customHeight="1">
      <c r="A98" s="41"/>
      <c r="B98" s="42"/>
      <c r="C98" s="215" t="s">
        <v>165</v>
      </c>
      <c r="D98" s="215" t="s">
        <v>157</v>
      </c>
      <c r="E98" s="216" t="s">
        <v>2296</v>
      </c>
      <c r="F98" s="217" t="s">
        <v>2297</v>
      </c>
      <c r="G98" s="218" t="s">
        <v>168</v>
      </c>
      <c r="H98" s="219">
        <v>3615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40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161</v>
      </c>
      <c r="AT98" s="226" t="s">
        <v>157</v>
      </c>
      <c r="AU98" s="226" t="s">
        <v>77</v>
      </c>
      <c r="AY98" s="20" t="s">
        <v>155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75</v>
      </c>
      <c r="BK98" s="227">
        <f>ROUND(I98*H98,2)</f>
        <v>0</v>
      </c>
      <c r="BL98" s="20" t="s">
        <v>161</v>
      </c>
      <c r="BM98" s="226" t="s">
        <v>169</v>
      </c>
    </row>
    <row r="99" s="2" customFormat="1">
      <c r="A99" s="41"/>
      <c r="B99" s="42"/>
      <c r="C99" s="43"/>
      <c r="D99" s="228" t="s">
        <v>162</v>
      </c>
      <c r="E99" s="43"/>
      <c r="F99" s="229" t="s">
        <v>2297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162</v>
      </c>
      <c r="AU99" s="20" t="s">
        <v>77</v>
      </c>
    </row>
    <row r="100" s="2" customFormat="1" ht="16.5" customHeight="1">
      <c r="A100" s="41"/>
      <c r="B100" s="42"/>
      <c r="C100" s="215" t="s">
        <v>161</v>
      </c>
      <c r="D100" s="215" t="s">
        <v>157</v>
      </c>
      <c r="E100" s="216" t="s">
        <v>2298</v>
      </c>
      <c r="F100" s="217" t="s">
        <v>2299</v>
      </c>
      <c r="G100" s="218" t="s">
        <v>1536</v>
      </c>
      <c r="H100" s="219">
        <v>1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40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161</v>
      </c>
      <c r="AT100" s="226" t="s">
        <v>157</v>
      </c>
      <c r="AU100" s="226" t="s">
        <v>77</v>
      </c>
      <c r="AY100" s="20" t="s">
        <v>155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75</v>
      </c>
      <c r="BK100" s="227">
        <f>ROUND(I100*H100,2)</f>
        <v>0</v>
      </c>
      <c r="BL100" s="20" t="s">
        <v>161</v>
      </c>
      <c r="BM100" s="226" t="s">
        <v>195</v>
      </c>
    </row>
    <row r="101" s="2" customFormat="1">
      <c r="A101" s="41"/>
      <c r="B101" s="42"/>
      <c r="C101" s="43"/>
      <c r="D101" s="228" t="s">
        <v>162</v>
      </c>
      <c r="E101" s="43"/>
      <c r="F101" s="229" t="s">
        <v>2299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162</v>
      </c>
      <c r="AU101" s="20" t="s">
        <v>77</v>
      </c>
    </row>
    <row r="102" s="2" customFormat="1" ht="16.5" customHeight="1">
      <c r="A102" s="41"/>
      <c r="B102" s="42"/>
      <c r="C102" s="215" t="s">
        <v>198</v>
      </c>
      <c r="D102" s="215" t="s">
        <v>157</v>
      </c>
      <c r="E102" s="216" t="s">
        <v>2300</v>
      </c>
      <c r="F102" s="217" t="s">
        <v>2301</v>
      </c>
      <c r="G102" s="218" t="s">
        <v>232</v>
      </c>
      <c r="H102" s="219">
        <v>108</v>
      </c>
      <c r="I102" s="220"/>
      <c r="J102" s="221">
        <f>ROUND(I102*H102,2)</f>
        <v>0</v>
      </c>
      <c r="K102" s="217" t="s">
        <v>19</v>
      </c>
      <c r="L102" s="47"/>
      <c r="M102" s="222" t="s">
        <v>19</v>
      </c>
      <c r="N102" s="223" t="s">
        <v>40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161</v>
      </c>
      <c r="AT102" s="226" t="s">
        <v>157</v>
      </c>
      <c r="AU102" s="226" t="s">
        <v>77</v>
      </c>
      <c r="AY102" s="20" t="s">
        <v>155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75</v>
      </c>
      <c r="BK102" s="227">
        <f>ROUND(I102*H102,2)</f>
        <v>0</v>
      </c>
      <c r="BL102" s="20" t="s">
        <v>161</v>
      </c>
      <c r="BM102" s="226" t="s">
        <v>202</v>
      </c>
    </row>
    <row r="103" s="2" customFormat="1">
      <c r="A103" s="41"/>
      <c r="B103" s="42"/>
      <c r="C103" s="43"/>
      <c r="D103" s="228" t="s">
        <v>162</v>
      </c>
      <c r="E103" s="43"/>
      <c r="F103" s="229" t="s">
        <v>2301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162</v>
      </c>
      <c r="AU103" s="20" t="s">
        <v>77</v>
      </c>
    </row>
    <row r="104" s="2" customFormat="1" ht="16.5" customHeight="1">
      <c r="A104" s="41"/>
      <c r="B104" s="42"/>
      <c r="C104" s="215" t="s">
        <v>169</v>
      </c>
      <c r="D104" s="215" t="s">
        <v>157</v>
      </c>
      <c r="E104" s="216" t="s">
        <v>2302</v>
      </c>
      <c r="F104" s="217" t="s">
        <v>2303</v>
      </c>
      <c r="G104" s="218" t="s">
        <v>232</v>
      </c>
      <c r="H104" s="219">
        <v>108</v>
      </c>
      <c r="I104" s="220"/>
      <c r="J104" s="221">
        <f>ROUND(I104*H104,2)</f>
        <v>0</v>
      </c>
      <c r="K104" s="217" t="s">
        <v>19</v>
      </c>
      <c r="L104" s="47"/>
      <c r="M104" s="222" t="s">
        <v>19</v>
      </c>
      <c r="N104" s="223" t="s">
        <v>40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161</v>
      </c>
      <c r="AT104" s="226" t="s">
        <v>157</v>
      </c>
      <c r="AU104" s="226" t="s">
        <v>77</v>
      </c>
      <c r="AY104" s="20" t="s">
        <v>155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75</v>
      </c>
      <c r="BK104" s="227">
        <f>ROUND(I104*H104,2)</f>
        <v>0</v>
      </c>
      <c r="BL104" s="20" t="s">
        <v>161</v>
      </c>
      <c r="BM104" s="226" t="s">
        <v>8</v>
      </c>
    </row>
    <row r="105" s="2" customFormat="1">
      <c r="A105" s="41"/>
      <c r="B105" s="42"/>
      <c r="C105" s="43"/>
      <c r="D105" s="228" t="s">
        <v>162</v>
      </c>
      <c r="E105" s="43"/>
      <c r="F105" s="229" t="s">
        <v>2303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162</v>
      </c>
      <c r="AU105" s="20" t="s">
        <v>77</v>
      </c>
    </row>
    <row r="106" s="2" customFormat="1" ht="16.5" customHeight="1">
      <c r="A106" s="41"/>
      <c r="B106" s="42"/>
      <c r="C106" s="215" t="s">
        <v>212</v>
      </c>
      <c r="D106" s="215" t="s">
        <v>157</v>
      </c>
      <c r="E106" s="216" t="s">
        <v>2304</v>
      </c>
      <c r="F106" s="217" t="s">
        <v>2305</v>
      </c>
      <c r="G106" s="218" t="s">
        <v>842</v>
      </c>
      <c r="H106" s="219">
        <v>1</v>
      </c>
      <c r="I106" s="220"/>
      <c r="J106" s="221">
        <f>ROUND(I106*H106,2)</f>
        <v>0</v>
      </c>
      <c r="K106" s="217" t="s">
        <v>19</v>
      </c>
      <c r="L106" s="47"/>
      <c r="M106" s="222" t="s">
        <v>19</v>
      </c>
      <c r="N106" s="223" t="s">
        <v>40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161</v>
      </c>
      <c r="AT106" s="226" t="s">
        <v>157</v>
      </c>
      <c r="AU106" s="226" t="s">
        <v>77</v>
      </c>
      <c r="AY106" s="20" t="s">
        <v>155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75</v>
      </c>
      <c r="BK106" s="227">
        <f>ROUND(I106*H106,2)</f>
        <v>0</v>
      </c>
      <c r="BL106" s="20" t="s">
        <v>161</v>
      </c>
      <c r="BM106" s="226" t="s">
        <v>215</v>
      </c>
    </row>
    <row r="107" s="2" customFormat="1">
      <c r="A107" s="41"/>
      <c r="B107" s="42"/>
      <c r="C107" s="43"/>
      <c r="D107" s="228" t="s">
        <v>162</v>
      </c>
      <c r="E107" s="43"/>
      <c r="F107" s="229" t="s">
        <v>2305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162</v>
      </c>
      <c r="AU107" s="20" t="s">
        <v>77</v>
      </c>
    </row>
    <row r="108" s="12" customFormat="1" ht="22.8" customHeight="1">
      <c r="A108" s="12"/>
      <c r="B108" s="199"/>
      <c r="C108" s="200"/>
      <c r="D108" s="201" t="s">
        <v>68</v>
      </c>
      <c r="E108" s="213" t="s">
        <v>2306</v>
      </c>
      <c r="F108" s="213" t="s">
        <v>2307</v>
      </c>
      <c r="G108" s="200"/>
      <c r="H108" s="200"/>
      <c r="I108" s="203"/>
      <c r="J108" s="214">
        <f>BK108</f>
        <v>0</v>
      </c>
      <c r="K108" s="200"/>
      <c r="L108" s="205"/>
      <c r="M108" s="206"/>
      <c r="N108" s="207"/>
      <c r="O108" s="207"/>
      <c r="P108" s="208">
        <f>SUM(P109:P116)</f>
        <v>0</v>
      </c>
      <c r="Q108" s="207"/>
      <c r="R108" s="208">
        <f>SUM(R109:R116)</f>
        <v>0</v>
      </c>
      <c r="S108" s="207"/>
      <c r="T108" s="209">
        <f>SUM(T109:T116)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0" t="s">
        <v>75</v>
      </c>
      <c r="AT108" s="211" t="s">
        <v>68</v>
      </c>
      <c r="AU108" s="211" t="s">
        <v>75</v>
      </c>
      <c r="AY108" s="210" t="s">
        <v>155</v>
      </c>
      <c r="BK108" s="212">
        <f>SUM(BK109:BK116)</f>
        <v>0</v>
      </c>
    </row>
    <row r="109" s="2" customFormat="1" ht="16.5" customHeight="1">
      <c r="A109" s="41"/>
      <c r="B109" s="42"/>
      <c r="C109" s="215" t="s">
        <v>195</v>
      </c>
      <c r="D109" s="215" t="s">
        <v>157</v>
      </c>
      <c r="E109" s="216" t="s">
        <v>2308</v>
      </c>
      <c r="F109" s="217" t="s">
        <v>2309</v>
      </c>
      <c r="G109" s="218" t="s">
        <v>160</v>
      </c>
      <c r="H109" s="219">
        <v>5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161</v>
      </c>
      <c r="AT109" s="226" t="s">
        <v>157</v>
      </c>
      <c r="AU109" s="226" t="s">
        <v>77</v>
      </c>
      <c r="AY109" s="20" t="s">
        <v>155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75</v>
      </c>
      <c r="BK109" s="227">
        <f>ROUND(I109*H109,2)</f>
        <v>0</v>
      </c>
      <c r="BL109" s="20" t="s">
        <v>161</v>
      </c>
      <c r="BM109" s="226" t="s">
        <v>220</v>
      </c>
    </row>
    <row r="110" s="2" customFormat="1">
      <c r="A110" s="41"/>
      <c r="B110" s="42"/>
      <c r="C110" s="43"/>
      <c r="D110" s="228" t="s">
        <v>162</v>
      </c>
      <c r="E110" s="43"/>
      <c r="F110" s="229" t="s">
        <v>2309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162</v>
      </c>
      <c r="AU110" s="20" t="s">
        <v>77</v>
      </c>
    </row>
    <row r="111" s="2" customFormat="1">
      <c r="A111" s="41"/>
      <c r="B111" s="42"/>
      <c r="C111" s="43"/>
      <c r="D111" s="228" t="s">
        <v>326</v>
      </c>
      <c r="E111" s="43"/>
      <c r="F111" s="275" t="s">
        <v>2310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326</v>
      </c>
      <c r="AU111" s="20" t="s">
        <v>77</v>
      </c>
    </row>
    <row r="112" s="2" customFormat="1" ht="16.5" customHeight="1">
      <c r="A112" s="41"/>
      <c r="B112" s="42"/>
      <c r="C112" s="215" t="s">
        <v>221</v>
      </c>
      <c r="D112" s="215" t="s">
        <v>157</v>
      </c>
      <c r="E112" s="216" t="s">
        <v>2311</v>
      </c>
      <c r="F112" s="217" t="s">
        <v>2312</v>
      </c>
      <c r="G112" s="218" t="s">
        <v>160</v>
      </c>
      <c r="H112" s="219">
        <v>4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40</v>
      </c>
      <c r="O112" s="87"/>
      <c r="P112" s="224">
        <f>O112*H112</f>
        <v>0</v>
      </c>
      <c r="Q112" s="224">
        <v>0</v>
      </c>
      <c r="R112" s="224">
        <f>Q112*H112</f>
        <v>0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161</v>
      </c>
      <c r="AT112" s="226" t="s">
        <v>157</v>
      </c>
      <c r="AU112" s="226" t="s">
        <v>77</v>
      </c>
      <c r="AY112" s="20" t="s">
        <v>155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75</v>
      </c>
      <c r="BK112" s="227">
        <f>ROUND(I112*H112,2)</f>
        <v>0</v>
      </c>
      <c r="BL112" s="20" t="s">
        <v>161</v>
      </c>
      <c r="BM112" s="226" t="s">
        <v>224</v>
      </c>
    </row>
    <row r="113" s="2" customFormat="1">
      <c r="A113" s="41"/>
      <c r="B113" s="42"/>
      <c r="C113" s="43"/>
      <c r="D113" s="228" t="s">
        <v>162</v>
      </c>
      <c r="E113" s="43"/>
      <c r="F113" s="229" t="s">
        <v>2312</v>
      </c>
      <c r="G113" s="43"/>
      <c r="H113" s="43"/>
      <c r="I113" s="230"/>
      <c r="J113" s="43"/>
      <c r="K113" s="43"/>
      <c r="L113" s="47"/>
      <c r="M113" s="231"/>
      <c r="N113" s="232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162</v>
      </c>
      <c r="AU113" s="20" t="s">
        <v>77</v>
      </c>
    </row>
    <row r="114" s="2" customFormat="1">
      <c r="A114" s="41"/>
      <c r="B114" s="42"/>
      <c r="C114" s="43"/>
      <c r="D114" s="228" t="s">
        <v>326</v>
      </c>
      <c r="E114" s="43"/>
      <c r="F114" s="275" t="s">
        <v>2313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326</v>
      </c>
      <c r="AU114" s="20" t="s">
        <v>77</v>
      </c>
    </row>
    <row r="115" s="2" customFormat="1" ht="16.5" customHeight="1">
      <c r="A115" s="41"/>
      <c r="B115" s="42"/>
      <c r="C115" s="215" t="s">
        <v>202</v>
      </c>
      <c r="D115" s="215" t="s">
        <v>157</v>
      </c>
      <c r="E115" s="216" t="s">
        <v>2314</v>
      </c>
      <c r="F115" s="217" t="s">
        <v>2315</v>
      </c>
      <c r="G115" s="218" t="s">
        <v>842</v>
      </c>
      <c r="H115" s="219">
        <v>1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161</v>
      </c>
      <c r="AT115" s="226" t="s">
        <v>157</v>
      </c>
      <c r="AU115" s="226" t="s">
        <v>77</v>
      </c>
      <c r="AY115" s="20" t="s">
        <v>155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75</v>
      </c>
      <c r="BK115" s="227">
        <f>ROUND(I115*H115,2)</f>
        <v>0</v>
      </c>
      <c r="BL115" s="20" t="s">
        <v>161</v>
      </c>
      <c r="BM115" s="226" t="s">
        <v>228</v>
      </c>
    </row>
    <row r="116" s="2" customFormat="1">
      <c r="A116" s="41"/>
      <c r="B116" s="42"/>
      <c r="C116" s="43"/>
      <c r="D116" s="228" t="s">
        <v>162</v>
      </c>
      <c r="E116" s="43"/>
      <c r="F116" s="229" t="s">
        <v>2315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162</v>
      </c>
      <c r="AU116" s="20" t="s">
        <v>77</v>
      </c>
    </row>
    <row r="117" s="12" customFormat="1" ht="22.8" customHeight="1">
      <c r="A117" s="12"/>
      <c r="B117" s="199"/>
      <c r="C117" s="200"/>
      <c r="D117" s="201" t="s">
        <v>68</v>
      </c>
      <c r="E117" s="213" t="s">
        <v>2316</v>
      </c>
      <c r="F117" s="213" t="s">
        <v>2317</v>
      </c>
      <c r="G117" s="200"/>
      <c r="H117" s="200"/>
      <c r="I117" s="203"/>
      <c r="J117" s="214">
        <f>BK117</f>
        <v>0</v>
      </c>
      <c r="K117" s="200"/>
      <c r="L117" s="205"/>
      <c r="M117" s="206"/>
      <c r="N117" s="207"/>
      <c r="O117" s="207"/>
      <c r="P117" s="208">
        <f>SUM(P118:P119)</f>
        <v>0</v>
      </c>
      <c r="Q117" s="207"/>
      <c r="R117" s="208">
        <f>SUM(R118:R119)</f>
        <v>0</v>
      </c>
      <c r="S117" s="207"/>
      <c r="T117" s="209">
        <f>SUM(T118:T119)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75</v>
      </c>
      <c r="AT117" s="211" t="s">
        <v>68</v>
      </c>
      <c r="AU117" s="211" t="s">
        <v>75</v>
      </c>
      <c r="AY117" s="210" t="s">
        <v>155</v>
      </c>
      <c r="BK117" s="212">
        <f>SUM(BK118:BK119)</f>
        <v>0</v>
      </c>
    </row>
    <row r="118" s="2" customFormat="1" ht="24.15" customHeight="1">
      <c r="A118" s="41"/>
      <c r="B118" s="42"/>
      <c r="C118" s="215" t="s">
        <v>229</v>
      </c>
      <c r="D118" s="215" t="s">
        <v>157</v>
      </c>
      <c r="E118" s="216" t="s">
        <v>2318</v>
      </c>
      <c r="F118" s="217" t="s">
        <v>2319</v>
      </c>
      <c r="G118" s="218" t="s">
        <v>2320</v>
      </c>
      <c r="H118" s="219">
        <v>1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40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161</v>
      </c>
      <c r="AT118" s="226" t="s">
        <v>157</v>
      </c>
      <c r="AU118" s="226" t="s">
        <v>77</v>
      </c>
      <c r="AY118" s="20" t="s">
        <v>155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75</v>
      </c>
      <c r="BK118" s="227">
        <f>ROUND(I118*H118,2)</f>
        <v>0</v>
      </c>
      <c r="BL118" s="20" t="s">
        <v>161</v>
      </c>
      <c r="BM118" s="226" t="s">
        <v>233</v>
      </c>
    </row>
    <row r="119" s="2" customFormat="1">
      <c r="A119" s="41"/>
      <c r="B119" s="42"/>
      <c r="C119" s="43"/>
      <c r="D119" s="228" t="s">
        <v>162</v>
      </c>
      <c r="E119" s="43"/>
      <c r="F119" s="229" t="s">
        <v>2319</v>
      </c>
      <c r="G119" s="43"/>
      <c r="H119" s="43"/>
      <c r="I119" s="230"/>
      <c r="J119" s="43"/>
      <c r="K119" s="43"/>
      <c r="L119" s="47"/>
      <c r="M119" s="288"/>
      <c r="N119" s="289"/>
      <c r="O119" s="290"/>
      <c r="P119" s="290"/>
      <c r="Q119" s="290"/>
      <c r="R119" s="290"/>
      <c r="S119" s="290"/>
      <c r="T119" s="29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162</v>
      </c>
      <c r="AU119" s="20" t="s">
        <v>77</v>
      </c>
    </row>
    <row r="120" s="2" customFormat="1" ht="6.96" customHeight="1">
      <c r="A120" s="41"/>
      <c r="B120" s="62"/>
      <c r="C120" s="63"/>
      <c r="D120" s="63"/>
      <c r="E120" s="63"/>
      <c r="F120" s="63"/>
      <c r="G120" s="63"/>
      <c r="H120" s="63"/>
      <c r="I120" s="63"/>
      <c r="J120" s="63"/>
      <c r="K120" s="63"/>
      <c r="L120" s="47"/>
      <c r="M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</sheetData>
  <sheetProtection sheet="1" autoFilter="0" formatColumns="0" formatRows="0" objects="1" scenarios="1" spinCount="100000" saltValue="jux7GydvyDczf5F34vMpZY69FlN4BX6nVL2+bGEkMA++3t+2i2AOisg1ZhoXUXHEa9e+6meTq5UoGymU1zEJNQ==" hashValue="R4XYUASO8N4F93Ata6oHUudvZWkNB0iegLqpd6QNhon7dn4TKc4tF/g4ql9xh1yiyfyvMK9/HH+QiWVOsFCKQA==" algorithmName="SHA-512" password="CC35"/>
  <autoFilter ref="C88:K11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-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99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2321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ROUND(J90,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ROUND((SUM(BE90:BE157)),  2)</f>
        <v>0</v>
      </c>
      <c r="G35" s="41"/>
      <c r="H35" s="41"/>
      <c r="I35" s="160">
        <v>0.21</v>
      </c>
      <c r="J35" s="159">
        <f>ROUND(((SUM(BE90:BE157))*I35),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ROUND((SUM(BF90:BF157)),  2)</f>
        <v>0</v>
      </c>
      <c r="G36" s="41"/>
      <c r="H36" s="41"/>
      <c r="I36" s="160">
        <v>0.12</v>
      </c>
      <c r="J36" s="159">
        <f>ROUND(((SUM(BF90:BF157))*I36),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ROUND((SUM(BG90:BG157)),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ROUND((SUM(BH90:BH157)),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ROUND((SUM(BI90:BI157)),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-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99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SO-03 - Demolice garáže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J90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106</v>
      </c>
      <c r="E64" s="180"/>
      <c r="F64" s="180"/>
      <c r="G64" s="180"/>
      <c r="H64" s="180"/>
      <c r="I64" s="180"/>
      <c r="J64" s="181">
        <f>J91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107</v>
      </c>
      <c r="E65" s="185"/>
      <c r="F65" s="185"/>
      <c r="G65" s="185"/>
      <c r="H65" s="185"/>
      <c r="I65" s="185"/>
      <c r="J65" s="186">
        <f>J92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2322</v>
      </c>
      <c r="E66" s="185"/>
      <c r="F66" s="185"/>
      <c r="G66" s="185"/>
      <c r="H66" s="185"/>
      <c r="I66" s="185"/>
      <c r="J66" s="186">
        <f>J129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2323</v>
      </c>
      <c r="E67" s="185"/>
      <c r="F67" s="185"/>
      <c r="G67" s="185"/>
      <c r="H67" s="185"/>
      <c r="I67" s="185"/>
      <c r="J67" s="186">
        <f>J142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117</v>
      </c>
      <c r="E68" s="185"/>
      <c r="F68" s="185"/>
      <c r="G68" s="185"/>
      <c r="H68" s="185"/>
      <c r="I68" s="185"/>
      <c r="J68" s="186">
        <f>J155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140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72" t="str">
        <f>E7</f>
        <v>ZŠ - Svidnická</v>
      </c>
      <c r="F78" s="35"/>
      <c r="G78" s="35"/>
      <c r="H78" s="35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" customFormat="1" ht="12" customHeight="1">
      <c r="B79" s="24"/>
      <c r="C79" s="35" t="s">
        <v>98</v>
      </c>
      <c r="D79" s="25"/>
      <c r="E79" s="25"/>
      <c r="F79" s="25"/>
      <c r="G79" s="25"/>
      <c r="H79" s="25"/>
      <c r="I79" s="25"/>
      <c r="J79" s="25"/>
      <c r="K79" s="25"/>
      <c r="L79" s="23"/>
    </row>
    <row r="80" s="2" customFormat="1" ht="16.5" customHeight="1">
      <c r="A80" s="41"/>
      <c r="B80" s="42"/>
      <c r="C80" s="43"/>
      <c r="D80" s="43"/>
      <c r="E80" s="172" t="s">
        <v>99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100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E11</f>
        <v>SO-03 - Demolice garáže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F14</f>
        <v xml:space="preserve"> </v>
      </c>
      <c r="G84" s="43"/>
      <c r="H84" s="43"/>
      <c r="I84" s="35" t="s">
        <v>23</v>
      </c>
      <c r="J84" s="75" t="str">
        <f>IF(J14="","",J14)</f>
        <v>16. 12. 2025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E17</f>
        <v xml:space="preserve"> </v>
      </c>
      <c r="G86" s="43"/>
      <c r="H86" s="43"/>
      <c r="I86" s="35" t="s">
        <v>30</v>
      </c>
      <c r="J86" s="39" t="str">
        <f>E23</f>
        <v xml:space="preserve"> 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28</v>
      </c>
      <c r="D87" s="43"/>
      <c r="E87" s="43"/>
      <c r="F87" s="30" t="str">
        <f>IF(E20="","",E20)</f>
        <v>Vyplň údaj</v>
      </c>
      <c r="G87" s="43"/>
      <c r="H87" s="43"/>
      <c r="I87" s="35" t="s">
        <v>32</v>
      </c>
      <c r="J87" s="39" t="str">
        <f>E26</f>
        <v xml:space="preserve"> 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8"/>
      <c r="B89" s="189"/>
      <c r="C89" s="190" t="s">
        <v>141</v>
      </c>
      <c r="D89" s="191" t="s">
        <v>54</v>
      </c>
      <c r="E89" s="191" t="s">
        <v>50</v>
      </c>
      <c r="F89" s="191" t="s">
        <v>51</v>
      </c>
      <c r="G89" s="191" t="s">
        <v>142</v>
      </c>
      <c r="H89" s="191" t="s">
        <v>143</v>
      </c>
      <c r="I89" s="191" t="s">
        <v>144</v>
      </c>
      <c r="J89" s="191" t="s">
        <v>104</v>
      </c>
      <c r="K89" s="192" t="s">
        <v>145</v>
      </c>
      <c r="L89" s="193"/>
      <c r="M89" s="95" t="s">
        <v>19</v>
      </c>
      <c r="N89" s="96" t="s">
        <v>39</v>
      </c>
      <c r="O89" s="96" t="s">
        <v>146</v>
      </c>
      <c r="P89" s="96" t="s">
        <v>147</v>
      </c>
      <c r="Q89" s="96" t="s">
        <v>148</v>
      </c>
      <c r="R89" s="96" t="s">
        <v>149</v>
      </c>
      <c r="S89" s="96" t="s">
        <v>150</v>
      </c>
      <c r="T89" s="97" t="s">
        <v>151</v>
      </c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</row>
    <row r="90" s="2" customFormat="1" ht="22.8" customHeight="1">
      <c r="A90" s="41"/>
      <c r="B90" s="42"/>
      <c r="C90" s="102" t="s">
        <v>152</v>
      </c>
      <c r="D90" s="43"/>
      <c r="E90" s="43"/>
      <c r="F90" s="43"/>
      <c r="G90" s="43"/>
      <c r="H90" s="43"/>
      <c r="I90" s="43"/>
      <c r="J90" s="194">
        <f>BK90</f>
        <v>0</v>
      </c>
      <c r="K90" s="43"/>
      <c r="L90" s="47"/>
      <c r="M90" s="98"/>
      <c r="N90" s="195"/>
      <c r="O90" s="99"/>
      <c r="P90" s="196">
        <f>P91</f>
        <v>0</v>
      </c>
      <c r="Q90" s="99"/>
      <c r="R90" s="196">
        <f>R91</f>
        <v>0</v>
      </c>
      <c r="S90" s="99"/>
      <c r="T90" s="197">
        <f>T91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68</v>
      </c>
      <c r="AU90" s="20" t="s">
        <v>105</v>
      </c>
      <c r="BK90" s="198">
        <f>BK91</f>
        <v>0</v>
      </c>
    </row>
    <row r="91" s="12" customFormat="1" ht="25.92" customHeight="1">
      <c r="A91" s="12"/>
      <c r="B91" s="199"/>
      <c r="C91" s="200"/>
      <c r="D91" s="201" t="s">
        <v>68</v>
      </c>
      <c r="E91" s="202" t="s">
        <v>153</v>
      </c>
      <c r="F91" s="202" t="s">
        <v>154</v>
      </c>
      <c r="G91" s="200"/>
      <c r="H91" s="200"/>
      <c r="I91" s="203"/>
      <c r="J91" s="204">
        <f>BK91</f>
        <v>0</v>
      </c>
      <c r="K91" s="200"/>
      <c r="L91" s="205"/>
      <c r="M91" s="206"/>
      <c r="N91" s="207"/>
      <c r="O91" s="207"/>
      <c r="P91" s="208">
        <f>P92+P129+P142+P155</f>
        <v>0</v>
      </c>
      <c r="Q91" s="207"/>
      <c r="R91" s="208">
        <f>R92+R129+R142+R155</f>
        <v>0</v>
      </c>
      <c r="S91" s="207"/>
      <c r="T91" s="209">
        <f>T92+T129+T142+T155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75</v>
      </c>
      <c r="AT91" s="211" t="s">
        <v>68</v>
      </c>
      <c r="AU91" s="211" t="s">
        <v>69</v>
      </c>
      <c r="AY91" s="210" t="s">
        <v>155</v>
      </c>
      <c r="BK91" s="212">
        <f>BK92+BK129+BK142+BK155</f>
        <v>0</v>
      </c>
    </row>
    <row r="92" s="12" customFormat="1" ht="22.8" customHeight="1">
      <c r="A92" s="12"/>
      <c r="B92" s="199"/>
      <c r="C92" s="200"/>
      <c r="D92" s="201" t="s">
        <v>68</v>
      </c>
      <c r="E92" s="213" t="s">
        <v>75</v>
      </c>
      <c r="F92" s="213" t="s">
        <v>156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SUM(P93:P128)</f>
        <v>0</v>
      </c>
      <c r="Q92" s="207"/>
      <c r="R92" s="208">
        <f>SUM(R93:R128)</f>
        <v>0</v>
      </c>
      <c r="S92" s="207"/>
      <c r="T92" s="209">
        <f>SUM(T93:T128)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75</v>
      </c>
      <c r="AT92" s="211" t="s">
        <v>68</v>
      </c>
      <c r="AU92" s="211" t="s">
        <v>75</v>
      </c>
      <c r="AY92" s="210" t="s">
        <v>155</v>
      </c>
      <c r="BK92" s="212">
        <f>SUM(BK93:BK128)</f>
        <v>0</v>
      </c>
    </row>
    <row r="93" s="2" customFormat="1" ht="16.5" customHeight="1">
      <c r="A93" s="41"/>
      <c r="B93" s="42"/>
      <c r="C93" s="215" t="s">
        <v>75</v>
      </c>
      <c r="D93" s="215" t="s">
        <v>157</v>
      </c>
      <c r="E93" s="216" t="s">
        <v>2324</v>
      </c>
      <c r="F93" s="217" t="s">
        <v>2325</v>
      </c>
      <c r="G93" s="218" t="s">
        <v>201</v>
      </c>
      <c r="H93" s="219">
        <v>11.16</v>
      </c>
      <c r="I93" s="220"/>
      <c r="J93" s="221">
        <f>ROUND(I93*H93,2)</f>
        <v>0</v>
      </c>
      <c r="K93" s="217" t="s">
        <v>19</v>
      </c>
      <c r="L93" s="47"/>
      <c r="M93" s="222" t="s">
        <v>19</v>
      </c>
      <c r="N93" s="223" t="s">
        <v>40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161</v>
      </c>
      <c r="AT93" s="226" t="s">
        <v>157</v>
      </c>
      <c r="AU93" s="226" t="s">
        <v>77</v>
      </c>
      <c r="AY93" s="20" t="s">
        <v>155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75</v>
      </c>
      <c r="BK93" s="227">
        <f>ROUND(I93*H93,2)</f>
        <v>0</v>
      </c>
      <c r="BL93" s="20" t="s">
        <v>161</v>
      </c>
      <c r="BM93" s="226" t="s">
        <v>77</v>
      </c>
    </row>
    <row r="94" s="2" customFormat="1">
      <c r="A94" s="41"/>
      <c r="B94" s="42"/>
      <c r="C94" s="43"/>
      <c r="D94" s="228" t="s">
        <v>162</v>
      </c>
      <c r="E94" s="43"/>
      <c r="F94" s="229" t="s">
        <v>2325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162</v>
      </c>
      <c r="AU94" s="20" t="s">
        <v>77</v>
      </c>
    </row>
    <row r="95" s="14" customFormat="1">
      <c r="A95" s="14"/>
      <c r="B95" s="243"/>
      <c r="C95" s="244"/>
      <c r="D95" s="228" t="s">
        <v>170</v>
      </c>
      <c r="E95" s="245" t="s">
        <v>19</v>
      </c>
      <c r="F95" s="246" t="s">
        <v>2326</v>
      </c>
      <c r="G95" s="244"/>
      <c r="H95" s="247">
        <v>11.16</v>
      </c>
      <c r="I95" s="248"/>
      <c r="J95" s="244"/>
      <c r="K95" s="244"/>
      <c r="L95" s="249"/>
      <c r="M95" s="250"/>
      <c r="N95" s="251"/>
      <c r="O95" s="251"/>
      <c r="P95" s="251"/>
      <c r="Q95" s="251"/>
      <c r="R95" s="251"/>
      <c r="S95" s="251"/>
      <c r="T95" s="252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53" t="s">
        <v>170</v>
      </c>
      <c r="AU95" s="253" t="s">
        <v>77</v>
      </c>
      <c r="AV95" s="14" t="s">
        <v>77</v>
      </c>
      <c r="AW95" s="14" t="s">
        <v>31</v>
      </c>
      <c r="AX95" s="14" t="s">
        <v>69</v>
      </c>
      <c r="AY95" s="253" t="s">
        <v>155</v>
      </c>
    </row>
    <row r="96" s="15" customFormat="1">
      <c r="A96" s="15"/>
      <c r="B96" s="254"/>
      <c r="C96" s="255"/>
      <c r="D96" s="228" t="s">
        <v>170</v>
      </c>
      <c r="E96" s="256" t="s">
        <v>19</v>
      </c>
      <c r="F96" s="257" t="s">
        <v>192</v>
      </c>
      <c r="G96" s="255"/>
      <c r="H96" s="258">
        <v>11.16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T96" s="264" t="s">
        <v>170</v>
      </c>
      <c r="AU96" s="264" t="s">
        <v>77</v>
      </c>
      <c r="AV96" s="15" t="s">
        <v>161</v>
      </c>
      <c r="AW96" s="15" t="s">
        <v>31</v>
      </c>
      <c r="AX96" s="15" t="s">
        <v>75</v>
      </c>
      <c r="AY96" s="264" t="s">
        <v>155</v>
      </c>
    </row>
    <row r="97" s="2" customFormat="1" ht="16.5" customHeight="1">
      <c r="A97" s="41"/>
      <c r="B97" s="42"/>
      <c r="C97" s="215" t="s">
        <v>77</v>
      </c>
      <c r="D97" s="215" t="s">
        <v>157</v>
      </c>
      <c r="E97" s="216" t="s">
        <v>2327</v>
      </c>
      <c r="F97" s="217" t="s">
        <v>2328</v>
      </c>
      <c r="G97" s="218" t="s">
        <v>168</v>
      </c>
      <c r="H97" s="219">
        <v>23.8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161</v>
      </c>
      <c r="AT97" s="226" t="s">
        <v>157</v>
      </c>
      <c r="AU97" s="226" t="s">
        <v>77</v>
      </c>
      <c r="AY97" s="20" t="s">
        <v>155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75</v>
      </c>
      <c r="BK97" s="227">
        <f>ROUND(I97*H97,2)</f>
        <v>0</v>
      </c>
      <c r="BL97" s="20" t="s">
        <v>161</v>
      </c>
      <c r="BM97" s="226" t="s">
        <v>161</v>
      </c>
    </row>
    <row r="98" s="2" customFormat="1">
      <c r="A98" s="41"/>
      <c r="B98" s="42"/>
      <c r="C98" s="43"/>
      <c r="D98" s="228" t="s">
        <v>162</v>
      </c>
      <c r="E98" s="43"/>
      <c r="F98" s="229" t="s">
        <v>2328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162</v>
      </c>
      <c r="AU98" s="20" t="s">
        <v>77</v>
      </c>
    </row>
    <row r="99" s="14" customFormat="1">
      <c r="A99" s="14"/>
      <c r="B99" s="243"/>
      <c r="C99" s="244"/>
      <c r="D99" s="228" t="s">
        <v>170</v>
      </c>
      <c r="E99" s="245" t="s">
        <v>19</v>
      </c>
      <c r="F99" s="246" t="s">
        <v>2329</v>
      </c>
      <c r="G99" s="244"/>
      <c r="H99" s="247">
        <v>23.8</v>
      </c>
      <c r="I99" s="248"/>
      <c r="J99" s="244"/>
      <c r="K99" s="244"/>
      <c r="L99" s="249"/>
      <c r="M99" s="250"/>
      <c r="N99" s="251"/>
      <c r="O99" s="251"/>
      <c r="P99" s="251"/>
      <c r="Q99" s="251"/>
      <c r="R99" s="251"/>
      <c r="S99" s="251"/>
      <c r="T99" s="252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3" t="s">
        <v>170</v>
      </c>
      <c r="AU99" s="253" t="s">
        <v>77</v>
      </c>
      <c r="AV99" s="14" t="s">
        <v>77</v>
      </c>
      <c r="AW99" s="14" t="s">
        <v>31</v>
      </c>
      <c r="AX99" s="14" t="s">
        <v>69</v>
      </c>
      <c r="AY99" s="253" t="s">
        <v>155</v>
      </c>
    </row>
    <row r="100" s="15" customFormat="1">
      <c r="A100" s="15"/>
      <c r="B100" s="254"/>
      <c r="C100" s="255"/>
      <c r="D100" s="228" t="s">
        <v>170</v>
      </c>
      <c r="E100" s="256" t="s">
        <v>19</v>
      </c>
      <c r="F100" s="257" t="s">
        <v>192</v>
      </c>
      <c r="G100" s="255"/>
      <c r="H100" s="258">
        <v>23.8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4" t="s">
        <v>170</v>
      </c>
      <c r="AU100" s="264" t="s">
        <v>77</v>
      </c>
      <c r="AV100" s="15" t="s">
        <v>161</v>
      </c>
      <c r="AW100" s="15" t="s">
        <v>31</v>
      </c>
      <c r="AX100" s="15" t="s">
        <v>75</v>
      </c>
      <c r="AY100" s="264" t="s">
        <v>155</v>
      </c>
    </row>
    <row r="101" s="2" customFormat="1" ht="16.5" customHeight="1">
      <c r="A101" s="41"/>
      <c r="B101" s="42"/>
      <c r="C101" s="265" t="s">
        <v>165</v>
      </c>
      <c r="D101" s="265" t="s">
        <v>322</v>
      </c>
      <c r="E101" s="266" t="s">
        <v>2330</v>
      </c>
      <c r="F101" s="267" t="s">
        <v>2331</v>
      </c>
      <c r="G101" s="268" t="s">
        <v>201</v>
      </c>
      <c r="H101" s="269">
        <v>3.57</v>
      </c>
      <c r="I101" s="270"/>
      <c r="J101" s="271">
        <f>ROUND(I101*H101,2)</f>
        <v>0</v>
      </c>
      <c r="K101" s="267" t="s">
        <v>19</v>
      </c>
      <c r="L101" s="272"/>
      <c r="M101" s="273" t="s">
        <v>19</v>
      </c>
      <c r="N101" s="274" t="s">
        <v>40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195</v>
      </c>
      <c r="AT101" s="226" t="s">
        <v>322</v>
      </c>
      <c r="AU101" s="226" t="s">
        <v>77</v>
      </c>
      <c r="AY101" s="20" t="s">
        <v>155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75</v>
      </c>
      <c r="BK101" s="227">
        <f>ROUND(I101*H101,2)</f>
        <v>0</v>
      </c>
      <c r="BL101" s="20" t="s">
        <v>161</v>
      </c>
      <c r="BM101" s="226" t="s">
        <v>169</v>
      </c>
    </row>
    <row r="102" s="2" customFormat="1">
      <c r="A102" s="41"/>
      <c r="B102" s="42"/>
      <c r="C102" s="43"/>
      <c r="D102" s="228" t="s">
        <v>162</v>
      </c>
      <c r="E102" s="43"/>
      <c r="F102" s="229" t="s">
        <v>2331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162</v>
      </c>
      <c r="AU102" s="20" t="s">
        <v>77</v>
      </c>
    </row>
    <row r="103" s="14" customFormat="1">
      <c r="A103" s="14"/>
      <c r="B103" s="243"/>
      <c r="C103" s="244"/>
      <c r="D103" s="228" t="s">
        <v>170</v>
      </c>
      <c r="E103" s="245" t="s">
        <v>19</v>
      </c>
      <c r="F103" s="246" t="s">
        <v>2332</v>
      </c>
      <c r="G103" s="244"/>
      <c r="H103" s="247">
        <v>3.57</v>
      </c>
      <c r="I103" s="248"/>
      <c r="J103" s="244"/>
      <c r="K103" s="244"/>
      <c r="L103" s="249"/>
      <c r="M103" s="250"/>
      <c r="N103" s="251"/>
      <c r="O103" s="251"/>
      <c r="P103" s="251"/>
      <c r="Q103" s="251"/>
      <c r="R103" s="251"/>
      <c r="S103" s="251"/>
      <c r="T103" s="252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53" t="s">
        <v>170</v>
      </c>
      <c r="AU103" s="253" t="s">
        <v>77</v>
      </c>
      <c r="AV103" s="14" t="s">
        <v>77</v>
      </c>
      <c r="AW103" s="14" t="s">
        <v>31</v>
      </c>
      <c r="AX103" s="14" t="s">
        <v>69</v>
      </c>
      <c r="AY103" s="253" t="s">
        <v>155</v>
      </c>
    </row>
    <row r="104" s="15" customFormat="1">
      <c r="A104" s="15"/>
      <c r="B104" s="254"/>
      <c r="C104" s="255"/>
      <c r="D104" s="228" t="s">
        <v>170</v>
      </c>
      <c r="E104" s="256" t="s">
        <v>19</v>
      </c>
      <c r="F104" s="257" t="s">
        <v>192</v>
      </c>
      <c r="G104" s="255"/>
      <c r="H104" s="258">
        <v>3.57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64" t="s">
        <v>170</v>
      </c>
      <c r="AU104" s="264" t="s">
        <v>77</v>
      </c>
      <c r="AV104" s="15" t="s">
        <v>161</v>
      </c>
      <c r="AW104" s="15" t="s">
        <v>31</v>
      </c>
      <c r="AX104" s="15" t="s">
        <v>75</v>
      </c>
      <c r="AY104" s="264" t="s">
        <v>155</v>
      </c>
    </row>
    <row r="105" s="2" customFormat="1" ht="16.5" customHeight="1">
      <c r="A105" s="41"/>
      <c r="B105" s="42"/>
      <c r="C105" s="215" t="s">
        <v>161</v>
      </c>
      <c r="D105" s="215" t="s">
        <v>157</v>
      </c>
      <c r="E105" s="216" t="s">
        <v>2333</v>
      </c>
      <c r="F105" s="217" t="s">
        <v>2334</v>
      </c>
      <c r="G105" s="218" t="s">
        <v>168</v>
      </c>
      <c r="H105" s="219">
        <v>25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161</v>
      </c>
      <c r="AT105" s="226" t="s">
        <v>157</v>
      </c>
      <c r="AU105" s="226" t="s">
        <v>77</v>
      </c>
      <c r="AY105" s="20" t="s">
        <v>155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75</v>
      </c>
      <c r="BK105" s="227">
        <f>ROUND(I105*H105,2)</f>
        <v>0</v>
      </c>
      <c r="BL105" s="20" t="s">
        <v>161</v>
      </c>
      <c r="BM105" s="226" t="s">
        <v>195</v>
      </c>
    </row>
    <row r="106" s="2" customFormat="1">
      <c r="A106" s="41"/>
      <c r="B106" s="42"/>
      <c r="C106" s="43"/>
      <c r="D106" s="228" t="s">
        <v>162</v>
      </c>
      <c r="E106" s="43"/>
      <c r="F106" s="229" t="s">
        <v>2334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162</v>
      </c>
      <c r="AU106" s="20" t="s">
        <v>77</v>
      </c>
    </row>
    <row r="107" s="2" customFormat="1" ht="16.5" customHeight="1">
      <c r="A107" s="41"/>
      <c r="B107" s="42"/>
      <c r="C107" s="265" t="s">
        <v>198</v>
      </c>
      <c r="D107" s="265" t="s">
        <v>322</v>
      </c>
      <c r="E107" s="266" t="s">
        <v>2335</v>
      </c>
      <c r="F107" s="267" t="s">
        <v>2336</v>
      </c>
      <c r="G107" s="268" t="s">
        <v>2337</v>
      </c>
      <c r="H107" s="269">
        <v>0.5</v>
      </c>
      <c r="I107" s="270"/>
      <c r="J107" s="271">
        <f>ROUND(I107*H107,2)</f>
        <v>0</v>
      </c>
      <c r="K107" s="267" t="s">
        <v>19</v>
      </c>
      <c r="L107" s="272"/>
      <c r="M107" s="273" t="s">
        <v>19</v>
      </c>
      <c r="N107" s="274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195</v>
      </c>
      <c r="AT107" s="226" t="s">
        <v>322</v>
      </c>
      <c r="AU107" s="226" t="s">
        <v>77</v>
      </c>
      <c r="AY107" s="20" t="s">
        <v>155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75</v>
      </c>
      <c r="BK107" s="227">
        <f>ROUND(I107*H107,2)</f>
        <v>0</v>
      </c>
      <c r="BL107" s="20" t="s">
        <v>161</v>
      </c>
      <c r="BM107" s="226" t="s">
        <v>202</v>
      </c>
    </row>
    <row r="108" s="2" customFormat="1">
      <c r="A108" s="41"/>
      <c r="B108" s="42"/>
      <c r="C108" s="43"/>
      <c r="D108" s="228" t="s">
        <v>162</v>
      </c>
      <c r="E108" s="43"/>
      <c r="F108" s="229" t="s">
        <v>2336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162</v>
      </c>
      <c r="AU108" s="20" t="s">
        <v>77</v>
      </c>
    </row>
    <row r="109" s="14" customFormat="1">
      <c r="A109" s="14"/>
      <c r="B109" s="243"/>
      <c r="C109" s="244"/>
      <c r="D109" s="228" t="s">
        <v>170</v>
      </c>
      <c r="E109" s="245" t="s">
        <v>19</v>
      </c>
      <c r="F109" s="246" t="s">
        <v>2338</v>
      </c>
      <c r="G109" s="244"/>
      <c r="H109" s="247">
        <v>0.5</v>
      </c>
      <c r="I109" s="248"/>
      <c r="J109" s="244"/>
      <c r="K109" s="244"/>
      <c r="L109" s="249"/>
      <c r="M109" s="250"/>
      <c r="N109" s="251"/>
      <c r="O109" s="251"/>
      <c r="P109" s="251"/>
      <c r="Q109" s="251"/>
      <c r="R109" s="251"/>
      <c r="S109" s="251"/>
      <c r="T109" s="252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3" t="s">
        <v>170</v>
      </c>
      <c r="AU109" s="253" t="s">
        <v>77</v>
      </c>
      <c r="AV109" s="14" t="s">
        <v>77</v>
      </c>
      <c r="AW109" s="14" t="s">
        <v>31</v>
      </c>
      <c r="AX109" s="14" t="s">
        <v>69</v>
      </c>
      <c r="AY109" s="253" t="s">
        <v>155</v>
      </c>
    </row>
    <row r="110" s="15" customFormat="1">
      <c r="A110" s="15"/>
      <c r="B110" s="254"/>
      <c r="C110" s="255"/>
      <c r="D110" s="228" t="s">
        <v>170</v>
      </c>
      <c r="E110" s="256" t="s">
        <v>19</v>
      </c>
      <c r="F110" s="257" t="s">
        <v>192</v>
      </c>
      <c r="G110" s="255"/>
      <c r="H110" s="258">
        <v>0.5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4" t="s">
        <v>170</v>
      </c>
      <c r="AU110" s="264" t="s">
        <v>77</v>
      </c>
      <c r="AV110" s="15" t="s">
        <v>161</v>
      </c>
      <c r="AW110" s="15" t="s">
        <v>31</v>
      </c>
      <c r="AX110" s="15" t="s">
        <v>75</v>
      </c>
      <c r="AY110" s="264" t="s">
        <v>155</v>
      </c>
    </row>
    <row r="111" s="2" customFormat="1" ht="16.5" customHeight="1">
      <c r="A111" s="41"/>
      <c r="B111" s="42"/>
      <c r="C111" s="215" t="s">
        <v>169</v>
      </c>
      <c r="D111" s="215" t="s">
        <v>157</v>
      </c>
      <c r="E111" s="216" t="s">
        <v>2339</v>
      </c>
      <c r="F111" s="217" t="s">
        <v>2340</v>
      </c>
      <c r="G111" s="218" t="s">
        <v>168</v>
      </c>
      <c r="H111" s="219">
        <v>23.8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161</v>
      </c>
      <c r="AT111" s="226" t="s">
        <v>157</v>
      </c>
      <c r="AU111" s="226" t="s">
        <v>77</v>
      </c>
      <c r="AY111" s="20" t="s">
        <v>155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75</v>
      </c>
      <c r="BK111" s="227">
        <f>ROUND(I111*H111,2)</f>
        <v>0</v>
      </c>
      <c r="BL111" s="20" t="s">
        <v>161</v>
      </c>
      <c r="BM111" s="226" t="s">
        <v>8</v>
      </c>
    </row>
    <row r="112" s="2" customFormat="1">
      <c r="A112" s="41"/>
      <c r="B112" s="42"/>
      <c r="C112" s="43"/>
      <c r="D112" s="228" t="s">
        <v>162</v>
      </c>
      <c r="E112" s="43"/>
      <c r="F112" s="229" t="s">
        <v>2340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162</v>
      </c>
      <c r="AU112" s="20" t="s">
        <v>77</v>
      </c>
    </row>
    <row r="113" s="2" customFormat="1" ht="16.5" customHeight="1">
      <c r="A113" s="41"/>
      <c r="B113" s="42"/>
      <c r="C113" s="215" t="s">
        <v>212</v>
      </c>
      <c r="D113" s="215" t="s">
        <v>157</v>
      </c>
      <c r="E113" s="216" t="s">
        <v>2341</v>
      </c>
      <c r="F113" s="217" t="s">
        <v>2342</v>
      </c>
      <c r="G113" s="218" t="s">
        <v>168</v>
      </c>
      <c r="H113" s="219">
        <v>25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161</v>
      </c>
      <c r="AT113" s="226" t="s">
        <v>157</v>
      </c>
      <c r="AU113" s="226" t="s">
        <v>77</v>
      </c>
      <c r="AY113" s="20" t="s">
        <v>155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75</v>
      </c>
      <c r="BK113" s="227">
        <f>ROUND(I113*H113,2)</f>
        <v>0</v>
      </c>
      <c r="BL113" s="20" t="s">
        <v>161</v>
      </c>
      <c r="BM113" s="226" t="s">
        <v>215</v>
      </c>
    </row>
    <row r="114" s="2" customFormat="1">
      <c r="A114" s="41"/>
      <c r="B114" s="42"/>
      <c r="C114" s="43"/>
      <c r="D114" s="228" t="s">
        <v>162</v>
      </c>
      <c r="E114" s="43"/>
      <c r="F114" s="229" t="s">
        <v>2342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162</v>
      </c>
      <c r="AU114" s="20" t="s">
        <v>77</v>
      </c>
    </row>
    <row r="115" s="2" customFormat="1" ht="16.5" customHeight="1">
      <c r="A115" s="41"/>
      <c r="B115" s="42"/>
      <c r="C115" s="215" t="s">
        <v>195</v>
      </c>
      <c r="D115" s="215" t="s">
        <v>157</v>
      </c>
      <c r="E115" s="216" t="s">
        <v>2343</v>
      </c>
      <c r="F115" s="217" t="s">
        <v>2344</v>
      </c>
      <c r="G115" s="218" t="s">
        <v>168</v>
      </c>
      <c r="H115" s="219">
        <v>25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161</v>
      </c>
      <c r="AT115" s="226" t="s">
        <v>157</v>
      </c>
      <c r="AU115" s="226" t="s">
        <v>77</v>
      </c>
      <c r="AY115" s="20" t="s">
        <v>155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75</v>
      </c>
      <c r="BK115" s="227">
        <f>ROUND(I115*H115,2)</f>
        <v>0</v>
      </c>
      <c r="BL115" s="20" t="s">
        <v>161</v>
      </c>
      <c r="BM115" s="226" t="s">
        <v>220</v>
      </c>
    </row>
    <row r="116" s="2" customFormat="1">
      <c r="A116" s="41"/>
      <c r="B116" s="42"/>
      <c r="C116" s="43"/>
      <c r="D116" s="228" t="s">
        <v>162</v>
      </c>
      <c r="E116" s="43"/>
      <c r="F116" s="229" t="s">
        <v>2344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162</v>
      </c>
      <c r="AU116" s="20" t="s">
        <v>77</v>
      </c>
    </row>
    <row r="117" s="2" customFormat="1" ht="16.5" customHeight="1">
      <c r="A117" s="41"/>
      <c r="B117" s="42"/>
      <c r="C117" s="215" t="s">
        <v>221</v>
      </c>
      <c r="D117" s="215" t="s">
        <v>157</v>
      </c>
      <c r="E117" s="216" t="s">
        <v>2345</v>
      </c>
      <c r="F117" s="217" t="s">
        <v>2346</v>
      </c>
      <c r="G117" s="218" t="s">
        <v>168</v>
      </c>
      <c r="H117" s="219">
        <v>25</v>
      </c>
      <c r="I117" s="220"/>
      <c r="J117" s="221">
        <f>ROUND(I117*H117,2)</f>
        <v>0</v>
      </c>
      <c r="K117" s="217" t="s">
        <v>19</v>
      </c>
      <c r="L117" s="47"/>
      <c r="M117" s="222" t="s">
        <v>19</v>
      </c>
      <c r="N117" s="223" t="s">
        <v>40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161</v>
      </c>
      <c r="AT117" s="226" t="s">
        <v>157</v>
      </c>
      <c r="AU117" s="226" t="s">
        <v>77</v>
      </c>
      <c r="AY117" s="20" t="s">
        <v>155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75</v>
      </c>
      <c r="BK117" s="227">
        <f>ROUND(I117*H117,2)</f>
        <v>0</v>
      </c>
      <c r="BL117" s="20" t="s">
        <v>161</v>
      </c>
      <c r="BM117" s="226" t="s">
        <v>224</v>
      </c>
    </row>
    <row r="118" s="2" customFormat="1">
      <c r="A118" s="41"/>
      <c r="B118" s="42"/>
      <c r="C118" s="43"/>
      <c r="D118" s="228" t="s">
        <v>162</v>
      </c>
      <c r="E118" s="43"/>
      <c r="F118" s="229" t="s">
        <v>2346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162</v>
      </c>
      <c r="AU118" s="20" t="s">
        <v>77</v>
      </c>
    </row>
    <row r="119" s="2" customFormat="1" ht="16.5" customHeight="1">
      <c r="A119" s="41"/>
      <c r="B119" s="42"/>
      <c r="C119" s="215" t="s">
        <v>202</v>
      </c>
      <c r="D119" s="215" t="s">
        <v>157</v>
      </c>
      <c r="E119" s="216" t="s">
        <v>2347</v>
      </c>
      <c r="F119" s="217" t="s">
        <v>2348</v>
      </c>
      <c r="G119" s="218" t="s">
        <v>168</v>
      </c>
      <c r="H119" s="219">
        <v>25</v>
      </c>
      <c r="I119" s="220"/>
      <c r="J119" s="221">
        <f>ROUND(I119*H119,2)</f>
        <v>0</v>
      </c>
      <c r="K119" s="217" t="s">
        <v>19</v>
      </c>
      <c r="L119" s="47"/>
      <c r="M119" s="222" t="s">
        <v>19</v>
      </c>
      <c r="N119" s="223" t="s">
        <v>40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161</v>
      </c>
      <c r="AT119" s="226" t="s">
        <v>157</v>
      </c>
      <c r="AU119" s="226" t="s">
        <v>77</v>
      </c>
      <c r="AY119" s="20" t="s">
        <v>155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75</v>
      </c>
      <c r="BK119" s="227">
        <f>ROUND(I119*H119,2)</f>
        <v>0</v>
      </c>
      <c r="BL119" s="20" t="s">
        <v>161</v>
      </c>
      <c r="BM119" s="226" t="s">
        <v>228</v>
      </c>
    </row>
    <row r="120" s="2" customFormat="1">
      <c r="A120" s="41"/>
      <c r="B120" s="42"/>
      <c r="C120" s="43"/>
      <c r="D120" s="228" t="s">
        <v>162</v>
      </c>
      <c r="E120" s="43"/>
      <c r="F120" s="229" t="s">
        <v>2348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162</v>
      </c>
      <c r="AU120" s="20" t="s">
        <v>77</v>
      </c>
    </row>
    <row r="121" s="2" customFormat="1" ht="16.5" customHeight="1">
      <c r="A121" s="41"/>
      <c r="B121" s="42"/>
      <c r="C121" s="215" t="s">
        <v>229</v>
      </c>
      <c r="D121" s="215" t="s">
        <v>157</v>
      </c>
      <c r="E121" s="216" t="s">
        <v>2349</v>
      </c>
      <c r="F121" s="217" t="s">
        <v>2350</v>
      </c>
      <c r="G121" s="218" t="s">
        <v>232</v>
      </c>
      <c r="H121" s="219">
        <v>0.001</v>
      </c>
      <c r="I121" s="220"/>
      <c r="J121" s="221">
        <f>ROUND(I121*H121,2)</f>
        <v>0</v>
      </c>
      <c r="K121" s="217" t="s">
        <v>19</v>
      </c>
      <c r="L121" s="47"/>
      <c r="M121" s="222" t="s">
        <v>19</v>
      </c>
      <c r="N121" s="223" t="s">
        <v>40</v>
      </c>
      <c r="O121" s="87"/>
      <c r="P121" s="224">
        <f>O121*H121</f>
        <v>0</v>
      </c>
      <c r="Q121" s="224">
        <v>0</v>
      </c>
      <c r="R121" s="224">
        <f>Q121*H121</f>
        <v>0</v>
      </c>
      <c r="S121" s="224">
        <v>0</v>
      </c>
      <c r="T121" s="225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26" t="s">
        <v>161</v>
      </c>
      <c r="AT121" s="226" t="s">
        <v>157</v>
      </c>
      <c r="AU121" s="226" t="s">
        <v>77</v>
      </c>
      <c r="AY121" s="20" t="s">
        <v>155</v>
      </c>
      <c r="BE121" s="227">
        <f>IF(N121="základní",J121,0)</f>
        <v>0</v>
      </c>
      <c r="BF121" s="227">
        <f>IF(N121="snížená",J121,0)</f>
        <v>0</v>
      </c>
      <c r="BG121" s="227">
        <f>IF(N121="zákl. přenesená",J121,0)</f>
        <v>0</v>
      </c>
      <c r="BH121" s="227">
        <f>IF(N121="sníž. přenesená",J121,0)</f>
        <v>0</v>
      </c>
      <c r="BI121" s="227">
        <f>IF(N121="nulová",J121,0)</f>
        <v>0</v>
      </c>
      <c r="BJ121" s="20" t="s">
        <v>75</v>
      </c>
      <c r="BK121" s="227">
        <f>ROUND(I121*H121,2)</f>
        <v>0</v>
      </c>
      <c r="BL121" s="20" t="s">
        <v>161</v>
      </c>
      <c r="BM121" s="226" t="s">
        <v>233</v>
      </c>
    </row>
    <row r="122" s="2" customFormat="1">
      <c r="A122" s="41"/>
      <c r="B122" s="42"/>
      <c r="C122" s="43"/>
      <c r="D122" s="228" t="s">
        <v>162</v>
      </c>
      <c r="E122" s="43"/>
      <c r="F122" s="229" t="s">
        <v>2350</v>
      </c>
      <c r="G122" s="43"/>
      <c r="H122" s="43"/>
      <c r="I122" s="230"/>
      <c r="J122" s="43"/>
      <c r="K122" s="43"/>
      <c r="L122" s="47"/>
      <c r="M122" s="231"/>
      <c r="N122" s="232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162</v>
      </c>
      <c r="AU122" s="20" t="s">
        <v>77</v>
      </c>
    </row>
    <row r="123" s="14" customFormat="1">
      <c r="A123" s="14"/>
      <c r="B123" s="243"/>
      <c r="C123" s="244"/>
      <c r="D123" s="228" t="s">
        <v>170</v>
      </c>
      <c r="E123" s="245" t="s">
        <v>19</v>
      </c>
      <c r="F123" s="246" t="s">
        <v>2351</v>
      </c>
      <c r="G123" s="244"/>
      <c r="H123" s="247">
        <v>0.001</v>
      </c>
      <c r="I123" s="248"/>
      <c r="J123" s="244"/>
      <c r="K123" s="244"/>
      <c r="L123" s="249"/>
      <c r="M123" s="250"/>
      <c r="N123" s="251"/>
      <c r="O123" s="251"/>
      <c r="P123" s="251"/>
      <c r="Q123" s="251"/>
      <c r="R123" s="251"/>
      <c r="S123" s="251"/>
      <c r="T123" s="25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3" t="s">
        <v>170</v>
      </c>
      <c r="AU123" s="253" t="s">
        <v>77</v>
      </c>
      <c r="AV123" s="14" t="s">
        <v>77</v>
      </c>
      <c r="AW123" s="14" t="s">
        <v>31</v>
      </c>
      <c r="AX123" s="14" t="s">
        <v>69</v>
      </c>
      <c r="AY123" s="253" t="s">
        <v>155</v>
      </c>
    </row>
    <row r="124" s="15" customFormat="1">
      <c r="A124" s="15"/>
      <c r="B124" s="254"/>
      <c r="C124" s="255"/>
      <c r="D124" s="228" t="s">
        <v>170</v>
      </c>
      <c r="E124" s="256" t="s">
        <v>19</v>
      </c>
      <c r="F124" s="257" t="s">
        <v>192</v>
      </c>
      <c r="G124" s="255"/>
      <c r="H124" s="258">
        <v>0.001</v>
      </c>
      <c r="I124" s="259"/>
      <c r="J124" s="255"/>
      <c r="K124" s="255"/>
      <c r="L124" s="260"/>
      <c r="M124" s="261"/>
      <c r="N124" s="262"/>
      <c r="O124" s="262"/>
      <c r="P124" s="262"/>
      <c r="Q124" s="262"/>
      <c r="R124" s="262"/>
      <c r="S124" s="262"/>
      <c r="T124" s="26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4" t="s">
        <v>170</v>
      </c>
      <c r="AU124" s="264" t="s">
        <v>77</v>
      </c>
      <c r="AV124" s="15" t="s">
        <v>161</v>
      </c>
      <c r="AW124" s="15" t="s">
        <v>31</v>
      </c>
      <c r="AX124" s="15" t="s">
        <v>75</v>
      </c>
      <c r="AY124" s="264" t="s">
        <v>155</v>
      </c>
    </row>
    <row r="125" s="2" customFormat="1" ht="16.5" customHeight="1">
      <c r="A125" s="41"/>
      <c r="B125" s="42"/>
      <c r="C125" s="265" t="s">
        <v>8</v>
      </c>
      <c r="D125" s="265" t="s">
        <v>322</v>
      </c>
      <c r="E125" s="266" t="s">
        <v>2352</v>
      </c>
      <c r="F125" s="267" t="s">
        <v>2353</v>
      </c>
      <c r="G125" s="268" t="s">
        <v>2337</v>
      </c>
      <c r="H125" s="269">
        <v>0.75</v>
      </c>
      <c r="I125" s="270"/>
      <c r="J125" s="271">
        <f>ROUND(I125*H125,2)</f>
        <v>0</v>
      </c>
      <c r="K125" s="267" t="s">
        <v>19</v>
      </c>
      <c r="L125" s="272"/>
      <c r="M125" s="273" t="s">
        <v>19</v>
      </c>
      <c r="N125" s="274" t="s">
        <v>40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195</v>
      </c>
      <c r="AT125" s="226" t="s">
        <v>322</v>
      </c>
      <c r="AU125" s="226" t="s">
        <v>77</v>
      </c>
      <c r="AY125" s="20" t="s">
        <v>155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75</v>
      </c>
      <c r="BK125" s="227">
        <f>ROUND(I125*H125,2)</f>
        <v>0</v>
      </c>
      <c r="BL125" s="20" t="s">
        <v>161</v>
      </c>
      <c r="BM125" s="226" t="s">
        <v>238</v>
      </c>
    </row>
    <row r="126" s="2" customFormat="1">
      <c r="A126" s="41"/>
      <c r="B126" s="42"/>
      <c r="C126" s="43"/>
      <c r="D126" s="228" t="s">
        <v>162</v>
      </c>
      <c r="E126" s="43"/>
      <c r="F126" s="229" t="s">
        <v>2353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162</v>
      </c>
      <c r="AU126" s="20" t="s">
        <v>77</v>
      </c>
    </row>
    <row r="127" s="2" customFormat="1" ht="16.5" customHeight="1">
      <c r="A127" s="41"/>
      <c r="B127" s="42"/>
      <c r="C127" s="215" t="s">
        <v>254</v>
      </c>
      <c r="D127" s="215" t="s">
        <v>157</v>
      </c>
      <c r="E127" s="216" t="s">
        <v>2354</v>
      </c>
      <c r="F127" s="217" t="s">
        <v>2355</v>
      </c>
      <c r="G127" s="218" t="s">
        <v>168</v>
      </c>
      <c r="H127" s="219">
        <v>25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40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161</v>
      </c>
      <c r="AT127" s="226" t="s">
        <v>157</v>
      </c>
      <c r="AU127" s="226" t="s">
        <v>77</v>
      </c>
      <c r="AY127" s="20" t="s">
        <v>155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75</v>
      </c>
      <c r="BK127" s="227">
        <f>ROUND(I127*H127,2)</f>
        <v>0</v>
      </c>
      <c r="BL127" s="20" t="s">
        <v>161</v>
      </c>
      <c r="BM127" s="226" t="s">
        <v>257</v>
      </c>
    </row>
    <row r="128" s="2" customFormat="1">
      <c r="A128" s="41"/>
      <c r="B128" s="42"/>
      <c r="C128" s="43"/>
      <c r="D128" s="228" t="s">
        <v>162</v>
      </c>
      <c r="E128" s="43"/>
      <c r="F128" s="229" t="s">
        <v>2355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162</v>
      </c>
      <c r="AU128" s="20" t="s">
        <v>77</v>
      </c>
    </row>
    <row r="129" s="12" customFormat="1" ht="22.8" customHeight="1">
      <c r="A129" s="12"/>
      <c r="B129" s="199"/>
      <c r="C129" s="200"/>
      <c r="D129" s="201" t="s">
        <v>68</v>
      </c>
      <c r="E129" s="213" t="s">
        <v>221</v>
      </c>
      <c r="F129" s="213" t="s">
        <v>2356</v>
      </c>
      <c r="G129" s="200"/>
      <c r="H129" s="200"/>
      <c r="I129" s="203"/>
      <c r="J129" s="214">
        <f>BK129</f>
        <v>0</v>
      </c>
      <c r="K129" s="200"/>
      <c r="L129" s="205"/>
      <c r="M129" s="206"/>
      <c r="N129" s="207"/>
      <c r="O129" s="207"/>
      <c r="P129" s="208">
        <f>SUM(P130:P141)</f>
        <v>0</v>
      </c>
      <c r="Q129" s="207"/>
      <c r="R129" s="208">
        <f>SUM(R130:R141)</f>
        <v>0</v>
      </c>
      <c r="S129" s="207"/>
      <c r="T129" s="209">
        <f>SUM(T130:T141)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0" t="s">
        <v>75</v>
      </c>
      <c r="AT129" s="211" t="s">
        <v>68</v>
      </c>
      <c r="AU129" s="211" t="s">
        <v>75</v>
      </c>
      <c r="AY129" s="210" t="s">
        <v>155</v>
      </c>
      <c r="BK129" s="212">
        <f>SUM(BK130:BK141)</f>
        <v>0</v>
      </c>
    </row>
    <row r="130" s="2" customFormat="1" ht="16.5" customHeight="1">
      <c r="A130" s="41"/>
      <c r="B130" s="42"/>
      <c r="C130" s="215" t="s">
        <v>215</v>
      </c>
      <c r="D130" s="215" t="s">
        <v>157</v>
      </c>
      <c r="E130" s="216" t="s">
        <v>2357</v>
      </c>
      <c r="F130" s="217" t="s">
        <v>2358</v>
      </c>
      <c r="G130" s="218" t="s">
        <v>201</v>
      </c>
      <c r="H130" s="219">
        <v>11.16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40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161</v>
      </c>
      <c r="AT130" s="226" t="s">
        <v>157</v>
      </c>
      <c r="AU130" s="226" t="s">
        <v>77</v>
      </c>
      <c r="AY130" s="20" t="s">
        <v>155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75</v>
      </c>
      <c r="BK130" s="227">
        <f>ROUND(I130*H130,2)</f>
        <v>0</v>
      </c>
      <c r="BL130" s="20" t="s">
        <v>161</v>
      </c>
      <c r="BM130" s="226" t="s">
        <v>262</v>
      </c>
    </row>
    <row r="131" s="2" customFormat="1">
      <c r="A131" s="41"/>
      <c r="B131" s="42"/>
      <c r="C131" s="43"/>
      <c r="D131" s="228" t="s">
        <v>162</v>
      </c>
      <c r="E131" s="43"/>
      <c r="F131" s="229" t="s">
        <v>2358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162</v>
      </c>
      <c r="AU131" s="20" t="s">
        <v>77</v>
      </c>
    </row>
    <row r="132" s="14" customFormat="1">
      <c r="A132" s="14"/>
      <c r="B132" s="243"/>
      <c r="C132" s="244"/>
      <c r="D132" s="228" t="s">
        <v>170</v>
      </c>
      <c r="E132" s="245" t="s">
        <v>19</v>
      </c>
      <c r="F132" s="246" t="s">
        <v>2359</v>
      </c>
      <c r="G132" s="244"/>
      <c r="H132" s="247">
        <v>11.16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3" t="s">
        <v>170</v>
      </c>
      <c r="AU132" s="253" t="s">
        <v>77</v>
      </c>
      <c r="AV132" s="14" t="s">
        <v>77</v>
      </c>
      <c r="AW132" s="14" t="s">
        <v>31</v>
      </c>
      <c r="AX132" s="14" t="s">
        <v>69</v>
      </c>
      <c r="AY132" s="253" t="s">
        <v>155</v>
      </c>
    </row>
    <row r="133" s="15" customFormat="1">
      <c r="A133" s="15"/>
      <c r="B133" s="254"/>
      <c r="C133" s="255"/>
      <c r="D133" s="228" t="s">
        <v>170</v>
      </c>
      <c r="E133" s="256" t="s">
        <v>19</v>
      </c>
      <c r="F133" s="257" t="s">
        <v>192</v>
      </c>
      <c r="G133" s="255"/>
      <c r="H133" s="258">
        <v>11.16</v>
      </c>
      <c r="I133" s="259"/>
      <c r="J133" s="255"/>
      <c r="K133" s="255"/>
      <c r="L133" s="260"/>
      <c r="M133" s="261"/>
      <c r="N133" s="262"/>
      <c r="O133" s="262"/>
      <c r="P133" s="262"/>
      <c r="Q133" s="262"/>
      <c r="R133" s="262"/>
      <c r="S133" s="262"/>
      <c r="T133" s="263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4" t="s">
        <v>170</v>
      </c>
      <c r="AU133" s="264" t="s">
        <v>77</v>
      </c>
      <c r="AV133" s="15" t="s">
        <v>161</v>
      </c>
      <c r="AW133" s="15" t="s">
        <v>31</v>
      </c>
      <c r="AX133" s="15" t="s">
        <v>75</v>
      </c>
      <c r="AY133" s="264" t="s">
        <v>155</v>
      </c>
    </row>
    <row r="134" s="2" customFormat="1" ht="16.5" customHeight="1">
      <c r="A134" s="41"/>
      <c r="B134" s="42"/>
      <c r="C134" s="215" t="s">
        <v>265</v>
      </c>
      <c r="D134" s="215" t="s">
        <v>157</v>
      </c>
      <c r="E134" s="216" t="s">
        <v>2360</v>
      </c>
      <c r="F134" s="217" t="s">
        <v>2361</v>
      </c>
      <c r="G134" s="218" t="s">
        <v>201</v>
      </c>
      <c r="H134" s="219">
        <v>2.38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40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161</v>
      </c>
      <c r="AT134" s="226" t="s">
        <v>157</v>
      </c>
      <c r="AU134" s="226" t="s">
        <v>77</v>
      </c>
      <c r="AY134" s="20" t="s">
        <v>155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75</v>
      </c>
      <c r="BK134" s="227">
        <f>ROUND(I134*H134,2)</f>
        <v>0</v>
      </c>
      <c r="BL134" s="20" t="s">
        <v>161</v>
      </c>
      <c r="BM134" s="226" t="s">
        <v>268</v>
      </c>
    </row>
    <row r="135" s="2" customFormat="1">
      <c r="A135" s="41"/>
      <c r="B135" s="42"/>
      <c r="C135" s="43"/>
      <c r="D135" s="228" t="s">
        <v>162</v>
      </c>
      <c r="E135" s="43"/>
      <c r="F135" s="229" t="s">
        <v>2361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162</v>
      </c>
      <c r="AU135" s="20" t="s">
        <v>77</v>
      </c>
    </row>
    <row r="136" s="14" customFormat="1">
      <c r="A136" s="14"/>
      <c r="B136" s="243"/>
      <c r="C136" s="244"/>
      <c r="D136" s="228" t="s">
        <v>170</v>
      </c>
      <c r="E136" s="245" t="s">
        <v>19</v>
      </c>
      <c r="F136" s="246" t="s">
        <v>2362</v>
      </c>
      <c r="G136" s="244"/>
      <c r="H136" s="247">
        <v>2.38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3" t="s">
        <v>170</v>
      </c>
      <c r="AU136" s="253" t="s">
        <v>77</v>
      </c>
      <c r="AV136" s="14" t="s">
        <v>77</v>
      </c>
      <c r="AW136" s="14" t="s">
        <v>31</v>
      </c>
      <c r="AX136" s="14" t="s">
        <v>69</v>
      </c>
      <c r="AY136" s="253" t="s">
        <v>155</v>
      </c>
    </row>
    <row r="137" s="15" customFormat="1">
      <c r="A137" s="15"/>
      <c r="B137" s="254"/>
      <c r="C137" s="255"/>
      <c r="D137" s="228" t="s">
        <v>170</v>
      </c>
      <c r="E137" s="256" t="s">
        <v>19</v>
      </c>
      <c r="F137" s="257" t="s">
        <v>192</v>
      </c>
      <c r="G137" s="255"/>
      <c r="H137" s="258">
        <v>2.38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4" t="s">
        <v>170</v>
      </c>
      <c r="AU137" s="264" t="s">
        <v>77</v>
      </c>
      <c r="AV137" s="15" t="s">
        <v>161</v>
      </c>
      <c r="AW137" s="15" t="s">
        <v>31</v>
      </c>
      <c r="AX137" s="15" t="s">
        <v>75</v>
      </c>
      <c r="AY137" s="264" t="s">
        <v>155</v>
      </c>
    </row>
    <row r="138" s="2" customFormat="1" ht="16.5" customHeight="1">
      <c r="A138" s="41"/>
      <c r="B138" s="42"/>
      <c r="C138" s="215" t="s">
        <v>220</v>
      </c>
      <c r="D138" s="215" t="s">
        <v>157</v>
      </c>
      <c r="E138" s="216" t="s">
        <v>2363</v>
      </c>
      <c r="F138" s="217" t="s">
        <v>2364</v>
      </c>
      <c r="G138" s="218" t="s">
        <v>201</v>
      </c>
      <c r="H138" s="219">
        <v>57.12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40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161</v>
      </c>
      <c r="AT138" s="226" t="s">
        <v>157</v>
      </c>
      <c r="AU138" s="226" t="s">
        <v>77</v>
      </c>
      <c r="AY138" s="20" t="s">
        <v>155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75</v>
      </c>
      <c r="BK138" s="227">
        <f>ROUND(I138*H138,2)</f>
        <v>0</v>
      </c>
      <c r="BL138" s="20" t="s">
        <v>161</v>
      </c>
      <c r="BM138" s="226" t="s">
        <v>282</v>
      </c>
    </row>
    <row r="139" s="2" customFormat="1">
      <c r="A139" s="41"/>
      <c r="B139" s="42"/>
      <c r="C139" s="43"/>
      <c r="D139" s="228" t="s">
        <v>162</v>
      </c>
      <c r="E139" s="43"/>
      <c r="F139" s="229" t="s">
        <v>2364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162</v>
      </c>
      <c r="AU139" s="20" t="s">
        <v>77</v>
      </c>
    </row>
    <row r="140" s="14" customFormat="1">
      <c r="A140" s="14"/>
      <c r="B140" s="243"/>
      <c r="C140" s="244"/>
      <c r="D140" s="228" t="s">
        <v>170</v>
      </c>
      <c r="E140" s="245" t="s">
        <v>19</v>
      </c>
      <c r="F140" s="246" t="s">
        <v>2365</v>
      </c>
      <c r="G140" s="244"/>
      <c r="H140" s="247">
        <v>57.12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170</v>
      </c>
      <c r="AU140" s="253" t="s">
        <v>77</v>
      </c>
      <c r="AV140" s="14" t="s">
        <v>77</v>
      </c>
      <c r="AW140" s="14" t="s">
        <v>31</v>
      </c>
      <c r="AX140" s="14" t="s">
        <v>69</v>
      </c>
      <c r="AY140" s="253" t="s">
        <v>155</v>
      </c>
    </row>
    <row r="141" s="15" customFormat="1">
      <c r="A141" s="15"/>
      <c r="B141" s="254"/>
      <c r="C141" s="255"/>
      <c r="D141" s="228" t="s">
        <v>170</v>
      </c>
      <c r="E141" s="256" t="s">
        <v>19</v>
      </c>
      <c r="F141" s="257" t="s">
        <v>192</v>
      </c>
      <c r="G141" s="255"/>
      <c r="H141" s="258">
        <v>57.12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170</v>
      </c>
      <c r="AU141" s="264" t="s">
        <v>77</v>
      </c>
      <c r="AV141" s="15" t="s">
        <v>161</v>
      </c>
      <c r="AW141" s="15" t="s">
        <v>31</v>
      </c>
      <c r="AX141" s="15" t="s">
        <v>75</v>
      </c>
      <c r="AY141" s="264" t="s">
        <v>155</v>
      </c>
    </row>
    <row r="142" s="12" customFormat="1" ht="22.8" customHeight="1">
      <c r="A142" s="12"/>
      <c r="B142" s="199"/>
      <c r="C142" s="200"/>
      <c r="D142" s="201" t="s">
        <v>68</v>
      </c>
      <c r="E142" s="213" t="s">
        <v>1073</v>
      </c>
      <c r="F142" s="213" t="s">
        <v>2366</v>
      </c>
      <c r="G142" s="200"/>
      <c r="H142" s="200"/>
      <c r="I142" s="203"/>
      <c r="J142" s="214">
        <f>BK142</f>
        <v>0</v>
      </c>
      <c r="K142" s="200"/>
      <c r="L142" s="205"/>
      <c r="M142" s="206"/>
      <c r="N142" s="207"/>
      <c r="O142" s="207"/>
      <c r="P142" s="208">
        <f>SUM(P143:P154)</f>
        <v>0</v>
      </c>
      <c r="Q142" s="207"/>
      <c r="R142" s="208">
        <f>SUM(R143:R154)</f>
        <v>0</v>
      </c>
      <c r="S142" s="207"/>
      <c r="T142" s="209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0" t="s">
        <v>75</v>
      </c>
      <c r="AT142" s="211" t="s">
        <v>68</v>
      </c>
      <c r="AU142" s="211" t="s">
        <v>75</v>
      </c>
      <c r="AY142" s="210" t="s">
        <v>155</v>
      </c>
      <c r="BK142" s="212">
        <f>SUM(BK143:BK154)</f>
        <v>0</v>
      </c>
    </row>
    <row r="143" s="2" customFormat="1" ht="16.5" customHeight="1">
      <c r="A143" s="41"/>
      <c r="B143" s="42"/>
      <c r="C143" s="215" t="s">
        <v>289</v>
      </c>
      <c r="D143" s="215" t="s">
        <v>157</v>
      </c>
      <c r="E143" s="216" t="s">
        <v>2367</v>
      </c>
      <c r="F143" s="217" t="s">
        <v>2368</v>
      </c>
      <c r="G143" s="218" t="s">
        <v>232</v>
      </c>
      <c r="H143" s="219">
        <v>53.736</v>
      </c>
      <c r="I143" s="220"/>
      <c r="J143" s="221">
        <f>ROUND(I143*H143,2)</f>
        <v>0</v>
      </c>
      <c r="K143" s="217" t="s">
        <v>19</v>
      </c>
      <c r="L143" s="47"/>
      <c r="M143" s="222" t="s">
        <v>19</v>
      </c>
      <c r="N143" s="223" t="s">
        <v>40</v>
      </c>
      <c r="O143" s="87"/>
      <c r="P143" s="224">
        <f>O143*H143</f>
        <v>0</v>
      </c>
      <c r="Q143" s="224">
        <v>0</v>
      </c>
      <c r="R143" s="224">
        <f>Q143*H143</f>
        <v>0</v>
      </c>
      <c r="S143" s="224">
        <v>0</v>
      </c>
      <c r="T143" s="225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6" t="s">
        <v>161</v>
      </c>
      <c r="AT143" s="226" t="s">
        <v>157</v>
      </c>
      <c r="AU143" s="226" t="s">
        <v>77</v>
      </c>
      <c r="AY143" s="20" t="s">
        <v>155</v>
      </c>
      <c r="BE143" s="227">
        <f>IF(N143="základní",J143,0)</f>
        <v>0</v>
      </c>
      <c r="BF143" s="227">
        <f>IF(N143="snížená",J143,0)</f>
        <v>0</v>
      </c>
      <c r="BG143" s="227">
        <f>IF(N143="zákl. přenesená",J143,0)</f>
        <v>0</v>
      </c>
      <c r="BH143" s="227">
        <f>IF(N143="sníž. přenesená",J143,0)</f>
        <v>0</v>
      </c>
      <c r="BI143" s="227">
        <f>IF(N143="nulová",J143,0)</f>
        <v>0</v>
      </c>
      <c r="BJ143" s="20" t="s">
        <v>75</v>
      </c>
      <c r="BK143" s="227">
        <f>ROUND(I143*H143,2)</f>
        <v>0</v>
      </c>
      <c r="BL143" s="20" t="s">
        <v>161</v>
      </c>
      <c r="BM143" s="226" t="s">
        <v>292</v>
      </c>
    </row>
    <row r="144" s="2" customFormat="1">
      <c r="A144" s="41"/>
      <c r="B144" s="42"/>
      <c r="C144" s="43"/>
      <c r="D144" s="228" t="s">
        <v>162</v>
      </c>
      <c r="E144" s="43"/>
      <c r="F144" s="229" t="s">
        <v>2368</v>
      </c>
      <c r="G144" s="43"/>
      <c r="H144" s="43"/>
      <c r="I144" s="230"/>
      <c r="J144" s="43"/>
      <c r="K144" s="43"/>
      <c r="L144" s="47"/>
      <c r="M144" s="231"/>
      <c r="N144" s="232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162</v>
      </c>
      <c r="AU144" s="20" t="s">
        <v>77</v>
      </c>
    </row>
    <row r="145" s="2" customFormat="1" ht="21.75" customHeight="1">
      <c r="A145" s="41"/>
      <c r="B145" s="42"/>
      <c r="C145" s="215" t="s">
        <v>224</v>
      </c>
      <c r="D145" s="215" t="s">
        <v>157</v>
      </c>
      <c r="E145" s="216" t="s">
        <v>2369</v>
      </c>
      <c r="F145" s="217" t="s">
        <v>2370</v>
      </c>
      <c r="G145" s="218" t="s">
        <v>232</v>
      </c>
      <c r="H145" s="219">
        <v>53.736</v>
      </c>
      <c r="I145" s="220"/>
      <c r="J145" s="221">
        <f>ROUND(I145*H145,2)</f>
        <v>0</v>
      </c>
      <c r="K145" s="217" t="s">
        <v>19</v>
      </c>
      <c r="L145" s="47"/>
      <c r="M145" s="222" t="s">
        <v>19</v>
      </c>
      <c r="N145" s="223" t="s">
        <v>40</v>
      </c>
      <c r="O145" s="87"/>
      <c r="P145" s="224">
        <f>O145*H145</f>
        <v>0</v>
      </c>
      <c r="Q145" s="224">
        <v>0</v>
      </c>
      <c r="R145" s="224">
        <f>Q145*H145</f>
        <v>0</v>
      </c>
      <c r="S145" s="224">
        <v>0</v>
      </c>
      <c r="T145" s="225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6" t="s">
        <v>161</v>
      </c>
      <c r="AT145" s="226" t="s">
        <v>157</v>
      </c>
      <c r="AU145" s="226" t="s">
        <v>77</v>
      </c>
      <c r="AY145" s="20" t="s">
        <v>155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0" t="s">
        <v>75</v>
      </c>
      <c r="BK145" s="227">
        <f>ROUND(I145*H145,2)</f>
        <v>0</v>
      </c>
      <c r="BL145" s="20" t="s">
        <v>161</v>
      </c>
      <c r="BM145" s="226" t="s">
        <v>301</v>
      </c>
    </row>
    <row r="146" s="2" customFormat="1">
      <c r="A146" s="41"/>
      <c r="B146" s="42"/>
      <c r="C146" s="43"/>
      <c r="D146" s="228" t="s">
        <v>162</v>
      </c>
      <c r="E146" s="43"/>
      <c r="F146" s="229" t="s">
        <v>2370</v>
      </c>
      <c r="G146" s="43"/>
      <c r="H146" s="43"/>
      <c r="I146" s="230"/>
      <c r="J146" s="43"/>
      <c r="K146" s="43"/>
      <c r="L146" s="47"/>
      <c r="M146" s="231"/>
      <c r="N146" s="232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162</v>
      </c>
      <c r="AU146" s="20" t="s">
        <v>77</v>
      </c>
    </row>
    <row r="147" s="2" customFormat="1" ht="16.5" customHeight="1">
      <c r="A147" s="41"/>
      <c r="B147" s="42"/>
      <c r="C147" s="215" t="s">
        <v>321</v>
      </c>
      <c r="D147" s="215" t="s">
        <v>157</v>
      </c>
      <c r="E147" s="216" t="s">
        <v>1111</v>
      </c>
      <c r="F147" s="217" t="s">
        <v>1112</v>
      </c>
      <c r="G147" s="218" t="s">
        <v>232</v>
      </c>
      <c r="H147" s="219">
        <v>53.736</v>
      </c>
      <c r="I147" s="220"/>
      <c r="J147" s="221">
        <f>ROUND(I147*H147,2)</f>
        <v>0</v>
      </c>
      <c r="K147" s="217" t="s">
        <v>19</v>
      </c>
      <c r="L147" s="47"/>
      <c r="M147" s="222" t="s">
        <v>19</v>
      </c>
      <c r="N147" s="223" t="s">
        <v>40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161</v>
      </c>
      <c r="AT147" s="226" t="s">
        <v>157</v>
      </c>
      <c r="AU147" s="226" t="s">
        <v>77</v>
      </c>
      <c r="AY147" s="20" t="s">
        <v>155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75</v>
      </c>
      <c r="BK147" s="227">
        <f>ROUND(I147*H147,2)</f>
        <v>0</v>
      </c>
      <c r="BL147" s="20" t="s">
        <v>161</v>
      </c>
      <c r="BM147" s="226" t="s">
        <v>325</v>
      </c>
    </row>
    <row r="148" s="2" customFormat="1">
      <c r="A148" s="41"/>
      <c r="B148" s="42"/>
      <c r="C148" s="43"/>
      <c r="D148" s="228" t="s">
        <v>162</v>
      </c>
      <c r="E148" s="43"/>
      <c r="F148" s="229" t="s">
        <v>1112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162</v>
      </c>
      <c r="AU148" s="20" t="s">
        <v>77</v>
      </c>
    </row>
    <row r="149" s="2" customFormat="1" ht="16.5" customHeight="1">
      <c r="A149" s="41"/>
      <c r="B149" s="42"/>
      <c r="C149" s="215" t="s">
        <v>228</v>
      </c>
      <c r="D149" s="215" t="s">
        <v>157</v>
      </c>
      <c r="E149" s="216" t="s">
        <v>1114</v>
      </c>
      <c r="F149" s="217" t="s">
        <v>1115</v>
      </c>
      <c r="G149" s="218" t="s">
        <v>232</v>
      </c>
      <c r="H149" s="219">
        <v>752.304</v>
      </c>
      <c r="I149" s="220"/>
      <c r="J149" s="221">
        <f>ROUND(I149*H149,2)</f>
        <v>0</v>
      </c>
      <c r="K149" s="217" t="s">
        <v>19</v>
      </c>
      <c r="L149" s="47"/>
      <c r="M149" s="222" t="s">
        <v>19</v>
      </c>
      <c r="N149" s="223" t="s">
        <v>40</v>
      </c>
      <c r="O149" s="87"/>
      <c r="P149" s="224">
        <f>O149*H149</f>
        <v>0</v>
      </c>
      <c r="Q149" s="224">
        <v>0</v>
      </c>
      <c r="R149" s="224">
        <f>Q149*H149</f>
        <v>0</v>
      </c>
      <c r="S149" s="224">
        <v>0</v>
      </c>
      <c r="T149" s="225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26" t="s">
        <v>161</v>
      </c>
      <c r="AT149" s="226" t="s">
        <v>157</v>
      </c>
      <c r="AU149" s="226" t="s">
        <v>77</v>
      </c>
      <c r="AY149" s="20" t="s">
        <v>155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0" t="s">
        <v>75</v>
      </c>
      <c r="BK149" s="227">
        <f>ROUND(I149*H149,2)</f>
        <v>0</v>
      </c>
      <c r="BL149" s="20" t="s">
        <v>161</v>
      </c>
      <c r="BM149" s="226" t="s">
        <v>351</v>
      </c>
    </row>
    <row r="150" s="2" customFormat="1">
      <c r="A150" s="41"/>
      <c r="B150" s="42"/>
      <c r="C150" s="43"/>
      <c r="D150" s="228" t="s">
        <v>162</v>
      </c>
      <c r="E150" s="43"/>
      <c r="F150" s="229" t="s">
        <v>1115</v>
      </c>
      <c r="G150" s="43"/>
      <c r="H150" s="43"/>
      <c r="I150" s="230"/>
      <c r="J150" s="43"/>
      <c r="K150" s="43"/>
      <c r="L150" s="47"/>
      <c r="M150" s="231"/>
      <c r="N150" s="232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162</v>
      </c>
      <c r="AU150" s="20" t="s">
        <v>77</v>
      </c>
    </row>
    <row r="151" s="14" customFormat="1">
      <c r="A151" s="14"/>
      <c r="B151" s="243"/>
      <c r="C151" s="244"/>
      <c r="D151" s="228" t="s">
        <v>170</v>
      </c>
      <c r="E151" s="245" t="s">
        <v>19</v>
      </c>
      <c r="F151" s="246" t="s">
        <v>2371</v>
      </c>
      <c r="G151" s="244"/>
      <c r="H151" s="247">
        <v>752.304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3" t="s">
        <v>170</v>
      </c>
      <c r="AU151" s="253" t="s">
        <v>77</v>
      </c>
      <c r="AV151" s="14" t="s">
        <v>77</v>
      </c>
      <c r="AW151" s="14" t="s">
        <v>31</v>
      </c>
      <c r="AX151" s="14" t="s">
        <v>69</v>
      </c>
      <c r="AY151" s="253" t="s">
        <v>155</v>
      </c>
    </row>
    <row r="152" s="15" customFormat="1">
      <c r="A152" s="15"/>
      <c r="B152" s="254"/>
      <c r="C152" s="255"/>
      <c r="D152" s="228" t="s">
        <v>170</v>
      </c>
      <c r="E152" s="256" t="s">
        <v>19</v>
      </c>
      <c r="F152" s="257" t="s">
        <v>192</v>
      </c>
      <c r="G152" s="255"/>
      <c r="H152" s="258">
        <v>752.304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4" t="s">
        <v>170</v>
      </c>
      <c r="AU152" s="264" t="s">
        <v>77</v>
      </c>
      <c r="AV152" s="15" t="s">
        <v>161</v>
      </c>
      <c r="AW152" s="15" t="s">
        <v>31</v>
      </c>
      <c r="AX152" s="15" t="s">
        <v>75</v>
      </c>
      <c r="AY152" s="264" t="s">
        <v>155</v>
      </c>
    </row>
    <row r="153" s="2" customFormat="1" ht="24.15" customHeight="1">
      <c r="A153" s="41"/>
      <c r="B153" s="42"/>
      <c r="C153" s="215" t="s">
        <v>7</v>
      </c>
      <c r="D153" s="215" t="s">
        <v>157</v>
      </c>
      <c r="E153" s="216" t="s">
        <v>1119</v>
      </c>
      <c r="F153" s="217" t="s">
        <v>1120</v>
      </c>
      <c r="G153" s="218" t="s">
        <v>232</v>
      </c>
      <c r="H153" s="219">
        <v>53.736</v>
      </c>
      <c r="I153" s="220"/>
      <c r="J153" s="221">
        <f>ROUND(I153*H153,2)</f>
        <v>0</v>
      </c>
      <c r="K153" s="217" t="s">
        <v>19</v>
      </c>
      <c r="L153" s="47"/>
      <c r="M153" s="222" t="s">
        <v>19</v>
      </c>
      <c r="N153" s="223" t="s">
        <v>40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161</v>
      </c>
      <c r="AT153" s="226" t="s">
        <v>157</v>
      </c>
      <c r="AU153" s="226" t="s">
        <v>77</v>
      </c>
      <c r="AY153" s="20" t="s">
        <v>155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75</v>
      </c>
      <c r="BK153" s="227">
        <f>ROUND(I153*H153,2)</f>
        <v>0</v>
      </c>
      <c r="BL153" s="20" t="s">
        <v>161</v>
      </c>
      <c r="BM153" s="226" t="s">
        <v>356</v>
      </c>
    </row>
    <row r="154" s="2" customFormat="1">
      <c r="A154" s="41"/>
      <c r="B154" s="42"/>
      <c r="C154" s="43"/>
      <c r="D154" s="228" t="s">
        <v>162</v>
      </c>
      <c r="E154" s="43"/>
      <c r="F154" s="229" t="s">
        <v>1120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162</v>
      </c>
      <c r="AU154" s="20" t="s">
        <v>77</v>
      </c>
    </row>
    <row r="155" s="12" customFormat="1" ht="22.8" customHeight="1">
      <c r="A155" s="12"/>
      <c r="B155" s="199"/>
      <c r="C155" s="200"/>
      <c r="D155" s="201" t="s">
        <v>68</v>
      </c>
      <c r="E155" s="213" t="s">
        <v>1122</v>
      </c>
      <c r="F155" s="213" t="s">
        <v>1123</v>
      </c>
      <c r="G155" s="200"/>
      <c r="H155" s="200"/>
      <c r="I155" s="203"/>
      <c r="J155" s="214">
        <f>BK155</f>
        <v>0</v>
      </c>
      <c r="K155" s="200"/>
      <c r="L155" s="205"/>
      <c r="M155" s="206"/>
      <c r="N155" s="207"/>
      <c r="O155" s="207"/>
      <c r="P155" s="208">
        <f>SUM(P156:P157)</f>
        <v>0</v>
      </c>
      <c r="Q155" s="207"/>
      <c r="R155" s="208">
        <f>SUM(R156:R157)</f>
        <v>0</v>
      </c>
      <c r="S155" s="207"/>
      <c r="T155" s="209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0" t="s">
        <v>75</v>
      </c>
      <c r="AT155" s="211" t="s">
        <v>68</v>
      </c>
      <c r="AU155" s="211" t="s">
        <v>75</v>
      </c>
      <c r="AY155" s="210" t="s">
        <v>155</v>
      </c>
      <c r="BK155" s="212">
        <f>SUM(BK156:BK157)</f>
        <v>0</v>
      </c>
    </row>
    <row r="156" s="2" customFormat="1" ht="16.5" customHeight="1">
      <c r="A156" s="41"/>
      <c r="B156" s="42"/>
      <c r="C156" s="215" t="s">
        <v>233</v>
      </c>
      <c r="D156" s="215" t="s">
        <v>157</v>
      </c>
      <c r="E156" s="216" t="s">
        <v>2372</v>
      </c>
      <c r="F156" s="217" t="s">
        <v>2373</v>
      </c>
      <c r="G156" s="218" t="s">
        <v>232</v>
      </c>
      <c r="H156" s="219">
        <v>0.751</v>
      </c>
      <c r="I156" s="220"/>
      <c r="J156" s="221">
        <f>ROUND(I156*H156,2)</f>
        <v>0</v>
      </c>
      <c r="K156" s="217" t="s">
        <v>19</v>
      </c>
      <c r="L156" s="47"/>
      <c r="M156" s="222" t="s">
        <v>19</v>
      </c>
      <c r="N156" s="223" t="s">
        <v>40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161</v>
      </c>
      <c r="AT156" s="226" t="s">
        <v>157</v>
      </c>
      <c r="AU156" s="226" t="s">
        <v>77</v>
      </c>
      <c r="AY156" s="20" t="s">
        <v>155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75</v>
      </c>
      <c r="BK156" s="227">
        <f>ROUND(I156*H156,2)</f>
        <v>0</v>
      </c>
      <c r="BL156" s="20" t="s">
        <v>161</v>
      </c>
      <c r="BM156" s="226" t="s">
        <v>361</v>
      </c>
    </row>
    <row r="157" s="2" customFormat="1">
      <c r="A157" s="41"/>
      <c r="B157" s="42"/>
      <c r="C157" s="43"/>
      <c r="D157" s="228" t="s">
        <v>162</v>
      </c>
      <c r="E157" s="43"/>
      <c r="F157" s="229" t="s">
        <v>2373</v>
      </c>
      <c r="G157" s="43"/>
      <c r="H157" s="43"/>
      <c r="I157" s="230"/>
      <c r="J157" s="43"/>
      <c r="K157" s="43"/>
      <c r="L157" s="47"/>
      <c r="M157" s="288"/>
      <c r="N157" s="289"/>
      <c r="O157" s="290"/>
      <c r="P157" s="290"/>
      <c r="Q157" s="290"/>
      <c r="R157" s="290"/>
      <c r="S157" s="290"/>
      <c r="T157" s="29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162</v>
      </c>
      <c r="AU157" s="20" t="s">
        <v>77</v>
      </c>
    </row>
    <row r="158" s="2" customFormat="1" ht="6.96" customHeight="1">
      <c r="A158" s="41"/>
      <c r="B158" s="62"/>
      <c r="C158" s="63"/>
      <c r="D158" s="63"/>
      <c r="E158" s="63"/>
      <c r="F158" s="63"/>
      <c r="G158" s="63"/>
      <c r="H158" s="63"/>
      <c r="I158" s="63"/>
      <c r="J158" s="63"/>
      <c r="K158" s="63"/>
      <c r="L158" s="47"/>
      <c r="M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</sheetData>
  <sheetProtection sheet="1" autoFilter="0" formatColumns="0" formatRows="0" objects="1" scenarios="1" spinCount="100000" saltValue="HA04JompDFDzjv5Lgg58x/0ttoibaARJzb6DxUzidh74gd5Uc+NrVi+OVsCxdpWbAWlfLDQlFRrbBAF04DG1dg==" hashValue="ys55yDLPlxSgJZ5uJ4G5QXGEMWCx5SWXPY59NIBMp0BiJR9XFDX8RP8Gh7hmLanhJIWWNz4b1qnU+9WbnVzNRw==" algorithmName="SHA-512" password="CC35"/>
  <autoFilter ref="C89:K15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-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2374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2375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ROUND(J92,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ROUND((SUM(BE92:BE175)),  2)</f>
        <v>0</v>
      </c>
      <c r="G35" s="41"/>
      <c r="H35" s="41"/>
      <c r="I35" s="160">
        <v>0.21</v>
      </c>
      <c r="J35" s="159">
        <f>ROUND(((SUM(BE92:BE175))*I35),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ROUND((SUM(BF92:BF175)),  2)</f>
        <v>0</v>
      </c>
      <c r="G36" s="41"/>
      <c r="H36" s="41"/>
      <c r="I36" s="160">
        <v>0.12</v>
      </c>
      <c r="J36" s="159">
        <f>ROUND(((SUM(BF92:BF175))*I36),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ROUND((SUM(BG92:BG175)),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ROUND((SUM(BH92:BH175)),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ROUND((SUM(BI92:BI175)),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-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2374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SO-01 - TPS - vzduchotech...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J92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106</v>
      </c>
      <c r="E64" s="180"/>
      <c r="F64" s="180"/>
      <c r="G64" s="180"/>
      <c r="H64" s="180"/>
      <c r="I64" s="180"/>
      <c r="J64" s="181">
        <f>J93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116</v>
      </c>
      <c r="E65" s="185"/>
      <c r="F65" s="185"/>
      <c r="G65" s="185"/>
      <c r="H65" s="185"/>
      <c r="I65" s="185"/>
      <c r="J65" s="186">
        <f>J94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7"/>
      <c r="C66" s="178"/>
      <c r="D66" s="179" t="s">
        <v>118</v>
      </c>
      <c r="E66" s="180"/>
      <c r="F66" s="180"/>
      <c r="G66" s="180"/>
      <c r="H66" s="180"/>
      <c r="I66" s="180"/>
      <c r="J66" s="181">
        <f>J107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3"/>
      <c r="C67" s="128"/>
      <c r="D67" s="184" t="s">
        <v>2376</v>
      </c>
      <c r="E67" s="185"/>
      <c r="F67" s="185"/>
      <c r="G67" s="185"/>
      <c r="H67" s="185"/>
      <c r="I67" s="185"/>
      <c r="J67" s="186">
        <f>J108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2377</v>
      </c>
      <c r="E68" s="185"/>
      <c r="F68" s="185"/>
      <c r="G68" s="185"/>
      <c r="H68" s="185"/>
      <c r="I68" s="185"/>
      <c r="J68" s="186">
        <f>J117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2378</v>
      </c>
      <c r="E69" s="185"/>
      <c r="F69" s="185"/>
      <c r="G69" s="185"/>
      <c r="H69" s="185"/>
      <c r="I69" s="185"/>
      <c r="J69" s="186">
        <f>J138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135</v>
      </c>
      <c r="E70" s="185"/>
      <c r="F70" s="185"/>
      <c r="G70" s="185"/>
      <c r="H70" s="185"/>
      <c r="I70" s="185"/>
      <c r="J70" s="186">
        <f>J163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140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72" t="str">
        <f>E7</f>
        <v>ZŠ - Svidnická</v>
      </c>
      <c r="F80" s="35"/>
      <c r="G80" s="35"/>
      <c r="H80" s="35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" customFormat="1" ht="12" customHeight="1">
      <c r="B81" s="24"/>
      <c r="C81" s="35" t="s">
        <v>98</v>
      </c>
      <c r="D81" s="25"/>
      <c r="E81" s="25"/>
      <c r="F81" s="25"/>
      <c r="G81" s="25"/>
      <c r="H81" s="25"/>
      <c r="I81" s="25"/>
      <c r="J81" s="25"/>
      <c r="K81" s="25"/>
      <c r="L81" s="23"/>
    </row>
    <row r="82" s="2" customFormat="1" ht="16.5" customHeight="1">
      <c r="A82" s="41"/>
      <c r="B82" s="42"/>
      <c r="C82" s="43"/>
      <c r="D82" s="43"/>
      <c r="E82" s="172" t="s">
        <v>2374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100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E11</f>
        <v>SO-01 - TPS - vzduchotech...</v>
      </c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F14</f>
        <v xml:space="preserve"> </v>
      </c>
      <c r="G86" s="43"/>
      <c r="H86" s="43"/>
      <c r="I86" s="35" t="s">
        <v>23</v>
      </c>
      <c r="J86" s="75" t="str">
        <f>IF(J14="","",J14)</f>
        <v>16. 12. 2025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E17</f>
        <v xml:space="preserve"> </v>
      </c>
      <c r="G88" s="43"/>
      <c r="H88" s="43"/>
      <c r="I88" s="35" t="s">
        <v>30</v>
      </c>
      <c r="J88" s="39" t="str">
        <f>E23</f>
        <v xml:space="preserve"> 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28</v>
      </c>
      <c r="D89" s="43"/>
      <c r="E89" s="43"/>
      <c r="F89" s="30" t="str">
        <f>IF(E20="","",E20)</f>
        <v>Vyplň údaj</v>
      </c>
      <c r="G89" s="43"/>
      <c r="H89" s="43"/>
      <c r="I89" s="35" t="s">
        <v>32</v>
      </c>
      <c r="J89" s="39" t="str">
        <f>E26</f>
        <v xml:space="preserve"> 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8"/>
      <c r="B91" s="189"/>
      <c r="C91" s="190" t="s">
        <v>141</v>
      </c>
      <c r="D91" s="191" t="s">
        <v>54</v>
      </c>
      <c r="E91" s="191" t="s">
        <v>50</v>
      </c>
      <c r="F91" s="191" t="s">
        <v>51</v>
      </c>
      <c r="G91" s="191" t="s">
        <v>142</v>
      </c>
      <c r="H91" s="191" t="s">
        <v>143</v>
      </c>
      <c r="I91" s="191" t="s">
        <v>144</v>
      </c>
      <c r="J91" s="191" t="s">
        <v>104</v>
      </c>
      <c r="K91" s="192" t="s">
        <v>145</v>
      </c>
      <c r="L91" s="193"/>
      <c r="M91" s="95" t="s">
        <v>19</v>
      </c>
      <c r="N91" s="96" t="s">
        <v>39</v>
      </c>
      <c r="O91" s="96" t="s">
        <v>146</v>
      </c>
      <c r="P91" s="96" t="s">
        <v>147</v>
      </c>
      <c r="Q91" s="96" t="s">
        <v>148</v>
      </c>
      <c r="R91" s="96" t="s">
        <v>149</v>
      </c>
      <c r="S91" s="96" t="s">
        <v>150</v>
      </c>
      <c r="T91" s="97" t="s">
        <v>151</v>
      </c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</row>
    <row r="92" s="2" customFormat="1" ht="22.8" customHeight="1">
      <c r="A92" s="41"/>
      <c r="B92" s="42"/>
      <c r="C92" s="102" t="s">
        <v>152</v>
      </c>
      <c r="D92" s="43"/>
      <c r="E92" s="43"/>
      <c r="F92" s="43"/>
      <c r="G92" s="43"/>
      <c r="H92" s="43"/>
      <c r="I92" s="43"/>
      <c r="J92" s="194">
        <f>BK92</f>
        <v>0</v>
      </c>
      <c r="K92" s="43"/>
      <c r="L92" s="47"/>
      <c r="M92" s="98"/>
      <c r="N92" s="195"/>
      <c r="O92" s="99"/>
      <c r="P92" s="196">
        <f>P93+P107</f>
        <v>0</v>
      </c>
      <c r="Q92" s="99"/>
      <c r="R92" s="196">
        <f>R93+R107</f>
        <v>0</v>
      </c>
      <c r="S92" s="99"/>
      <c r="T92" s="197">
        <f>T93+T107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68</v>
      </c>
      <c r="AU92" s="20" t="s">
        <v>105</v>
      </c>
      <c r="BK92" s="198">
        <f>BK93+BK107</f>
        <v>0</v>
      </c>
    </row>
    <row r="93" s="12" customFormat="1" ht="25.92" customHeight="1">
      <c r="A93" s="12"/>
      <c r="B93" s="199"/>
      <c r="C93" s="200"/>
      <c r="D93" s="201" t="s">
        <v>68</v>
      </c>
      <c r="E93" s="202" t="s">
        <v>153</v>
      </c>
      <c r="F93" s="202" t="s">
        <v>154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P94</f>
        <v>0</v>
      </c>
      <c r="Q93" s="207"/>
      <c r="R93" s="208">
        <f>R94</f>
        <v>0</v>
      </c>
      <c r="S93" s="207"/>
      <c r="T93" s="209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75</v>
      </c>
      <c r="AT93" s="211" t="s">
        <v>68</v>
      </c>
      <c r="AU93" s="211" t="s">
        <v>69</v>
      </c>
      <c r="AY93" s="210" t="s">
        <v>155</v>
      </c>
      <c r="BK93" s="212">
        <f>BK94</f>
        <v>0</v>
      </c>
    </row>
    <row r="94" s="12" customFormat="1" ht="22.8" customHeight="1">
      <c r="A94" s="12"/>
      <c r="B94" s="199"/>
      <c r="C94" s="200"/>
      <c r="D94" s="201" t="s">
        <v>68</v>
      </c>
      <c r="E94" s="213" t="s">
        <v>1073</v>
      </c>
      <c r="F94" s="213" t="s">
        <v>1074</v>
      </c>
      <c r="G94" s="200"/>
      <c r="H94" s="200"/>
      <c r="I94" s="203"/>
      <c r="J94" s="214">
        <f>BK94</f>
        <v>0</v>
      </c>
      <c r="K94" s="200"/>
      <c r="L94" s="205"/>
      <c r="M94" s="206"/>
      <c r="N94" s="207"/>
      <c r="O94" s="207"/>
      <c r="P94" s="208">
        <f>SUM(P95:P106)</f>
        <v>0</v>
      </c>
      <c r="Q94" s="207"/>
      <c r="R94" s="208">
        <f>SUM(R95:R106)</f>
        <v>0</v>
      </c>
      <c r="S94" s="207"/>
      <c r="T94" s="209">
        <f>SUM(T95:T106)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75</v>
      </c>
      <c r="AT94" s="211" t="s">
        <v>68</v>
      </c>
      <c r="AU94" s="211" t="s">
        <v>75</v>
      </c>
      <c r="AY94" s="210" t="s">
        <v>155</v>
      </c>
      <c r="BK94" s="212">
        <f>SUM(BK95:BK106)</f>
        <v>0</v>
      </c>
    </row>
    <row r="95" s="2" customFormat="1" ht="16.5" customHeight="1">
      <c r="A95" s="41"/>
      <c r="B95" s="42"/>
      <c r="C95" s="215" t="s">
        <v>75</v>
      </c>
      <c r="D95" s="215" t="s">
        <v>157</v>
      </c>
      <c r="E95" s="216" t="s">
        <v>2379</v>
      </c>
      <c r="F95" s="217" t="s">
        <v>2380</v>
      </c>
      <c r="G95" s="218" t="s">
        <v>232</v>
      </c>
      <c r="H95" s="219">
        <v>3.165</v>
      </c>
      <c r="I95" s="220"/>
      <c r="J95" s="221">
        <f>ROUND(I95*H95,2)</f>
        <v>0</v>
      </c>
      <c r="K95" s="217" t="s">
        <v>19</v>
      </c>
      <c r="L95" s="47"/>
      <c r="M95" s="222" t="s">
        <v>19</v>
      </c>
      <c r="N95" s="223" t="s">
        <v>40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161</v>
      </c>
      <c r="AT95" s="226" t="s">
        <v>157</v>
      </c>
      <c r="AU95" s="226" t="s">
        <v>77</v>
      </c>
      <c r="AY95" s="20" t="s">
        <v>155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75</v>
      </c>
      <c r="BK95" s="227">
        <f>ROUND(I95*H95,2)</f>
        <v>0</v>
      </c>
      <c r="BL95" s="20" t="s">
        <v>161</v>
      </c>
      <c r="BM95" s="226" t="s">
        <v>77</v>
      </c>
    </row>
    <row r="96" s="2" customFormat="1">
      <c r="A96" s="41"/>
      <c r="B96" s="42"/>
      <c r="C96" s="43"/>
      <c r="D96" s="228" t="s">
        <v>162</v>
      </c>
      <c r="E96" s="43"/>
      <c r="F96" s="229" t="s">
        <v>2380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162</v>
      </c>
      <c r="AU96" s="20" t="s">
        <v>77</v>
      </c>
    </row>
    <row r="97" s="2" customFormat="1" ht="16.5" customHeight="1">
      <c r="A97" s="41"/>
      <c r="B97" s="42"/>
      <c r="C97" s="215" t="s">
        <v>77</v>
      </c>
      <c r="D97" s="215" t="s">
        <v>157</v>
      </c>
      <c r="E97" s="216" t="s">
        <v>1111</v>
      </c>
      <c r="F97" s="217" t="s">
        <v>1112</v>
      </c>
      <c r="G97" s="218" t="s">
        <v>232</v>
      </c>
      <c r="H97" s="219">
        <v>3.165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40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161</v>
      </c>
      <c r="AT97" s="226" t="s">
        <v>157</v>
      </c>
      <c r="AU97" s="226" t="s">
        <v>77</v>
      </c>
      <c r="AY97" s="20" t="s">
        <v>155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75</v>
      </c>
      <c r="BK97" s="227">
        <f>ROUND(I97*H97,2)</f>
        <v>0</v>
      </c>
      <c r="BL97" s="20" t="s">
        <v>161</v>
      </c>
      <c r="BM97" s="226" t="s">
        <v>161</v>
      </c>
    </row>
    <row r="98" s="2" customFormat="1">
      <c r="A98" s="41"/>
      <c r="B98" s="42"/>
      <c r="C98" s="43"/>
      <c r="D98" s="228" t="s">
        <v>162</v>
      </c>
      <c r="E98" s="43"/>
      <c r="F98" s="229" t="s">
        <v>1112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162</v>
      </c>
      <c r="AU98" s="20" t="s">
        <v>77</v>
      </c>
    </row>
    <row r="99" s="2" customFormat="1" ht="16.5" customHeight="1">
      <c r="A99" s="41"/>
      <c r="B99" s="42"/>
      <c r="C99" s="215" t="s">
        <v>165</v>
      </c>
      <c r="D99" s="215" t="s">
        <v>157</v>
      </c>
      <c r="E99" s="216" t="s">
        <v>1114</v>
      </c>
      <c r="F99" s="217" t="s">
        <v>1115</v>
      </c>
      <c r="G99" s="218" t="s">
        <v>232</v>
      </c>
      <c r="H99" s="219">
        <v>63.3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161</v>
      </c>
      <c r="AT99" s="226" t="s">
        <v>157</v>
      </c>
      <c r="AU99" s="226" t="s">
        <v>77</v>
      </c>
      <c r="AY99" s="20" t="s">
        <v>155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75</v>
      </c>
      <c r="BK99" s="227">
        <f>ROUND(I99*H99,2)</f>
        <v>0</v>
      </c>
      <c r="BL99" s="20" t="s">
        <v>161</v>
      </c>
      <c r="BM99" s="226" t="s">
        <v>169</v>
      </c>
    </row>
    <row r="100" s="2" customFormat="1">
      <c r="A100" s="41"/>
      <c r="B100" s="42"/>
      <c r="C100" s="43"/>
      <c r="D100" s="228" t="s">
        <v>162</v>
      </c>
      <c r="E100" s="43"/>
      <c r="F100" s="229" t="s">
        <v>1115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162</v>
      </c>
      <c r="AU100" s="20" t="s">
        <v>77</v>
      </c>
    </row>
    <row r="101" s="14" customFormat="1">
      <c r="A101" s="14"/>
      <c r="B101" s="243"/>
      <c r="C101" s="244"/>
      <c r="D101" s="228" t="s">
        <v>170</v>
      </c>
      <c r="E101" s="245" t="s">
        <v>19</v>
      </c>
      <c r="F101" s="246" t="s">
        <v>2381</v>
      </c>
      <c r="G101" s="244"/>
      <c r="H101" s="247">
        <v>63.3</v>
      </c>
      <c r="I101" s="248"/>
      <c r="J101" s="244"/>
      <c r="K101" s="244"/>
      <c r="L101" s="249"/>
      <c r="M101" s="250"/>
      <c r="N101" s="251"/>
      <c r="O101" s="251"/>
      <c r="P101" s="251"/>
      <c r="Q101" s="251"/>
      <c r="R101" s="251"/>
      <c r="S101" s="251"/>
      <c r="T101" s="252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3" t="s">
        <v>170</v>
      </c>
      <c r="AU101" s="253" t="s">
        <v>77</v>
      </c>
      <c r="AV101" s="14" t="s">
        <v>77</v>
      </c>
      <c r="AW101" s="14" t="s">
        <v>31</v>
      </c>
      <c r="AX101" s="14" t="s">
        <v>69</v>
      </c>
      <c r="AY101" s="253" t="s">
        <v>155</v>
      </c>
    </row>
    <row r="102" s="15" customFormat="1">
      <c r="A102" s="15"/>
      <c r="B102" s="254"/>
      <c r="C102" s="255"/>
      <c r="D102" s="228" t="s">
        <v>170</v>
      </c>
      <c r="E102" s="256" t="s">
        <v>19</v>
      </c>
      <c r="F102" s="257" t="s">
        <v>192</v>
      </c>
      <c r="G102" s="255"/>
      <c r="H102" s="258">
        <v>63.3</v>
      </c>
      <c r="I102" s="259"/>
      <c r="J102" s="255"/>
      <c r="K102" s="255"/>
      <c r="L102" s="260"/>
      <c r="M102" s="261"/>
      <c r="N102" s="262"/>
      <c r="O102" s="262"/>
      <c r="P102" s="262"/>
      <c r="Q102" s="262"/>
      <c r="R102" s="262"/>
      <c r="S102" s="262"/>
      <c r="T102" s="263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4" t="s">
        <v>170</v>
      </c>
      <c r="AU102" s="264" t="s">
        <v>77</v>
      </c>
      <c r="AV102" s="15" t="s">
        <v>161</v>
      </c>
      <c r="AW102" s="15" t="s">
        <v>31</v>
      </c>
      <c r="AX102" s="15" t="s">
        <v>75</v>
      </c>
      <c r="AY102" s="264" t="s">
        <v>155</v>
      </c>
    </row>
    <row r="103" s="2" customFormat="1" ht="21.75" customHeight="1">
      <c r="A103" s="41"/>
      <c r="B103" s="42"/>
      <c r="C103" s="215" t="s">
        <v>161</v>
      </c>
      <c r="D103" s="215" t="s">
        <v>157</v>
      </c>
      <c r="E103" s="216" t="s">
        <v>2382</v>
      </c>
      <c r="F103" s="217" t="s">
        <v>2383</v>
      </c>
      <c r="G103" s="218" t="s">
        <v>232</v>
      </c>
      <c r="H103" s="219">
        <v>3.165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161</v>
      </c>
      <c r="AT103" s="226" t="s">
        <v>157</v>
      </c>
      <c r="AU103" s="226" t="s">
        <v>77</v>
      </c>
      <c r="AY103" s="20" t="s">
        <v>155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75</v>
      </c>
      <c r="BK103" s="227">
        <f>ROUND(I103*H103,2)</f>
        <v>0</v>
      </c>
      <c r="BL103" s="20" t="s">
        <v>161</v>
      </c>
      <c r="BM103" s="226" t="s">
        <v>195</v>
      </c>
    </row>
    <row r="104" s="2" customFormat="1">
      <c r="A104" s="41"/>
      <c r="B104" s="42"/>
      <c r="C104" s="43"/>
      <c r="D104" s="228" t="s">
        <v>162</v>
      </c>
      <c r="E104" s="43"/>
      <c r="F104" s="229" t="s">
        <v>2383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162</v>
      </c>
      <c r="AU104" s="20" t="s">
        <v>77</v>
      </c>
    </row>
    <row r="105" s="2" customFormat="1" ht="16.5" customHeight="1">
      <c r="A105" s="41"/>
      <c r="B105" s="42"/>
      <c r="C105" s="215" t="s">
        <v>198</v>
      </c>
      <c r="D105" s="215" t="s">
        <v>157</v>
      </c>
      <c r="E105" s="216" t="s">
        <v>2384</v>
      </c>
      <c r="F105" s="217" t="s">
        <v>2385</v>
      </c>
      <c r="G105" s="218" t="s">
        <v>232</v>
      </c>
      <c r="H105" s="219">
        <v>3.165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161</v>
      </c>
      <c r="AT105" s="226" t="s">
        <v>157</v>
      </c>
      <c r="AU105" s="226" t="s">
        <v>77</v>
      </c>
      <c r="AY105" s="20" t="s">
        <v>155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75</v>
      </c>
      <c r="BK105" s="227">
        <f>ROUND(I105*H105,2)</f>
        <v>0</v>
      </c>
      <c r="BL105" s="20" t="s">
        <v>161</v>
      </c>
      <c r="BM105" s="226" t="s">
        <v>202</v>
      </c>
    </row>
    <row r="106" s="2" customFormat="1">
      <c r="A106" s="41"/>
      <c r="B106" s="42"/>
      <c r="C106" s="43"/>
      <c r="D106" s="228" t="s">
        <v>162</v>
      </c>
      <c r="E106" s="43"/>
      <c r="F106" s="229" t="s">
        <v>2385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162</v>
      </c>
      <c r="AU106" s="20" t="s">
        <v>77</v>
      </c>
    </row>
    <row r="107" s="12" customFormat="1" ht="25.92" customHeight="1">
      <c r="A107" s="12"/>
      <c r="B107" s="199"/>
      <c r="C107" s="200"/>
      <c r="D107" s="201" t="s">
        <v>68</v>
      </c>
      <c r="E107" s="202" t="s">
        <v>1127</v>
      </c>
      <c r="F107" s="202" t="s">
        <v>1128</v>
      </c>
      <c r="G107" s="200"/>
      <c r="H107" s="200"/>
      <c r="I107" s="203"/>
      <c r="J107" s="204">
        <f>BK107</f>
        <v>0</v>
      </c>
      <c r="K107" s="200"/>
      <c r="L107" s="205"/>
      <c r="M107" s="206"/>
      <c r="N107" s="207"/>
      <c r="O107" s="207"/>
      <c r="P107" s="208">
        <f>P108+P117+P138+P163</f>
        <v>0</v>
      </c>
      <c r="Q107" s="207"/>
      <c r="R107" s="208">
        <f>R108+R117+R138+R163</f>
        <v>0</v>
      </c>
      <c r="S107" s="207"/>
      <c r="T107" s="209">
        <f>T108+T117+T138+T163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0" t="s">
        <v>77</v>
      </c>
      <c r="AT107" s="211" t="s">
        <v>68</v>
      </c>
      <c r="AU107" s="211" t="s">
        <v>69</v>
      </c>
      <c r="AY107" s="210" t="s">
        <v>155</v>
      </c>
      <c r="BK107" s="212">
        <f>BK108+BK117+BK138+BK163</f>
        <v>0</v>
      </c>
    </row>
    <row r="108" s="12" customFormat="1" ht="22.8" customHeight="1">
      <c r="A108" s="12"/>
      <c r="B108" s="199"/>
      <c r="C108" s="200"/>
      <c r="D108" s="201" t="s">
        <v>68</v>
      </c>
      <c r="E108" s="213" t="s">
        <v>2386</v>
      </c>
      <c r="F108" s="213" t="s">
        <v>2387</v>
      </c>
      <c r="G108" s="200"/>
      <c r="H108" s="200"/>
      <c r="I108" s="203"/>
      <c r="J108" s="214">
        <f>BK108</f>
        <v>0</v>
      </c>
      <c r="K108" s="200"/>
      <c r="L108" s="205"/>
      <c r="M108" s="206"/>
      <c r="N108" s="207"/>
      <c r="O108" s="207"/>
      <c r="P108" s="208">
        <f>SUM(P109:P116)</f>
        <v>0</v>
      </c>
      <c r="Q108" s="207"/>
      <c r="R108" s="208">
        <f>SUM(R109:R116)</f>
        <v>0</v>
      </c>
      <c r="S108" s="207"/>
      <c r="T108" s="209">
        <f>SUM(T109:T116)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0" t="s">
        <v>77</v>
      </c>
      <c r="AT108" s="211" t="s">
        <v>68</v>
      </c>
      <c r="AU108" s="211" t="s">
        <v>75</v>
      </c>
      <c r="AY108" s="210" t="s">
        <v>155</v>
      </c>
      <c r="BK108" s="212">
        <f>SUM(BK109:BK116)</f>
        <v>0</v>
      </c>
    </row>
    <row r="109" s="2" customFormat="1" ht="16.5" customHeight="1">
      <c r="A109" s="41"/>
      <c r="B109" s="42"/>
      <c r="C109" s="215" t="s">
        <v>169</v>
      </c>
      <c r="D109" s="215" t="s">
        <v>157</v>
      </c>
      <c r="E109" s="216" t="s">
        <v>2388</v>
      </c>
      <c r="F109" s="217" t="s">
        <v>2389</v>
      </c>
      <c r="G109" s="218" t="s">
        <v>300</v>
      </c>
      <c r="H109" s="219">
        <v>105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220</v>
      </c>
      <c r="AT109" s="226" t="s">
        <v>157</v>
      </c>
      <c r="AU109" s="226" t="s">
        <v>77</v>
      </c>
      <c r="AY109" s="20" t="s">
        <v>155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75</v>
      </c>
      <c r="BK109" s="227">
        <f>ROUND(I109*H109,2)</f>
        <v>0</v>
      </c>
      <c r="BL109" s="20" t="s">
        <v>220</v>
      </c>
      <c r="BM109" s="226" t="s">
        <v>8</v>
      </c>
    </row>
    <row r="110" s="2" customFormat="1">
      <c r="A110" s="41"/>
      <c r="B110" s="42"/>
      <c r="C110" s="43"/>
      <c r="D110" s="228" t="s">
        <v>162</v>
      </c>
      <c r="E110" s="43"/>
      <c r="F110" s="229" t="s">
        <v>2389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162</v>
      </c>
      <c r="AU110" s="20" t="s">
        <v>77</v>
      </c>
    </row>
    <row r="111" s="2" customFormat="1" ht="16.5" customHeight="1">
      <c r="A111" s="41"/>
      <c r="B111" s="42"/>
      <c r="C111" s="215" t="s">
        <v>212</v>
      </c>
      <c r="D111" s="215" t="s">
        <v>157</v>
      </c>
      <c r="E111" s="216" t="s">
        <v>2390</v>
      </c>
      <c r="F111" s="217" t="s">
        <v>2391</v>
      </c>
      <c r="G111" s="218" t="s">
        <v>300</v>
      </c>
      <c r="H111" s="219">
        <v>105</v>
      </c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220</v>
      </c>
      <c r="AT111" s="226" t="s">
        <v>157</v>
      </c>
      <c r="AU111" s="226" t="s">
        <v>77</v>
      </c>
      <c r="AY111" s="20" t="s">
        <v>155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75</v>
      </c>
      <c r="BK111" s="227">
        <f>ROUND(I111*H111,2)</f>
        <v>0</v>
      </c>
      <c r="BL111" s="20" t="s">
        <v>220</v>
      </c>
      <c r="BM111" s="226" t="s">
        <v>215</v>
      </c>
    </row>
    <row r="112" s="2" customFormat="1">
      <c r="A112" s="41"/>
      <c r="B112" s="42"/>
      <c r="C112" s="43"/>
      <c r="D112" s="228" t="s">
        <v>162</v>
      </c>
      <c r="E112" s="43"/>
      <c r="F112" s="229" t="s">
        <v>2391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162</v>
      </c>
      <c r="AU112" s="20" t="s">
        <v>77</v>
      </c>
    </row>
    <row r="113" s="2" customFormat="1" ht="24.15" customHeight="1">
      <c r="A113" s="41"/>
      <c r="B113" s="42"/>
      <c r="C113" s="215" t="s">
        <v>195</v>
      </c>
      <c r="D113" s="215" t="s">
        <v>157</v>
      </c>
      <c r="E113" s="216" t="s">
        <v>2392</v>
      </c>
      <c r="F113" s="217" t="s">
        <v>2393</v>
      </c>
      <c r="G113" s="218" t="s">
        <v>160</v>
      </c>
      <c r="H113" s="219">
        <v>140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220</v>
      </c>
      <c r="AT113" s="226" t="s">
        <v>157</v>
      </c>
      <c r="AU113" s="226" t="s">
        <v>77</v>
      </c>
      <c r="AY113" s="20" t="s">
        <v>155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75</v>
      </c>
      <c r="BK113" s="227">
        <f>ROUND(I113*H113,2)</f>
        <v>0</v>
      </c>
      <c r="BL113" s="20" t="s">
        <v>220</v>
      </c>
      <c r="BM113" s="226" t="s">
        <v>220</v>
      </c>
    </row>
    <row r="114" s="2" customFormat="1">
      <c r="A114" s="41"/>
      <c r="B114" s="42"/>
      <c r="C114" s="43"/>
      <c r="D114" s="228" t="s">
        <v>162</v>
      </c>
      <c r="E114" s="43"/>
      <c r="F114" s="229" t="s">
        <v>2393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162</v>
      </c>
      <c r="AU114" s="20" t="s">
        <v>77</v>
      </c>
    </row>
    <row r="115" s="2" customFormat="1" ht="21.75" customHeight="1">
      <c r="A115" s="41"/>
      <c r="B115" s="42"/>
      <c r="C115" s="215" t="s">
        <v>221</v>
      </c>
      <c r="D115" s="215" t="s">
        <v>157</v>
      </c>
      <c r="E115" s="216" t="s">
        <v>2394</v>
      </c>
      <c r="F115" s="217" t="s">
        <v>2395</v>
      </c>
      <c r="G115" s="218" t="s">
        <v>232</v>
      </c>
      <c r="H115" s="219">
        <v>0.404</v>
      </c>
      <c r="I115" s="220"/>
      <c r="J115" s="221">
        <f>ROUND(I115*H115,2)</f>
        <v>0</v>
      </c>
      <c r="K115" s="217" t="s">
        <v>19</v>
      </c>
      <c r="L115" s="47"/>
      <c r="M115" s="222" t="s">
        <v>19</v>
      </c>
      <c r="N115" s="223" t="s">
        <v>40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220</v>
      </c>
      <c r="AT115" s="226" t="s">
        <v>157</v>
      </c>
      <c r="AU115" s="226" t="s">
        <v>77</v>
      </c>
      <c r="AY115" s="20" t="s">
        <v>155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75</v>
      </c>
      <c r="BK115" s="227">
        <f>ROUND(I115*H115,2)</f>
        <v>0</v>
      </c>
      <c r="BL115" s="20" t="s">
        <v>220</v>
      </c>
      <c r="BM115" s="226" t="s">
        <v>224</v>
      </c>
    </row>
    <row r="116" s="2" customFormat="1">
      <c r="A116" s="41"/>
      <c r="B116" s="42"/>
      <c r="C116" s="43"/>
      <c r="D116" s="228" t="s">
        <v>162</v>
      </c>
      <c r="E116" s="43"/>
      <c r="F116" s="229" t="s">
        <v>2395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162</v>
      </c>
      <c r="AU116" s="20" t="s">
        <v>77</v>
      </c>
    </row>
    <row r="117" s="12" customFormat="1" ht="22.8" customHeight="1">
      <c r="A117" s="12"/>
      <c r="B117" s="199"/>
      <c r="C117" s="200"/>
      <c r="D117" s="201" t="s">
        <v>68</v>
      </c>
      <c r="E117" s="213" t="s">
        <v>2396</v>
      </c>
      <c r="F117" s="213" t="s">
        <v>2397</v>
      </c>
      <c r="G117" s="200"/>
      <c r="H117" s="200"/>
      <c r="I117" s="203"/>
      <c r="J117" s="214">
        <f>BK117</f>
        <v>0</v>
      </c>
      <c r="K117" s="200"/>
      <c r="L117" s="205"/>
      <c r="M117" s="206"/>
      <c r="N117" s="207"/>
      <c r="O117" s="207"/>
      <c r="P117" s="208">
        <f>SUM(P118:P137)</f>
        <v>0</v>
      </c>
      <c r="Q117" s="207"/>
      <c r="R117" s="208">
        <f>SUM(R118:R137)</f>
        <v>0</v>
      </c>
      <c r="S117" s="207"/>
      <c r="T117" s="209">
        <f>SUM(T118:T137)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0" t="s">
        <v>77</v>
      </c>
      <c r="AT117" s="211" t="s">
        <v>68</v>
      </c>
      <c r="AU117" s="211" t="s">
        <v>75</v>
      </c>
      <c r="AY117" s="210" t="s">
        <v>155</v>
      </c>
      <c r="BK117" s="212">
        <f>SUM(BK118:BK137)</f>
        <v>0</v>
      </c>
    </row>
    <row r="118" s="2" customFormat="1" ht="16.5" customHeight="1">
      <c r="A118" s="41"/>
      <c r="B118" s="42"/>
      <c r="C118" s="215" t="s">
        <v>202</v>
      </c>
      <c r="D118" s="215" t="s">
        <v>157</v>
      </c>
      <c r="E118" s="216" t="s">
        <v>2398</v>
      </c>
      <c r="F118" s="217" t="s">
        <v>2399</v>
      </c>
      <c r="G118" s="218" t="s">
        <v>160</v>
      </c>
      <c r="H118" s="219">
        <v>35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40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220</v>
      </c>
      <c r="AT118" s="226" t="s">
        <v>157</v>
      </c>
      <c r="AU118" s="226" t="s">
        <v>77</v>
      </c>
      <c r="AY118" s="20" t="s">
        <v>155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75</v>
      </c>
      <c r="BK118" s="227">
        <f>ROUND(I118*H118,2)</f>
        <v>0</v>
      </c>
      <c r="BL118" s="20" t="s">
        <v>220</v>
      </c>
      <c r="BM118" s="226" t="s">
        <v>228</v>
      </c>
    </row>
    <row r="119" s="2" customFormat="1">
      <c r="A119" s="41"/>
      <c r="B119" s="42"/>
      <c r="C119" s="43"/>
      <c r="D119" s="228" t="s">
        <v>162</v>
      </c>
      <c r="E119" s="43"/>
      <c r="F119" s="229" t="s">
        <v>2399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162</v>
      </c>
      <c r="AU119" s="20" t="s">
        <v>77</v>
      </c>
    </row>
    <row r="120" s="2" customFormat="1" ht="16.5" customHeight="1">
      <c r="A120" s="41"/>
      <c r="B120" s="42"/>
      <c r="C120" s="215" t="s">
        <v>229</v>
      </c>
      <c r="D120" s="215" t="s">
        <v>157</v>
      </c>
      <c r="E120" s="216" t="s">
        <v>2400</v>
      </c>
      <c r="F120" s="217" t="s">
        <v>2401</v>
      </c>
      <c r="G120" s="218" t="s">
        <v>160</v>
      </c>
      <c r="H120" s="219">
        <v>35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220</v>
      </c>
      <c r="AT120" s="226" t="s">
        <v>157</v>
      </c>
      <c r="AU120" s="226" t="s">
        <v>77</v>
      </c>
      <c r="AY120" s="20" t="s">
        <v>155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75</v>
      </c>
      <c r="BK120" s="227">
        <f>ROUND(I120*H120,2)</f>
        <v>0</v>
      </c>
      <c r="BL120" s="20" t="s">
        <v>220</v>
      </c>
      <c r="BM120" s="226" t="s">
        <v>233</v>
      </c>
    </row>
    <row r="121" s="2" customFormat="1">
      <c r="A121" s="41"/>
      <c r="B121" s="42"/>
      <c r="C121" s="43"/>
      <c r="D121" s="228" t="s">
        <v>162</v>
      </c>
      <c r="E121" s="43"/>
      <c r="F121" s="229" t="s">
        <v>2401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162</v>
      </c>
      <c r="AU121" s="20" t="s">
        <v>77</v>
      </c>
    </row>
    <row r="122" s="2" customFormat="1" ht="16.5" customHeight="1">
      <c r="A122" s="41"/>
      <c r="B122" s="42"/>
      <c r="C122" s="215" t="s">
        <v>8</v>
      </c>
      <c r="D122" s="215" t="s">
        <v>157</v>
      </c>
      <c r="E122" s="216" t="s">
        <v>2402</v>
      </c>
      <c r="F122" s="217" t="s">
        <v>2403</v>
      </c>
      <c r="G122" s="218" t="s">
        <v>168</v>
      </c>
      <c r="H122" s="219">
        <v>133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220</v>
      </c>
      <c r="AT122" s="226" t="s">
        <v>157</v>
      </c>
      <c r="AU122" s="226" t="s">
        <v>77</v>
      </c>
      <c r="AY122" s="20" t="s">
        <v>155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75</v>
      </c>
      <c r="BK122" s="227">
        <f>ROUND(I122*H122,2)</f>
        <v>0</v>
      </c>
      <c r="BL122" s="20" t="s">
        <v>220</v>
      </c>
      <c r="BM122" s="226" t="s">
        <v>238</v>
      </c>
    </row>
    <row r="123" s="2" customFormat="1">
      <c r="A123" s="41"/>
      <c r="B123" s="42"/>
      <c r="C123" s="43"/>
      <c r="D123" s="228" t="s">
        <v>162</v>
      </c>
      <c r="E123" s="43"/>
      <c r="F123" s="229" t="s">
        <v>2403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162</v>
      </c>
      <c r="AU123" s="20" t="s">
        <v>77</v>
      </c>
    </row>
    <row r="124" s="2" customFormat="1" ht="16.5" customHeight="1">
      <c r="A124" s="41"/>
      <c r="B124" s="42"/>
      <c r="C124" s="215" t="s">
        <v>254</v>
      </c>
      <c r="D124" s="215" t="s">
        <v>157</v>
      </c>
      <c r="E124" s="216" t="s">
        <v>2404</v>
      </c>
      <c r="F124" s="217" t="s">
        <v>2405</v>
      </c>
      <c r="G124" s="218" t="s">
        <v>160</v>
      </c>
      <c r="H124" s="219">
        <v>35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220</v>
      </c>
      <c r="AT124" s="226" t="s">
        <v>157</v>
      </c>
      <c r="AU124" s="226" t="s">
        <v>77</v>
      </c>
      <c r="AY124" s="20" t="s">
        <v>155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75</v>
      </c>
      <c r="BK124" s="227">
        <f>ROUND(I124*H124,2)</f>
        <v>0</v>
      </c>
      <c r="BL124" s="20" t="s">
        <v>220</v>
      </c>
      <c r="BM124" s="226" t="s">
        <v>257</v>
      </c>
    </row>
    <row r="125" s="2" customFormat="1">
      <c r="A125" s="41"/>
      <c r="B125" s="42"/>
      <c r="C125" s="43"/>
      <c r="D125" s="228" t="s">
        <v>162</v>
      </c>
      <c r="E125" s="43"/>
      <c r="F125" s="229" t="s">
        <v>2405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162</v>
      </c>
      <c r="AU125" s="20" t="s">
        <v>77</v>
      </c>
    </row>
    <row r="126" s="2" customFormat="1" ht="16.5" customHeight="1">
      <c r="A126" s="41"/>
      <c r="B126" s="42"/>
      <c r="C126" s="215" t="s">
        <v>215</v>
      </c>
      <c r="D126" s="215" t="s">
        <v>157</v>
      </c>
      <c r="E126" s="216" t="s">
        <v>2406</v>
      </c>
      <c r="F126" s="217" t="s">
        <v>2407</v>
      </c>
      <c r="G126" s="218" t="s">
        <v>160</v>
      </c>
      <c r="H126" s="219">
        <v>35</v>
      </c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220</v>
      </c>
      <c r="AT126" s="226" t="s">
        <v>157</v>
      </c>
      <c r="AU126" s="226" t="s">
        <v>77</v>
      </c>
      <c r="AY126" s="20" t="s">
        <v>155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75</v>
      </c>
      <c r="BK126" s="227">
        <f>ROUND(I126*H126,2)</f>
        <v>0</v>
      </c>
      <c r="BL126" s="20" t="s">
        <v>220</v>
      </c>
      <c r="BM126" s="226" t="s">
        <v>262</v>
      </c>
    </row>
    <row r="127" s="2" customFormat="1">
      <c r="A127" s="41"/>
      <c r="B127" s="42"/>
      <c r="C127" s="43"/>
      <c r="D127" s="228" t="s">
        <v>162</v>
      </c>
      <c r="E127" s="43"/>
      <c r="F127" s="229" t="s">
        <v>2407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162</v>
      </c>
      <c r="AU127" s="20" t="s">
        <v>77</v>
      </c>
    </row>
    <row r="128" s="2" customFormat="1" ht="16.5" customHeight="1">
      <c r="A128" s="41"/>
      <c r="B128" s="42"/>
      <c r="C128" s="215" t="s">
        <v>265</v>
      </c>
      <c r="D128" s="215" t="s">
        <v>157</v>
      </c>
      <c r="E128" s="216" t="s">
        <v>2408</v>
      </c>
      <c r="F128" s="217" t="s">
        <v>2409</v>
      </c>
      <c r="G128" s="218" t="s">
        <v>168</v>
      </c>
      <c r="H128" s="219">
        <v>74</v>
      </c>
      <c r="I128" s="220"/>
      <c r="J128" s="221">
        <f>ROUND(I128*H128,2)</f>
        <v>0</v>
      </c>
      <c r="K128" s="217" t="s">
        <v>19</v>
      </c>
      <c r="L128" s="47"/>
      <c r="M128" s="222" t="s">
        <v>19</v>
      </c>
      <c r="N128" s="223" t="s">
        <v>40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220</v>
      </c>
      <c r="AT128" s="226" t="s">
        <v>157</v>
      </c>
      <c r="AU128" s="226" t="s">
        <v>77</v>
      </c>
      <c r="AY128" s="20" t="s">
        <v>155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75</v>
      </c>
      <c r="BK128" s="227">
        <f>ROUND(I128*H128,2)</f>
        <v>0</v>
      </c>
      <c r="BL128" s="20" t="s">
        <v>220</v>
      </c>
      <c r="BM128" s="226" t="s">
        <v>268</v>
      </c>
    </row>
    <row r="129" s="2" customFormat="1">
      <c r="A129" s="41"/>
      <c r="B129" s="42"/>
      <c r="C129" s="43"/>
      <c r="D129" s="228" t="s">
        <v>162</v>
      </c>
      <c r="E129" s="43"/>
      <c r="F129" s="229" t="s">
        <v>2409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162</v>
      </c>
      <c r="AU129" s="20" t="s">
        <v>77</v>
      </c>
    </row>
    <row r="130" s="2" customFormat="1" ht="16.5" customHeight="1">
      <c r="A130" s="41"/>
      <c r="B130" s="42"/>
      <c r="C130" s="215" t="s">
        <v>220</v>
      </c>
      <c r="D130" s="215" t="s">
        <v>157</v>
      </c>
      <c r="E130" s="216" t="s">
        <v>2410</v>
      </c>
      <c r="F130" s="217" t="s">
        <v>2411</v>
      </c>
      <c r="G130" s="218" t="s">
        <v>160</v>
      </c>
      <c r="H130" s="219">
        <v>35</v>
      </c>
      <c r="I130" s="220"/>
      <c r="J130" s="221">
        <f>ROUND(I130*H130,2)</f>
        <v>0</v>
      </c>
      <c r="K130" s="217" t="s">
        <v>19</v>
      </c>
      <c r="L130" s="47"/>
      <c r="M130" s="222" t="s">
        <v>19</v>
      </c>
      <c r="N130" s="223" t="s">
        <v>40</v>
      </c>
      <c r="O130" s="87"/>
      <c r="P130" s="224">
        <f>O130*H130</f>
        <v>0</v>
      </c>
      <c r="Q130" s="224">
        <v>0</v>
      </c>
      <c r="R130" s="224">
        <f>Q130*H130</f>
        <v>0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220</v>
      </c>
      <c r="AT130" s="226" t="s">
        <v>157</v>
      </c>
      <c r="AU130" s="226" t="s">
        <v>77</v>
      </c>
      <c r="AY130" s="20" t="s">
        <v>155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75</v>
      </c>
      <c r="BK130" s="227">
        <f>ROUND(I130*H130,2)</f>
        <v>0</v>
      </c>
      <c r="BL130" s="20" t="s">
        <v>220</v>
      </c>
      <c r="BM130" s="226" t="s">
        <v>282</v>
      </c>
    </row>
    <row r="131" s="2" customFormat="1">
      <c r="A131" s="41"/>
      <c r="B131" s="42"/>
      <c r="C131" s="43"/>
      <c r="D131" s="228" t="s">
        <v>162</v>
      </c>
      <c r="E131" s="43"/>
      <c r="F131" s="229" t="s">
        <v>2411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162</v>
      </c>
      <c r="AU131" s="20" t="s">
        <v>77</v>
      </c>
    </row>
    <row r="132" s="2" customFormat="1" ht="16.5" customHeight="1">
      <c r="A132" s="41"/>
      <c r="B132" s="42"/>
      <c r="C132" s="215" t="s">
        <v>289</v>
      </c>
      <c r="D132" s="215" t="s">
        <v>157</v>
      </c>
      <c r="E132" s="216" t="s">
        <v>2412</v>
      </c>
      <c r="F132" s="217" t="s">
        <v>2413</v>
      </c>
      <c r="G132" s="218" t="s">
        <v>168</v>
      </c>
      <c r="H132" s="219">
        <v>84</v>
      </c>
      <c r="I132" s="220"/>
      <c r="J132" s="221">
        <f>ROUND(I132*H132,2)</f>
        <v>0</v>
      </c>
      <c r="K132" s="217" t="s">
        <v>19</v>
      </c>
      <c r="L132" s="47"/>
      <c r="M132" s="222" t="s">
        <v>19</v>
      </c>
      <c r="N132" s="223" t="s">
        <v>40</v>
      </c>
      <c r="O132" s="87"/>
      <c r="P132" s="224">
        <f>O132*H132</f>
        <v>0</v>
      </c>
      <c r="Q132" s="224">
        <v>0</v>
      </c>
      <c r="R132" s="224">
        <f>Q132*H132</f>
        <v>0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220</v>
      </c>
      <c r="AT132" s="226" t="s">
        <v>157</v>
      </c>
      <c r="AU132" s="226" t="s">
        <v>77</v>
      </c>
      <c r="AY132" s="20" t="s">
        <v>155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75</v>
      </c>
      <c r="BK132" s="227">
        <f>ROUND(I132*H132,2)</f>
        <v>0</v>
      </c>
      <c r="BL132" s="20" t="s">
        <v>220</v>
      </c>
      <c r="BM132" s="226" t="s">
        <v>292</v>
      </c>
    </row>
    <row r="133" s="2" customFormat="1">
      <c r="A133" s="41"/>
      <c r="B133" s="42"/>
      <c r="C133" s="43"/>
      <c r="D133" s="228" t="s">
        <v>162</v>
      </c>
      <c r="E133" s="43"/>
      <c r="F133" s="229" t="s">
        <v>2413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162</v>
      </c>
      <c r="AU133" s="20" t="s">
        <v>77</v>
      </c>
    </row>
    <row r="134" s="2" customFormat="1" ht="16.5" customHeight="1">
      <c r="A134" s="41"/>
      <c r="B134" s="42"/>
      <c r="C134" s="215" t="s">
        <v>224</v>
      </c>
      <c r="D134" s="215" t="s">
        <v>157</v>
      </c>
      <c r="E134" s="216" t="s">
        <v>2414</v>
      </c>
      <c r="F134" s="217" t="s">
        <v>2415</v>
      </c>
      <c r="G134" s="218" t="s">
        <v>168</v>
      </c>
      <c r="H134" s="219">
        <v>133</v>
      </c>
      <c r="I134" s="220"/>
      <c r="J134" s="221">
        <f>ROUND(I134*H134,2)</f>
        <v>0</v>
      </c>
      <c r="K134" s="217" t="s">
        <v>19</v>
      </c>
      <c r="L134" s="47"/>
      <c r="M134" s="222" t="s">
        <v>19</v>
      </c>
      <c r="N134" s="223" t="s">
        <v>40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220</v>
      </c>
      <c r="AT134" s="226" t="s">
        <v>157</v>
      </c>
      <c r="AU134" s="226" t="s">
        <v>77</v>
      </c>
      <c r="AY134" s="20" t="s">
        <v>155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75</v>
      </c>
      <c r="BK134" s="227">
        <f>ROUND(I134*H134,2)</f>
        <v>0</v>
      </c>
      <c r="BL134" s="20" t="s">
        <v>220</v>
      </c>
      <c r="BM134" s="226" t="s">
        <v>301</v>
      </c>
    </row>
    <row r="135" s="2" customFormat="1">
      <c r="A135" s="41"/>
      <c r="B135" s="42"/>
      <c r="C135" s="43"/>
      <c r="D135" s="228" t="s">
        <v>162</v>
      </c>
      <c r="E135" s="43"/>
      <c r="F135" s="229" t="s">
        <v>2415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162</v>
      </c>
      <c r="AU135" s="20" t="s">
        <v>77</v>
      </c>
    </row>
    <row r="136" s="2" customFormat="1" ht="21.75" customHeight="1">
      <c r="A136" s="41"/>
      <c r="B136" s="42"/>
      <c r="C136" s="215" t="s">
        <v>321</v>
      </c>
      <c r="D136" s="215" t="s">
        <v>157</v>
      </c>
      <c r="E136" s="216" t="s">
        <v>2416</v>
      </c>
      <c r="F136" s="217" t="s">
        <v>2417</v>
      </c>
      <c r="G136" s="218" t="s">
        <v>232</v>
      </c>
      <c r="H136" s="219">
        <v>0.032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40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220</v>
      </c>
      <c r="AT136" s="226" t="s">
        <v>157</v>
      </c>
      <c r="AU136" s="226" t="s">
        <v>77</v>
      </c>
      <c r="AY136" s="20" t="s">
        <v>155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75</v>
      </c>
      <c r="BK136" s="227">
        <f>ROUND(I136*H136,2)</f>
        <v>0</v>
      </c>
      <c r="BL136" s="20" t="s">
        <v>220</v>
      </c>
      <c r="BM136" s="226" t="s">
        <v>325</v>
      </c>
    </row>
    <row r="137" s="2" customFormat="1">
      <c r="A137" s="41"/>
      <c r="B137" s="42"/>
      <c r="C137" s="43"/>
      <c r="D137" s="228" t="s">
        <v>162</v>
      </c>
      <c r="E137" s="43"/>
      <c r="F137" s="229" t="s">
        <v>2417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162</v>
      </c>
      <c r="AU137" s="20" t="s">
        <v>77</v>
      </c>
    </row>
    <row r="138" s="12" customFormat="1" ht="22.8" customHeight="1">
      <c r="A138" s="12"/>
      <c r="B138" s="199"/>
      <c r="C138" s="200"/>
      <c r="D138" s="201" t="s">
        <v>68</v>
      </c>
      <c r="E138" s="213" t="s">
        <v>2418</v>
      </c>
      <c r="F138" s="213" t="s">
        <v>2419</v>
      </c>
      <c r="G138" s="200"/>
      <c r="H138" s="200"/>
      <c r="I138" s="203"/>
      <c r="J138" s="214">
        <f>BK138</f>
        <v>0</v>
      </c>
      <c r="K138" s="200"/>
      <c r="L138" s="205"/>
      <c r="M138" s="206"/>
      <c r="N138" s="207"/>
      <c r="O138" s="207"/>
      <c r="P138" s="208">
        <f>SUM(P139:P162)</f>
        <v>0</v>
      </c>
      <c r="Q138" s="207"/>
      <c r="R138" s="208">
        <f>SUM(R139:R162)</f>
        <v>0</v>
      </c>
      <c r="S138" s="207"/>
      <c r="T138" s="209">
        <f>SUM(T139:T162)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0" t="s">
        <v>77</v>
      </c>
      <c r="AT138" s="211" t="s">
        <v>68</v>
      </c>
      <c r="AU138" s="211" t="s">
        <v>75</v>
      </c>
      <c r="AY138" s="210" t="s">
        <v>155</v>
      </c>
      <c r="BK138" s="212">
        <f>SUM(BK139:BK162)</f>
        <v>0</v>
      </c>
    </row>
    <row r="139" s="2" customFormat="1" ht="16.5" customHeight="1">
      <c r="A139" s="41"/>
      <c r="B139" s="42"/>
      <c r="C139" s="215" t="s">
        <v>228</v>
      </c>
      <c r="D139" s="215" t="s">
        <v>157</v>
      </c>
      <c r="E139" s="216" t="s">
        <v>2420</v>
      </c>
      <c r="F139" s="217" t="s">
        <v>2421</v>
      </c>
      <c r="G139" s="218" t="s">
        <v>160</v>
      </c>
      <c r="H139" s="219">
        <v>35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40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220</v>
      </c>
      <c r="AT139" s="226" t="s">
        <v>157</v>
      </c>
      <c r="AU139" s="226" t="s">
        <v>77</v>
      </c>
      <c r="AY139" s="20" t="s">
        <v>155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75</v>
      </c>
      <c r="BK139" s="227">
        <f>ROUND(I139*H139,2)</f>
        <v>0</v>
      </c>
      <c r="BL139" s="20" t="s">
        <v>220</v>
      </c>
      <c r="BM139" s="226" t="s">
        <v>351</v>
      </c>
    </row>
    <row r="140" s="2" customFormat="1">
      <c r="A140" s="41"/>
      <c r="B140" s="42"/>
      <c r="C140" s="43"/>
      <c r="D140" s="228" t="s">
        <v>162</v>
      </c>
      <c r="E140" s="43"/>
      <c r="F140" s="229" t="s">
        <v>2421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162</v>
      </c>
      <c r="AU140" s="20" t="s">
        <v>77</v>
      </c>
    </row>
    <row r="141" s="2" customFormat="1">
      <c r="A141" s="41"/>
      <c r="B141" s="42"/>
      <c r="C141" s="43"/>
      <c r="D141" s="228" t="s">
        <v>326</v>
      </c>
      <c r="E141" s="43"/>
      <c r="F141" s="275" t="s">
        <v>2422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326</v>
      </c>
      <c r="AU141" s="20" t="s">
        <v>77</v>
      </c>
    </row>
    <row r="142" s="2" customFormat="1" ht="21.75" customHeight="1">
      <c r="A142" s="41"/>
      <c r="B142" s="42"/>
      <c r="C142" s="265" t="s">
        <v>7</v>
      </c>
      <c r="D142" s="265" t="s">
        <v>322</v>
      </c>
      <c r="E142" s="266" t="s">
        <v>2423</v>
      </c>
      <c r="F142" s="267" t="s">
        <v>2424</v>
      </c>
      <c r="G142" s="268" t="s">
        <v>160</v>
      </c>
      <c r="H142" s="269">
        <v>35</v>
      </c>
      <c r="I142" s="270"/>
      <c r="J142" s="271">
        <f>ROUND(I142*H142,2)</f>
        <v>0</v>
      </c>
      <c r="K142" s="267" t="s">
        <v>19</v>
      </c>
      <c r="L142" s="272"/>
      <c r="M142" s="273" t="s">
        <v>19</v>
      </c>
      <c r="N142" s="274" t="s">
        <v>40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282</v>
      </c>
      <c r="AT142" s="226" t="s">
        <v>322</v>
      </c>
      <c r="AU142" s="226" t="s">
        <v>77</v>
      </c>
      <c r="AY142" s="20" t="s">
        <v>155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75</v>
      </c>
      <c r="BK142" s="227">
        <f>ROUND(I142*H142,2)</f>
        <v>0</v>
      </c>
      <c r="BL142" s="20" t="s">
        <v>220</v>
      </c>
      <c r="BM142" s="226" t="s">
        <v>356</v>
      </c>
    </row>
    <row r="143" s="2" customFormat="1">
      <c r="A143" s="41"/>
      <c r="B143" s="42"/>
      <c r="C143" s="43"/>
      <c r="D143" s="228" t="s">
        <v>162</v>
      </c>
      <c r="E143" s="43"/>
      <c r="F143" s="229" t="s">
        <v>2424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162</v>
      </c>
      <c r="AU143" s="20" t="s">
        <v>77</v>
      </c>
    </row>
    <row r="144" s="2" customFormat="1" ht="24.15" customHeight="1">
      <c r="A144" s="41"/>
      <c r="B144" s="42"/>
      <c r="C144" s="215" t="s">
        <v>233</v>
      </c>
      <c r="D144" s="215" t="s">
        <v>157</v>
      </c>
      <c r="E144" s="216" t="s">
        <v>2425</v>
      </c>
      <c r="F144" s="217" t="s">
        <v>2426</v>
      </c>
      <c r="G144" s="218" t="s">
        <v>300</v>
      </c>
      <c r="H144" s="219">
        <v>26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40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220</v>
      </c>
      <c r="AT144" s="226" t="s">
        <v>157</v>
      </c>
      <c r="AU144" s="226" t="s">
        <v>77</v>
      </c>
      <c r="AY144" s="20" t="s">
        <v>155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75</v>
      </c>
      <c r="BK144" s="227">
        <f>ROUND(I144*H144,2)</f>
        <v>0</v>
      </c>
      <c r="BL144" s="20" t="s">
        <v>220</v>
      </c>
      <c r="BM144" s="226" t="s">
        <v>361</v>
      </c>
    </row>
    <row r="145" s="2" customFormat="1">
      <c r="A145" s="41"/>
      <c r="B145" s="42"/>
      <c r="C145" s="43"/>
      <c r="D145" s="228" t="s">
        <v>162</v>
      </c>
      <c r="E145" s="43"/>
      <c r="F145" s="229" t="s">
        <v>2426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162</v>
      </c>
      <c r="AU145" s="20" t="s">
        <v>77</v>
      </c>
    </row>
    <row r="146" s="2" customFormat="1" ht="21.75" customHeight="1">
      <c r="A146" s="41"/>
      <c r="B146" s="42"/>
      <c r="C146" s="215" t="s">
        <v>376</v>
      </c>
      <c r="D146" s="215" t="s">
        <v>157</v>
      </c>
      <c r="E146" s="216" t="s">
        <v>2427</v>
      </c>
      <c r="F146" s="217" t="s">
        <v>2428</v>
      </c>
      <c r="G146" s="218" t="s">
        <v>300</v>
      </c>
      <c r="H146" s="219">
        <v>58</v>
      </c>
      <c r="I146" s="220"/>
      <c r="J146" s="221">
        <f>ROUND(I146*H146,2)</f>
        <v>0</v>
      </c>
      <c r="K146" s="217" t="s">
        <v>19</v>
      </c>
      <c r="L146" s="47"/>
      <c r="M146" s="222" t="s">
        <v>19</v>
      </c>
      <c r="N146" s="223" t="s">
        <v>40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220</v>
      </c>
      <c r="AT146" s="226" t="s">
        <v>157</v>
      </c>
      <c r="AU146" s="226" t="s">
        <v>77</v>
      </c>
      <c r="AY146" s="20" t="s">
        <v>155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75</v>
      </c>
      <c r="BK146" s="227">
        <f>ROUND(I146*H146,2)</f>
        <v>0</v>
      </c>
      <c r="BL146" s="20" t="s">
        <v>220</v>
      </c>
      <c r="BM146" s="226" t="s">
        <v>379</v>
      </c>
    </row>
    <row r="147" s="2" customFormat="1">
      <c r="A147" s="41"/>
      <c r="B147" s="42"/>
      <c r="C147" s="43"/>
      <c r="D147" s="228" t="s">
        <v>162</v>
      </c>
      <c r="E147" s="43"/>
      <c r="F147" s="229" t="s">
        <v>2428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162</v>
      </c>
      <c r="AU147" s="20" t="s">
        <v>77</v>
      </c>
    </row>
    <row r="148" s="2" customFormat="1" ht="24.15" customHeight="1">
      <c r="A148" s="41"/>
      <c r="B148" s="42"/>
      <c r="C148" s="215" t="s">
        <v>238</v>
      </c>
      <c r="D148" s="215" t="s">
        <v>157</v>
      </c>
      <c r="E148" s="216" t="s">
        <v>2429</v>
      </c>
      <c r="F148" s="217" t="s">
        <v>2430</v>
      </c>
      <c r="G148" s="218" t="s">
        <v>300</v>
      </c>
      <c r="H148" s="219">
        <v>31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220</v>
      </c>
      <c r="AT148" s="226" t="s">
        <v>157</v>
      </c>
      <c r="AU148" s="226" t="s">
        <v>77</v>
      </c>
      <c r="AY148" s="20" t="s">
        <v>155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75</v>
      </c>
      <c r="BK148" s="227">
        <f>ROUND(I148*H148,2)</f>
        <v>0</v>
      </c>
      <c r="BL148" s="20" t="s">
        <v>220</v>
      </c>
      <c r="BM148" s="226" t="s">
        <v>388</v>
      </c>
    </row>
    <row r="149" s="2" customFormat="1">
      <c r="A149" s="41"/>
      <c r="B149" s="42"/>
      <c r="C149" s="43"/>
      <c r="D149" s="228" t="s">
        <v>162</v>
      </c>
      <c r="E149" s="43"/>
      <c r="F149" s="229" t="s">
        <v>2430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162</v>
      </c>
      <c r="AU149" s="20" t="s">
        <v>77</v>
      </c>
    </row>
    <row r="150" s="2" customFormat="1" ht="16.5" customHeight="1">
      <c r="A150" s="41"/>
      <c r="B150" s="42"/>
      <c r="C150" s="265" t="s">
        <v>392</v>
      </c>
      <c r="D150" s="265" t="s">
        <v>322</v>
      </c>
      <c r="E150" s="266" t="s">
        <v>2431</v>
      </c>
      <c r="F150" s="267" t="s">
        <v>2432</v>
      </c>
      <c r="G150" s="268" t="s">
        <v>160</v>
      </c>
      <c r="H150" s="269">
        <v>31</v>
      </c>
      <c r="I150" s="270"/>
      <c r="J150" s="271">
        <f>ROUND(I150*H150,2)</f>
        <v>0</v>
      </c>
      <c r="K150" s="267" t="s">
        <v>19</v>
      </c>
      <c r="L150" s="272"/>
      <c r="M150" s="273" t="s">
        <v>19</v>
      </c>
      <c r="N150" s="274" t="s">
        <v>40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282</v>
      </c>
      <c r="AT150" s="226" t="s">
        <v>322</v>
      </c>
      <c r="AU150" s="226" t="s">
        <v>77</v>
      </c>
      <c r="AY150" s="20" t="s">
        <v>155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75</v>
      </c>
      <c r="BK150" s="227">
        <f>ROUND(I150*H150,2)</f>
        <v>0</v>
      </c>
      <c r="BL150" s="20" t="s">
        <v>220</v>
      </c>
      <c r="BM150" s="226" t="s">
        <v>395</v>
      </c>
    </row>
    <row r="151" s="2" customFormat="1">
      <c r="A151" s="41"/>
      <c r="B151" s="42"/>
      <c r="C151" s="43"/>
      <c r="D151" s="228" t="s">
        <v>162</v>
      </c>
      <c r="E151" s="43"/>
      <c r="F151" s="229" t="s">
        <v>2432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162</v>
      </c>
      <c r="AU151" s="20" t="s">
        <v>77</v>
      </c>
    </row>
    <row r="152" s="2" customFormat="1" ht="24.15" customHeight="1">
      <c r="A152" s="41"/>
      <c r="B152" s="42"/>
      <c r="C152" s="215" t="s">
        <v>257</v>
      </c>
      <c r="D152" s="215" t="s">
        <v>157</v>
      </c>
      <c r="E152" s="216" t="s">
        <v>2433</v>
      </c>
      <c r="F152" s="217" t="s">
        <v>2434</v>
      </c>
      <c r="G152" s="218" t="s">
        <v>160</v>
      </c>
      <c r="H152" s="219">
        <v>35</v>
      </c>
      <c r="I152" s="220"/>
      <c r="J152" s="221">
        <f>ROUND(I152*H152,2)</f>
        <v>0</v>
      </c>
      <c r="K152" s="217" t="s">
        <v>19</v>
      </c>
      <c r="L152" s="47"/>
      <c r="M152" s="222" t="s">
        <v>19</v>
      </c>
      <c r="N152" s="223" t="s">
        <v>40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220</v>
      </c>
      <c r="AT152" s="226" t="s">
        <v>157</v>
      </c>
      <c r="AU152" s="226" t="s">
        <v>77</v>
      </c>
      <c r="AY152" s="20" t="s">
        <v>155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75</v>
      </c>
      <c r="BK152" s="227">
        <f>ROUND(I152*H152,2)</f>
        <v>0</v>
      </c>
      <c r="BL152" s="20" t="s">
        <v>220</v>
      </c>
      <c r="BM152" s="226" t="s">
        <v>399</v>
      </c>
    </row>
    <row r="153" s="2" customFormat="1">
      <c r="A153" s="41"/>
      <c r="B153" s="42"/>
      <c r="C153" s="43"/>
      <c r="D153" s="228" t="s">
        <v>162</v>
      </c>
      <c r="E153" s="43"/>
      <c r="F153" s="229" t="s">
        <v>2434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162</v>
      </c>
      <c r="AU153" s="20" t="s">
        <v>77</v>
      </c>
    </row>
    <row r="154" s="2" customFormat="1" ht="33" customHeight="1">
      <c r="A154" s="41"/>
      <c r="B154" s="42"/>
      <c r="C154" s="265" t="s">
        <v>427</v>
      </c>
      <c r="D154" s="265" t="s">
        <v>322</v>
      </c>
      <c r="E154" s="266" t="s">
        <v>2435</v>
      </c>
      <c r="F154" s="267" t="s">
        <v>2436</v>
      </c>
      <c r="G154" s="268" t="s">
        <v>160</v>
      </c>
      <c r="H154" s="269">
        <v>35</v>
      </c>
      <c r="I154" s="270"/>
      <c r="J154" s="271">
        <f>ROUND(I154*H154,2)</f>
        <v>0</v>
      </c>
      <c r="K154" s="267" t="s">
        <v>19</v>
      </c>
      <c r="L154" s="272"/>
      <c r="M154" s="273" t="s">
        <v>19</v>
      </c>
      <c r="N154" s="274" t="s">
        <v>40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282</v>
      </c>
      <c r="AT154" s="226" t="s">
        <v>322</v>
      </c>
      <c r="AU154" s="226" t="s">
        <v>77</v>
      </c>
      <c r="AY154" s="20" t="s">
        <v>155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75</v>
      </c>
      <c r="BK154" s="227">
        <f>ROUND(I154*H154,2)</f>
        <v>0</v>
      </c>
      <c r="BL154" s="20" t="s">
        <v>220</v>
      </c>
      <c r="BM154" s="226" t="s">
        <v>430</v>
      </c>
    </row>
    <row r="155" s="2" customFormat="1">
      <c r="A155" s="41"/>
      <c r="B155" s="42"/>
      <c r="C155" s="43"/>
      <c r="D155" s="228" t="s">
        <v>162</v>
      </c>
      <c r="E155" s="43"/>
      <c r="F155" s="229" t="s">
        <v>2436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162</v>
      </c>
      <c r="AU155" s="20" t="s">
        <v>77</v>
      </c>
    </row>
    <row r="156" s="2" customFormat="1">
      <c r="A156" s="41"/>
      <c r="B156" s="42"/>
      <c r="C156" s="43"/>
      <c r="D156" s="228" t="s">
        <v>326</v>
      </c>
      <c r="E156" s="43"/>
      <c r="F156" s="275" t="s">
        <v>2437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326</v>
      </c>
      <c r="AU156" s="20" t="s">
        <v>77</v>
      </c>
    </row>
    <row r="157" s="2" customFormat="1" ht="16.5" customHeight="1">
      <c r="A157" s="41"/>
      <c r="B157" s="42"/>
      <c r="C157" s="215" t="s">
        <v>262</v>
      </c>
      <c r="D157" s="215" t="s">
        <v>157</v>
      </c>
      <c r="E157" s="216" t="s">
        <v>2438</v>
      </c>
      <c r="F157" s="217" t="s">
        <v>2439</v>
      </c>
      <c r="G157" s="218" t="s">
        <v>160</v>
      </c>
      <c r="H157" s="219">
        <v>35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40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220</v>
      </c>
      <c r="AT157" s="226" t="s">
        <v>157</v>
      </c>
      <c r="AU157" s="226" t="s">
        <v>77</v>
      </c>
      <c r="AY157" s="20" t="s">
        <v>155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75</v>
      </c>
      <c r="BK157" s="227">
        <f>ROUND(I157*H157,2)</f>
        <v>0</v>
      </c>
      <c r="BL157" s="20" t="s">
        <v>220</v>
      </c>
      <c r="BM157" s="226" t="s">
        <v>435</v>
      </c>
    </row>
    <row r="158" s="2" customFormat="1">
      <c r="A158" s="41"/>
      <c r="B158" s="42"/>
      <c r="C158" s="43"/>
      <c r="D158" s="228" t="s">
        <v>162</v>
      </c>
      <c r="E158" s="43"/>
      <c r="F158" s="229" t="s">
        <v>2439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162</v>
      </c>
      <c r="AU158" s="20" t="s">
        <v>77</v>
      </c>
    </row>
    <row r="159" s="2" customFormat="1" ht="16.5" customHeight="1">
      <c r="A159" s="41"/>
      <c r="B159" s="42"/>
      <c r="C159" s="215" t="s">
        <v>438</v>
      </c>
      <c r="D159" s="215" t="s">
        <v>157</v>
      </c>
      <c r="E159" s="216" t="s">
        <v>2440</v>
      </c>
      <c r="F159" s="217" t="s">
        <v>2441</v>
      </c>
      <c r="G159" s="218" t="s">
        <v>160</v>
      </c>
      <c r="H159" s="219">
        <v>35</v>
      </c>
      <c r="I159" s="220"/>
      <c r="J159" s="221">
        <f>ROUND(I159*H159,2)</f>
        <v>0</v>
      </c>
      <c r="K159" s="217" t="s">
        <v>19</v>
      </c>
      <c r="L159" s="47"/>
      <c r="M159" s="222" t="s">
        <v>19</v>
      </c>
      <c r="N159" s="223" t="s">
        <v>40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220</v>
      </c>
      <c r="AT159" s="226" t="s">
        <v>157</v>
      </c>
      <c r="AU159" s="226" t="s">
        <v>77</v>
      </c>
      <c r="AY159" s="20" t="s">
        <v>155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75</v>
      </c>
      <c r="BK159" s="227">
        <f>ROUND(I159*H159,2)</f>
        <v>0</v>
      </c>
      <c r="BL159" s="20" t="s">
        <v>220</v>
      </c>
      <c r="BM159" s="226" t="s">
        <v>441</v>
      </c>
    </row>
    <row r="160" s="2" customFormat="1">
      <c r="A160" s="41"/>
      <c r="B160" s="42"/>
      <c r="C160" s="43"/>
      <c r="D160" s="228" t="s">
        <v>162</v>
      </c>
      <c r="E160" s="43"/>
      <c r="F160" s="229" t="s">
        <v>2441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162</v>
      </c>
      <c r="AU160" s="20" t="s">
        <v>77</v>
      </c>
    </row>
    <row r="161" s="2" customFormat="1" ht="21.75" customHeight="1">
      <c r="A161" s="41"/>
      <c r="B161" s="42"/>
      <c r="C161" s="215" t="s">
        <v>268</v>
      </c>
      <c r="D161" s="215" t="s">
        <v>157</v>
      </c>
      <c r="E161" s="216" t="s">
        <v>2442</v>
      </c>
      <c r="F161" s="217" t="s">
        <v>2443</v>
      </c>
      <c r="G161" s="218" t="s">
        <v>232</v>
      </c>
      <c r="H161" s="219">
        <v>4.736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40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220</v>
      </c>
      <c r="AT161" s="226" t="s">
        <v>157</v>
      </c>
      <c r="AU161" s="226" t="s">
        <v>77</v>
      </c>
      <c r="AY161" s="20" t="s">
        <v>155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75</v>
      </c>
      <c r="BK161" s="227">
        <f>ROUND(I161*H161,2)</f>
        <v>0</v>
      </c>
      <c r="BL161" s="20" t="s">
        <v>220</v>
      </c>
      <c r="BM161" s="226" t="s">
        <v>446</v>
      </c>
    </row>
    <row r="162" s="2" customFormat="1">
      <c r="A162" s="41"/>
      <c r="B162" s="42"/>
      <c r="C162" s="43"/>
      <c r="D162" s="228" t="s">
        <v>162</v>
      </c>
      <c r="E162" s="43"/>
      <c r="F162" s="229" t="s">
        <v>2443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162</v>
      </c>
      <c r="AU162" s="20" t="s">
        <v>77</v>
      </c>
    </row>
    <row r="163" s="12" customFormat="1" ht="22.8" customHeight="1">
      <c r="A163" s="12"/>
      <c r="B163" s="199"/>
      <c r="C163" s="200"/>
      <c r="D163" s="201" t="s">
        <v>68</v>
      </c>
      <c r="E163" s="213" t="s">
        <v>2165</v>
      </c>
      <c r="F163" s="213" t="s">
        <v>2166</v>
      </c>
      <c r="G163" s="200"/>
      <c r="H163" s="200"/>
      <c r="I163" s="203"/>
      <c r="J163" s="214">
        <f>BK163</f>
        <v>0</v>
      </c>
      <c r="K163" s="200"/>
      <c r="L163" s="205"/>
      <c r="M163" s="206"/>
      <c r="N163" s="207"/>
      <c r="O163" s="207"/>
      <c r="P163" s="208">
        <f>SUM(P164:P175)</f>
        <v>0</v>
      </c>
      <c r="Q163" s="207"/>
      <c r="R163" s="208">
        <f>SUM(R164:R175)</f>
        <v>0</v>
      </c>
      <c r="S163" s="207"/>
      <c r="T163" s="209">
        <f>SUM(T164:T175)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0" t="s">
        <v>77</v>
      </c>
      <c r="AT163" s="211" t="s">
        <v>68</v>
      </c>
      <c r="AU163" s="211" t="s">
        <v>75</v>
      </c>
      <c r="AY163" s="210" t="s">
        <v>155</v>
      </c>
      <c r="BK163" s="212">
        <f>SUM(BK164:BK175)</f>
        <v>0</v>
      </c>
    </row>
    <row r="164" s="2" customFormat="1" ht="16.5" customHeight="1">
      <c r="A164" s="41"/>
      <c r="B164" s="42"/>
      <c r="C164" s="215" t="s">
        <v>449</v>
      </c>
      <c r="D164" s="215" t="s">
        <v>157</v>
      </c>
      <c r="E164" s="216" t="s">
        <v>2444</v>
      </c>
      <c r="F164" s="217" t="s">
        <v>2445</v>
      </c>
      <c r="G164" s="218" t="s">
        <v>300</v>
      </c>
      <c r="H164" s="219">
        <v>105</v>
      </c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40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220</v>
      </c>
      <c r="AT164" s="226" t="s">
        <v>157</v>
      </c>
      <c r="AU164" s="226" t="s">
        <v>77</v>
      </c>
      <c r="AY164" s="20" t="s">
        <v>155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75</v>
      </c>
      <c r="BK164" s="227">
        <f>ROUND(I164*H164,2)</f>
        <v>0</v>
      </c>
      <c r="BL164" s="20" t="s">
        <v>220</v>
      </c>
      <c r="BM164" s="226" t="s">
        <v>442</v>
      </c>
    </row>
    <row r="165" s="2" customFormat="1">
      <c r="A165" s="41"/>
      <c r="B165" s="42"/>
      <c r="C165" s="43"/>
      <c r="D165" s="228" t="s">
        <v>162</v>
      </c>
      <c r="E165" s="43"/>
      <c r="F165" s="229" t="s">
        <v>2445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162</v>
      </c>
      <c r="AU165" s="20" t="s">
        <v>77</v>
      </c>
    </row>
    <row r="166" s="2" customFormat="1" ht="16.5" customHeight="1">
      <c r="A166" s="41"/>
      <c r="B166" s="42"/>
      <c r="C166" s="265" t="s">
        <v>282</v>
      </c>
      <c r="D166" s="265" t="s">
        <v>322</v>
      </c>
      <c r="E166" s="266" t="s">
        <v>2446</v>
      </c>
      <c r="F166" s="267" t="s">
        <v>2447</v>
      </c>
      <c r="G166" s="268" t="s">
        <v>2337</v>
      </c>
      <c r="H166" s="269">
        <v>1.89</v>
      </c>
      <c r="I166" s="270"/>
      <c r="J166" s="271">
        <f>ROUND(I166*H166,2)</f>
        <v>0</v>
      </c>
      <c r="K166" s="267" t="s">
        <v>19</v>
      </c>
      <c r="L166" s="272"/>
      <c r="M166" s="273" t="s">
        <v>19</v>
      </c>
      <c r="N166" s="274" t="s">
        <v>40</v>
      </c>
      <c r="O166" s="87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282</v>
      </c>
      <c r="AT166" s="226" t="s">
        <v>322</v>
      </c>
      <c r="AU166" s="226" t="s">
        <v>77</v>
      </c>
      <c r="AY166" s="20" t="s">
        <v>155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75</v>
      </c>
      <c r="BK166" s="227">
        <f>ROUND(I166*H166,2)</f>
        <v>0</v>
      </c>
      <c r="BL166" s="20" t="s">
        <v>220</v>
      </c>
      <c r="BM166" s="226" t="s">
        <v>459</v>
      </c>
    </row>
    <row r="167" s="2" customFormat="1">
      <c r="A167" s="41"/>
      <c r="B167" s="42"/>
      <c r="C167" s="43"/>
      <c r="D167" s="228" t="s">
        <v>162</v>
      </c>
      <c r="E167" s="43"/>
      <c r="F167" s="229" t="s">
        <v>2447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162</v>
      </c>
      <c r="AU167" s="20" t="s">
        <v>77</v>
      </c>
    </row>
    <row r="168" s="14" customFormat="1">
      <c r="A168" s="14"/>
      <c r="B168" s="243"/>
      <c r="C168" s="244"/>
      <c r="D168" s="228" t="s">
        <v>170</v>
      </c>
      <c r="E168" s="245" t="s">
        <v>19</v>
      </c>
      <c r="F168" s="246" t="s">
        <v>2448</v>
      </c>
      <c r="G168" s="244"/>
      <c r="H168" s="247">
        <v>1.89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3" t="s">
        <v>170</v>
      </c>
      <c r="AU168" s="253" t="s">
        <v>77</v>
      </c>
      <c r="AV168" s="14" t="s">
        <v>77</v>
      </c>
      <c r="AW168" s="14" t="s">
        <v>31</v>
      </c>
      <c r="AX168" s="14" t="s">
        <v>69</v>
      </c>
      <c r="AY168" s="253" t="s">
        <v>155</v>
      </c>
    </row>
    <row r="169" s="15" customFormat="1">
      <c r="A169" s="15"/>
      <c r="B169" s="254"/>
      <c r="C169" s="255"/>
      <c r="D169" s="228" t="s">
        <v>170</v>
      </c>
      <c r="E169" s="256" t="s">
        <v>19</v>
      </c>
      <c r="F169" s="257" t="s">
        <v>192</v>
      </c>
      <c r="G169" s="255"/>
      <c r="H169" s="258">
        <v>1.89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4" t="s">
        <v>170</v>
      </c>
      <c r="AU169" s="264" t="s">
        <v>77</v>
      </c>
      <c r="AV169" s="15" t="s">
        <v>161</v>
      </c>
      <c r="AW169" s="15" t="s">
        <v>31</v>
      </c>
      <c r="AX169" s="15" t="s">
        <v>75</v>
      </c>
      <c r="AY169" s="264" t="s">
        <v>155</v>
      </c>
    </row>
    <row r="170" s="2" customFormat="1" ht="16.5" customHeight="1">
      <c r="A170" s="41"/>
      <c r="B170" s="42"/>
      <c r="C170" s="215" t="s">
        <v>461</v>
      </c>
      <c r="D170" s="215" t="s">
        <v>157</v>
      </c>
      <c r="E170" s="216" t="s">
        <v>2449</v>
      </c>
      <c r="F170" s="217" t="s">
        <v>2450</v>
      </c>
      <c r="G170" s="218" t="s">
        <v>300</v>
      </c>
      <c r="H170" s="219">
        <v>105</v>
      </c>
      <c r="I170" s="220"/>
      <c r="J170" s="221">
        <f>ROUND(I170*H170,2)</f>
        <v>0</v>
      </c>
      <c r="K170" s="217" t="s">
        <v>19</v>
      </c>
      <c r="L170" s="47"/>
      <c r="M170" s="222" t="s">
        <v>19</v>
      </c>
      <c r="N170" s="223" t="s">
        <v>40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220</v>
      </c>
      <c r="AT170" s="226" t="s">
        <v>157</v>
      </c>
      <c r="AU170" s="226" t="s">
        <v>77</v>
      </c>
      <c r="AY170" s="20" t="s">
        <v>155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75</v>
      </c>
      <c r="BK170" s="227">
        <f>ROUND(I170*H170,2)</f>
        <v>0</v>
      </c>
      <c r="BL170" s="20" t="s">
        <v>220</v>
      </c>
      <c r="BM170" s="226" t="s">
        <v>464</v>
      </c>
    </row>
    <row r="171" s="2" customFormat="1">
      <c r="A171" s="41"/>
      <c r="B171" s="42"/>
      <c r="C171" s="43"/>
      <c r="D171" s="228" t="s">
        <v>162</v>
      </c>
      <c r="E171" s="43"/>
      <c r="F171" s="229" t="s">
        <v>2450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162</v>
      </c>
      <c r="AU171" s="20" t="s">
        <v>77</v>
      </c>
    </row>
    <row r="172" s="2" customFormat="1" ht="16.5" customHeight="1">
      <c r="A172" s="41"/>
      <c r="B172" s="42"/>
      <c r="C172" s="265" t="s">
        <v>292</v>
      </c>
      <c r="D172" s="265" t="s">
        <v>322</v>
      </c>
      <c r="E172" s="266" t="s">
        <v>2451</v>
      </c>
      <c r="F172" s="267" t="s">
        <v>2452</v>
      </c>
      <c r="G172" s="268" t="s">
        <v>2337</v>
      </c>
      <c r="H172" s="269">
        <v>5.67</v>
      </c>
      <c r="I172" s="270"/>
      <c r="J172" s="271">
        <f>ROUND(I172*H172,2)</f>
        <v>0</v>
      </c>
      <c r="K172" s="267" t="s">
        <v>19</v>
      </c>
      <c r="L172" s="272"/>
      <c r="M172" s="273" t="s">
        <v>19</v>
      </c>
      <c r="N172" s="274" t="s">
        <v>40</v>
      </c>
      <c r="O172" s="87"/>
      <c r="P172" s="224">
        <f>O172*H172</f>
        <v>0</v>
      </c>
      <c r="Q172" s="224">
        <v>0</v>
      </c>
      <c r="R172" s="224">
        <f>Q172*H172</f>
        <v>0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282</v>
      </c>
      <c r="AT172" s="226" t="s">
        <v>322</v>
      </c>
      <c r="AU172" s="226" t="s">
        <v>77</v>
      </c>
      <c r="AY172" s="20" t="s">
        <v>155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75</v>
      </c>
      <c r="BK172" s="227">
        <f>ROUND(I172*H172,2)</f>
        <v>0</v>
      </c>
      <c r="BL172" s="20" t="s">
        <v>220</v>
      </c>
      <c r="BM172" s="226" t="s">
        <v>465</v>
      </c>
    </row>
    <row r="173" s="2" customFormat="1">
      <c r="A173" s="41"/>
      <c r="B173" s="42"/>
      <c r="C173" s="43"/>
      <c r="D173" s="228" t="s">
        <v>162</v>
      </c>
      <c r="E173" s="43"/>
      <c r="F173" s="229" t="s">
        <v>2452</v>
      </c>
      <c r="G173" s="43"/>
      <c r="H173" s="43"/>
      <c r="I173" s="230"/>
      <c r="J173" s="43"/>
      <c r="K173" s="43"/>
      <c r="L173" s="47"/>
      <c r="M173" s="231"/>
      <c r="N173" s="232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162</v>
      </c>
      <c r="AU173" s="20" t="s">
        <v>77</v>
      </c>
    </row>
    <row r="174" s="14" customFormat="1">
      <c r="A174" s="14"/>
      <c r="B174" s="243"/>
      <c r="C174" s="244"/>
      <c r="D174" s="228" t="s">
        <v>170</v>
      </c>
      <c r="E174" s="245" t="s">
        <v>19</v>
      </c>
      <c r="F174" s="246" t="s">
        <v>2453</v>
      </c>
      <c r="G174" s="244"/>
      <c r="H174" s="247">
        <v>5.67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3" t="s">
        <v>170</v>
      </c>
      <c r="AU174" s="253" t="s">
        <v>77</v>
      </c>
      <c r="AV174" s="14" t="s">
        <v>77</v>
      </c>
      <c r="AW174" s="14" t="s">
        <v>31</v>
      </c>
      <c r="AX174" s="14" t="s">
        <v>69</v>
      </c>
      <c r="AY174" s="253" t="s">
        <v>155</v>
      </c>
    </row>
    <row r="175" s="15" customFormat="1">
      <c r="A175" s="15"/>
      <c r="B175" s="254"/>
      <c r="C175" s="255"/>
      <c r="D175" s="228" t="s">
        <v>170</v>
      </c>
      <c r="E175" s="256" t="s">
        <v>19</v>
      </c>
      <c r="F175" s="257" t="s">
        <v>192</v>
      </c>
      <c r="G175" s="255"/>
      <c r="H175" s="258">
        <v>5.67</v>
      </c>
      <c r="I175" s="259"/>
      <c r="J175" s="255"/>
      <c r="K175" s="255"/>
      <c r="L175" s="260"/>
      <c r="M175" s="292"/>
      <c r="N175" s="293"/>
      <c r="O175" s="293"/>
      <c r="P175" s="293"/>
      <c r="Q175" s="293"/>
      <c r="R175" s="293"/>
      <c r="S175" s="293"/>
      <c r="T175" s="29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4" t="s">
        <v>170</v>
      </c>
      <c r="AU175" s="264" t="s">
        <v>77</v>
      </c>
      <c r="AV175" s="15" t="s">
        <v>161</v>
      </c>
      <c r="AW175" s="15" t="s">
        <v>31</v>
      </c>
      <c r="AX175" s="15" t="s">
        <v>75</v>
      </c>
      <c r="AY175" s="264" t="s">
        <v>155</v>
      </c>
    </row>
    <row r="176" s="2" customFormat="1" ht="6.96" customHeight="1">
      <c r="A176" s="41"/>
      <c r="B176" s="62"/>
      <c r="C176" s="63"/>
      <c r="D176" s="63"/>
      <c r="E176" s="63"/>
      <c r="F176" s="63"/>
      <c r="G176" s="63"/>
      <c r="H176" s="63"/>
      <c r="I176" s="63"/>
      <c r="J176" s="63"/>
      <c r="K176" s="63"/>
      <c r="L176" s="47"/>
      <c r="M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</sheetData>
  <sheetProtection sheet="1" autoFilter="0" formatColumns="0" formatRows="0" objects="1" scenarios="1" spinCount="100000" saltValue="bXQPxcdqnPRLfNDshgQ0+aGLfzpExDQQDwRvkY1mfS87+q83VtDkqAjQZFACBccpCNtVIjZde+OkTGE59qKRDg==" hashValue="vUs4kPzyoN9Clkja5Pg1j9qbi5XV/5n7BhQI4Z3QpG6da2G+xdXGCiC1D0sVGZ0YsYM0mI3BsAnh0DbUMKDXiA==" algorithmName="SHA-512" password="CC35"/>
  <autoFilter ref="C91:K17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-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2374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2454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ROUND((SUM(BE98:BE240)),  2)</f>
        <v>0</v>
      </c>
      <c r="G35" s="41"/>
      <c r="H35" s="41"/>
      <c r="I35" s="160">
        <v>0.21</v>
      </c>
      <c r="J35" s="159">
        <f>ROUND(((SUM(BE98:BE240))*I35),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ROUND((SUM(BF98:BF240)),  2)</f>
        <v>0</v>
      </c>
      <c r="G36" s="41"/>
      <c r="H36" s="41"/>
      <c r="I36" s="160">
        <v>0.12</v>
      </c>
      <c r="J36" s="159">
        <f>ROUND(((SUM(BF98:BF240))*I36),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ROUND((SUM(BG98:BG240)),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ROUND((SUM(BH98:BH240)),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ROUND((SUM(BI98:BI240)),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-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2374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SO-02 - Stavební úpravy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106</v>
      </c>
      <c r="E64" s="180"/>
      <c r="F64" s="180"/>
      <c r="G64" s="180"/>
      <c r="H64" s="180"/>
      <c r="I64" s="180"/>
      <c r="J64" s="181">
        <f>J99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2455</v>
      </c>
      <c r="E65" s="185"/>
      <c r="F65" s="185"/>
      <c r="G65" s="185"/>
      <c r="H65" s="185"/>
      <c r="I65" s="185"/>
      <c r="J65" s="186">
        <f>J100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2456</v>
      </c>
      <c r="E66" s="185"/>
      <c r="F66" s="185"/>
      <c r="G66" s="185"/>
      <c r="H66" s="185"/>
      <c r="I66" s="185"/>
      <c r="J66" s="186">
        <f>J115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2322</v>
      </c>
      <c r="E67" s="185"/>
      <c r="F67" s="185"/>
      <c r="G67" s="185"/>
      <c r="H67" s="185"/>
      <c r="I67" s="185"/>
      <c r="J67" s="186">
        <f>J124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2323</v>
      </c>
      <c r="E68" s="185"/>
      <c r="F68" s="185"/>
      <c r="G68" s="185"/>
      <c r="H68" s="185"/>
      <c r="I68" s="185"/>
      <c r="J68" s="186">
        <f>J135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117</v>
      </c>
      <c r="E69" s="185"/>
      <c r="F69" s="185"/>
      <c r="G69" s="185"/>
      <c r="H69" s="185"/>
      <c r="I69" s="185"/>
      <c r="J69" s="186">
        <f>J150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7"/>
      <c r="C70" s="178"/>
      <c r="D70" s="179" t="s">
        <v>118</v>
      </c>
      <c r="E70" s="180"/>
      <c r="F70" s="180"/>
      <c r="G70" s="180"/>
      <c r="H70" s="180"/>
      <c r="I70" s="180"/>
      <c r="J70" s="181">
        <f>J155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3"/>
      <c r="C71" s="128"/>
      <c r="D71" s="184" t="s">
        <v>121</v>
      </c>
      <c r="E71" s="185"/>
      <c r="F71" s="185"/>
      <c r="G71" s="185"/>
      <c r="H71" s="185"/>
      <c r="I71" s="185"/>
      <c r="J71" s="186">
        <f>J156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3"/>
      <c r="C72" s="128"/>
      <c r="D72" s="184" t="s">
        <v>129</v>
      </c>
      <c r="E72" s="185"/>
      <c r="F72" s="185"/>
      <c r="G72" s="185"/>
      <c r="H72" s="185"/>
      <c r="I72" s="185"/>
      <c r="J72" s="186">
        <f>J166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3"/>
      <c r="C73" s="128"/>
      <c r="D73" s="184" t="s">
        <v>132</v>
      </c>
      <c r="E73" s="185"/>
      <c r="F73" s="185"/>
      <c r="G73" s="185"/>
      <c r="H73" s="185"/>
      <c r="I73" s="185"/>
      <c r="J73" s="186">
        <f>J183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3"/>
      <c r="C74" s="128"/>
      <c r="D74" s="184" t="s">
        <v>133</v>
      </c>
      <c r="E74" s="185"/>
      <c r="F74" s="185"/>
      <c r="G74" s="185"/>
      <c r="H74" s="185"/>
      <c r="I74" s="185"/>
      <c r="J74" s="186">
        <f>J203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9" customFormat="1" ht="24.96" customHeight="1">
      <c r="A75" s="9"/>
      <c r="B75" s="177"/>
      <c r="C75" s="178"/>
      <c r="D75" s="179" t="s">
        <v>2457</v>
      </c>
      <c r="E75" s="180"/>
      <c r="F75" s="180"/>
      <c r="G75" s="180"/>
      <c r="H75" s="180"/>
      <c r="I75" s="180"/>
      <c r="J75" s="181">
        <f>J225</f>
        <v>0</v>
      </c>
      <c r="K75" s="178"/>
      <c r="L75" s="18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77"/>
      <c r="C76" s="178"/>
      <c r="D76" s="179" t="s">
        <v>139</v>
      </c>
      <c r="E76" s="180"/>
      <c r="F76" s="180"/>
      <c r="G76" s="180"/>
      <c r="H76" s="180"/>
      <c r="I76" s="180"/>
      <c r="J76" s="181">
        <f>J230</f>
        <v>0</v>
      </c>
      <c r="K76" s="178"/>
      <c r="L76" s="18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62"/>
      <c r="C78" s="63"/>
      <c r="D78" s="63"/>
      <c r="E78" s="63"/>
      <c r="F78" s="63"/>
      <c r="G78" s="63"/>
      <c r="H78" s="63"/>
      <c r="I78" s="63"/>
      <c r="J78" s="63"/>
      <c r="K78" s="6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82" s="2" customFormat="1" ht="6.96" customHeight="1">
      <c r="A82" s="41"/>
      <c r="B82" s="64"/>
      <c r="C82" s="65"/>
      <c r="D82" s="65"/>
      <c r="E82" s="65"/>
      <c r="F82" s="65"/>
      <c r="G82" s="65"/>
      <c r="H82" s="65"/>
      <c r="I82" s="65"/>
      <c r="J82" s="65"/>
      <c r="K82" s="65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24.96" customHeight="1">
      <c r="A83" s="41"/>
      <c r="B83" s="42"/>
      <c r="C83" s="26" t="s">
        <v>140</v>
      </c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16</v>
      </c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172" t="str">
        <f>E7</f>
        <v>ZŠ - Svidnická</v>
      </c>
      <c r="F86" s="35"/>
      <c r="G86" s="35"/>
      <c r="H86" s="35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" customFormat="1" ht="12" customHeight="1">
      <c r="B87" s="24"/>
      <c r="C87" s="35" t="s">
        <v>98</v>
      </c>
      <c r="D87" s="25"/>
      <c r="E87" s="25"/>
      <c r="F87" s="25"/>
      <c r="G87" s="25"/>
      <c r="H87" s="25"/>
      <c r="I87" s="25"/>
      <c r="J87" s="25"/>
      <c r="K87" s="25"/>
      <c r="L87" s="23"/>
    </row>
    <row r="88" s="2" customFormat="1" ht="16.5" customHeight="1">
      <c r="A88" s="41"/>
      <c r="B88" s="42"/>
      <c r="C88" s="43"/>
      <c r="D88" s="43"/>
      <c r="E88" s="172" t="s">
        <v>2374</v>
      </c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100</v>
      </c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72" t="str">
        <f>E11</f>
        <v>SO-02 - Stavební úpravy</v>
      </c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6.96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2" customHeight="1">
      <c r="A92" s="41"/>
      <c r="B92" s="42"/>
      <c r="C92" s="35" t="s">
        <v>21</v>
      </c>
      <c r="D92" s="43"/>
      <c r="E92" s="43"/>
      <c r="F92" s="30" t="str">
        <f>F14</f>
        <v xml:space="preserve"> </v>
      </c>
      <c r="G92" s="43"/>
      <c r="H92" s="43"/>
      <c r="I92" s="35" t="s">
        <v>23</v>
      </c>
      <c r="J92" s="75" t="str">
        <f>IF(J14="","",J14)</f>
        <v>16. 12. 2025</v>
      </c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25</v>
      </c>
      <c r="D94" s="43"/>
      <c r="E94" s="43"/>
      <c r="F94" s="30" t="str">
        <f>E17</f>
        <v xml:space="preserve"> </v>
      </c>
      <c r="G94" s="43"/>
      <c r="H94" s="43"/>
      <c r="I94" s="35" t="s">
        <v>30</v>
      </c>
      <c r="J94" s="39" t="str">
        <f>E23</f>
        <v xml:space="preserve"> 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5.15" customHeight="1">
      <c r="A95" s="41"/>
      <c r="B95" s="42"/>
      <c r="C95" s="35" t="s">
        <v>28</v>
      </c>
      <c r="D95" s="43"/>
      <c r="E95" s="43"/>
      <c r="F95" s="30" t="str">
        <f>IF(E20="","",E20)</f>
        <v>Vyplň údaj</v>
      </c>
      <c r="G95" s="43"/>
      <c r="H95" s="43"/>
      <c r="I95" s="35" t="s">
        <v>32</v>
      </c>
      <c r="J95" s="39" t="str">
        <f>E26</f>
        <v xml:space="preserve"> </v>
      </c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0.32" customHeight="1">
      <c r="A96" s="41"/>
      <c r="B96" s="42"/>
      <c r="C96" s="43"/>
      <c r="D96" s="43"/>
      <c r="E96" s="43"/>
      <c r="F96" s="43"/>
      <c r="G96" s="43"/>
      <c r="H96" s="43"/>
      <c r="I96" s="43"/>
      <c r="J96" s="43"/>
      <c r="K96" s="43"/>
      <c r="L96" s="14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11" customFormat="1" ht="29.28" customHeight="1">
      <c r="A97" s="188"/>
      <c r="B97" s="189"/>
      <c r="C97" s="190" t="s">
        <v>141</v>
      </c>
      <c r="D97" s="191" t="s">
        <v>54</v>
      </c>
      <c r="E97" s="191" t="s">
        <v>50</v>
      </c>
      <c r="F97" s="191" t="s">
        <v>51</v>
      </c>
      <c r="G97" s="191" t="s">
        <v>142</v>
      </c>
      <c r="H97" s="191" t="s">
        <v>143</v>
      </c>
      <c r="I97" s="191" t="s">
        <v>144</v>
      </c>
      <c r="J97" s="191" t="s">
        <v>104</v>
      </c>
      <c r="K97" s="192" t="s">
        <v>145</v>
      </c>
      <c r="L97" s="193"/>
      <c r="M97" s="95" t="s">
        <v>19</v>
      </c>
      <c r="N97" s="96" t="s">
        <v>39</v>
      </c>
      <c r="O97" s="96" t="s">
        <v>146</v>
      </c>
      <c r="P97" s="96" t="s">
        <v>147</v>
      </c>
      <c r="Q97" s="96" t="s">
        <v>148</v>
      </c>
      <c r="R97" s="96" t="s">
        <v>149</v>
      </c>
      <c r="S97" s="96" t="s">
        <v>150</v>
      </c>
      <c r="T97" s="97" t="s">
        <v>151</v>
      </c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</row>
    <row r="98" s="2" customFormat="1" ht="22.8" customHeight="1">
      <c r="A98" s="41"/>
      <c r="B98" s="42"/>
      <c r="C98" s="102" t="s">
        <v>152</v>
      </c>
      <c r="D98" s="43"/>
      <c r="E98" s="43"/>
      <c r="F98" s="43"/>
      <c r="G98" s="43"/>
      <c r="H98" s="43"/>
      <c r="I98" s="43"/>
      <c r="J98" s="194">
        <f>BK98</f>
        <v>0</v>
      </c>
      <c r="K98" s="43"/>
      <c r="L98" s="47"/>
      <c r="M98" s="98"/>
      <c r="N98" s="195"/>
      <c r="O98" s="99"/>
      <c r="P98" s="196">
        <f>P99+P155+P225+P230</f>
        <v>0</v>
      </c>
      <c r="Q98" s="99"/>
      <c r="R98" s="196">
        <f>R99+R155+R225+R230</f>
        <v>0</v>
      </c>
      <c r="S98" s="99"/>
      <c r="T98" s="197">
        <f>T99+T155+T225+T230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68</v>
      </c>
      <c r="AU98" s="20" t="s">
        <v>105</v>
      </c>
      <c r="BK98" s="198">
        <f>BK99+BK155+BK225+BK230</f>
        <v>0</v>
      </c>
    </row>
    <row r="99" s="12" customFormat="1" ht="25.92" customHeight="1">
      <c r="A99" s="12"/>
      <c r="B99" s="199"/>
      <c r="C99" s="200"/>
      <c r="D99" s="201" t="s">
        <v>68</v>
      </c>
      <c r="E99" s="202" t="s">
        <v>153</v>
      </c>
      <c r="F99" s="202" t="s">
        <v>154</v>
      </c>
      <c r="G99" s="200"/>
      <c r="H99" s="200"/>
      <c r="I99" s="203"/>
      <c r="J99" s="204">
        <f>BK99</f>
        <v>0</v>
      </c>
      <c r="K99" s="200"/>
      <c r="L99" s="205"/>
      <c r="M99" s="206"/>
      <c r="N99" s="207"/>
      <c r="O99" s="207"/>
      <c r="P99" s="208">
        <f>P100+P115+P124+P135+P150</f>
        <v>0</v>
      </c>
      <c r="Q99" s="207"/>
      <c r="R99" s="208">
        <f>R100+R115+R124+R135+R150</f>
        <v>0</v>
      </c>
      <c r="S99" s="207"/>
      <c r="T99" s="209">
        <f>T100+T115+T124+T135+T150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75</v>
      </c>
      <c r="AT99" s="211" t="s">
        <v>68</v>
      </c>
      <c r="AU99" s="211" t="s">
        <v>69</v>
      </c>
      <c r="AY99" s="210" t="s">
        <v>155</v>
      </c>
      <c r="BK99" s="212">
        <f>BK100+BK115+BK124+BK135+BK150</f>
        <v>0</v>
      </c>
    </row>
    <row r="100" s="12" customFormat="1" ht="22.8" customHeight="1">
      <c r="A100" s="12"/>
      <c r="B100" s="199"/>
      <c r="C100" s="200"/>
      <c r="D100" s="201" t="s">
        <v>68</v>
      </c>
      <c r="E100" s="213" t="s">
        <v>229</v>
      </c>
      <c r="F100" s="213" t="s">
        <v>2458</v>
      </c>
      <c r="G100" s="200"/>
      <c r="H100" s="200"/>
      <c r="I100" s="203"/>
      <c r="J100" s="214">
        <f>BK100</f>
        <v>0</v>
      </c>
      <c r="K100" s="200"/>
      <c r="L100" s="205"/>
      <c r="M100" s="206"/>
      <c r="N100" s="207"/>
      <c r="O100" s="207"/>
      <c r="P100" s="208">
        <f>SUM(P101:P114)</f>
        <v>0</v>
      </c>
      <c r="Q100" s="207"/>
      <c r="R100" s="208">
        <f>SUM(R101:R114)</f>
        <v>0</v>
      </c>
      <c r="S100" s="207"/>
      <c r="T100" s="209">
        <f>SUM(T101:T114)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0" t="s">
        <v>75</v>
      </c>
      <c r="AT100" s="211" t="s">
        <v>68</v>
      </c>
      <c r="AU100" s="211" t="s">
        <v>75</v>
      </c>
      <c r="AY100" s="210" t="s">
        <v>155</v>
      </c>
      <c r="BK100" s="212">
        <f>SUM(BK101:BK114)</f>
        <v>0</v>
      </c>
    </row>
    <row r="101" s="2" customFormat="1" ht="16.5" customHeight="1">
      <c r="A101" s="41"/>
      <c r="B101" s="42"/>
      <c r="C101" s="215" t="s">
        <v>75</v>
      </c>
      <c r="D101" s="215" t="s">
        <v>157</v>
      </c>
      <c r="E101" s="216" t="s">
        <v>2459</v>
      </c>
      <c r="F101" s="217" t="s">
        <v>2460</v>
      </c>
      <c r="G101" s="218" t="s">
        <v>842</v>
      </c>
      <c r="H101" s="219">
        <v>1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40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161</v>
      </c>
      <c r="AT101" s="226" t="s">
        <v>157</v>
      </c>
      <c r="AU101" s="226" t="s">
        <v>77</v>
      </c>
      <c r="AY101" s="20" t="s">
        <v>155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75</v>
      </c>
      <c r="BK101" s="227">
        <f>ROUND(I101*H101,2)</f>
        <v>0</v>
      </c>
      <c r="BL101" s="20" t="s">
        <v>161</v>
      </c>
      <c r="BM101" s="226" t="s">
        <v>77</v>
      </c>
    </row>
    <row r="102" s="2" customFormat="1">
      <c r="A102" s="41"/>
      <c r="B102" s="42"/>
      <c r="C102" s="43"/>
      <c r="D102" s="228" t="s">
        <v>162</v>
      </c>
      <c r="E102" s="43"/>
      <c r="F102" s="229" t="s">
        <v>2460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162</v>
      </c>
      <c r="AU102" s="20" t="s">
        <v>77</v>
      </c>
    </row>
    <row r="103" s="2" customFormat="1" ht="16.5" customHeight="1">
      <c r="A103" s="41"/>
      <c r="B103" s="42"/>
      <c r="C103" s="215" t="s">
        <v>77</v>
      </c>
      <c r="D103" s="215" t="s">
        <v>157</v>
      </c>
      <c r="E103" s="216" t="s">
        <v>2461</v>
      </c>
      <c r="F103" s="217" t="s">
        <v>2462</v>
      </c>
      <c r="G103" s="218" t="s">
        <v>842</v>
      </c>
      <c r="H103" s="219">
        <v>1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161</v>
      </c>
      <c r="AT103" s="226" t="s">
        <v>157</v>
      </c>
      <c r="AU103" s="226" t="s">
        <v>77</v>
      </c>
      <c r="AY103" s="20" t="s">
        <v>155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75</v>
      </c>
      <c r="BK103" s="227">
        <f>ROUND(I103*H103,2)</f>
        <v>0</v>
      </c>
      <c r="BL103" s="20" t="s">
        <v>161</v>
      </c>
      <c r="BM103" s="226" t="s">
        <v>161</v>
      </c>
    </row>
    <row r="104" s="2" customFormat="1">
      <c r="A104" s="41"/>
      <c r="B104" s="42"/>
      <c r="C104" s="43"/>
      <c r="D104" s="228" t="s">
        <v>162</v>
      </c>
      <c r="E104" s="43"/>
      <c r="F104" s="229" t="s">
        <v>2462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162</v>
      </c>
      <c r="AU104" s="20" t="s">
        <v>77</v>
      </c>
    </row>
    <row r="105" s="2" customFormat="1" ht="16.5" customHeight="1">
      <c r="A105" s="41"/>
      <c r="B105" s="42"/>
      <c r="C105" s="215" t="s">
        <v>165</v>
      </c>
      <c r="D105" s="215" t="s">
        <v>157</v>
      </c>
      <c r="E105" s="216" t="s">
        <v>2463</v>
      </c>
      <c r="F105" s="217" t="s">
        <v>2464</v>
      </c>
      <c r="G105" s="218" t="s">
        <v>842</v>
      </c>
      <c r="H105" s="219">
        <v>1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161</v>
      </c>
      <c r="AT105" s="226" t="s">
        <v>157</v>
      </c>
      <c r="AU105" s="226" t="s">
        <v>77</v>
      </c>
      <c r="AY105" s="20" t="s">
        <v>155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75</v>
      </c>
      <c r="BK105" s="227">
        <f>ROUND(I105*H105,2)</f>
        <v>0</v>
      </c>
      <c r="BL105" s="20" t="s">
        <v>161</v>
      </c>
      <c r="BM105" s="226" t="s">
        <v>169</v>
      </c>
    </row>
    <row r="106" s="2" customFormat="1">
      <c r="A106" s="41"/>
      <c r="B106" s="42"/>
      <c r="C106" s="43"/>
      <c r="D106" s="228" t="s">
        <v>162</v>
      </c>
      <c r="E106" s="43"/>
      <c r="F106" s="229" t="s">
        <v>2464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162</v>
      </c>
      <c r="AU106" s="20" t="s">
        <v>77</v>
      </c>
    </row>
    <row r="107" s="2" customFormat="1" ht="16.5" customHeight="1">
      <c r="A107" s="41"/>
      <c r="B107" s="42"/>
      <c r="C107" s="215" t="s">
        <v>161</v>
      </c>
      <c r="D107" s="215" t="s">
        <v>157</v>
      </c>
      <c r="E107" s="216" t="s">
        <v>2465</v>
      </c>
      <c r="F107" s="217" t="s">
        <v>2466</v>
      </c>
      <c r="G107" s="218" t="s">
        <v>842</v>
      </c>
      <c r="H107" s="219">
        <v>1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161</v>
      </c>
      <c r="AT107" s="226" t="s">
        <v>157</v>
      </c>
      <c r="AU107" s="226" t="s">
        <v>77</v>
      </c>
      <c r="AY107" s="20" t="s">
        <v>155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75</v>
      </c>
      <c r="BK107" s="227">
        <f>ROUND(I107*H107,2)</f>
        <v>0</v>
      </c>
      <c r="BL107" s="20" t="s">
        <v>161</v>
      </c>
      <c r="BM107" s="226" t="s">
        <v>195</v>
      </c>
    </row>
    <row r="108" s="2" customFormat="1">
      <c r="A108" s="41"/>
      <c r="B108" s="42"/>
      <c r="C108" s="43"/>
      <c r="D108" s="228" t="s">
        <v>162</v>
      </c>
      <c r="E108" s="43"/>
      <c r="F108" s="229" t="s">
        <v>2466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162</v>
      </c>
      <c r="AU108" s="20" t="s">
        <v>77</v>
      </c>
    </row>
    <row r="109" s="2" customFormat="1" ht="16.5" customHeight="1">
      <c r="A109" s="41"/>
      <c r="B109" s="42"/>
      <c r="C109" s="215" t="s">
        <v>198</v>
      </c>
      <c r="D109" s="215" t="s">
        <v>157</v>
      </c>
      <c r="E109" s="216" t="s">
        <v>2467</v>
      </c>
      <c r="F109" s="217" t="s">
        <v>2468</v>
      </c>
      <c r="G109" s="218" t="s">
        <v>2469</v>
      </c>
      <c r="H109" s="219">
        <v>210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161</v>
      </c>
      <c r="AT109" s="226" t="s">
        <v>157</v>
      </c>
      <c r="AU109" s="226" t="s">
        <v>77</v>
      </c>
      <c r="AY109" s="20" t="s">
        <v>155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75</v>
      </c>
      <c r="BK109" s="227">
        <f>ROUND(I109*H109,2)</f>
        <v>0</v>
      </c>
      <c r="BL109" s="20" t="s">
        <v>161</v>
      </c>
      <c r="BM109" s="226" t="s">
        <v>202</v>
      </c>
    </row>
    <row r="110" s="2" customFormat="1">
      <c r="A110" s="41"/>
      <c r="B110" s="42"/>
      <c r="C110" s="43"/>
      <c r="D110" s="228" t="s">
        <v>162</v>
      </c>
      <c r="E110" s="43"/>
      <c r="F110" s="229" t="s">
        <v>2468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162</v>
      </c>
      <c r="AU110" s="20" t="s">
        <v>77</v>
      </c>
    </row>
    <row r="111" s="14" customFormat="1">
      <c r="A111" s="14"/>
      <c r="B111" s="243"/>
      <c r="C111" s="244"/>
      <c r="D111" s="228" t="s">
        <v>170</v>
      </c>
      <c r="E111" s="245" t="s">
        <v>19</v>
      </c>
      <c r="F111" s="246" t="s">
        <v>2470</v>
      </c>
      <c r="G111" s="244"/>
      <c r="H111" s="247">
        <v>210</v>
      </c>
      <c r="I111" s="248"/>
      <c r="J111" s="244"/>
      <c r="K111" s="244"/>
      <c r="L111" s="249"/>
      <c r="M111" s="250"/>
      <c r="N111" s="251"/>
      <c r="O111" s="251"/>
      <c r="P111" s="251"/>
      <c r="Q111" s="251"/>
      <c r="R111" s="251"/>
      <c r="S111" s="251"/>
      <c r="T111" s="25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3" t="s">
        <v>170</v>
      </c>
      <c r="AU111" s="253" t="s">
        <v>77</v>
      </c>
      <c r="AV111" s="14" t="s">
        <v>77</v>
      </c>
      <c r="AW111" s="14" t="s">
        <v>31</v>
      </c>
      <c r="AX111" s="14" t="s">
        <v>69</v>
      </c>
      <c r="AY111" s="253" t="s">
        <v>155</v>
      </c>
    </row>
    <row r="112" s="15" customFormat="1">
      <c r="A112" s="15"/>
      <c r="B112" s="254"/>
      <c r="C112" s="255"/>
      <c r="D112" s="228" t="s">
        <v>170</v>
      </c>
      <c r="E112" s="256" t="s">
        <v>19</v>
      </c>
      <c r="F112" s="257" t="s">
        <v>192</v>
      </c>
      <c r="G112" s="255"/>
      <c r="H112" s="258">
        <v>210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4" t="s">
        <v>170</v>
      </c>
      <c r="AU112" s="264" t="s">
        <v>77</v>
      </c>
      <c r="AV112" s="15" t="s">
        <v>161</v>
      </c>
      <c r="AW112" s="15" t="s">
        <v>31</v>
      </c>
      <c r="AX112" s="15" t="s">
        <v>75</v>
      </c>
      <c r="AY112" s="264" t="s">
        <v>155</v>
      </c>
    </row>
    <row r="113" s="2" customFormat="1" ht="16.5" customHeight="1">
      <c r="A113" s="41"/>
      <c r="B113" s="42"/>
      <c r="C113" s="215" t="s">
        <v>169</v>
      </c>
      <c r="D113" s="215" t="s">
        <v>157</v>
      </c>
      <c r="E113" s="216" t="s">
        <v>2471</v>
      </c>
      <c r="F113" s="217" t="s">
        <v>2472</v>
      </c>
      <c r="G113" s="218" t="s">
        <v>160</v>
      </c>
      <c r="H113" s="219">
        <v>70</v>
      </c>
      <c r="I113" s="220"/>
      <c r="J113" s="221">
        <f>ROUND(I113*H113,2)</f>
        <v>0</v>
      </c>
      <c r="K113" s="217" t="s">
        <v>19</v>
      </c>
      <c r="L113" s="47"/>
      <c r="M113" s="222" t="s">
        <v>19</v>
      </c>
      <c r="N113" s="223" t="s">
        <v>40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161</v>
      </c>
      <c r="AT113" s="226" t="s">
        <v>157</v>
      </c>
      <c r="AU113" s="226" t="s">
        <v>77</v>
      </c>
      <c r="AY113" s="20" t="s">
        <v>155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75</v>
      </c>
      <c r="BK113" s="227">
        <f>ROUND(I113*H113,2)</f>
        <v>0</v>
      </c>
      <c r="BL113" s="20" t="s">
        <v>161</v>
      </c>
      <c r="BM113" s="226" t="s">
        <v>8</v>
      </c>
    </row>
    <row r="114" s="2" customFormat="1">
      <c r="A114" s="41"/>
      <c r="B114" s="42"/>
      <c r="C114" s="43"/>
      <c r="D114" s="228" t="s">
        <v>162</v>
      </c>
      <c r="E114" s="43"/>
      <c r="F114" s="229" t="s">
        <v>2472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162</v>
      </c>
      <c r="AU114" s="20" t="s">
        <v>77</v>
      </c>
    </row>
    <row r="115" s="12" customFormat="1" ht="22.8" customHeight="1">
      <c r="A115" s="12"/>
      <c r="B115" s="199"/>
      <c r="C115" s="200"/>
      <c r="D115" s="201" t="s">
        <v>68</v>
      </c>
      <c r="E115" s="213" t="s">
        <v>169</v>
      </c>
      <c r="F115" s="213" t="s">
        <v>2473</v>
      </c>
      <c r="G115" s="200"/>
      <c r="H115" s="200"/>
      <c r="I115" s="203"/>
      <c r="J115" s="214">
        <f>BK115</f>
        <v>0</v>
      </c>
      <c r="K115" s="200"/>
      <c r="L115" s="205"/>
      <c r="M115" s="206"/>
      <c r="N115" s="207"/>
      <c r="O115" s="207"/>
      <c r="P115" s="208">
        <f>SUM(P116:P123)</f>
        <v>0</v>
      </c>
      <c r="Q115" s="207"/>
      <c r="R115" s="208">
        <f>SUM(R116:R123)</f>
        <v>0</v>
      </c>
      <c r="S115" s="207"/>
      <c r="T115" s="209">
        <f>SUM(T116:T123)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0" t="s">
        <v>75</v>
      </c>
      <c r="AT115" s="211" t="s">
        <v>68</v>
      </c>
      <c r="AU115" s="211" t="s">
        <v>75</v>
      </c>
      <c r="AY115" s="210" t="s">
        <v>155</v>
      </c>
      <c r="BK115" s="212">
        <f>SUM(BK116:BK123)</f>
        <v>0</v>
      </c>
    </row>
    <row r="116" s="2" customFormat="1" ht="21.75" customHeight="1">
      <c r="A116" s="41"/>
      <c r="B116" s="42"/>
      <c r="C116" s="215" t="s">
        <v>212</v>
      </c>
      <c r="D116" s="215" t="s">
        <v>157</v>
      </c>
      <c r="E116" s="216" t="s">
        <v>2474</v>
      </c>
      <c r="F116" s="217" t="s">
        <v>2475</v>
      </c>
      <c r="G116" s="218" t="s">
        <v>160</v>
      </c>
      <c r="H116" s="219">
        <v>70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40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161</v>
      </c>
      <c r="AT116" s="226" t="s">
        <v>157</v>
      </c>
      <c r="AU116" s="226" t="s">
        <v>77</v>
      </c>
      <c r="AY116" s="20" t="s">
        <v>155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75</v>
      </c>
      <c r="BK116" s="227">
        <f>ROUND(I116*H116,2)</f>
        <v>0</v>
      </c>
      <c r="BL116" s="20" t="s">
        <v>161</v>
      </c>
      <c r="BM116" s="226" t="s">
        <v>215</v>
      </c>
    </row>
    <row r="117" s="2" customFormat="1">
      <c r="A117" s="41"/>
      <c r="B117" s="42"/>
      <c r="C117" s="43"/>
      <c r="D117" s="228" t="s">
        <v>162</v>
      </c>
      <c r="E117" s="43"/>
      <c r="F117" s="229" t="s">
        <v>2475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162</v>
      </c>
      <c r="AU117" s="20" t="s">
        <v>77</v>
      </c>
    </row>
    <row r="118" s="14" customFormat="1">
      <c r="A118" s="14"/>
      <c r="B118" s="243"/>
      <c r="C118" s="244"/>
      <c r="D118" s="228" t="s">
        <v>170</v>
      </c>
      <c r="E118" s="245" t="s">
        <v>19</v>
      </c>
      <c r="F118" s="246" t="s">
        <v>2476</v>
      </c>
      <c r="G118" s="244"/>
      <c r="H118" s="247">
        <v>70</v>
      </c>
      <c r="I118" s="248"/>
      <c r="J118" s="244"/>
      <c r="K118" s="244"/>
      <c r="L118" s="249"/>
      <c r="M118" s="250"/>
      <c r="N118" s="251"/>
      <c r="O118" s="251"/>
      <c r="P118" s="251"/>
      <c r="Q118" s="251"/>
      <c r="R118" s="251"/>
      <c r="S118" s="251"/>
      <c r="T118" s="252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3" t="s">
        <v>170</v>
      </c>
      <c r="AU118" s="253" t="s">
        <v>77</v>
      </c>
      <c r="AV118" s="14" t="s">
        <v>77</v>
      </c>
      <c r="AW118" s="14" t="s">
        <v>31</v>
      </c>
      <c r="AX118" s="14" t="s">
        <v>69</v>
      </c>
      <c r="AY118" s="253" t="s">
        <v>155</v>
      </c>
    </row>
    <row r="119" s="15" customFormat="1">
      <c r="A119" s="15"/>
      <c r="B119" s="254"/>
      <c r="C119" s="255"/>
      <c r="D119" s="228" t="s">
        <v>170</v>
      </c>
      <c r="E119" s="256" t="s">
        <v>19</v>
      </c>
      <c r="F119" s="257" t="s">
        <v>192</v>
      </c>
      <c r="G119" s="255"/>
      <c r="H119" s="258">
        <v>70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4" t="s">
        <v>170</v>
      </c>
      <c r="AU119" s="264" t="s">
        <v>77</v>
      </c>
      <c r="AV119" s="15" t="s">
        <v>161</v>
      </c>
      <c r="AW119" s="15" t="s">
        <v>31</v>
      </c>
      <c r="AX119" s="15" t="s">
        <v>75</v>
      </c>
      <c r="AY119" s="264" t="s">
        <v>155</v>
      </c>
    </row>
    <row r="120" s="2" customFormat="1" ht="16.5" customHeight="1">
      <c r="A120" s="41"/>
      <c r="B120" s="42"/>
      <c r="C120" s="215" t="s">
        <v>195</v>
      </c>
      <c r="D120" s="215" t="s">
        <v>157</v>
      </c>
      <c r="E120" s="216" t="s">
        <v>2477</v>
      </c>
      <c r="F120" s="217" t="s">
        <v>2478</v>
      </c>
      <c r="G120" s="218" t="s">
        <v>160</v>
      </c>
      <c r="H120" s="219">
        <v>35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161</v>
      </c>
      <c r="AT120" s="226" t="s">
        <v>157</v>
      </c>
      <c r="AU120" s="226" t="s">
        <v>77</v>
      </c>
      <c r="AY120" s="20" t="s">
        <v>155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75</v>
      </c>
      <c r="BK120" s="227">
        <f>ROUND(I120*H120,2)</f>
        <v>0</v>
      </c>
      <c r="BL120" s="20" t="s">
        <v>161</v>
      </c>
      <c r="BM120" s="226" t="s">
        <v>220</v>
      </c>
    </row>
    <row r="121" s="2" customFormat="1">
      <c r="A121" s="41"/>
      <c r="B121" s="42"/>
      <c r="C121" s="43"/>
      <c r="D121" s="228" t="s">
        <v>162</v>
      </c>
      <c r="E121" s="43"/>
      <c r="F121" s="229" t="s">
        <v>2478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162</v>
      </c>
      <c r="AU121" s="20" t="s">
        <v>77</v>
      </c>
    </row>
    <row r="122" s="14" customFormat="1">
      <c r="A122" s="14"/>
      <c r="B122" s="243"/>
      <c r="C122" s="244"/>
      <c r="D122" s="228" t="s">
        <v>170</v>
      </c>
      <c r="E122" s="245" t="s">
        <v>19</v>
      </c>
      <c r="F122" s="246" t="s">
        <v>2479</v>
      </c>
      <c r="G122" s="244"/>
      <c r="H122" s="247">
        <v>35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3" t="s">
        <v>170</v>
      </c>
      <c r="AU122" s="253" t="s">
        <v>77</v>
      </c>
      <c r="AV122" s="14" t="s">
        <v>77</v>
      </c>
      <c r="AW122" s="14" t="s">
        <v>31</v>
      </c>
      <c r="AX122" s="14" t="s">
        <v>69</v>
      </c>
      <c r="AY122" s="253" t="s">
        <v>155</v>
      </c>
    </row>
    <row r="123" s="15" customFormat="1">
      <c r="A123" s="15"/>
      <c r="B123" s="254"/>
      <c r="C123" s="255"/>
      <c r="D123" s="228" t="s">
        <v>170</v>
      </c>
      <c r="E123" s="256" t="s">
        <v>19</v>
      </c>
      <c r="F123" s="257" t="s">
        <v>192</v>
      </c>
      <c r="G123" s="255"/>
      <c r="H123" s="258">
        <v>35</v>
      </c>
      <c r="I123" s="259"/>
      <c r="J123" s="255"/>
      <c r="K123" s="255"/>
      <c r="L123" s="260"/>
      <c r="M123" s="261"/>
      <c r="N123" s="262"/>
      <c r="O123" s="262"/>
      <c r="P123" s="262"/>
      <c r="Q123" s="262"/>
      <c r="R123" s="262"/>
      <c r="S123" s="262"/>
      <c r="T123" s="263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4" t="s">
        <v>170</v>
      </c>
      <c r="AU123" s="264" t="s">
        <v>77</v>
      </c>
      <c r="AV123" s="15" t="s">
        <v>161</v>
      </c>
      <c r="AW123" s="15" t="s">
        <v>31</v>
      </c>
      <c r="AX123" s="15" t="s">
        <v>75</v>
      </c>
      <c r="AY123" s="264" t="s">
        <v>155</v>
      </c>
    </row>
    <row r="124" s="12" customFormat="1" ht="22.8" customHeight="1">
      <c r="A124" s="12"/>
      <c r="B124" s="199"/>
      <c r="C124" s="200"/>
      <c r="D124" s="201" t="s">
        <v>68</v>
      </c>
      <c r="E124" s="213" t="s">
        <v>221</v>
      </c>
      <c r="F124" s="213" t="s">
        <v>2356</v>
      </c>
      <c r="G124" s="200"/>
      <c r="H124" s="200"/>
      <c r="I124" s="203"/>
      <c r="J124" s="214">
        <f>BK124</f>
        <v>0</v>
      </c>
      <c r="K124" s="200"/>
      <c r="L124" s="205"/>
      <c r="M124" s="206"/>
      <c r="N124" s="207"/>
      <c r="O124" s="207"/>
      <c r="P124" s="208">
        <f>SUM(P125:P134)</f>
        <v>0</v>
      </c>
      <c r="Q124" s="207"/>
      <c r="R124" s="208">
        <f>SUM(R125:R134)</f>
        <v>0</v>
      </c>
      <c r="S124" s="207"/>
      <c r="T124" s="209">
        <f>SUM(T125:T134)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0" t="s">
        <v>75</v>
      </c>
      <c r="AT124" s="211" t="s">
        <v>68</v>
      </c>
      <c r="AU124" s="211" t="s">
        <v>75</v>
      </c>
      <c r="AY124" s="210" t="s">
        <v>155</v>
      </c>
      <c r="BK124" s="212">
        <f>SUM(BK125:BK134)</f>
        <v>0</v>
      </c>
    </row>
    <row r="125" s="2" customFormat="1" ht="16.5" customHeight="1">
      <c r="A125" s="41"/>
      <c r="B125" s="42"/>
      <c r="C125" s="215" t="s">
        <v>221</v>
      </c>
      <c r="D125" s="215" t="s">
        <v>157</v>
      </c>
      <c r="E125" s="216" t="s">
        <v>2480</v>
      </c>
      <c r="F125" s="217" t="s">
        <v>2481</v>
      </c>
      <c r="G125" s="218" t="s">
        <v>2482</v>
      </c>
      <c r="H125" s="219">
        <v>15</v>
      </c>
      <c r="I125" s="220"/>
      <c r="J125" s="221">
        <f>ROUND(I125*H125,2)</f>
        <v>0</v>
      </c>
      <c r="K125" s="217" t="s">
        <v>19</v>
      </c>
      <c r="L125" s="47"/>
      <c r="M125" s="222" t="s">
        <v>19</v>
      </c>
      <c r="N125" s="223" t="s">
        <v>40</v>
      </c>
      <c r="O125" s="87"/>
      <c r="P125" s="224">
        <f>O125*H125</f>
        <v>0</v>
      </c>
      <c r="Q125" s="224">
        <v>0</v>
      </c>
      <c r="R125" s="224">
        <f>Q125*H125</f>
        <v>0</v>
      </c>
      <c r="S125" s="224">
        <v>0</v>
      </c>
      <c r="T125" s="225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6" t="s">
        <v>161</v>
      </c>
      <c r="AT125" s="226" t="s">
        <v>157</v>
      </c>
      <c r="AU125" s="226" t="s">
        <v>77</v>
      </c>
      <c r="AY125" s="20" t="s">
        <v>155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0" t="s">
        <v>75</v>
      </c>
      <c r="BK125" s="227">
        <f>ROUND(I125*H125,2)</f>
        <v>0</v>
      </c>
      <c r="BL125" s="20" t="s">
        <v>161</v>
      </c>
      <c r="BM125" s="226" t="s">
        <v>224</v>
      </c>
    </row>
    <row r="126" s="2" customFormat="1">
      <c r="A126" s="41"/>
      <c r="B126" s="42"/>
      <c r="C126" s="43"/>
      <c r="D126" s="228" t="s">
        <v>162</v>
      </c>
      <c r="E126" s="43"/>
      <c r="F126" s="229" t="s">
        <v>2481</v>
      </c>
      <c r="G126" s="43"/>
      <c r="H126" s="43"/>
      <c r="I126" s="230"/>
      <c r="J126" s="43"/>
      <c r="K126" s="43"/>
      <c r="L126" s="47"/>
      <c r="M126" s="231"/>
      <c r="N126" s="232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162</v>
      </c>
      <c r="AU126" s="20" t="s">
        <v>77</v>
      </c>
    </row>
    <row r="127" s="2" customFormat="1" ht="21.75" customHeight="1">
      <c r="A127" s="41"/>
      <c r="B127" s="42"/>
      <c r="C127" s="215" t="s">
        <v>202</v>
      </c>
      <c r="D127" s="215" t="s">
        <v>157</v>
      </c>
      <c r="E127" s="216" t="s">
        <v>904</v>
      </c>
      <c r="F127" s="217" t="s">
        <v>905</v>
      </c>
      <c r="G127" s="218" t="s">
        <v>168</v>
      </c>
      <c r="H127" s="219">
        <v>350</v>
      </c>
      <c r="I127" s="220"/>
      <c r="J127" s="221">
        <f>ROUND(I127*H127,2)</f>
        <v>0</v>
      </c>
      <c r="K127" s="217" t="s">
        <v>19</v>
      </c>
      <c r="L127" s="47"/>
      <c r="M127" s="222" t="s">
        <v>19</v>
      </c>
      <c r="N127" s="223" t="s">
        <v>40</v>
      </c>
      <c r="O127" s="87"/>
      <c r="P127" s="224">
        <f>O127*H127</f>
        <v>0</v>
      </c>
      <c r="Q127" s="224">
        <v>0</v>
      </c>
      <c r="R127" s="224">
        <f>Q127*H127</f>
        <v>0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161</v>
      </c>
      <c r="AT127" s="226" t="s">
        <v>157</v>
      </c>
      <c r="AU127" s="226" t="s">
        <v>77</v>
      </c>
      <c r="AY127" s="20" t="s">
        <v>155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75</v>
      </c>
      <c r="BK127" s="227">
        <f>ROUND(I127*H127,2)</f>
        <v>0</v>
      </c>
      <c r="BL127" s="20" t="s">
        <v>161</v>
      </c>
      <c r="BM127" s="226" t="s">
        <v>228</v>
      </c>
    </row>
    <row r="128" s="2" customFormat="1">
      <c r="A128" s="41"/>
      <c r="B128" s="42"/>
      <c r="C128" s="43"/>
      <c r="D128" s="228" t="s">
        <v>162</v>
      </c>
      <c r="E128" s="43"/>
      <c r="F128" s="229" t="s">
        <v>905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162</v>
      </c>
      <c r="AU128" s="20" t="s">
        <v>77</v>
      </c>
    </row>
    <row r="129" s="14" customFormat="1">
      <c r="A129" s="14"/>
      <c r="B129" s="243"/>
      <c r="C129" s="244"/>
      <c r="D129" s="228" t="s">
        <v>170</v>
      </c>
      <c r="E129" s="245" t="s">
        <v>19</v>
      </c>
      <c r="F129" s="246" t="s">
        <v>2483</v>
      </c>
      <c r="G129" s="244"/>
      <c r="H129" s="247">
        <v>350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3" t="s">
        <v>170</v>
      </c>
      <c r="AU129" s="253" t="s">
        <v>77</v>
      </c>
      <c r="AV129" s="14" t="s">
        <v>77</v>
      </c>
      <c r="AW129" s="14" t="s">
        <v>31</v>
      </c>
      <c r="AX129" s="14" t="s">
        <v>69</v>
      </c>
      <c r="AY129" s="253" t="s">
        <v>155</v>
      </c>
    </row>
    <row r="130" s="15" customFormat="1">
      <c r="A130" s="15"/>
      <c r="B130" s="254"/>
      <c r="C130" s="255"/>
      <c r="D130" s="228" t="s">
        <v>170</v>
      </c>
      <c r="E130" s="256" t="s">
        <v>19</v>
      </c>
      <c r="F130" s="257" t="s">
        <v>192</v>
      </c>
      <c r="G130" s="255"/>
      <c r="H130" s="258">
        <v>350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4" t="s">
        <v>170</v>
      </c>
      <c r="AU130" s="264" t="s">
        <v>77</v>
      </c>
      <c r="AV130" s="15" t="s">
        <v>161</v>
      </c>
      <c r="AW130" s="15" t="s">
        <v>31</v>
      </c>
      <c r="AX130" s="15" t="s">
        <v>75</v>
      </c>
      <c r="AY130" s="264" t="s">
        <v>155</v>
      </c>
    </row>
    <row r="131" s="2" customFormat="1" ht="16.5" customHeight="1">
      <c r="A131" s="41"/>
      <c r="B131" s="42"/>
      <c r="C131" s="215" t="s">
        <v>229</v>
      </c>
      <c r="D131" s="215" t="s">
        <v>157</v>
      </c>
      <c r="E131" s="216" t="s">
        <v>2484</v>
      </c>
      <c r="F131" s="217" t="s">
        <v>2485</v>
      </c>
      <c r="G131" s="218" t="s">
        <v>300</v>
      </c>
      <c r="H131" s="219">
        <v>20.3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40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161</v>
      </c>
      <c r="AT131" s="226" t="s">
        <v>157</v>
      </c>
      <c r="AU131" s="226" t="s">
        <v>77</v>
      </c>
      <c r="AY131" s="20" t="s">
        <v>155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75</v>
      </c>
      <c r="BK131" s="227">
        <f>ROUND(I131*H131,2)</f>
        <v>0</v>
      </c>
      <c r="BL131" s="20" t="s">
        <v>161</v>
      </c>
      <c r="BM131" s="226" t="s">
        <v>233</v>
      </c>
    </row>
    <row r="132" s="2" customFormat="1">
      <c r="A132" s="41"/>
      <c r="B132" s="42"/>
      <c r="C132" s="43"/>
      <c r="D132" s="228" t="s">
        <v>162</v>
      </c>
      <c r="E132" s="43"/>
      <c r="F132" s="229" t="s">
        <v>2485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162</v>
      </c>
      <c r="AU132" s="20" t="s">
        <v>77</v>
      </c>
    </row>
    <row r="133" s="14" customFormat="1">
      <c r="A133" s="14"/>
      <c r="B133" s="243"/>
      <c r="C133" s="244"/>
      <c r="D133" s="228" t="s">
        <v>170</v>
      </c>
      <c r="E133" s="245" t="s">
        <v>19</v>
      </c>
      <c r="F133" s="246" t="s">
        <v>2486</v>
      </c>
      <c r="G133" s="244"/>
      <c r="H133" s="247">
        <v>20.3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170</v>
      </c>
      <c r="AU133" s="253" t="s">
        <v>77</v>
      </c>
      <c r="AV133" s="14" t="s">
        <v>77</v>
      </c>
      <c r="AW133" s="14" t="s">
        <v>31</v>
      </c>
      <c r="AX133" s="14" t="s">
        <v>69</v>
      </c>
      <c r="AY133" s="253" t="s">
        <v>155</v>
      </c>
    </row>
    <row r="134" s="15" customFormat="1">
      <c r="A134" s="15"/>
      <c r="B134" s="254"/>
      <c r="C134" s="255"/>
      <c r="D134" s="228" t="s">
        <v>170</v>
      </c>
      <c r="E134" s="256" t="s">
        <v>19</v>
      </c>
      <c r="F134" s="257" t="s">
        <v>192</v>
      </c>
      <c r="G134" s="255"/>
      <c r="H134" s="258">
        <v>20.3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4" t="s">
        <v>170</v>
      </c>
      <c r="AU134" s="264" t="s">
        <v>77</v>
      </c>
      <c r="AV134" s="15" t="s">
        <v>161</v>
      </c>
      <c r="AW134" s="15" t="s">
        <v>31</v>
      </c>
      <c r="AX134" s="15" t="s">
        <v>75</v>
      </c>
      <c r="AY134" s="264" t="s">
        <v>155</v>
      </c>
    </row>
    <row r="135" s="12" customFormat="1" ht="22.8" customHeight="1">
      <c r="A135" s="12"/>
      <c r="B135" s="199"/>
      <c r="C135" s="200"/>
      <c r="D135" s="201" t="s">
        <v>68</v>
      </c>
      <c r="E135" s="213" t="s">
        <v>1073</v>
      </c>
      <c r="F135" s="213" t="s">
        <v>2366</v>
      </c>
      <c r="G135" s="200"/>
      <c r="H135" s="200"/>
      <c r="I135" s="203"/>
      <c r="J135" s="214">
        <f>BK135</f>
        <v>0</v>
      </c>
      <c r="K135" s="200"/>
      <c r="L135" s="205"/>
      <c r="M135" s="206"/>
      <c r="N135" s="207"/>
      <c r="O135" s="207"/>
      <c r="P135" s="208">
        <f>SUM(P136:P149)</f>
        <v>0</v>
      </c>
      <c r="Q135" s="207"/>
      <c r="R135" s="208">
        <f>SUM(R136:R149)</f>
        <v>0</v>
      </c>
      <c r="S135" s="207"/>
      <c r="T135" s="209">
        <f>SUM(T136:T149)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75</v>
      </c>
      <c r="AT135" s="211" t="s">
        <v>68</v>
      </c>
      <c r="AU135" s="211" t="s">
        <v>75</v>
      </c>
      <c r="AY135" s="210" t="s">
        <v>155</v>
      </c>
      <c r="BK135" s="212">
        <f>SUM(BK136:BK149)</f>
        <v>0</v>
      </c>
    </row>
    <row r="136" s="2" customFormat="1" ht="16.5" customHeight="1">
      <c r="A136" s="41"/>
      <c r="B136" s="42"/>
      <c r="C136" s="215" t="s">
        <v>8</v>
      </c>
      <c r="D136" s="215" t="s">
        <v>157</v>
      </c>
      <c r="E136" s="216" t="s">
        <v>1079</v>
      </c>
      <c r="F136" s="217" t="s">
        <v>1080</v>
      </c>
      <c r="G136" s="218" t="s">
        <v>232</v>
      </c>
      <c r="H136" s="219">
        <v>5.625</v>
      </c>
      <c r="I136" s="220"/>
      <c r="J136" s="221">
        <f>ROUND(I136*H136,2)</f>
        <v>0</v>
      </c>
      <c r="K136" s="217" t="s">
        <v>19</v>
      </c>
      <c r="L136" s="47"/>
      <c r="M136" s="222" t="s">
        <v>19</v>
      </c>
      <c r="N136" s="223" t="s">
        <v>40</v>
      </c>
      <c r="O136" s="87"/>
      <c r="P136" s="224">
        <f>O136*H136</f>
        <v>0</v>
      </c>
      <c r="Q136" s="224">
        <v>0</v>
      </c>
      <c r="R136" s="224">
        <f>Q136*H136</f>
        <v>0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161</v>
      </c>
      <c r="AT136" s="226" t="s">
        <v>157</v>
      </c>
      <c r="AU136" s="226" t="s">
        <v>77</v>
      </c>
      <c r="AY136" s="20" t="s">
        <v>155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75</v>
      </c>
      <c r="BK136" s="227">
        <f>ROUND(I136*H136,2)</f>
        <v>0</v>
      </c>
      <c r="BL136" s="20" t="s">
        <v>161</v>
      </c>
      <c r="BM136" s="226" t="s">
        <v>238</v>
      </c>
    </row>
    <row r="137" s="2" customFormat="1">
      <c r="A137" s="41"/>
      <c r="B137" s="42"/>
      <c r="C137" s="43"/>
      <c r="D137" s="228" t="s">
        <v>162</v>
      </c>
      <c r="E137" s="43"/>
      <c r="F137" s="229" t="s">
        <v>1080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162</v>
      </c>
      <c r="AU137" s="20" t="s">
        <v>77</v>
      </c>
    </row>
    <row r="138" s="2" customFormat="1" ht="21.75" customHeight="1">
      <c r="A138" s="41"/>
      <c r="B138" s="42"/>
      <c r="C138" s="215" t="s">
        <v>254</v>
      </c>
      <c r="D138" s="215" t="s">
        <v>157</v>
      </c>
      <c r="E138" s="216" t="s">
        <v>1084</v>
      </c>
      <c r="F138" s="217" t="s">
        <v>1085</v>
      </c>
      <c r="G138" s="218" t="s">
        <v>232</v>
      </c>
      <c r="H138" s="219">
        <v>16.875</v>
      </c>
      <c r="I138" s="220"/>
      <c r="J138" s="221">
        <f>ROUND(I138*H138,2)</f>
        <v>0</v>
      </c>
      <c r="K138" s="217" t="s">
        <v>19</v>
      </c>
      <c r="L138" s="47"/>
      <c r="M138" s="222" t="s">
        <v>19</v>
      </c>
      <c r="N138" s="223" t="s">
        <v>40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161</v>
      </c>
      <c r="AT138" s="226" t="s">
        <v>157</v>
      </c>
      <c r="AU138" s="226" t="s">
        <v>77</v>
      </c>
      <c r="AY138" s="20" t="s">
        <v>155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75</v>
      </c>
      <c r="BK138" s="227">
        <f>ROUND(I138*H138,2)</f>
        <v>0</v>
      </c>
      <c r="BL138" s="20" t="s">
        <v>161</v>
      </c>
      <c r="BM138" s="226" t="s">
        <v>257</v>
      </c>
    </row>
    <row r="139" s="2" customFormat="1">
      <c r="A139" s="41"/>
      <c r="B139" s="42"/>
      <c r="C139" s="43"/>
      <c r="D139" s="228" t="s">
        <v>162</v>
      </c>
      <c r="E139" s="43"/>
      <c r="F139" s="229" t="s">
        <v>1085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162</v>
      </c>
      <c r="AU139" s="20" t="s">
        <v>77</v>
      </c>
    </row>
    <row r="140" s="14" customFormat="1">
      <c r="A140" s="14"/>
      <c r="B140" s="243"/>
      <c r="C140" s="244"/>
      <c r="D140" s="228" t="s">
        <v>170</v>
      </c>
      <c r="E140" s="245" t="s">
        <v>19</v>
      </c>
      <c r="F140" s="246" t="s">
        <v>2487</v>
      </c>
      <c r="G140" s="244"/>
      <c r="H140" s="247">
        <v>16.875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3" t="s">
        <v>170</v>
      </c>
      <c r="AU140" s="253" t="s">
        <v>77</v>
      </c>
      <c r="AV140" s="14" t="s">
        <v>77</v>
      </c>
      <c r="AW140" s="14" t="s">
        <v>31</v>
      </c>
      <c r="AX140" s="14" t="s">
        <v>69</v>
      </c>
      <c r="AY140" s="253" t="s">
        <v>155</v>
      </c>
    </row>
    <row r="141" s="15" customFormat="1">
      <c r="A141" s="15"/>
      <c r="B141" s="254"/>
      <c r="C141" s="255"/>
      <c r="D141" s="228" t="s">
        <v>170</v>
      </c>
      <c r="E141" s="256" t="s">
        <v>19</v>
      </c>
      <c r="F141" s="257" t="s">
        <v>192</v>
      </c>
      <c r="G141" s="255"/>
      <c r="H141" s="258">
        <v>16.875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4" t="s">
        <v>170</v>
      </c>
      <c r="AU141" s="264" t="s">
        <v>77</v>
      </c>
      <c r="AV141" s="15" t="s">
        <v>161</v>
      </c>
      <c r="AW141" s="15" t="s">
        <v>31</v>
      </c>
      <c r="AX141" s="15" t="s">
        <v>75</v>
      </c>
      <c r="AY141" s="264" t="s">
        <v>155</v>
      </c>
    </row>
    <row r="142" s="2" customFormat="1" ht="16.5" customHeight="1">
      <c r="A142" s="41"/>
      <c r="B142" s="42"/>
      <c r="C142" s="215" t="s">
        <v>215</v>
      </c>
      <c r="D142" s="215" t="s">
        <v>157</v>
      </c>
      <c r="E142" s="216" t="s">
        <v>1111</v>
      </c>
      <c r="F142" s="217" t="s">
        <v>1112</v>
      </c>
      <c r="G142" s="218" t="s">
        <v>232</v>
      </c>
      <c r="H142" s="219">
        <v>5.625</v>
      </c>
      <c r="I142" s="220"/>
      <c r="J142" s="221">
        <f>ROUND(I142*H142,2)</f>
        <v>0</v>
      </c>
      <c r="K142" s="217" t="s">
        <v>19</v>
      </c>
      <c r="L142" s="47"/>
      <c r="M142" s="222" t="s">
        <v>19</v>
      </c>
      <c r="N142" s="223" t="s">
        <v>40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161</v>
      </c>
      <c r="AT142" s="226" t="s">
        <v>157</v>
      </c>
      <c r="AU142" s="226" t="s">
        <v>77</v>
      </c>
      <c r="AY142" s="20" t="s">
        <v>155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75</v>
      </c>
      <c r="BK142" s="227">
        <f>ROUND(I142*H142,2)</f>
        <v>0</v>
      </c>
      <c r="BL142" s="20" t="s">
        <v>161</v>
      </c>
      <c r="BM142" s="226" t="s">
        <v>262</v>
      </c>
    </row>
    <row r="143" s="2" customFormat="1">
      <c r="A143" s="41"/>
      <c r="B143" s="42"/>
      <c r="C143" s="43"/>
      <c r="D143" s="228" t="s">
        <v>162</v>
      </c>
      <c r="E143" s="43"/>
      <c r="F143" s="229" t="s">
        <v>1112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162</v>
      </c>
      <c r="AU143" s="20" t="s">
        <v>77</v>
      </c>
    </row>
    <row r="144" s="2" customFormat="1" ht="16.5" customHeight="1">
      <c r="A144" s="41"/>
      <c r="B144" s="42"/>
      <c r="C144" s="215" t="s">
        <v>265</v>
      </c>
      <c r="D144" s="215" t="s">
        <v>157</v>
      </c>
      <c r="E144" s="216" t="s">
        <v>1114</v>
      </c>
      <c r="F144" s="217" t="s">
        <v>1115</v>
      </c>
      <c r="G144" s="218" t="s">
        <v>232</v>
      </c>
      <c r="H144" s="219">
        <v>78.75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40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161</v>
      </c>
      <c r="AT144" s="226" t="s">
        <v>157</v>
      </c>
      <c r="AU144" s="226" t="s">
        <v>77</v>
      </c>
      <c r="AY144" s="20" t="s">
        <v>155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75</v>
      </c>
      <c r="BK144" s="227">
        <f>ROUND(I144*H144,2)</f>
        <v>0</v>
      </c>
      <c r="BL144" s="20" t="s">
        <v>161</v>
      </c>
      <c r="BM144" s="226" t="s">
        <v>268</v>
      </c>
    </row>
    <row r="145" s="2" customFormat="1">
      <c r="A145" s="41"/>
      <c r="B145" s="42"/>
      <c r="C145" s="43"/>
      <c r="D145" s="228" t="s">
        <v>162</v>
      </c>
      <c r="E145" s="43"/>
      <c r="F145" s="229" t="s">
        <v>1115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162</v>
      </c>
      <c r="AU145" s="20" t="s">
        <v>77</v>
      </c>
    </row>
    <row r="146" s="14" customFormat="1">
      <c r="A146" s="14"/>
      <c r="B146" s="243"/>
      <c r="C146" s="244"/>
      <c r="D146" s="228" t="s">
        <v>170</v>
      </c>
      <c r="E146" s="245" t="s">
        <v>19</v>
      </c>
      <c r="F146" s="246" t="s">
        <v>2488</v>
      </c>
      <c r="G146" s="244"/>
      <c r="H146" s="247">
        <v>78.75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170</v>
      </c>
      <c r="AU146" s="253" t="s">
        <v>77</v>
      </c>
      <c r="AV146" s="14" t="s">
        <v>77</v>
      </c>
      <c r="AW146" s="14" t="s">
        <v>31</v>
      </c>
      <c r="AX146" s="14" t="s">
        <v>69</v>
      </c>
      <c r="AY146" s="253" t="s">
        <v>155</v>
      </c>
    </row>
    <row r="147" s="15" customFormat="1">
      <c r="A147" s="15"/>
      <c r="B147" s="254"/>
      <c r="C147" s="255"/>
      <c r="D147" s="228" t="s">
        <v>170</v>
      </c>
      <c r="E147" s="256" t="s">
        <v>19</v>
      </c>
      <c r="F147" s="257" t="s">
        <v>192</v>
      </c>
      <c r="G147" s="255"/>
      <c r="H147" s="258">
        <v>78.75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4" t="s">
        <v>170</v>
      </c>
      <c r="AU147" s="264" t="s">
        <v>77</v>
      </c>
      <c r="AV147" s="15" t="s">
        <v>161</v>
      </c>
      <c r="AW147" s="15" t="s">
        <v>31</v>
      </c>
      <c r="AX147" s="15" t="s">
        <v>75</v>
      </c>
      <c r="AY147" s="264" t="s">
        <v>155</v>
      </c>
    </row>
    <row r="148" s="2" customFormat="1" ht="21.75" customHeight="1">
      <c r="A148" s="41"/>
      <c r="B148" s="42"/>
      <c r="C148" s="215" t="s">
        <v>220</v>
      </c>
      <c r="D148" s="215" t="s">
        <v>157</v>
      </c>
      <c r="E148" s="216" t="s">
        <v>2382</v>
      </c>
      <c r="F148" s="217" t="s">
        <v>2383</v>
      </c>
      <c r="G148" s="218" t="s">
        <v>232</v>
      </c>
      <c r="H148" s="219">
        <v>5.625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161</v>
      </c>
      <c r="AT148" s="226" t="s">
        <v>157</v>
      </c>
      <c r="AU148" s="226" t="s">
        <v>77</v>
      </c>
      <c r="AY148" s="20" t="s">
        <v>155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75</v>
      </c>
      <c r="BK148" s="227">
        <f>ROUND(I148*H148,2)</f>
        <v>0</v>
      </c>
      <c r="BL148" s="20" t="s">
        <v>161</v>
      </c>
      <c r="BM148" s="226" t="s">
        <v>282</v>
      </c>
    </row>
    <row r="149" s="2" customFormat="1">
      <c r="A149" s="41"/>
      <c r="B149" s="42"/>
      <c r="C149" s="43"/>
      <c r="D149" s="228" t="s">
        <v>162</v>
      </c>
      <c r="E149" s="43"/>
      <c r="F149" s="229" t="s">
        <v>2383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162</v>
      </c>
      <c r="AU149" s="20" t="s">
        <v>77</v>
      </c>
    </row>
    <row r="150" s="12" customFormat="1" ht="22.8" customHeight="1">
      <c r="A150" s="12"/>
      <c r="B150" s="199"/>
      <c r="C150" s="200"/>
      <c r="D150" s="201" t="s">
        <v>68</v>
      </c>
      <c r="E150" s="213" t="s">
        <v>1122</v>
      </c>
      <c r="F150" s="213" t="s">
        <v>1123</v>
      </c>
      <c r="G150" s="200"/>
      <c r="H150" s="200"/>
      <c r="I150" s="203"/>
      <c r="J150" s="214">
        <f>BK150</f>
        <v>0</v>
      </c>
      <c r="K150" s="200"/>
      <c r="L150" s="205"/>
      <c r="M150" s="206"/>
      <c r="N150" s="207"/>
      <c r="O150" s="207"/>
      <c r="P150" s="208">
        <f>SUM(P151:P154)</f>
        <v>0</v>
      </c>
      <c r="Q150" s="207"/>
      <c r="R150" s="208">
        <f>SUM(R151:R154)</f>
        <v>0</v>
      </c>
      <c r="S150" s="207"/>
      <c r="T150" s="209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0" t="s">
        <v>75</v>
      </c>
      <c r="AT150" s="211" t="s">
        <v>68</v>
      </c>
      <c r="AU150" s="211" t="s">
        <v>75</v>
      </c>
      <c r="AY150" s="210" t="s">
        <v>155</v>
      </c>
      <c r="BK150" s="212">
        <f>SUM(BK151:BK154)</f>
        <v>0</v>
      </c>
    </row>
    <row r="151" s="2" customFormat="1" ht="16.5" customHeight="1">
      <c r="A151" s="41"/>
      <c r="B151" s="42"/>
      <c r="C151" s="215" t="s">
        <v>289</v>
      </c>
      <c r="D151" s="215" t="s">
        <v>157</v>
      </c>
      <c r="E151" s="216" t="s">
        <v>2489</v>
      </c>
      <c r="F151" s="217" t="s">
        <v>2490</v>
      </c>
      <c r="G151" s="218" t="s">
        <v>232</v>
      </c>
      <c r="H151" s="219">
        <v>0.797</v>
      </c>
      <c r="I151" s="220"/>
      <c r="J151" s="221">
        <f>ROUND(I151*H151,2)</f>
        <v>0</v>
      </c>
      <c r="K151" s="217" t="s">
        <v>19</v>
      </c>
      <c r="L151" s="47"/>
      <c r="M151" s="222" t="s">
        <v>19</v>
      </c>
      <c r="N151" s="223" t="s">
        <v>40</v>
      </c>
      <c r="O151" s="87"/>
      <c r="P151" s="224">
        <f>O151*H151</f>
        <v>0</v>
      </c>
      <c r="Q151" s="224">
        <v>0</v>
      </c>
      <c r="R151" s="224">
        <f>Q151*H151</f>
        <v>0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161</v>
      </c>
      <c r="AT151" s="226" t="s">
        <v>157</v>
      </c>
      <c r="AU151" s="226" t="s">
        <v>77</v>
      </c>
      <c r="AY151" s="20" t="s">
        <v>155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75</v>
      </c>
      <c r="BK151" s="227">
        <f>ROUND(I151*H151,2)</f>
        <v>0</v>
      </c>
      <c r="BL151" s="20" t="s">
        <v>161</v>
      </c>
      <c r="BM151" s="226" t="s">
        <v>292</v>
      </c>
    </row>
    <row r="152" s="2" customFormat="1">
      <c r="A152" s="41"/>
      <c r="B152" s="42"/>
      <c r="C152" s="43"/>
      <c r="D152" s="228" t="s">
        <v>162</v>
      </c>
      <c r="E152" s="43"/>
      <c r="F152" s="229" t="s">
        <v>2490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162</v>
      </c>
      <c r="AU152" s="20" t="s">
        <v>77</v>
      </c>
    </row>
    <row r="153" s="2" customFormat="1" ht="16.5" customHeight="1">
      <c r="A153" s="41"/>
      <c r="B153" s="42"/>
      <c r="C153" s="215" t="s">
        <v>224</v>
      </c>
      <c r="D153" s="215" t="s">
        <v>157</v>
      </c>
      <c r="E153" s="216" t="s">
        <v>2491</v>
      </c>
      <c r="F153" s="217" t="s">
        <v>2492</v>
      </c>
      <c r="G153" s="218" t="s">
        <v>232</v>
      </c>
      <c r="H153" s="219">
        <v>0.797</v>
      </c>
      <c r="I153" s="220"/>
      <c r="J153" s="221">
        <f>ROUND(I153*H153,2)</f>
        <v>0</v>
      </c>
      <c r="K153" s="217" t="s">
        <v>19</v>
      </c>
      <c r="L153" s="47"/>
      <c r="M153" s="222" t="s">
        <v>19</v>
      </c>
      <c r="N153" s="223" t="s">
        <v>40</v>
      </c>
      <c r="O153" s="87"/>
      <c r="P153" s="224">
        <f>O153*H153</f>
        <v>0</v>
      </c>
      <c r="Q153" s="224">
        <v>0</v>
      </c>
      <c r="R153" s="224">
        <f>Q153*H153</f>
        <v>0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161</v>
      </c>
      <c r="AT153" s="226" t="s">
        <v>157</v>
      </c>
      <c r="AU153" s="226" t="s">
        <v>77</v>
      </c>
      <c r="AY153" s="20" t="s">
        <v>155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75</v>
      </c>
      <c r="BK153" s="227">
        <f>ROUND(I153*H153,2)</f>
        <v>0</v>
      </c>
      <c r="BL153" s="20" t="s">
        <v>161</v>
      </c>
      <c r="BM153" s="226" t="s">
        <v>301</v>
      </c>
    </row>
    <row r="154" s="2" customFormat="1">
      <c r="A154" s="41"/>
      <c r="B154" s="42"/>
      <c r="C154" s="43"/>
      <c r="D154" s="228" t="s">
        <v>162</v>
      </c>
      <c r="E154" s="43"/>
      <c r="F154" s="229" t="s">
        <v>2492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162</v>
      </c>
      <c r="AU154" s="20" t="s">
        <v>77</v>
      </c>
    </row>
    <row r="155" s="12" customFormat="1" ht="25.92" customHeight="1">
      <c r="A155" s="12"/>
      <c r="B155" s="199"/>
      <c r="C155" s="200"/>
      <c r="D155" s="201" t="s">
        <v>68</v>
      </c>
      <c r="E155" s="202" t="s">
        <v>1127</v>
      </c>
      <c r="F155" s="202" t="s">
        <v>1128</v>
      </c>
      <c r="G155" s="200"/>
      <c r="H155" s="200"/>
      <c r="I155" s="203"/>
      <c r="J155" s="204">
        <f>BK155</f>
        <v>0</v>
      </c>
      <c r="K155" s="200"/>
      <c r="L155" s="205"/>
      <c r="M155" s="206"/>
      <c r="N155" s="207"/>
      <c r="O155" s="207"/>
      <c r="P155" s="208">
        <f>P156+P166+P183+P203</f>
        <v>0</v>
      </c>
      <c r="Q155" s="207"/>
      <c r="R155" s="208">
        <f>R156+R166+R183+R203</f>
        <v>0</v>
      </c>
      <c r="S155" s="207"/>
      <c r="T155" s="209">
        <f>T156+T166+T183+T203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0" t="s">
        <v>77</v>
      </c>
      <c r="AT155" s="211" t="s">
        <v>68</v>
      </c>
      <c r="AU155" s="211" t="s">
        <v>69</v>
      </c>
      <c r="AY155" s="210" t="s">
        <v>155</v>
      </c>
      <c r="BK155" s="212">
        <f>BK156+BK166+BK183+BK203</f>
        <v>0</v>
      </c>
    </row>
    <row r="156" s="12" customFormat="1" ht="22.8" customHeight="1">
      <c r="A156" s="12"/>
      <c r="B156" s="199"/>
      <c r="C156" s="200"/>
      <c r="D156" s="201" t="s">
        <v>68</v>
      </c>
      <c r="E156" s="213" t="s">
        <v>1276</v>
      </c>
      <c r="F156" s="213" t="s">
        <v>1277</v>
      </c>
      <c r="G156" s="200"/>
      <c r="H156" s="200"/>
      <c r="I156" s="203"/>
      <c r="J156" s="214">
        <f>BK156</f>
        <v>0</v>
      </c>
      <c r="K156" s="200"/>
      <c r="L156" s="205"/>
      <c r="M156" s="206"/>
      <c r="N156" s="207"/>
      <c r="O156" s="207"/>
      <c r="P156" s="208">
        <f>SUM(P157:P165)</f>
        <v>0</v>
      </c>
      <c r="Q156" s="207"/>
      <c r="R156" s="208">
        <f>SUM(R157:R165)</f>
        <v>0</v>
      </c>
      <c r="S156" s="207"/>
      <c r="T156" s="209">
        <f>SUM(T157:T165)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0" t="s">
        <v>77</v>
      </c>
      <c r="AT156" s="211" t="s">
        <v>68</v>
      </c>
      <c r="AU156" s="211" t="s">
        <v>75</v>
      </c>
      <c r="AY156" s="210" t="s">
        <v>155</v>
      </c>
      <c r="BK156" s="212">
        <f>SUM(BK157:BK165)</f>
        <v>0</v>
      </c>
    </row>
    <row r="157" s="2" customFormat="1" ht="16.5" customHeight="1">
      <c r="A157" s="41"/>
      <c r="B157" s="42"/>
      <c r="C157" s="215" t="s">
        <v>321</v>
      </c>
      <c r="D157" s="215" t="s">
        <v>157</v>
      </c>
      <c r="E157" s="216" t="s">
        <v>2493</v>
      </c>
      <c r="F157" s="217" t="s">
        <v>2494</v>
      </c>
      <c r="G157" s="218" t="s">
        <v>160</v>
      </c>
      <c r="H157" s="219">
        <v>70</v>
      </c>
      <c r="I157" s="220"/>
      <c r="J157" s="221">
        <f>ROUND(I157*H157,2)</f>
        <v>0</v>
      </c>
      <c r="K157" s="217" t="s">
        <v>19</v>
      </c>
      <c r="L157" s="47"/>
      <c r="M157" s="222" t="s">
        <v>19</v>
      </c>
      <c r="N157" s="223" t="s">
        <v>40</v>
      </c>
      <c r="O157" s="87"/>
      <c r="P157" s="224">
        <f>O157*H157</f>
        <v>0</v>
      </c>
      <c r="Q157" s="224">
        <v>0</v>
      </c>
      <c r="R157" s="224">
        <f>Q157*H157</f>
        <v>0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220</v>
      </c>
      <c r="AT157" s="226" t="s">
        <v>157</v>
      </c>
      <c r="AU157" s="226" t="s">
        <v>77</v>
      </c>
      <c r="AY157" s="20" t="s">
        <v>155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75</v>
      </c>
      <c r="BK157" s="227">
        <f>ROUND(I157*H157,2)</f>
        <v>0</v>
      </c>
      <c r="BL157" s="20" t="s">
        <v>220</v>
      </c>
      <c r="BM157" s="226" t="s">
        <v>325</v>
      </c>
    </row>
    <row r="158" s="2" customFormat="1">
      <c r="A158" s="41"/>
      <c r="B158" s="42"/>
      <c r="C158" s="43"/>
      <c r="D158" s="228" t="s">
        <v>162</v>
      </c>
      <c r="E158" s="43"/>
      <c r="F158" s="229" t="s">
        <v>2494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162</v>
      </c>
      <c r="AU158" s="20" t="s">
        <v>77</v>
      </c>
    </row>
    <row r="159" s="13" customFormat="1">
      <c r="A159" s="13"/>
      <c r="B159" s="233"/>
      <c r="C159" s="234"/>
      <c r="D159" s="228" t="s">
        <v>170</v>
      </c>
      <c r="E159" s="235" t="s">
        <v>19</v>
      </c>
      <c r="F159" s="236" t="s">
        <v>2495</v>
      </c>
      <c r="G159" s="234"/>
      <c r="H159" s="235" t="s">
        <v>19</v>
      </c>
      <c r="I159" s="237"/>
      <c r="J159" s="234"/>
      <c r="K159" s="234"/>
      <c r="L159" s="238"/>
      <c r="M159" s="239"/>
      <c r="N159" s="240"/>
      <c r="O159" s="240"/>
      <c r="P159" s="240"/>
      <c r="Q159" s="240"/>
      <c r="R159" s="240"/>
      <c r="S159" s="240"/>
      <c r="T159" s="24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2" t="s">
        <v>170</v>
      </c>
      <c r="AU159" s="242" t="s">
        <v>77</v>
      </c>
      <c r="AV159" s="13" t="s">
        <v>75</v>
      </c>
      <c r="AW159" s="13" t="s">
        <v>31</v>
      </c>
      <c r="AX159" s="13" t="s">
        <v>69</v>
      </c>
      <c r="AY159" s="242" t="s">
        <v>155</v>
      </c>
    </row>
    <row r="160" s="14" customFormat="1">
      <c r="A160" s="14"/>
      <c r="B160" s="243"/>
      <c r="C160" s="244"/>
      <c r="D160" s="228" t="s">
        <v>170</v>
      </c>
      <c r="E160" s="245" t="s">
        <v>19</v>
      </c>
      <c r="F160" s="246" t="s">
        <v>2496</v>
      </c>
      <c r="G160" s="244"/>
      <c r="H160" s="247">
        <v>70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170</v>
      </c>
      <c r="AU160" s="253" t="s">
        <v>77</v>
      </c>
      <c r="AV160" s="14" t="s">
        <v>77</v>
      </c>
      <c r="AW160" s="14" t="s">
        <v>31</v>
      </c>
      <c r="AX160" s="14" t="s">
        <v>69</v>
      </c>
      <c r="AY160" s="253" t="s">
        <v>155</v>
      </c>
    </row>
    <row r="161" s="15" customFormat="1">
      <c r="A161" s="15"/>
      <c r="B161" s="254"/>
      <c r="C161" s="255"/>
      <c r="D161" s="228" t="s">
        <v>170</v>
      </c>
      <c r="E161" s="256" t="s">
        <v>19</v>
      </c>
      <c r="F161" s="257" t="s">
        <v>192</v>
      </c>
      <c r="G161" s="255"/>
      <c r="H161" s="258">
        <v>70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170</v>
      </c>
      <c r="AU161" s="264" t="s">
        <v>77</v>
      </c>
      <c r="AV161" s="15" t="s">
        <v>161</v>
      </c>
      <c r="AW161" s="15" t="s">
        <v>31</v>
      </c>
      <c r="AX161" s="15" t="s">
        <v>75</v>
      </c>
      <c r="AY161" s="264" t="s">
        <v>155</v>
      </c>
    </row>
    <row r="162" s="2" customFormat="1" ht="16.5" customHeight="1">
      <c r="A162" s="41"/>
      <c r="B162" s="42"/>
      <c r="C162" s="215" t="s">
        <v>228</v>
      </c>
      <c r="D162" s="215" t="s">
        <v>157</v>
      </c>
      <c r="E162" s="216" t="s">
        <v>2497</v>
      </c>
      <c r="F162" s="217" t="s">
        <v>2498</v>
      </c>
      <c r="G162" s="218" t="s">
        <v>1493</v>
      </c>
      <c r="H162" s="287"/>
      <c r="I162" s="220"/>
      <c r="J162" s="221">
        <f>ROUND(I162*H162,2)</f>
        <v>0</v>
      </c>
      <c r="K162" s="217" t="s">
        <v>19</v>
      </c>
      <c r="L162" s="47"/>
      <c r="M162" s="222" t="s">
        <v>19</v>
      </c>
      <c r="N162" s="223" t="s">
        <v>40</v>
      </c>
      <c r="O162" s="87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6" t="s">
        <v>220</v>
      </c>
      <c r="AT162" s="226" t="s">
        <v>157</v>
      </c>
      <c r="AU162" s="226" t="s">
        <v>77</v>
      </c>
      <c r="AY162" s="20" t="s">
        <v>155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0" t="s">
        <v>75</v>
      </c>
      <c r="BK162" s="227">
        <f>ROUND(I162*H162,2)</f>
        <v>0</v>
      </c>
      <c r="BL162" s="20" t="s">
        <v>220</v>
      </c>
      <c r="BM162" s="226" t="s">
        <v>351</v>
      </c>
    </row>
    <row r="163" s="2" customFormat="1">
      <c r="A163" s="41"/>
      <c r="B163" s="42"/>
      <c r="C163" s="43"/>
      <c r="D163" s="228" t="s">
        <v>162</v>
      </c>
      <c r="E163" s="43"/>
      <c r="F163" s="229" t="s">
        <v>2498</v>
      </c>
      <c r="G163" s="43"/>
      <c r="H163" s="43"/>
      <c r="I163" s="230"/>
      <c r="J163" s="43"/>
      <c r="K163" s="43"/>
      <c r="L163" s="47"/>
      <c r="M163" s="231"/>
      <c r="N163" s="232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162</v>
      </c>
      <c r="AU163" s="20" t="s">
        <v>77</v>
      </c>
    </row>
    <row r="164" s="2" customFormat="1" ht="21.75" customHeight="1">
      <c r="A164" s="41"/>
      <c r="B164" s="42"/>
      <c r="C164" s="215" t="s">
        <v>7</v>
      </c>
      <c r="D164" s="215" t="s">
        <v>157</v>
      </c>
      <c r="E164" s="216" t="s">
        <v>2499</v>
      </c>
      <c r="F164" s="217" t="s">
        <v>2500</v>
      </c>
      <c r="G164" s="218" t="s">
        <v>1493</v>
      </c>
      <c r="H164" s="287"/>
      <c r="I164" s="220"/>
      <c r="J164" s="221">
        <f>ROUND(I164*H164,2)</f>
        <v>0</v>
      </c>
      <c r="K164" s="217" t="s">
        <v>19</v>
      </c>
      <c r="L164" s="47"/>
      <c r="M164" s="222" t="s">
        <v>19</v>
      </c>
      <c r="N164" s="223" t="s">
        <v>40</v>
      </c>
      <c r="O164" s="87"/>
      <c r="P164" s="224">
        <f>O164*H164</f>
        <v>0</v>
      </c>
      <c r="Q164" s="224">
        <v>0</v>
      </c>
      <c r="R164" s="224">
        <f>Q164*H164</f>
        <v>0</v>
      </c>
      <c r="S164" s="224">
        <v>0</v>
      </c>
      <c r="T164" s="225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26" t="s">
        <v>220</v>
      </c>
      <c r="AT164" s="226" t="s">
        <v>157</v>
      </c>
      <c r="AU164" s="226" t="s">
        <v>77</v>
      </c>
      <c r="AY164" s="20" t="s">
        <v>155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0" t="s">
        <v>75</v>
      </c>
      <c r="BK164" s="227">
        <f>ROUND(I164*H164,2)</f>
        <v>0</v>
      </c>
      <c r="BL164" s="20" t="s">
        <v>220</v>
      </c>
      <c r="BM164" s="226" t="s">
        <v>356</v>
      </c>
    </row>
    <row r="165" s="2" customFormat="1">
      <c r="A165" s="41"/>
      <c r="B165" s="42"/>
      <c r="C165" s="43"/>
      <c r="D165" s="228" t="s">
        <v>162</v>
      </c>
      <c r="E165" s="43"/>
      <c r="F165" s="229" t="s">
        <v>2500</v>
      </c>
      <c r="G165" s="43"/>
      <c r="H165" s="43"/>
      <c r="I165" s="230"/>
      <c r="J165" s="43"/>
      <c r="K165" s="43"/>
      <c r="L165" s="47"/>
      <c r="M165" s="231"/>
      <c r="N165" s="232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162</v>
      </c>
      <c r="AU165" s="20" t="s">
        <v>77</v>
      </c>
    </row>
    <row r="166" s="12" customFormat="1" ht="22.8" customHeight="1">
      <c r="A166" s="12"/>
      <c r="B166" s="199"/>
      <c r="C166" s="200"/>
      <c r="D166" s="201" t="s">
        <v>68</v>
      </c>
      <c r="E166" s="213" t="s">
        <v>1703</v>
      </c>
      <c r="F166" s="213" t="s">
        <v>1704</v>
      </c>
      <c r="G166" s="200"/>
      <c r="H166" s="200"/>
      <c r="I166" s="203"/>
      <c r="J166" s="214">
        <f>BK166</f>
        <v>0</v>
      </c>
      <c r="K166" s="200"/>
      <c r="L166" s="205"/>
      <c r="M166" s="206"/>
      <c r="N166" s="207"/>
      <c r="O166" s="207"/>
      <c r="P166" s="208">
        <f>SUM(P167:P182)</f>
        <v>0</v>
      </c>
      <c r="Q166" s="207"/>
      <c r="R166" s="208">
        <f>SUM(R167:R182)</f>
        <v>0</v>
      </c>
      <c r="S166" s="207"/>
      <c r="T166" s="209">
        <f>SUM(T167:T182)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0" t="s">
        <v>77</v>
      </c>
      <c r="AT166" s="211" t="s">
        <v>68</v>
      </c>
      <c r="AU166" s="211" t="s">
        <v>75</v>
      </c>
      <c r="AY166" s="210" t="s">
        <v>155</v>
      </c>
      <c r="BK166" s="212">
        <f>SUM(BK167:BK182)</f>
        <v>0</v>
      </c>
    </row>
    <row r="167" s="2" customFormat="1" ht="16.5" customHeight="1">
      <c r="A167" s="41"/>
      <c r="B167" s="42"/>
      <c r="C167" s="215" t="s">
        <v>233</v>
      </c>
      <c r="D167" s="215" t="s">
        <v>157</v>
      </c>
      <c r="E167" s="216" t="s">
        <v>2501</v>
      </c>
      <c r="F167" s="217" t="s">
        <v>2502</v>
      </c>
      <c r="G167" s="218" t="s">
        <v>300</v>
      </c>
      <c r="H167" s="219">
        <v>12.05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40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220</v>
      </c>
      <c r="AT167" s="226" t="s">
        <v>157</v>
      </c>
      <c r="AU167" s="226" t="s">
        <v>77</v>
      </c>
      <c r="AY167" s="20" t="s">
        <v>155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75</v>
      </c>
      <c r="BK167" s="227">
        <f>ROUND(I167*H167,2)</f>
        <v>0</v>
      </c>
      <c r="BL167" s="20" t="s">
        <v>220</v>
      </c>
      <c r="BM167" s="226" t="s">
        <v>361</v>
      </c>
    </row>
    <row r="168" s="2" customFormat="1">
      <c r="A168" s="41"/>
      <c r="B168" s="42"/>
      <c r="C168" s="43"/>
      <c r="D168" s="228" t="s">
        <v>162</v>
      </c>
      <c r="E168" s="43"/>
      <c r="F168" s="229" t="s">
        <v>2502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162</v>
      </c>
      <c r="AU168" s="20" t="s">
        <v>77</v>
      </c>
    </row>
    <row r="169" s="13" customFormat="1">
      <c r="A169" s="13"/>
      <c r="B169" s="233"/>
      <c r="C169" s="234"/>
      <c r="D169" s="228" t="s">
        <v>170</v>
      </c>
      <c r="E169" s="235" t="s">
        <v>19</v>
      </c>
      <c r="F169" s="236" t="s">
        <v>2503</v>
      </c>
      <c r="G169" s="234"/>
      <c r="H169" s="235" t="s">
        <v>19</v>
      </c>
      <c r="I169" s="237"/>
      <c r="J169" s="234"/>
      <c r="K169" s="234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170</v>
      </c>
      <c r="AU169" s="242" t="s">
        <v>77</v>
      </c>
      <c r="AV169" s="13" t="s">
        <v>75</v>
      </c>
      <c r="AW169" s="13" t="s">
        <v>31</v>
      </c>
      <c r="AX169" s="13" t="s">
        <v>69</v>
      </c>
      <c r="AY169" s="242" t="s">
        <v>155</v>
      </c>
    </row>
    <row r="170" s="14" customFormat="1">
      <c r="A170" s="14"/>
      <c r="B170" s="243"/>
      <c r="C170" s="244"/>
      <c r="D170" s="228" t="s">
        <v>170</v>
      </c>
      <c r="E170" s="245" t="s">
        <v>19</v>
      </c>
      <c r="F170" s="246" t="s">
        <v>2504</v>
      </c>
      <c r="G170" s="244"/>
      <c r="H170" s="247">
        <v>2.95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3" t="s">
        <v>170</v>
      </c>
      <c r="AU170" s="253" t="s">
        <v>77</v>
      </c>
      <c r="AV170" s="14" t="s">
        <v>77</v>
      </c>
      <c r="AW170" s="14" t="s">
        <v>31</v>
      </c>
      <c r="AX170" s="14" t="s">
        <v>69</v>
      </c>
      <c r="AY170" s="253" t="s">
        <v>155</v>
      </c>
    </row>
    <row r="171" s="14" customFormat="1">
      <c r="A171" s="14"/>
      <c r="B171" s="243"/>
      <c r="C171" s="244"/>
      <c r="D171" s="228" t="s">
        <v>170</v>
      </c>
      <c r="E171" s="245" t="s">
        <v>19</v>
      </c>
      <c r="F171" s="246" t="s">
        <v>2505</v>
      </c>
      <c r="G171" s="244"/>
      <c r="H171" s="247">
        <v>3.2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170</v>
      </c>
      <c r="AU171" s="253" t="s">
        <v>77</v>
      </c>
      <c r="AV171" s="14" t="s">
        <v>77</v>
      </c>
      <c r="AW171" s="14" t="s">
        <v>31</v>
      </c>
      <c r="AX171" s="14" t="s">
        <v>69</v>
      </c>
      <c r="AY171" s="253" t="s">
        <v>155</v>
      </c>
    </row>
    <row r="172" s="14" customFormat="1">
      <c r="A172" s="14"/>
      <c r="B172" s="243"/>
      <c r="C172" s="244"/>
      <c r="D172" s="228" t="s">
        <v>170</v>
      </c>
      <c r="E172" s="245" t="s">
        <v>19</v>
      </c>
      <c r="F172" s="246" t="s">
        <v>2506</v>
      </c>
      <c r="G172" s="244"/>
      <c r="H172" s="247">
        <v>2.95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3" t="s">
        <v>170</v>
      </c>
      <c r="AU172" s="253" t="s">
        <v>77</v>
      </c>
      <c r="AV172" s="14" t="s">
        <v>77</v>
      </c>
      <c r="AW172" s="14" t="s">
        <v>31</v>
      </c>
      <c r="AX172" s="14" t="s">
        <v>69</v>
      </c>
      <c r="AY172" s="253" t="s">
        <v>155</v>
      </c>
    </row>
    <row r="173" s="14" customFormat="1">
      <c r="A173" s="14"/>
      <c r="B173" s="243"/>
      <c r="C173" s="244"/>
      <c r="D173" s="228" t="s">
        <v>170</v>
      </c>
      <c r="E173" s="245" t="s">
        <v>19</v>
      </c>
      <c r="F173" s="246" t="s">
        <v>2507</v>
      </c>
      <c r="G173" s="244"/>
      <c r="H173" s="247">
        <v>2.95</v>
      </c>
      <c r="I173" s="248"/>
      <c r="J173" s="244"/>
      <c r="K173" s="244"/>
      <c r="L173" s="249"/>
      <c r="M173" s="250"/>
      <c r="N173" s="251"/>
      <c r="O173" s="251"/>
      <c r="P173" s="251"/>
      <c r="Q173" s="251"/>
      <c r="R173" s="251"/>
      <c r="S173" s="251"/>
      <c r="T173" s="25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3" t="s">
        <v>170</v>
      </c>
      <c r="AU173" s="253" t="s">
        <v>77</v>
      </c>
      <c r="AV173" s="14" t="s">
        <v>77</v>
      </c>
      <c r="AW173" s="14" t="s">
        <v>31</v>
      </c>
      <c r="AX173" s="14" t="s">
        <v>69</v>
      </c>
      <c r="AY173" s="253" t="s">
        <v>155</v>
      </c>
    </row>
    <row r="174" s="15" customFormat="1">
      <c r="A174" s="15"/>
      <c r="B174" s="254"/>
      <c r="C174" s="255"/>
      <c r="D174" s="228" t="s">
        <v>170</v>
      </c>
      <c r="E174" s="256" t="s">
        <v>19</v>
      </c>
      <c r="F174" s="257" t="s">
        <v>192</v>
      </c>
      <c r="G174" s="255"/>
      <c r="H174" s="258">
        <v>12.05</v>
      </c>
      <c r="I174" s="259"/>
      <c r="J174" s="255"/>
      <c r="K174" s="255"/>
      <c r="L174" s="260"/>
      <c r="M174" s="261"/>
      <c r="N174" s="262"/>
      <c r="O174" s="262"/>
      <c r="P174" s="262"/>
      <c r="Q174" s="262"/>
      <c r="R174" s="262"/>
      <c r="S174" s="262"/>
      <c r="T174" s="263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4" t="s">
        <v>170</v>
      </c>
      <c r="AU174" s="264" t="s">
        <v>77</v>
      </c>
      <c r="AV174" s="15" t="s">
        <v>161</v>
      </c>
      <c r="AW174" s="15" t="s">
        <v>31</v>
      </c>
      <c r="AX174" s="15" t="s">
        <v>75</v>
      </c>
      <c r="AY174" s="264" t="s">
        <v>155</v>
      </c>
    </row>
    <row r="175" s="2" customFormat="1" ht="16.5" customHeight="1">
      <c r="A175" s="41"/>
      <c r="B175" s="42"/>
      <c r="C175" s="215" t="s">
        <v>376</v>
      </c>
      <c r="D175" s="215" t="s">
        <v>157</v>
      </c>
      <c r="E175" s="216" t="s">
        <v>2508</v>
      </c>
      <c r="F175" s="217" t="s">
        <v>2509</v>
      </c>
      <c r="G175" s="218" t="s">
        <v>168</v>
      </c>
      <c r="H175" s="219">
        <v>8.288</v>
      </c>
      <c r="I175" s="220"/>
      <c r="J175" s="221">
        <f>ROUND(I175*H175,2)</f>
        <v>0</v>
      </c>
      <c r="K175" s="217" t="s">
        <v>19</v>
      </c>
      <c r="L175" s="47"/>
      <c r="M175" s="222" t="s">
        <v>19</v>
      </c>
      <c r="N175" s="223" t="s">
        <v>40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220</v>
      </c>
      <c r="AT175" s="226" t="s">
        <v>157</v>
      </c>
      <c r="AU175" s="226" t="s">
        <v>77</v>
      </c>
      <c r="AY175" s="20" t="s">
        <v>155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75</v>
      </c>
      <c r="BK175" s="227">
        <f>ROUND(I175*H175,2)</f>
        <v>0</v>
      </c>
      <c r="BL175" s="20" t="s">
        <v>220</v>
      </c>
      <c r="BM175" s="226" t="s">
        <v>379</v>
      </c>
    </row>
    <row r="176" s="2" customFormat="1">
      <c r="A176" s="41"/>
      <c r="B176" s="42"/>
      <c r="C176" s="43"/>
      <c r="D176" s="228" t="s">
        <v>162</v>
      </c>
      <c r="E176" s="43"/>
      <c r="F176" s="229" t="s">
        <v>2509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162</v>
      </c>
      <c r="AU176" s="20" t="s">
        <v>77</v>
      </c>
    </row>
    <row r="177" s="13" customFormat="1">
      <c r="A177" s="13"/>
      <c r="B177" s="233"/>
      <c r="C177" s="234"/>
      <c r="D177" s="228" t="s">
        <v>170</v>
      </c>
      <c r="E177" s="235" t="s">
        <v>19</v>
      </c>
      <c r="F177" s="236" t="s">
        <v>2503</v>
      </c>
      <c r="G177" s="234"/>
      <c r="H177" s="235" t="s">
        <v>19</v>
      </c>
      <c r="I177" s="237"/>
      <c r="J177" s="234"/>
      <c r="K177" s="234"/>
      <c r="L177" s="238"/>
      <c r="M177" s="239"/>
      <c r="N177" s="240"/>
      <c r="O177" s="240"/>
      <c r="P177" s="240"/>
      <c r="Q177" s="240"/>
      <c r="R177" s="240"/>
      <c r="S177" s="240"/>
      <c r="T177" s="24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2" t="s">
        <v>170</v>
      </c>
      <c r="AU177" s="242" t="s">
        <v>77</v>
      </c>
      <c r="AV177" s="13" t="s">
        <v>75</v>
      </c>
      <c r="AW177" s="13" t="s">
        <v>31</v>
      </c>
      <c r="AX177" s="13" t="s">
        <v>69</v>
      </c>
      <c r="AY177" s="242" t="s">
        <v>155</v>
      </c>
    </row>
    <row r="178" s="14" customFormat="1">
      <c r="A178" s="14"/>
      <c r="B178" s="243"/>
      <c r="C178" s="244"/>
      <c r="D178" s="228" t="s">
        <v>170</v>
      </c>
      <c r="E178" s="245" t="s">
        <v>19</v>
      </c>
      <c r="F178" s="246" t="s">
        <v>2510</v>
      </c>
      <c r="G178" s="244"/>
      <c r="H178" s="247">
        <v>1.95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3" t="s">
        <v>170</v>
      </c>
      <c r="AU178" s="253" t="s">
        <v>77</v>
      </c>
      <c r="AV178" s="14" t="s">
        <v>77</v>
      </c>
      <c r="AW178" s="14" t="s">
        <v>31</v>
      </c>
      <c r="AX178" s="14" t="s">
        <v>69</v>
      </c>
      <c r="AY178" s="253" t="s">
        <v>155</v>
      </c>
    </row>
    <row r="179" s="14" customFormat="1">
      <c r="A179" s="14"/>
      <c r="B179" s="243"/>
      <c r="C179" s="244"/>
      <c r="D179" s="228" t="s">
        <v>170</v>
      </c>
      <c r="E179" s="245" t="s">
        <v>19</v>
      </c>
      <c r="F179" s="246" t="s">
        <v>2511</v>
      </c>
      <c r="G179" s="244"/>
      <c r="H179" s="247">
        <v>2.438</v>
      </c>
      <c r="I179" s="248"/>
      <c r="J179" s="244"/>
      <c r="K179" s="244"/>
      <c r="L179" s="249"/>
      <c r="M179" s="250"/>
      <c r="N179" s="251"/>
      <c r="O179" s="251"/>
      <c r="P179" s="251"/>
      <c r="Q179" s="251"/>
      <c r="R179" s="251"/>
      <c r="S179" s="251"/>
      <c r="T179" s="25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3" t="s">
        <v>170</v>
      </c>
      <c r="AU179" s="253" t="s">
        <v>77</v>
      </c>
      <c r="AV179" s="14" t="s">
        <v>77</v>
      </c>
      <c r="AW179" s="14" t="s">
        <v>31</v>
      </c>
      <c r="AX179" s="14" t="s">
        <v>69</v>
      </c>
      <c r="AY179" s="253" t="s">
        <v>155</v>
      </c>
    </row>
    <row r="180" s="14" customFormat="1">
      <c r="A180" s="14"/>
      <c r="B180" s="243"/>
      <c r="C180" s="244"/>
      <c r="D180" s="228" t="s">
        <v>170</v>
      </c>
      <c r="E180" s="245" t="s">
        <v>19</v>
      </c>
      <c r="F180" s="246" t="s">
        <v>2512</v>
      </c>
      <c r="G180" s="244"/>
      <c r="H180" s="247">
        <v>1.95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3" t="s">
        <v>170</v>
      </c>
      <c r="AU180" s="253" t="s">
        <v>77</v>
      </c>
      <c r="AV180" s="14" t="s">
        <v>77</v>
      </c>
      <c r="AW180" s="14" t="s">
        <v>31</v>
      </c>
      <c r="AX180" s="14" t="s">
        <v>69</v>
      </c>
      <c r="AY180" s="253" t="s">
        <v>155</v>
      </c>
    </row>
    <row r="181" s="14" customFormat="1">
      <c r="A181" s="14"/>
      <c r="B181" s="243"/>
      <c r="C181" s="244"/>
      <c r="D181" s="228" t="s">
        <v>170</v>
      </c>
      <c r="E181" s="245" t="s">
        <v>19</v>
      </c>
      <c r="F181" s="246" t="s">
        <v>2513</v>
      </c>
      <c r="G181" s="244"/>
      <c r="H181" s="247">
        <v>1.95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170</v>
      </c>
      <c r="AU181" s="253" t="s">
        <v>77</v>
      </c>
      <c r="AV181" s="14" t="s">
        <v>77</v>
      </c>
      <c r="AW181" s="14" t="s">
        <v>31</v>
      </c>
      <c r="AX181" s="14" t="s">
        <v>69</v>
      </c>
      <c r="AY181" s="253" t="s">
        <v>155</v>
      </c>
    </row>
    <row r="182" s="15" customFormat="1">
      <c r="A182" s="15"/>
      <c r="B182" s="254"/>
      <c r="C182" s="255"/>
      <c r="D182" s="228" t="s">
        <v>170</v>
      </c>
      <c r="E182" s="256" t="s">
        <v>19</v>
      </c>
      <c r="F182" s="257" t="s">
        <v>192</v>
      </c>
      <c r="G182" s="255"/>
      <c r="H182" s="258">
        <v>8.288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4" t="s">
        <v>170</v>
      </c>
      <c r="AU182" s="264" t="s">
        <v>77</v>
      </c>
      <c r="AV182" s="15" t="s">
        <v>161</v>
      </c>
      <c r="AW182" s="15" t="s">
        <v>31</v>
      </c>
      <c r="AX182" s="15" t="s">
        <v>75</v>
      </c>
      <c r="AY182" s="264" t="s">
        <v>155</v>
      </c>
    </row>
    <row r="183" s="12" customFormat="1" ht="22.8" customHeight="1">
      <c r="A183" s="12"/>
      <c r="B183" s="199"/>
      <c r="C183" s="200"/>
      <c r="D183" s="201" t="s">
        <v>68</v>
      </c>
      <c r="E183" s="213" t="s">
        <v>1835</v>
      </c>
      <c r="F183" s="213" t="s">
        <v>1836</v>
      </c>
      <c r="G183" s="200"/>
      <c r="H183" s="200"/>
      <c r="I183" s="203"/>
      <c r="J183" s="214">
        <f>BK183</f>
        <v>0</v>
      </c>
      <c r="K183" s="200"/>
      <c r="L183" s="205"/>
      <c r="M183" s="206"/>
      <c r="N183" s="207"/>
      <c r="O183" s="207"/>
      <c r="P183" s="208">
        <f>SUM(P184:P202)</f>
        <v>0</v>
      </c>
      <c r="Q183" s="207"/>
      <c r="R183" s="208">
        <f>SUM(R184:R202)</f>
        <v>0</v>
      </c>
      <c r="S183" s="207"/>
      <c r="T183" s="209">
        <f>SUM(T184:T202)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0" t="s">
        <v>77</v>
      </c>
      <c r="AT183" s="211" t="s">
        <v>68</v>
      </c>
      <c r="AU183" s="211" t="s">
        <v>75</v>
      </c>
      <c r="AY183" s="210" t="s">
        <v>155</v>
      </c>
      <c r="BK183" s="212">
        <f>SUM(BK184:BK202)</f>
        <v>0</v>
      </c>
    </row>
    <row r="184" s="2" customFormat="1" ht="16.5" customHeight="1">
      <c r="A184" s="41"/>
      <c r="B184" s="42"/>
      <c r="C184" s="215" t="s">
        <v>238</v>
      </c>
      <c r="D184" s="215" t="s">
        <v>157</v>
      </c>
      <c r="E184" s="216" t="s">
        <v>2514</v>
      </c>
      <c r="F184" s="217" t="s">
        <v>2515</v>
      </c>
      <c r="G184" s="218" t="s">
        <v>168</v>
      </c>
      <c r="H184" s="219">
        <v>78.75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40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220</v>
      </c>
      <c r="AT184" s="226" t="s">
        <v>157</v>
      </c>
      <c r="AU184" s="226" t="s">
        <v>77</v>
      </c>
      <c r="AY184" s="20" t="s">
        <v>155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75</v>
      </c>
      <c r="BK184" s="227">
        <f>ROUND(I184*H184,2)</f>
        <v>0</v>
      </c>
      <c r="BL184" s="20" t="s">
        <v>220</v>
      </c>
      <c r="BM184" s="226" t="s">
        <v>388</v>
      </c>
    </row>
    <row r="185" s="2" customFormat="1">
      <c r="A185" s="41"/>
      <c r="B185" s="42"/>
      <c r="C185" s="43"/>
      <c r="D185" s="228" t="s">
        <v>162</v>
      </c>
      <c r="E185" s="43"/>
      <c r="F185" s="229" t="s">
        <v>2515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162</v>
      </c>
      <c r="AU185" s="20" t="s">
        <v>77</v>
      </c>
    </row>
    <row r="186" s="14" customFormat="1">
      <c r="A186" s="14"/>
      <c r="B186" s="243"/>
      <c r="C186" s="244"/>
      <c r="D186" s="228" t="s">
        <v>170</v>
      </c>
      <c r="E186" s="245" t="s">
        <v>19</v>
      </c>
      <c r="F186" s="246" t="s">
        <v>2516</v>
      </c>
      <c r="G186" s="244"/>
      <c r="H186" s="247">
        <v>78.75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3" t="s">
        <v>170</v>
      </c>
      <c r="AU186" s="253" t="s">
        <v>77</v>
      </c>
      <c r="AV186" s="14" t="s">
        <v>77</v>
      </c>
      <c r="AW186" s="14" t="s">
        <v>31</v>
      </c>
      <c r="AX186" s="14" t="s">
        <v>69</v>
      </c>
      <c r="AY186" s="253" t="s">
        <v>155</v>
      </c>
    </row>
    <row r="187" s="15" customFormat="1">
      <c r="A187" s="15"/>
      <c r="B187" s="254"/>
      <c r="C187" s="255"/>
      <c r="D187" s="228" t="s">
        <v>170</v>
      </c>
      <c r="E187" s="256" t="s">
        <v>19</v>
      </c>
      <c r="F187" s="257" t="s">
        <v>192</v>
      </c>
      <c r="G187" s="255"/>
      <c r="H187" s="258">
        <v>78.75</v>
      </c>
      <c r="I187" s="259"/>
      <c r="J187" s="255"/>
      <c r="K187" s="255"/>
      <c r="L187" s="260"/>
      <c r="M187" s="261"/>
      <c r="N187" s="262"/>
      <c r="O187" s="262"/>
      <c r="P187" s="262"/>
      <c r="Q187" s="262"/>
      <c r="R187" s="262"/>
      <c r="S187" s="262"/>
      <c r="T187" s="26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4" t="s">
        <v>170</v>
      </c>
      <c r="AU187" s="264" t="s">
        <v>77</v>
      </c>
      <c r="AV187" s="15" t="s">
        <v>161</v>
      </c>
      <c r="AW187" s="15" t="s">
        <v>31</v>
      </c>
      <c r="AX187" s="15" t="s">
        <v>75</v>
      </c>
      <c r="AY187" s="264" t="s">
        <v>155</v>
      </c>
    </row>
    <row r="188" s="2" customFormat="1" ht="16.5" customHeight="1">
      <c r="A188" s="41"/>
      <c r="B188" s="42"/>
      <c r="C188" s="215" t="s">
        <v>392</v>
      </c>
      <c r="D188" s="215" t="s">
        <v>157</v>
      </c>
      <c r="E188" s="216" t="s">
        <v>2517</v>
      </c>
      <c r="F188" s="217" t="s">
        <v>2518</v>
      </c>
      <c r="G188" s="218" t="s">
        <v>168</v>
      </c>
      <c r="H188" s="219">
        <v>78.75</v>
      </c>
      <c r="I188" s="220"/>
      <c r="J188" s="221">
        <f>ROUND(I188*H188,2)</f>
        <v>0</v>
      </c>
      <c r="K188" s="217" t="s">
        <v>19</v>
      </c>
      <c r="L188" s="47"/>
      <c r="M188" s="222" t="s">
        <v>19</v>
      </c>
      <c r="N188" s="223" t="s">
        <v>40</v>
      </c>
      <c r="O188" s="87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26" t="s">
        <v>220</v>
      </c>
      <c r="AT188" s="226" t="s">
        <v>157</v>
      </c>
      <c r="AU188" s="226" t="s">
        <v>77</v>
      </c>
      <c r="AY188" s="20" t="s">
        <v>155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0" t="s">
        <v>75</v>
      </c>
      <c r="BK188" s="227">
        <f>ROUND(I188*H188,2)</f>
        <v>0</v>
      </c>
      <c r="BL188" s="20" t="s">
        <v>220</v>
      </c>
      <c r="BM188" s="226" t="s">
        <v>395</v>
      </c>
    </row>
    <row r="189" s="2" customFormat="1">
      <c r="A189" s="41"/>
      <c r="B189" s="42"/>
      <c r="C189" s="43"/>
      <c r="D189" s="228" t="s">
        <v>162</v>
      </c>
      <c r="E189" s="43"/>
      <c r="F189" s="229" t="s">
        <v>2518</v>
      </c>
      <c r="G189" s="43"/>
      <c r="H189" s="43"/>
      <c r="I189" s="230"/>
      <c r="J189" s="43"/>
      <c r="K189" s="43"/>
      <c r="L189" s="47"/>
      <c r="M189" s="231"/>
      <c r="N189" s="232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162</v>
      </c>
      <c r="AU189" s="20" t="s">
        <v>77</v>
      </c>
    </row>
    <row r="190" s="14" customFormat="1">
      <c r="A190" s="14"/>
      <c r="B190" s="243"/>
      <c r="C190" s="244"/>
      <c r="D190" s="228" t="s">
        <v>170</v>
      </c>
      <c r="E190" s="245" t="s">
        <v>19</v>
      </c>
      <c r="F190" s="246" t="s">
        <v>2519</v>
      </c>
      <c r="G190" s="244"/>
      <c r="H190" s="247">
        <v>78.75</v>
      </c>
      <c r="I190" s="248"/>
      <c r="J190" s="244"/>
      <c r="K190" s="244"/>
      <c r="L190" s="249"/>
      <c r="M190" s="250"/>
      <c r="N190" s="251"/>
      <c r="O190" s="251"/>
      <c r="P190" s="251"/>
      <c r="Q190" s="251"/>
      <c r="R190" s="251"/>
      <c r="S190" s="251"/>
      <c r="T190" s="25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3" t="s">
        <v>170</v>
      </c>
      <c r="AU190" s="253" t="s">
        <v>77</v>
      </c>
      <c r="AV190" s="14" t="s">
        <v>77</v>
      </c>
      <c r="AW190" s="14" t="s">
        <v>31</v>
      </c>
      <c r="AX190" s="14" t="s">
        <v>69</v>
      </c>
      <c r="AY190" s="253" t="s">
        <v>155</v>
      </c>
    </row>
    <row r="191" s="15" customFormat="1">
      <c r="A191" s="15"/>
      <c r="B191" s="254"/>
      <c r="C191" s="255"/>
      <c r="D191" s="228" t="s">
        <v>170</v>
      </c>
      <c r="E191" s="256" t="s">
        <v>19</v>
      </c>
      <c r="F191" s="257" t="s">
        <v>192</v>
      </c>
      <c r="G191" s="255"/>
      <c r="H191" s="258">
        <v>78.75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4" t="s">
        <v>170</v>
      </c>
      <c r="AU191" s="264" t="s">
        <v>77</v>
      </c>
      <c r="AV191" s="15" t="s">
        <v>161</v>
      </c>
      <c r="AW191" s="15" t="s">
        <v>31</v>
      </c>
      <c r="AX191" s="15" t="s">
        <v>75</v>
      </c>
      <c r="AY191" s="264" t="s">
        <v>155</v>
      </c>
    </row>
    <row r="192" s="2" customFormat="1" ht="16.5" customHeight="1">
      <c r="A192" s="41"/>
      <c r="B192" s="42"/>
      <c r="C192" s="265" t="s">
        <v>257</v>
      </c>
      <c r="D192" s="265" t="s">
        <v>322</v>
      </c>
      <c r="E192" s="266" t="s">
        <v>2520</v>
      </c>
      <c r="F192" s="267" t="s">
        <v>2521</v>
      </c>
      <c r="G192" s="268" t="s">
        <v>168</v>
      </c>
      <c r="H192" s="269">
        <v>86.625</v>
      </c>
      <c r="I192" s="270"/>
      <c r="J192" s="271">
        <f>ROUND(I192*H192,2)</f>
        <v>0</v>
      </c>
      <c r="K192" s="267" t="s">
        <v>19</v>
      </c>
      <c r="L192" s="272"/>
      <c r="M192" s="273" t="s">
        <v>19</v>
      </c>
      <c r="N192" s="274" t="s">
        <v>40</v>
      </c>
      <c r="O192" s="87"/>
      <c r="P192" s="224">
        <f>O192*H192</f>
        <v>0</v>
      </c>
      <c r="Q192" s="224">
        <v>0</v>
      </c>
      <c r="R192" s="224">
        <f>Q192*H192</f>
        <v>0</v>
      </c>
      <c r="S192" s="224">
        <v>0</v>
      </c>
      <c r="T192" s="225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26" t="s">
        <v>282</v>
      </c>
      <c r="AT192" s="226" t="s">
        <v>322</v>
      </c>
      <c r="AU192" s="226" t="s">
        <v>77</v>
      </c>
      <c r="AY192" s="20" t="s">
        <v>155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0" t="s">
        <v>75</v>
      </c>
      <c r="BK192" s="227">
        <f>ROUND(I192*H192,2)</f>
        <v>0</v>
      </c>
      <c r="BL192" s="20" t="s">
        <v>220</v>
      </c>
      <c r="BM192" s="226" t="s">
        <v>399</v>
      </c>
    </row>
    <row r="193" s="2" customFormat="1">
      <c r="A193" s="41"/>
      <c r="B193" s="42"/>
      <c r="C193" s="43"/>
      <c r="D193" s="228" t="s">
        <v>162</v>
      </c>
      <c r="E193" s="43"/>
      <c r="F193" s="229" t="s">
        <v>2521</v>
      </c>
      <c r="G193" s="43"/>
      <c r="H193" s="43"/>
      <c r="I193" s="230"/>
      <c r="J193" s="43"/>
      <c r="K193" s="43"/>
      <c r="L193" s="47"/>
      <c r="M193" s="231"/>
      <c r="N193" s="232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162</v>
      </c>
      <c r="AU193" s="20" t="s">
        <v>77</v>
      </c>
    </row>
    <row r="194" s="2" customFormat="1">
      <c r="A194" s="41"/>
      <c r="B194" s="42"/>
      <c r="C194" s="43"/>
      <c r="D194" s="228" t="s">
        <v>326</v>
      </c>
      <c r="E194" s="43"/>
      <c r="F194" s="275" t="s">
        <v>2522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326</v>
      </c>
      <c r="AU194" s="20" t="s">
        <v>77</v>
      </c>
    </row>
    <row r="195" s="14" customFormat="1">
      <c r="A195" s="14"/>
      <c r="B195" s="243"/>
      <c r="C195" s="244"/>
      <c r="D195" s="228" t="s">
        <v>170</v>
      </c>
      <c r="E195" s="245" t="s">
        <v>19</v>
      </c>
      <c r="F195" s="246" t="s">
        <v>2523</v>
      </c>
      <c r="G195" s="244"/>
      <c r="H195" s="247">
        <v>86.625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170</v>
      </c>
      <c r="AU195" s="253" t="s">
        <v>77</v>
      </c>
      <c r="AV195" s="14" t="s">
        <v>77</v>
      </c>
      <c r="AW195" s="14" t="s">
        <v>31</v>
      </c>
      <c r="AX195" s="14" t="s">
        <v>69</v>
      </c>
      <c r="AY195" s="253" t="s">
        <v>155</v>
      </c>
    </row>
    <row r="196" s="15" customFormat="1">
      <c r="A196" s="15"/>
      <c r="B196" s="254"/>
      <c r="C196" s="255"/>
      <c r="D196" s="228" t="s">
        <v>170</v>
      </c>
      <c r="E196" s="256" t="s">
        <v>19</v>
      </c>
      <c r="F196" s="257" t="s">
        <v>192</v>
      </c>
      <c r="G196" s="255"/>
      <c r="H196" s="258">
        <v>86.625</v>
      </c>
      <c r="I196" s="259"/>
      <c r="J196" s="255"/>
      <c r="K196" s="255"/>
      <c r="L196" s="260"/>
      <c r="M196" s="261"/>
      <c r="N196" s="262"/>
      <c r="O196" s="262"/>
      <c r="P196" s="262"/>
      <c r="Q196" s="262"/>
      <c r="R196" s="262"/>
      <c r="S196" s="262"/>
      <c r="T196" s="26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4" t="s">
        <v>170</v>
      </c>
      <c r="AU196" s="264" t="s">
        <v>77</v>
      </c>
      <c r="AV196" s="15" t="s">
        <v>161</v>
      </c>
      <c r="AW196" s="15" t="s">
        <v>31</v>
      </c>
      <c r="AX196" s="15" t="s">
        <v>75</v>
      </c>
      <c r="AY196" s="264" t="s">
        <v>155</v>
      </c>
    </row>
    <row r="197" s="2" customFormat="1" ht="24.15" customHeight="1">
      <c r="A197" s="41"/>
      <c r="B197" s="42"/>
      <c r="C197" s="215" t="s">
        <v>427</v>
      </c>
      <c r="D197" s="215" t="s">
        <v>157</v>
      </c>
      <c r="E197" s="216" t="s">
        <v>2524</v>
      </c>
      <c r="F197" s="217" t="s">
        <v>2525</v>
      </c>
      <c r="G197" s="218" t="s">
        <v>160</v>
      </c>
      <c r="H197" s="219">
        <v>35</v>
      </c>
      <c r="I197" s="220"/>
      <c r="J197" s="221">
        <f>ROUND(I197*H197,2)</f>
        <v>0</v>
      </c>
      <c r="K197" s="217" t="s">
        <v>19</v>
      </c>
      <c r="L197" s="47"/>
      <c r="M197" s="222" t="s">
        <v>19</v>
      </c>
      <c r="N197" s="223" t="s">
        <v>40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220</v>
      </c>
      <c r="AT197" s="226" t="s">
        <v>157</v>
      </c>
      <c r="AU197" s="226" t="s">
        <v>77</v>
      </c>
      <c r="AY197" s="20" t="s">
        <v>155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75</v>
      </c>
      <c r="BK197" s="227">
        <f>ROUND(I197*H197,2)</f>
        <v>0</v>
      </c>
      <c r="BL197" s="20" t="s">
        <v>220</v>
      </c>
      <c r="BM197" s="226" t="s">
        <v>430</v>
      </c>
    </row>
    <row r="198" s="2" customFormat="1">
      <c r="A198" s="41"/>
      <c r="B198" s="42"/>
      <c r="C198" s="43"/>
      <c r="D198" s="228" t="s">
        <v>162</v>
      </c>
      <c r="E198" s="43"/>
      <c r="F198" s="229" t="s">
        <v>2525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162</v>
      </c>
      <c r="AU198" s="20" t="s">
        <v>77</v>
      </c>
    </row>
    <row r="199" s="2" customFormat="1" ht="16.5" customHeight="1">
      <c r="A199" s="41"/>
      <c r="B199" s="42"/>
      <c r="C199" s="215" t="s">
        <v>262</v>
      </c>
      <c r="D199" s="215" t="s">
        <v>157</v>
      </c>
      <c r="E199" s="216" t="s">
        <v>2526</v>
      </c>
      <c r="F199" s="217" t="s">
        <v>2527</v>
      </c>
      <c r="G199" s="218" t="s">
        <v>1493</v>
      </c>
      <c r="H199" s="287"/>
      <c r="I199" s="220"/>
      <c r="J199" s="221">
        <f>ROUND(I199*H199,2)</f>
        <v>0</v>
      </c>
      <c r="K199" s="217" t="s">
        <v>19</v>
      </c>
      <c r="L199" s="47"/>
      <c r="M199" s="222" t="s">
        <v>19</v>
      </c>
      <c r="N199" s="223" t="s">
        <v>40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220</v>
      </c>
      <c r="AT199" s="226" t="s">
        <v>157</v>
      </c>
      <c r="AU199" s="226" t="s">
        <v>77</v>
      </c>
      <c r="AY199" s="20" t="s">
        <v>155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75</v>
      </c>
      <c r="BK199" s="227">
        <f>ROUND(I199*H199,2)</f>
        <v>0</v>
      </c>
      <c r="BL199" s="20" t="s">
        <v>220</v>
      </c>
      <c r="BM199" s="226" t="s">
        <v>435</v>
      </c>
    </row>
    <row r="200" s="2" customFormat="1">
      <c r="A200" s="41"/>
      <c r="B200" s="42"/>
      <c r="C200" s="43"/>
      <c r="D200" s="228" t="s">
        <v>162</v>
      </c>
      <c r="E200" s="43"/>
      <c r="F200" s="229" t="s">
        <v>2527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162</v>
      </c>
      <c r="AU200" s="20" t="s">
        <v>77</v>
      </c>
    </row>
    <row r="201" s="2" customFormat="1" ht="21.75" customHeight="1">
      <c r="A201" s="41"/>
      <c r="B201" s="42"/>
      <c r="C201" s="215" t="s">
        <v>438</v>
      </c>
      <c r="D201" s="215" t="s">
        <v>157</v>
      </c>
      <c r="E201" s="216" t="s">
        <v>2528</v>
      </c>
      <c r="F201" s="217" t="s">
        <v>2529</v>
      </c>
      <c r="G201" s="218" t="s">
        <v>1493</v>
      </c>
      <c r="H201" s="287"/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40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220</v>
      </c>
      <c r="AT201" s="226" t="s">
        <v>157</v>
      </c>
      <c r="AU201" s="226" t="s">
        <v>77</v>
      </c>
      <c r="AY201" s="20" t="s">
        <v>155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75</v>
      </c>
      <c r="BK201" s="227">
        <f>ROUND(I201*H201,2)</f>
        <v>0</v>
      </c>
      <c r="BL201" s="20" t="s">
        <v>220</v>
      </c>
      <c r="BM201" s="226" t="s">
        <v>441</v>
      </c>
    </row>
    <row r="202" s="2" customFormat="1">
      <c r="A202" s="41"/>
      <c r="B202" s="42"/>
      <c r="C202" s="43"/>
      <c r="D202" s="228" t="s">
        <v>162</v>
      </c>
      <c r="E202" s="43"/>
      <c r="F202" s="229" t="s">
        <v>2529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162</v>
      </c>
      <c r="AU202" s="20" t="s">
        <v>77</v>
      </c>
    </row>
    <row r="203" s="12" customFormat="1" ht="22.8" customHeight="1">
      <c r="A203" s="12"/>
      <c r="B203" s="199"/>
      <c r="C203" s="200"/>
      <c r="D203" s="201" t="s">
        <v>68</v>
      </c>
      <c r="E203" s="213" t="s">
        <v>1956</v>
      </c>
      <c r="F203" s="213" t="s">
        <v>1957</v>
      </c>
      <c r="G203" s="200"/>
      <c r="H203" s="200"/>
      <c r="I203" s="203"/>
      <c r="J203" s="214">
        <f>BK203</f>
        <v>0</v>
      </c>
      <c r="K203" s="200"/>
      <c r="L203" s="205"/>
      <c r="M203" s="206"/>
      <c r="N203" s="207"/>
      <c r="O203" s="207"/>
      <c r="P203" s="208">
        <f>SUM(P204:P224)</f>
        <v>0</v>
      </c>
      <c r="Q203" s="207"/>
      <c r="R203" s="208">
        <f>SUM(R204:R224)</f>
        <v>0</v>
      </c>
      <c r="S203" s="207"/>
      <c r="T203" s="209">
        <f>SUM(T204:T224)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0" t="s">
        <v>77</v>
      </c>
      <c r="AT203" s="211" t="s">
        <v>68</v>
      </c>
      <c r="AU203" s="211" t="s">
        <v>75</v>
      </c>
      <c r="AY203" s="210" t="s">
        <v>155</v>
      </c>
      <c r="BK203" s="212">
        <f>SUM(BK204:BK224)</f>
        <v>0</v>
      </c>
    </row>
    <row r="204" s="2" customFormat="1" ht="16.5" customHeight="1">
      <c r="A204" s="41"/>
      <c r="B204" s="42"/>
      <c r="C204" s="215" t="s">
        <v>268</v>
      </c>
      <c r="D204" s="215" t="s">
        <v>157</v>
      </c>
      <c r="E204" s="216" t="s">
        <v>2530</v>
      </c>
      <c r="F204" s="217" t="s">
        <v>2531</v>
      </c>
      <c r="G204" s="218" t="s">
        <v>300</v>
      </c>
      <c r="H204" s="219">
        <v>12.05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40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220</v>
      </c>
      <c r="AT204" s="226" t="s">
        <v>157</v>
      </c>
      <c r="AU204" s="226" t="s">
        <v>77</v>
      </c>
      <c r="AY204" s="20" t="s">
        <v>155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75</v>
      </c>
      <c r="BK204" s="227">
        <f>ROUND(I204*H204,2)</f>
        <v>0</v>
      </c>
      <c r="BL204" s="20" t="s">
        <v>220</v>
      </c>
      <c r="BM204" s="226" t="s">
        <v>446</v>
      </c>
    </row>
    <row r="205" s="2" customFormat="1">
      <c r="A205" s="41"/>
      <c r="B205" s="42"/>
      <c r="C205" s="43"/>
      <c r="D205" s="228" t="s">
        <v>162</v>
      </c>
      <c r="E205" s="43"/>
      <c r="F205" s="229" t="s">
        <v>2531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162</v>
      </c>
      <c r="AU205" s="20" t="s">
        <v>77</v>
      </c>
    </row>
    <row r="206" s="13" customFormat="1">
      <c r="A206" s="13"/>
      <c r="B206" s="233"/>
      <c r="C206" s="234"/>
      <c r="D206" s="228" t="s">
        <v>170</v>
      </c>
      <c r="E206" s="235" t="s">
        <v>19</v>
      </c>
      <c r="F206" s="236" t="s">
        <v>2532</v>
      </c>
      <c r="G206" s="234"/>
      <c r="H206" s="235" t="s">
        <v>19</v>
      </c>
      <c r="I206" s="237"/>
      <c r="J206" s="234"/>
      <c r="K206" s="234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170</v>
      </c>
      <c r="AU206" s="242" t="s">
        <v>77</v>
      </c>
      <c r="AV206" s="13" t="s">
        <v>75</v>
      </c>
      <c r="AW206" s="13" t="s">
        <v>31</v>
      </c>
      <c r="AX206" s="13" t="s">
        <v>69</v>
      </c>
      <c r="AY206" s="242" t="s">
        <v>155</v>
      </c>
    </row>
    <row r="207" s="14" customFormat="1">
      <c r="A207" s="14"/>
      <c r="B207" s="243"/>
      <c r="C207" s="244"/>
      <c r="D207" s="228" t="s">
        <v>170</v>
      </c>
      <c r="E207" s="245" t="s">
        <v>19</v>
      </c>
      <c r="F207" s="246" t="s">
        <v>2504</v>
      </c>
      <c r="G207" s="244"/>
      <c r="H207" s="247">
        <v>2.95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170</v>
      </c>
      <c r="AU207" s="253" t="s">
        <v>77</v>
      </c>
      <c r="AV207" s="14" t="s">
        <v>77</v>
      </c>
      <c r="AW207" s="14" t="s">
        <v>31</v>
      </c>
      <c r="AX207" s="14" t="s">
        <v>69</v>
      </c>
      <c r="AY207" s="253" t="s">
        <v>155</v>
      </c>
    </row>
    <row r="208" s="14" customFormat="1">
      <c r="A208" s="14"/>
      <c r="B208" s="243"/>
      <c r="C208" s="244"/>
      <c r="D208" s="228" t="s">
        <v>170</v>
      </c>
      <c r="E208" s="245" t="s">
        <v>19</v>
      </c>
      <c r="F208" s="246" t="s">
        <v>2505</v>
      </c>
      <c r="G208" s="244"/>
      <c r="H208" s="247">
        <v>3.2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3" t="s">
        <v>170</v>
      </c>
      <c r="AU208" s="253" t="s">
        <v>77</v>
      </c>
      <c r="AV208" s="14" t="s">
        <v>77</v>
      </c>
      <c r="AW208" s="14" t="s">
        <v>31</v>
      </c>
      <c r="AX208" s="14" t="s">
        <v>69</v>
      </c>
      <c r="AY208" s="253" t="s">
        <v>155</v>
      </c>
    </row>
    <row r="209" s="14" customFormat="1">
      <c r="A209" s="14"/>
      <c r="B209" s="243"/>
      <c r="C209" s="244"/>
      <c r="D209" s="228" t="s">
        <v>170</v>
      </c>
      <c r="E209" s="245" t="s">
        <v>19</v>
      </c>
      <c r="F209" s="246" t="s">
        <v>2506</v>
      </c>
      <c r="G209" s="244"/>
      <c r="H209" s="247">
        <v>2.95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3" t="s">
        <v>170</v>
      </c>
      <c r="AU209" s="253" t="s">
        <v>77</v>
      </c>
      <c r="AV209" s="14" t="s">
        <v>77</v>
      </c>
      <c r="AW209" s="14" t="s">
        <v>31</v>
      </c>
      <c r="AX209" s="14" t="s">
        <v>69</v>
      </c>
      <c r="AY209" s="253" t="s">
        <v>155</v>
      </c>
    </row>
    <row r="210" s="14" customFormat="1">
      <c r="A210" s="14"/>
      <c r="B210" s="243"/>
      <c r="C210" s="244"/>
      <c r="D210" s="228" t="s">
        <v>170</v>
      </c>
      <c r="E210" s="245" t="s">
        <v>19</v>
      </c>
      <c r="F210" s="246" t="s">
        <v>2507</v>
      </c>
      <c r="G210" s="244"/>
      <c r="H210" s="247">
        <v>2.95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170</v>
      </c>
      <c r="AU210" s="253" t="s">
        <v>77</v>
      </c>
      <c r="AV210" s="14" t="s">
        <v>77</v>
      </c>
      <c r="AW210" s="14" t="s">
        <v>31</v>
      </c>
      <c r="AX210" s="14" t="s">
        <v>69</v>
      </c>
      <c r="AY210" s="253" t="s">
        <v>155</v>
      </c>
    </row>
    <row r="211" s="15" customFormat="1">
      <c r="A211" s="15"/>
      <c r="B211" s="254"/>
      <c r="C211" s="255"/>
      <c r="D211" s="228" t="s">
        <v>170</v>
      </c>
      <c r="E211" s="256" t="s">
        <v>19</v>
      </c>
      <c r="F211" s="257" t="s">
        <v>192</v>
      </c>
      <c r="G211" s="255"/>
      <c r="H211" s="258">
        <v>12.05</v>
      </c>
      <c r="I211" s="259"/>
      <c r="J211" s="255"/>
      <c r="K211" s="255"/>
      <c r="L211" s="260"/>
      <c r="M211" s="261"/>
      <c r="N211" s="262"/>
      <c r="O211" s="262"/>
      <c r="P211" s="262"/>
      <c r="Q211" s="262"/>
      <c r="R211" s="262"/>
      <c r="S211" s="262"/>
      <c r="T211" s="263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4" t="s">
        <v>170</v>
      </c>
      <c r="AU211" s="264" t="s">
        <v>77</v>
      </c>
      <c r="AV211" s="15" t="s">
        <v>161</v>
      </c>
      <c r="AW211" s="15" t="s">
        <v>31</v>
      </c>
      <c r="AX211" s="15" t="s">
        <v>75</v>
      </c>
      <c r="AY211" s="264" t="s">
        <v>155</v>
      </c>
    </row>
    <row r="212" s="2" customFormat="1" ht="16.5" customHeight="1">
      <c r="A212" s="41"/>
      <c r="B212" s="42"/>
      <c r="C212" s="265" t="s">
        <v>449</v>
      </c>
      <c r="D212" s="265" t="s">
        <v>322</v>
      </c>
      <c r="E212" s="266" t="s">
        <v>2533</v>
      </c>
      <c r="F212" s="267" t="s">
        <v>2534</v>
      </c>
      <c r="G212" s="268" t="s">
        <v>300</v>
      </c>
      <c r="H212" s="269">
        <v>12.05</v>
      </c>
      <c r="I212" s="270"/>
      <c r="J212" s="271">
        <f>ROUND(I212*H212,2)</f>
        <v>0</v>
      </c>
      <c r="K212" s="267" t="s">
        <v>19</v>
      </c>
      <c r="L212" s="272"/>
      <c r="M212" s="273" t="s">
        <v>19</v>
      </c>
      <c r="N212" s="274" t="s">
        <v>40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282</v>
      </c>
      <c r="AT212" s="226" t="s">
        <v>322</v>
      </c>
      <c r="AU212" s="226" t="s">
        <v>77</v>
      </c>
      <c r="AY212" s="20" t="s">
        <v>155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75</v>
      </c>
      <c r="BK212" s="227">
        <f>ROUND(I212*H212,2)</f>
        <v>0</v>
      </c>
      <c r="BL212" s="20" t="s">
        <v>220</v>
      </c>
      <c r="BM212" s="226" t="s">
        <v>442</v>
      </c>
    </row>
    <row r="213" s="2" customFormat="1">
      <c r="A213" s="41"/>
      <c r="B213" s="42"/>
      <c r="C213" s="43"/>
      <c r="D213" s="228" t="s">
        <v>162</v>
      </c>
      <c r="E213" s="43"/>
      <c r="F213" s="229" t="s">
        <v>2534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162</v>
      </c>
      <c r="AU213" s="20" t="s">
        <v>77</v>
      </c>
    </row>
    <row r="214" s="2" customFormat="1" ht="16.5" customHeight="1">
      <c r="A214" s="41"/>
      <c r="B214" s="42"/>
      <c r="C214" s="215" t="s">
        <v>282</v>
      </c>
      <c r="D214" s="215" t="s">
        <v>157</v>
      </c>
      <c r="E214" s="216" t="s">
        <v>2535</v>
      </c>
      <c r="F214" s="217" t="s">
        <v>2536</v>
      </c>
      <c r="G214" s="218" t="s">
        <v>2337</v>
      </c>
      <c r="H214" s="219">
        <v>260</v>
      </c>
      <c r="I214" s="220"/>
      <c r="J214" s="221">
        <f>ROUND(I214*H214,2)</f>
        <v>0</v>
      </c>
      <c r="K214" s="217" t="s">
        <v>19</v>
      </c>
      <c r="L214" s="47"/>
      <c r="M214" s="222" t="s">
        <v>19</v>
      </c>
      <c r="N214" s="223" t="s">
        <v>40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220</v>
      </c>
      <c r="AT214" s="226" t="s">
        <v>157</v>
      </c>
      <c r="AU214" s="226" t="s">
        <v>77</v>
      </c>
      <c r="AY214" s="20" t="s">
        <v>155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75</v>
      </c>
      <c r="BK214" s="227">
        <f>ROUND(I214*H214,2)</f>
        <v>0</v>
      </c>
      <c r="BL214" s="20" t="s">
        <v>220</v>
      </c>
      <c r="BM214" s="226" t="s">
        <v>459</v>
      </c>
    </row>
    <row r="215" s="2" customFormat="1">
      <c r="A215" s="41"/>
      <c r="B215" s="42"/>
      <c r="C215" s="43"/>
      <c r="D215" s="228" t="s">
        <v>162</v>
      </c>
      <c r="E215" s="43"/>
      <c r="F215" s="229" t="s">
        <v>2536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162</v>
      </c>
      <c r="AU215" s="20" t="s">
        <v>77</v>
      </c>
    </row>
    <row r="216" s="13" customFormat="1">
      <c r="A216" s="13"/>
      <c r="B216" s="233"/>
      <c r="C216" s="234"/>
      <c r="D216" s="228" t="s">
        <v>170</v>
      </c>
      <c r="E216" s="235" t="s">
        <v>19</v>
      </c>
      <c r="F216" s="236" t="s">
        <v>2537</v>
      </c>
      <c r="G216" s="234"/>
      <c r="H216" s="235" t="s">
        <v>19</v>
      </c>
      <c r="I216" s="237"/>
      <c r="J216" s="234"/>
      <c r="K216" s="234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170</v>
      </c>
      <c r="AU216" s="242" t="s">
        <v>77</v>
      </c>
      <c r="AV216" s="13" t="s">
        <v>75</v>
      </c>
      <c r="AW216" s="13" t="s">
        <v>31</v>
      </c>
      <c r="AX216" s="13" t="s">
        <v>69</v>
      </c>
      <c r="AY216" s="242" t="s">
        <v>155</v>
      </c>
    </row>
    <row r="217" s="14" customFormat="1">
      <c r="A217" s="14"/>
      <c r="B217" s="243"/>
      <c r="C217" s="244"/>
      <c r="D217" s="228" t="s">
        <v>170</v>
      </c>
      <c r="E217" s="245" t="s">
        <v>19</v>
      </c>
      <c r="F217" s="246" t="s">
        <v>2538</v>
      </c>
      <c r="G217" s="244"/>
      <c r="H217" s="247">
        <v>260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3" t="s">
        <v>170</v>
      </c>
      <c r="AU217" s="253" t="s">
        <v>77</v>
      </c>
      <c r="AV217" s="14" t="s">
        <v>77</v>
      </c>
      <c r="AW217" s="14" t="s">
        <v>31</v>
      </c>
      <c r="AX217" s="14" t="s">
        <v>69</v>
      </c>
      <c r="AY217" s="253" t="s">
        <v>155</v>
      </c>
    </row>
    <row r="218" s="15" customFormat="1">
      <c r="A218" s="15"/>
      <c r="B218" s="254"/>
      <c r="C218" s="255"/>
      <c r="D218" s="228" t="s">
        <v>170</v>
      </c>
      <c r="E218" s="256" t="s">
        <v>19</v>
      </c>
      <c r="F218" s="257" t="s">
        <v>192</v>
      </c>
      <c r="G218" s="255"/>
      <c r="H218" s="258">
        <v>260</v>
      </c>
      <c r="I218" s="259"/>
      <c r="J218" s="255"/>
      <c r="K218" s="255"/>
      <c r="L218" s="260"/>
      <c r="M218" s="261"/>
      <c r="N218" s="262"/>
      <c r="O218" s="262"/>
      <c r="P218" s="262"/>
      <c r="Q218" s="262"/>
      <c r="R218" s="262"/>
      <c r="S218" s="262"/>
      <c r="T218" s="263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4" t="s">
        <v>170</v>
      </c>
      <c r="AU218" s="264" t="s">
        <v>77</v>
      </c>
      <c r="AV218" s="15" t="s">
        <v>161</v>
      </c>
      <c r="AW218" s="15" t="s">
        <v>31</v>
      </c>
      <c r="AX218" s="15" t="s">
        <v>75</v>
      </c>
      <c r="AY218" s="264" t="s">
        <v>155</v>
      </c>
    </row>
    <row r="219" s="2" customFormat="1" ht="21.75" customHeight="1">
      <c r="A219" s="41"/>
      <c r="B219" s="42"/>
      <c r="C219" s="265" t="s">
        <v>461</v>
      </c>
      <c r="D219" s="265" t="s">
        <v>322</v>
      </c>
      <c r="E219" s="266" t="s">
        <v>1845</v>
      </c>
      <c r="F219" s="267" t="s">
        <v>2539</v>
      </c>
      <c r="G219" s="268" t="s">
        <v>842</v>
      </c>
      <c r="H219" s="269">
        <v>4</v>
      </c>
      <c r="I219" s="270"/>
      <c r="J219" s="271">
        <f>ROUND(I219*H219,2)</f>
        <v>0</v>
      </c>
      <c r="K219" s="267" t="s">
        <v>19</v>
      </c>
      <c r="L219" s="272"/>
      <c r="M219" s="273" t="s">
        <v>19</v>
      </c>
      <c r="N219" s="274" t="s">
        <v>40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282</v>
      </c>
      <c r="AT219" s="226" t="s">
        <v>322</v>
      </c>
      <c r="AU219" s="226" t="s">
        <v>77</v>
      </c>
      <c r="AY219" s="20" t="s">
        <v>155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75</v>
      </c>
      <c r="BK219" s="227">
        <f>ROUND(I219*H219,2)</f>
        <v>0</v>
      </c>
      <c r="BL219" s="20" t="s">
        <v>220</v>
      </c>
      <c r="BM219" s="226" t="s">
        <v>464</v>
      </c>
    </row>
    <row r="220" s="2" customFormat="1">
      <c r="A220" s="41"/>
      <c r="B220" s="42"/>
      <c r="C220" s="43"/>
      <c r="D220" s="228" t="s">
        <v>162</v>
      </c>
      <c r="E220" s="43"/>
      <c r="F220" s="229" t="s">
        <v>2539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162</v>
      </c>
      <c r="AU220" s="20" t="s">
        <v>77</v>
      </c>
    </row>
    <row r="221" s="2" customFormat="1" ht="16.5" customHeight="1">
      <c r="A221" s="41"/>
      <c r="B221" s="42"/>
      <c r="C221" s="215" t="s">
        <v>292</v>
      </c>
      <c r="D221" s="215" t="s">
        <v>157</v>
      </c>
      <c r="E221" s="216" t="s">
        <v>2540</v>
      </c>
      <c r="F221" s="217" t="s">
        <v>2541</v>
      </c>
      <c r="G221" s="218" t="s">
        <v>232</v>
      </c>
      <c r="H221" s="219">
        <v>0.35599999999999996</v>
      </c>
      <c r="I221" s="220"/>
      <c r="J221" s="221">
        <f>ROUND(I221*H221,2)</f>
        <v>0</v>
      </c>
      <c r="K221" s="217" t="s">
        <v>19</v>
      </c>
      <c r="L221" s="47"/>
      <c r="M221" s="222" t="s">
        <v>19</v>
      </c>
      <c r="N221" s="223" t="s">
        <v>40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220</v>
      </c>
      <c r="AT221" s="226" t="s">
        <v>157</v>
      </c>
      <c r="AU221" s="226" t="s">
        <v>77</v>
      </c>
      <c r="AY221" s="20" t="s">
        <v>155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75</v>
      </c>
      <c r="BK221" s="227">
        <f>ROUND(I221*H221,2)</f>
        <v>0</v>
      </c>
      <c r="BL221" s="20" t="s">
        <v>220</v>
      </c>
      <c r="BM221" s="226" t="s">
        <v>465</v>
      </c>
    </row>
    <row r="222" s="2" customFormat="1">
      <c r="A222" s="41"/>
      <c r="B222" s="42"/>
      <c r="C222" s="43"/>
      <c r="D222" s="228" t="s">
        <v>162</v>
      </c>
      <c r="E222" s="43"/>
      <c r="F222" s="229" t="s">
        <v>2541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162</v>
      </c>
      <c r="AU222" s="20" t="s">
        <v>77</v>
      </c>
    </row>
    <row r="223" s="2" customFormat="1" ht="21.75" customHeight="1">
      <c r="A223" s="41"/>
      <c r="B223" s="42"/>
      <c r="C223" s="215" t="s">
        <v>469</v>
      </c>
      <c r="D223" s="215" t="s">
        <v>157</v>
      </c>
      <c r="E223" s="216" t="s">
        <v>2542</v>
      </c>
      <c r="F223" s="217" t="s">
        <v>2543</v>
      </c>
      <c r="G223" s="218" t="s">
        <v>232</v>
      </c>
      <c r="H223" s="219">
        <v>0.35599999999999996</v>
      </c>
      <c r="I223" s="220"/>
      <c r="J223" s="221">
        <f>ROUND(I223*H223,2)</f>
        <v>0</v>
      </c>
      <c r="K223" s="217" t="s">
        <v>19</v>
      </c>
      <c r="L223" s="47"/>
      <c r="M223" s="222" t="s">
        <v>19</v>
      </c>
      <c r="N223" s="223" t="s">
        <v>40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220</v>
      </c>
      <c r="AT223" s="226" t="s">
        <v>157</v>
      </c>
      <c r="AU223" s="226" t="s">
        <v>77</v>
      </c>
      <c r="AY223" s="20" t="s">
        <v>155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75</v>
      </c>
      <c r="BK223" s="227">
        <f>ROUND(I223*H223,2)</f>
        <v>0</v>
      </c>
      <c r="BL223" s="20" t="s">
        <v>220</v>
      </c>
      <c r="BM223" s="226" t="s">
        <v>472</v>
      </c>
    </row>
    <row r="224" s="2" customFormat="1">
      <c r="A224" s="41"/>
      <c r="B224" s="42"/>
      <c r="C224" s="43"/>
      <c r="D224" s="228" t="s">
        <v>162</v>
      </c>
      <c r="E224" s="43"/>
      <c r="F224" s="229" t="s">
        <v>2543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162</v>
      </c>
      <c r="AU224" s="20" t="s">
        <v>77</v>
      </c>
    </row>
    <row r="225" s="12" customFormat="1" ht="25.92" customHeight="1">
      <c r="A225" s="12"/>
      <c r="B225" s="199"/>
      <c r="C225" s="200"/>
      <c r="D225" s="201" t="s">
        <v>68</v>
      </c>
      <c r="E225" s="202" t="s">
        <v>2544</v>
      </c>
      <c r="F225" s="202" t="s">
        <v>2545</v>
      </c>
      <c r="G225" s="200"/>
      <c r="H225" s="200"/>
      <c r="I225" s="203"/>
      <c r="J225" s="204">
        <f>BK225</f>
        <v>0</v>
      </c>
      <c r="K225" s="200"/>
      <c r="L225" s="205"/>
      <c r="M225" s="206"/>
      <c r="N225" s="207"/>
      <c r="O225" s="207"/>
      <c r="P225" s="208">
        <f>SUM(P226:P229)</f>
        <v>0</v>
      </c>
      <c r="Q225" s="207"/>
      <c r="R225" s="208">
        <f>SUM(R226:R229)</f>
        <v>0</v>
      </c>
      <c r="S225" s="207"/>
      <c r="T225" s="209">
        <f>SUM(T226:T229)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0" t="s">
        <v>161</v>
      </c>
      <c r="AT225" s="211" t="s">
        <v>68</v>
      </c>
      <c r="AU225" s="211" t="s">
        <v>69</v>
      </c>
      <c r="AY225" s="210" t="s">
        <v>155</v>
      </c>
      <c r="BK225" s="212">
        <f>SUM(BK226:BK229)</f>
        <v>0</v>
      </c>
    </row>
    <row r="226" s="2" customFormat="1" ht="16.5" customHeight="1">
      <c r="A226" s="41"/>
      <c r="B226" s="42"/>
      <c r="C226" s="215" t="s">
        <v>301</v>
      </c>
      <c r="D226" s="215" t="s">
        <v>157</v>
      </c>
      <c r="E226" s="216" t="s">
        <v>2546</v>
      </c>
      <c r="F226" s="217" t="s">
        <v>2547</v>
      </c>
      <c r="G226" s="218" t="s">
        <v>2469</v>
      </c>
      <c r="H226" s="219">
        <v>100</v>
      </c>
      <c r="I226" s="220"/>
      <c r="J226" s="221">
        <f>ROUND(I226*H226,2)</f>
        <v>0</v>
      </c>
      <c r="K226" s="217" t="s">
        <v>19</v>
      </c>
      <c r="L226" s="47"/>
      <c r="M226" s="222" t="s">
        <v>19</v>
      </c>
      <c r="N226" s="223" t="s">
        <v>40</v>
      </c>
      <c r="O226" s="87"/>
      <c r="P226" s="224">
        <f>O226*H226</f>
        <v>0</v>
      </c>
      <c r="Q226" s="224">
        <v>0</v>
      </c>
      <c r="R226" s="224">
        <f>Q226*H226</f>
        <v>0</v>
      </c>
      <c r="S226" s="224">
        <v>0</v>
      </c>
      <c r="T226" s="225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26" t="s">
        <v>2548</v>
      </c>
      <c r="AT226" s="226" t="s">
        <v>157</v>
      </c>
      <c r="AU226" s="226" t="s">
        <v>75</v>
      </c>
      <c r="AY226" s="20" t="s">
        <v>155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0" t="s">
        <v>75</v>
      </c>
      <c r="BK226" s="227">
        <f>ROUND(I226*H226,2)</f>
        <v>0</v>
      </c>
      <c r="BL226" s="20" t="s">
        <v>2548</v>
      </c>
      <c r="BM226" s="226" t="s">
        <v>475</v>
      </c>
    </row>
    <row r="227" s="2" customFormat="1">
      <c r="A227" s="41"/>
      <c r="B227" s="42"/>
      <c r="C227" s="43"/>
      <c r="D227" s="228" t="s">
        <v>162</v>
      </c>
      <c r="E227" s="43"/>
      <c r="F227" s="229" t="s">
        <v>2547</v>
      </c>
      <c r="G227" s="43"/>
      <c r="H227" s="43"/>
      <c r="I227" s="230"/>
      <c r="J227" s="43"/>
      <c r="K227" s="43"/>
      <c r="L227" s="47"/>
      <c r="M227" s="231"/>
      <c r="N227" s="232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162</v>
      </c>
      <c r="AU227" s="20" t="s">
        <v>75</v>
      </c>
    </row>
    <row r="228" s="14" customFormat="1">
      <c r="A228" s="14"/>
      <c r="B228" s="243"/>
      <c r="C228" s="244"/>
      <c r="D228" s="228" t="s">
        <v>170</v>
      </c>
      <c r="E228" s="245" t="s">
        <v>19</v>
      </c>
      <c r="F228" s="246" t="s">
        <v>2549</v>
      </c>
      <c r="G228" s="244"/>
      <c r="H228" s="247">
        <v>100</v>
      </c>
      <c r="I228" s="248"/>
      <c r="J228" s="244"/>
      <c r="K228" s="244"/>
      <c r="L228" s="249"/>
      <c r="M228" s="250"/>
      <c r="N228" s="251"/>
      <c r="O228" s="251"/>
      <c r="P228" s="251"/>
      <c r="Q228" s="251"/>
      <c r="R228" s="251"/>
      <c r="S228" s="251"/>
      <c r="T228" s="25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3" t="s">
        <v>170</v>
      </c>
      <c r="AU228" s="253" t="s">
        <v>75</v>
      </c>
      <c r="AV228" s="14" t="s">
        <v>77</v>
      </c>
      <c r="AW228" s="14" t="s">
        <v>31</v>
      </c>
      <c r="AX228" s="14" t="s">
        <v>69</v>
      </c>
      <c r="AY228" s="253" t="s">
        <v>155</v>
      </c>
    </row>
    <row r="229" s="15" customFormat="1">
      <c r="A229" s="15"/>
      <c r="B229" s="254"/>
      <c r="C229" s="255"/>
      <c r="D229" s="228" t="s">
        <v>170</v>
      </c>
      <c r="E229" s="256" t="s">
        <v>19</v>
      </c>
      <c r="F229" s="257" t="s">
        <v>192</v>
      </c>
      <c r="G229" s="255"/>
      <c r="H229" s="258">
        <v>100</v>
      </c>
      <c r="I229" s="259"/>
      <c r="J229" s="255"/>
      <c r="K229" s="255"/>
      <c r="L229" s="260"/>
      <c r="M229" s="261"/>
      <c r="N229" s="262"/>
      <c r="O229" s="262"/>
      <c r="P229" s="262"/>
      <c r="Q229" s="262"/>
      <c r="R229" s="262"/>
      <c r="S229" s="262"/>
      <c r="T229" s="263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4" t="s">
        <v>170</v>
      </c>
      <c r="AU229" s="264" t="s">
        <v>75</v>
      </c>
      <c r="AV229" s="15" t="s">
        <v>161</v>
      </c>
      <c r="AW229" s="15" t="s">
        <v>31</v>
      </c>
      <c r="AX229" s="15" t="s">
        <v>75</v>
      </c>
      <c r="AY229" s="264" t="s">
        <v>155</v>
      </c>
    </row>
    <row r="230" s="12" customFormat="1" ht="25.92" customHeight="1">
      <c r="A230" s="12"/>
      <c r="B230" s="199"/>
      <c r="C230" s="200"/>
      <c r="D230" s="201" t="s">
        <v>68</v>
      </c>
      <c r="E230" s="202" t="s">
        <v>2233</v>
      </c>
      <c r="F230" s="202" t="s">
        <v>2234</v>
      </c>
      <c r="G230" s="200"/>
      <c r="H230" s="200"/>
      <c r="I230" s="203"/>
      <c r="J230" s="204">
        <f>BK230</f>
        <v>0</v>
      </c>
      <c r="K230" s="200"/>
      <c r="L230" s="205"/>
      <c r="M230" s="206"/>
      <c r="N230" s="207"/>
      <c r="O230" s="207"/>
      <c r="P230" s="208">
        <f>SUM(P231:P240)</f>
        <v>0</v>
      </c>
      <c r="Q230" s="207"/>
      <c r="R230" s="208">
        <f>SUM(R231:R240)</f>
        <v>0</v>
      </c>
      <c r="S230" s="207"/>
      <c r="T230" s="209">
        <f>SUM(T231:T240)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0" t="s">
        <v>198</v>
      </c>
      <c r="AT230" s="211" t="s">
        <v>68</v>
      </c>
      <c r="AU230" s="211" t="s">
        <v>69</v>
      </c>
      <c r="AY230" s="210" t="s">
        <v>155</v>
      </c>
      <c r="BK230" s="212">
        <f>SUM(BK231:BK240)</f>
        <v>0</v>
      </c>
    </row>
    <row r="231" s="2" customFormat="1" ht="16.5" customHeight="1">
      <c r="A231" s="41"/>
      <c r="B231" s="42"/>
      <c r="C231" s="215" t="s">
        <v>491</v>
      </c>
      <c r="D231" s="215" t="s">
        <v>157</v>
      </c>
      <c r="E231" s="216" t="s">
        <v>2550</v>
      </c>
      <c r="F231" s="217" t="s">
        <v>2551</v>
      </c>
      <c r="G231" s="218" t="s">
        <v>842</v>
      </c>
      <c r="H231" s="219">
        <v>1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40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161</v>
      </c>
      <c r="AT231" s="226" t="s">
        <v>157</v>
      </c>
      <c r="AU231" s="226" t="s">
        <v>75</v>
      </c>
      <c r="AY231" s="20" t="s">
        <v>155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75</v>
      </c>
      <c r="BK231" s="227">
        <f>ROUND(I231*H231,2)</f>
        <v>0</v>
      </c>
      <c r="BL231" s="20" t="s">
        <v>161</v>
      </c>
      <c r="BM231" s="226" t="s">
        <v>494</v>
      </c>
    </row>
    <row r="232" s="2" customFormat="1">
      <c r="A232" s="41"/>
      <c r="B232" s="42"/>
      <c r="C232" s="43"/>
      <c r="D232" s="228" t="s">
        <v>162</v>
      </c>
      <c r="E232" s="43"/>
      <c r="F232" s="229" t="s">
        <v>2551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162</v>
      </c>
      <c r="AU232" s="20" t="s">
        <v>75</v>
      </c>
    </row>
    <row r="233" s="2" customFormat="1" ht="16.5" customHeight="1">
      <c r="A233" s="41"/>
      <c r="B233" s="42"/>
      <c r="C233" s="215" t="s">
        <v>325</v>
      </c>
      <c r="D233" s="215" t="s">
        <v>157</v>
      </c>
      <c r="E233" s="216" t="s">
        <v>2236</v>
      </c>
      <c r="F233" s="217" t="s">
        <v>2237</v>
      </c>
      <c r="G233" s="218" t="s">
        <v>1493</v>
      </c>
      <c r="H233" s="287"/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40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161</v>
      </c>
      <c r="AT233" s="226" t="s">
        <v>157</v>
      </c>
      <c r="AU233" s="226" t="s">
        <v>75</v>
      </c>
      <c r="AY233" s="20" t="s">
        <v>155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75</v>
      </c>
      <c r="BK233" s="227">
        <f>ROUND(I233*H233,2)</f>
        <v>0</v>
      </c>
      <c r="BL233" s="20" t="s">
        <v>161</v>
      </c>
      <c r="BM233" s="226" t="s">
        <v>505</v>
      </c>
    </row>
    <row r="234" s="2" customFormat="1">
      <c r="A234" s="41"/>
      <c r="B234" s="42"/>
      <c r="C234" s="43"/>
      <c r="D234" s="228" t="s">
        <v>162</v>
      </c>
      <c r="E234" s="43"/>
      <c r="F234" s="229" t="s">
        <v>2237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162</v>
      </c>
      <c r="AU234" s="20" t="s">
        <v>75</v>
      </c>
    </row>
    <row r="235" s="2" customFormat="1" ht="16.5" customHeight="1">
      <c r="A235" s="41"/>
      <c r="B235" s="42"/>
      <c r="C235" s="215" t="s">
        <v>507</v>
      </c>
      <c r="D235" s="215" t="s">
        <v>157</v>
      </c>
      <c r="E235" s="216" t="s">
        <v>2552</v>
      </c>
      <c r="F235" s="217" t="s">
        <v>2553</v>
      </c>
      <c r="G235" s="218" t="s">
        <v>842</v>
      </c>
      <c r="H235" s="219">
        <v>1</v>
      </c>
      <c r="I235" s="220"/>
      <c r="J235" s="221">
        <f>ROUND(I235*H235,2)</f>
        <v>0</v>
      </c>
      <c r="K235" s="217" t="s">
        <v>19</v>
      </c>
      <c r="L235" s="47"/>
      <c r="M235" s="222" t="s">
        <v>19</v>
      </c>
      <c r="N235" s="223" t="s">
        <v>40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161</v>
      </c>
      <c r="AT235" s="226" t="s">
        <v>157</v>
      </c>
      <c r="AU235" s="226" t="s">
        <v>75</v>
      </c>
      <c r="AY235" s="20" t="s">
        <v>155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75</v>
      </c>
      <c r="BK235" s="227">
        <f>ROUND(I235*H235,2)</f>
        <v>0</v>
      </c>
      <c r="BL235" s="20" t="s">
        <v>161</v>
      </c>
      <c r="BM235" s="226" t="s">
        <v>508</v>
      </c>
    </row>
    <row r="236" s="2" customFormat="1">
      <c r="A236" s="41"/>
      <c r="B236" s="42"/>
      <c r="C236" s="43"/>
      <c r="D236" s="228" t="s">
        <v>162</v>
      </c>
      <c r="E236" s="43"/>
      <c r="F236" s="229" t="s">
        <v>2553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162</v>
      </c>
      <c r="AU236" s="20" t="s">
        <v>75</v>
      </c>
    </row>
    <row r="237" s="2" customFormat="1" ht="16.5" customHeight="1">
      <c r="A237" s="41"/>
      <c r="B237" s="42"/>
      <c r="C237" s="215" t="s">
        <v>351</v>
      </c>
      <c r="D237" s="215" t="s">
        <v>157</v>
      </c>
      <c r="E237" s="216" t="s">
        <v>2554</v>
      </c>
      <c r="F237" s="217" t="s">
        <v>2555</v>
      </c>
      <c r="G237" s="218" t="s">
        <v>1493</v>
      </c>
      <c r="H237" s="287"/>
      <c r="I237" s="220"/>
      <c r="J237" s="221">
        <f>ROUND(I237*H237,2)</f>
        <v>0</v>
      </c>
      <c r="K237" s="217" t="s">
        <v>19</v>
      </c>
      <c r="L237" s="47"/>
      <c r="M237" s="222" t="s">
        <v>19</v>
      </c>
      <c r="N237" s="223" t="s">
        <v>40</v>
      </c>
      <c r="O237" s="87"/>
      <c r="P237" s="224">
        <f>O237*H237</f>
        <v>0</v>
      </c>
      <c r="Q237" s="224">
        <v>0</v>
      </c>
      <c r="R237" s="224">
        <f>Q237*H237</f>
        <v>0</v>
      </c>
      <c r="S237" s="224">
        <v>0</v>
      </c>
      <c r="T237" s="225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26" t="s">
        <v>161</v>
      </c>
      <c r="AT237" s="226" t="s">
        <v>157</v>
      </c>
      <c r="AU237" s="226" t="s">
        <v>75</v>
      </c>
      <c r="AY237" s="20" t="s">
        <v>155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0" t="s">
        <v>75</v>
      </c>
      <c r="BK237" s="227">
        <f>ROUND(I237*H237,2)</f>
        <v>0</v>
      </c>
      <c r="BL237" s="20" t="s">
        <v>161</v>
      </c>
      <c r="BM237" s="226" t="s">
        <v>551</v>
      </c>
    </row>
    <row r="238" s="2" customFormat="1">
      <c r="A238" s="41"/>
      <c r="B238" s="42"/>
      <c r="C238" s="43"/>
      <c r="D238" s="228" t="s">
        <v>162</v>
      </c>
      <c r="E238" s="43"/>
      <c r="F238" s="229" t="s">
        <v>2555</v>
      </c>
      <c r="G238" s="43"/>
      <c r="H238" s="43"/>
      <c r="I238" s="230"/>
      <c r="J238" s="43"/>
      <c r="K238" s="43"/>
      <c r="L238" s="47"/>
      <c r="M238" s="231"/>
      <c r="N238" s="232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162</v>
      </c>
      <c r="AU238" s="20" t="s">
        <v>75</v>
      </c>
    </row>
    <row r="239" s="2" customFormat="1" ht="16.5" customHeight="1">
      <c r="A239" s="41"/>
      <c r="B239" s="42"/>
      <c r="C239" s="215" t="s">
        <v>552</v>
      </c>
      <c r="D239" s="215" t="s">
        <v>157</v>
      </c>
      <c r="E239" s="216" t="s">
        <v>2245</v>
      </c>
      <c r="F239" s="217" t="s">
        <v>2556</v>
      </c>
      <c r="G239" s="218" t="s">
        <v>1493</v>
      </c>
      <c r="H239" s="287"/>
      <c r="I239" s="220"/>
      <c r="J239" s="221">
        <f>ROUND(I239*H239,2)</f>
        <v>0</v>
      </c>
      <c r="K239" s="217" t="s">
        <v>19</v>
      </c>
      <c r="L239" s="47"/>
      <c r="M239" s="222" t="s">
        <v>19</v>
      </c>
      <c r="N239" s="223" t="s">
        <v>40</v>
      </c>
      <c r="O239" s="87"/>
      <c r="P239" s="224">
        <f>O239*H239</f>
        <v>0</v>
      </c>
      <c r="Q239" s="224">
        <v>0</v>
      </c>
      <c r="R239" s="224">
        <f>Q239*H239</f>
        <v>0</v>
      </c>
      <c r="S239" s="224">
        <v>0</v>
      </c>
      <c r="T239" s="225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26" t="s">
        <v>161</v>
      </c>
      <c r="AT239" s="226" t="s">
        <v>157</v>
      </c>
      <c r="AU239" s="226" t="s">
        <v>75</v>
      </c>
      <c r="AY239" s="20" t="s">
        <v>155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0" t="s">
        <v>75</v>
      </c>
      <c r="BK239" s="227">
        <f>ROUND(I239*H239,2)</f>
        <v>0</v>
      </c>
      <c r="BL239" s="20" t="s">
        <v>161</v>
      </c>
      <c r="BM239" s="226" t="s">
        <v>555</v>
      </c>
    </row>
    <row r="240" s="2" customFormat="1">
      <c r="A240" s="41"/>
      <c r="B240" s="42"/>
      <c r="C240" s="43"/>
      <c r="D240" s="228" t="s">
        <v>162</v>
      </c>
      <c r="E240" s="43"/>
      <c r="F240" s="229" t="s">
        <v>2556</v>
      </c>
      <c r="G240" s="43"/>
      <c r="H240" s="43"/>
      <c r="I240" s="230"/>
      <c r="J240" s="43"/>
      <c r="K240" s="43"/>
      <c r="L240" s="47"/>
      <c r="M240" s="288"/>
      <c r="N240" s="289"/>
      <c r="O240" s="290"/>
      <c r="P240" s="290"/>
      <c r="Q240" s="290"/>
      <c r="R240" s="290"/>
      <c r="S240" s="290"/>
      <c r="T240" s="29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162</v>
      </c>
      <c r="AU240" s="20" t="s">
        <v>75</v>
      </c>
    </row>
    <row r="241" s="2" customFormat="1" ht="6.96" customHeight="1">
      <c r="A241" s="41"/>
      <c r="B241" s="62"/>
      <c r="C241" s="63"/>
      <c r="D241" s="63"/>
      <c r="E241" s="63"/>
      <c r="F241" s="63"/>
      <c r="G241" s="63"/>
      <c r="H241" s="63"/>
      <c r="I241" s="63"/>
      <c r="J241" s="63"/>
      <c r="K241" s="63"/>
      <c r="L241" s="47"/>
      <c r="M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</sheetData>
  <sheetProtection sheet="1" autoFilter="0" formatColumns="0" formatRows="0" objects="1" scenarios="1" spinCount="100000" saltValue="m0THPR82YWkV9COObzcZjVDoiboH4pFh6hW1WdegTu3ItdjSRDFqdo+79SSpmQ8kCaB/M/U+6RljWKekd1ARTw==" hashValue="Wm8AQggWY3gZV6qsZ5cwcvgjudImfev5BlnntJ9V1Q+zRFe8/fIWJVkXu3Rv+K/ySJL3sma3ZArIj/n6qybhJQ==" algorithmName="SHA-512" password="CC35"/>
  <autoFilter ref="C97:K24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77</v>
      </c>
    </row>
    <row r="4" s="1" customFormat="1" ht="24.96" customHeight="1">
      <c r="B4" s="23"/>
      <c r="D4" s="143" t="s">
        <v>97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ZŠ - Svidnická</v>
      </c>
      <c r="F7" s="145"/>
      <c r="G7" s="145"/>
      <c r="H7" s="145"/>
      <c r="L7" s="23"/>
    </row>
    <row r="8" s="1" customFormat="1" ht="12" customHeight="1">
      <c r="B8" s="23"/>
      <c r="D8" s="145" t="s">
        <v>98</v>
      </c>
      <c r="L8" s="23"/>
    </row>
    <row r="9" s="2" customFormat="1" ht="16.5" customHeight="1">
      <c r="A9" s="41"/>
      <c r="B9" s="47"/>
      <c r="C9" s="41"/>
      <c r="D9" s="41"/>
      <c r="E9" s="146" t="s">
        <v>2374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100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2557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16. 12. 2025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tr">
        <f>IF('Rekapitulace stavby'!AN10="","",'Rekapitulace stavby'!AN10)</f>
        <v/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tr">
        <f>IF('Rekapitulace stavby'!E11="","",'Rekapitulace stavby'!E11)</f>
        <v xml:space="preserve"> </v>
      </c>
      <c r="F17" s="41"/>
      <c r="G17" s="41"/>
      <c r="H17" s="41"/>
      <c r="I17" s="145" t="s">
        <v>27</v>
      </c>
      <c r="J17" s="136" t="str">
        <f>IF('Rekapitulace stavby'!AN11="","",'Rekapitulace stavby'!AN11)</f>
        <v/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28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27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30</v>
      </c>
      <c r="E22" s="41"/>
      <c r="F22" s="41"/>
      <c r="G22" s="41"/>
      <c r="H22" s="41"/>
      <c r="I22" s="145" t="s">
        <v>26</v>
      </c>
      <c r="J22" s="136" t="str">
        <f>IF('Rekapitulace stavby'!AN16="","",'Rekapitulace stavby'!AN16)</f>
        <v/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tr">
        <f>IF('Rekapitulace stavby'!E17="","",'Rekapitulace stavby'!E17)</f>
        <v xml:space="preserve"> </v>
      </c>
      <c r="F23" s="41"/>
      <c r="G23" s="41"/>
      <c r="H23" s="41"/>
      <c r="I23" s="145" t="s">
        <v>27</v>
      </c>
      <c r="J23" s="136" t="str">
        <f>IF('Rekapitulace stavby'!AN17="","",'Rekapitulace stavby'!AN17)</f>
        <v/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32</v>
      </c>
      <c r="E25" s="41"/>
      <c r="F25" s="41"/>
      <c r="G25" s="41"/>
      <c r="H25" s="41"/>
      <c r="I25" s="145" t="s">
        <v>26</v>
      </c>
      <c r="J25" s="136" t="str">
        <f>IF('Rekapitulace stavby'!AN19="","",'Rekapitulace stavby'!AN19)</f>
        <v/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tr">
        <f>IF('Rekapitulace stavby'!E20="","",'Rekapitulace stavby'!E20)</f>
        <v xml:space="preserve"> </v>
      </c>
      <c r="F26" s="41"/>
      <c r="G26" s="41"/>
      <c r="H26" s="41"/>
      <c r="I26" s="145" t="s">
        <v>27</v>
      </c>
      <c r="J26" s="136" t="str">
        <f>IF('Rekapitulace stavby'!AN20="","",'Rekapitulace stavby'!AN20)</f>
        <v/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33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35</v>
      </c>
      <c r="E32" s="41"/>
      <c r="F32" s="41"/>
      <c r="G32" s="41"/>
      <c r="H32" s="41"/>
      <c r="I32" s="41"/>
      <c r="J32" s="156">
        <f>ROUND(J97,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37</v>
      </c>
      <c r="G34" s="41"/>
      <c r="H34" s="41"/>
      <c r="I34" s="157" t="s">
        <v>36</v>
      </c>
      <c r="J34" s="157" t="s">
        <v>38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39</v>
      </c>
      <c r="E35" s="145" t="s">
        <v>40</v>
      </c>
      <c r="F35" s="159">
        <f>ROUND((SUM(BE97:BE268)),  2)</f>
        <v>0</v>
      </c>
      <c r="G35" s="41"/>
      <c r="H35" s="41"/>
      <c r="I35" s="160">
        <v>0.21</v>
      </c>
      <c r="J35" s="159">
        <f>ROUND(((SUM(BE97:BE268))*I35),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41</v>
      </c>
      <c r="F36" s="159">
        <f>ROUND((SUM(BF97:BF268)),  2)</f>
        <v>0</v>
      </c>
      <c r="G36" s="41"/>
      <c r="H36" s="41"/>
      <c r="I36" s="160">
        <v>0.12</v>
      </c>
      <c r="J36" s="159">
        <f>ROUND(((SUM(BF97:BF268))*I36),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42</v>
      </c>
      <c r="F37" s="159">
        <f>ROUND((SUM(BG97:BG268)),  2)</f>
        <v>0</v>
      </c>
      <c r="G37" s="41"/>
      <c r="H37" s="41"/>
      <c r="I37" s="160">
        <v>0.21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43</v>
      </c>
      <c r="F38" s="159">
        <f>ROUND((SUM(BH97:BH268)),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44</v>
      </c>
      <c r="F39" s="159">
        <f>ROUND((SUM(BI97:BI268)),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45</v>
      </c>
      <c r="E41" s="163"/>
      <c r="F41" s="163"/>
      <c r="G41" s="164" t="s">
        <v>46</v>
      </c>
      <c r="H41" s="165" t="s">
        <v>47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102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ZŠ - Svidnická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98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2374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100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SO-03 - Elektroinstalace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 xml:space="preserve"> </v>
      </c>
      <c r="G56" s="43"/>
      <c r="H56" s="43"/>
      <c r="I56" s="35" t="s">
        <v>23</v>
      </c>
      <c r="J56" s="75" t="str">
        <f>IF(J14="","",J14)</f>
        <v>16. 12. 2025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 xml:space="preserve"> </v>
      </c>
      <c r="G58" s="43"/>
      <c r="H58" s="43"/>
      <c r="I58" s="35" t="s">
        <v>30</v>
      </c>
      <c r="J58" s="39" t="str">
        <f>E23</f>
        <v xml:space="preserve"> 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28</v>
      </c>
      <c r="D59" s="43"/>
      <c r="E59" s="43"/>
      <c r="F59" s="30" t="str">
        <f>IF(E20="","",E20)</f>
        <v>Vyplň údaj</v>
      </c>
      <c r="G59" s="43"/>
      <c r="H59" s="43"/>
      <c r="I59" s="35" t="s">
        <v>32</v>
      </c>
      <c r="J59" s="39" t="str">
        <f>E26</f>
        <v xml:space="preserve"> 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103</v>
      </c>
      <c r="D61" s="174"/>
      <c r="E61" s="174"/>
      <c r="F61" s="174"/>
      <c r="G61" s="174"/>
      <c r="H61" s="174"/>
      <c r="I61" s="174"/>
      <c r="J61" s="175" t="s">
        <v>104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67</v>
      </c>
      <c r="D63" s="43"/>
      <c r="E63" s="43"/>
      <c r="F63" s="43"/>
      <c r="G63" s="43"/>
      <c r="H63" s="43"/>
      <c r="I63" s="43"/>
      <c r="J63" s="105">
        <f>J97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105</v>
      </c>
    </row>
    <row r="64" s="9" customFormat="1" ht="24.96" customHeight="1">
      <c r="A64" s="9"/>
      <c r="B64" s="177"/>
      <c r="C64" s="178"/>
      <c r="D64" s="179" t="s">
        <v>2558</v>
      </c>
      <c r="E64" s="180"/>
      <c r="F64" s="180"/>
      <c r="G64" s="180"/>
      <c r="H64" s="180"/>
      <c r="I64" s="180"/>
      <c r="J64" s="181">
        <f>J98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77"/>
      <c r="C65" s="178"/>
      <c r="D65" s="179" t="s">
        <v>2559</v>
      </c>
      <c r="E65" s="180"/>
      <c r="F65" s="180"/>
      <c r="G65" s="180"/>
      <c r="H65" s="180"/>
      <c r="I65" s="180"/>
      <c r="J65" s="181">
        <f>J113</f>
        <v>0</v>
      </c>
      <c r="K65" s="178"/>
      <c r="L65" s="18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77"/>
      <c r="C66" s="178"/>
      <c r="D66" s="179" t="s">
        <v>2560</v>
      </c>
      <c r="E66" s="180"/>
      <c r="F66" s="180"/>
      <c r="G66" s="180"/>
      <c r="H66" s="180"/>
      <c r="I66" s="180"/>
      <c r="J66" s="181">
        <f>J128</f>
        <v>0</v>
      </c>
      <c r="K66" s="178"/>
      <c r="L66" s="18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7"/>
      <c r="C67" s="178"/>
      <c r="D67" s="179" t="s">
        <v>2561</v>
      </c>
      <c r="E67" s="180"/>
      <c r="F67" s="180"/>
      <c r="G67" s="180"/>
      <c r="H67" s="180"/>
      <c r="I67" s="180"/>
      <c r="J67" s="181">
        <f>J143</f>
        <v>0</v>
      </c>
      <c r="K67" s="178"/>
      <c r="L67" s="18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77"/>
      <c r="C68" s="178"/>
      <c r="D68" s="179" t="s">
        <v>2562</v>
      </c>
      <c r="E68" s="180"/>
      <c r="F68" s="180"/>
      <c r="G68" s="180"/>
      <c r="H68" s="180"/>
      <c r="I68" s="180"/>
      <c r="J68" s="181">
        <f>J158</f>
        <v>0</v>
      </c>
      <c r="K68" s="178"/>
      <c r="L68" s="18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7"/>
      <c r="C69" s="178"/>
      <c r="D69" s="179" t="s">
        <v>2563</v>
      </c>
      <c r="E69" s="180"/>
      <c r="F69" s="180"/>
      <c r="G69" s="180"/>
      <c r="H69" s="180"/>
      <c r="I69" s="180"/>
      <c r="J69" s="181">
        <f>J173</f>
        <v>0</v>
      </c>
      <c r="K69" s="178"/>
      <c r="L69" s="18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7"/>
      <c r="C70" s="178"/>
      <c r="D70" s="179" t="s">
        <v>2564</v>
      </c>
      <c r="E70" s="180"/>
      <c r="F70" s="180"/>
      <c r="G70" s="180"/>
      <c r="H70" s="180"/>
      <c r="I70" s="180"/>
      <c r="J70" s="181">
        <f>J188</f>
        <v>0</v>
      </c>
      <c r="K70" s="178"/>
      <c r="L70" s="18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7"/>
      <c r="C71" s="178"/>
      <c r="D71" s="179" t="s">
        <v>2565</v>
      </c>
      <c r="E71" s="180"/>
      <c r="F71" s="180"/>
      <c r="G71" s="180"/>
      <c r="H71" s="180"/>
      <c r="I71" s="180"/>
      <c r="J71" s="181">
        <f>J203</f>
        <v>0</v>
      </c>
      <c r="K71" s="178"/>
      <c r="L71" s="18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77"/>
      <c r="C72" s="178"/>
      <c r="D72" s="179" t="s">
        <v>2566</v>
      </c>
      <c r="E72" s="180"/>
      <c r="F72" s="180"/>
      <c r="G72" s="180"/>
      <c r="H72" s="180"/>
      <c r="I72" s="180"/>
      <c r="J72" s="181">
        <f>J218</f>
        <v>0</v>
      </c>
      <c r="K72" s="178"/>
      <c r="L72" s="18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77"/>
      <c r="C73" s="178"/>
      <c r="D73" s="179" t="s">
        <v>2567</v>
      </c>
      <c r="E73" s="180"/>
      <c r="F73" s="180"/>
      <c r="G73" s="180"/>
      <c r="H73" s="180"/>
      <c r="I73" s="180"/>
      <c r="J73" s="181">
        <f>J260</f>
        <v>0</v>
      </c>
      <c r="K73" s="178"/>
      <c r="L73" s="18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77"/>
      <c r="C74" s="178"/>
      <c r="D74" s="179" t="s">
        <v>2568</v>
      </c>
      <c r="E74" s="180"/>
      <c r="F74" s="180"/>
      <c r="G74" s="180"/>
      <c r="H74" s="180"/>
      <c r="I74" s="180"/>
      <c r="J74" s="181">
        <f>J263</f>
        <v>0</v>
      </c>
      <c r="K74" s="178"/>
      <c r="L74" s="182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77"/>
      <c r="C75" s="178"/>
      <c r="D75" s="179" t="s">
        <v>2569</v>
      </c>
      <c r="E75" s="180"/>
      <c r="F75" s="180"/>
      <c r="G75" s="180"/>
      <c r="H75" s="180"/>
      <c r="I75" s="180"/>
      <c r="J75" s="181">
        <f>J266</f>
        <v>0</v>
      </c>
      <c r="K75" s="178"/>
      <c r="L75" s="182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81" s="2" customFormat="1" ht="6.96" customHeight="1">
      <c r="A81" s="41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4.96" customHeight="1">
      <c r="A82" s="41"/>
      <c r="B82" s="42"/>
      <c r="C82" s="26" t="s">
        <v>140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16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172" t="str">
        <f>E7</f>
        <v>ZŠ - Svidnická</v>
      </c>
      <c r="F85" s="35"/>
      <c r="G85" s="35"/>
      <c r="H85" s="35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" customFormat="1" ht="12" customHeight="1">
      <c r="B86" s="24"/>
      <c r="C86" s="35" t="s">
        <v>98</v>
      </c>
      <c r="D86" s="25"/>
      <c r="E86" s="25"/>
      <c r="F86" s="25"/>
      <c r="G86" s="25"/>
      <c r="H86" s="25"/>
      <c r="I86" s="25"/>
      <c r="J86" s="25"/>
      <c r="K86" s="25"/>
      <c r="L86" s="23"/>
    </row>
    <row r="87" s="2" customFormat="1" ht="16.5" customHeight="1">
      <c r="A87" s="41"/>
      <c r="B87" s="42"/>
      <c r="C87" s="43"/>
      <c r="D87" s="43"/>
      <c r="E87" s="172" t="s">
        <v>2374</v>
      </c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100</v>
      </c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6.5" customHeight="1">
      <c r="A89" s="41"/>
      <c r="B89" s="42"/>
      <c r="C89" s="43"/>
      <c r="D89" s="43"/>
      <c r="E89" s="72" t="str">
        <f>E11</f>
        <v>SO-03 - Elektroinstalace</v>
      </c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6.96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21</v>
      </c>
      <c r="D91" s="43"/>
      <c r="E91" s="43"/>
      <c r="F91" s="30" t="str">
        <f>F14</f>
        <v xml:space="preserve"> </v>
      </c>
      <c r="G91" s="43"/>
      <c r="H91" s="43"/>
      <c r="I91" s="35" t="s">
        <v>23</v>
      </c>
      <c r="J91" s="75" t="str">
        <f>IF(J14="","",J14)</f>
        <v>16. 12. 2025</v>
      </c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6.96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4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15.15" customHeight="1">
      <c r="A93" s="41"/>
      <c r="B93" s="42"/>
      <c r="C93" s="35" t="s">
        <v>25</v>
      </c>
      <c r="D93" s="43"/>
      <c r="E93" s="43"/>
      <c r="F93" s="30" t="str">
        <f>E17</f>
        <v xml:space="preserve"> </v>
      </c>
      <c r="G93" s="43"/>
      <c r="H93" s="43"/>
      <c r="I93" s="35" t="s">
        <v>30</v>
      </c>
      <c r="J93" s="39" t="str">
        <f>E23</f>
        <v xml:space="preserve"> </v>
      </c>
      <c r="K93" s="43"/>
      <c r="L93" s="14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5.15" customHeight="1">
      <c r="A94" s="41"/>
      <c r="B94" s="42"/>
      <c r="C94" s="35" t="s">
        <v>28</v>
      </c>
      <c r="D94" s="43"/>
      <c r="E94" s="43"/>
      <c r="F94" s="30" t="str">
        <f>IF(E20="","",E20)</f>
        <v>Vyplň údaj</v>
      </c>
      <c r="G94" s="43"/>
      <c r="H94" s="43"/>
      <c r="I94" s="35" t="s">
        <v>32</v>
      </c>
      <c r="J94" s="39" t="str">
        <f>E26</f>
        <v xml:space="preserve"> </v>
      </c>
      <c r="K94" s="43"/>
      <c r="L94" s="14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10.32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4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11" customFormat="1" ht="29.28" customHeight="1">
      <c r="A96" s="188"/>
      <c r="B96" s="189"/>
      <c r="C96" s="190" t="s">
        <v>141</v>
      </c>
      <c r="D96" s="191" t="s">
        <v>54</v>
      </c>
      <c r="E96" s="191" t="s">
        <v>50</v>
      </c>
      <c r="F96" s="191" t="s">
        <v>51</v>
      </c>
      <c r="G96" s="191" t="s">
        <v>142</v>
      </c>
      <c r="H96" s="191" t="s">
        <v>143</v>
      </c>
      <c r="I96" s="191" t="s">
        <v>144</v>
      </c>
      <c r="J96" s="191" t="s">
        <v>104</v>
      </c>
      <c r="K96" s="192" t="s">
        <v>145</v>
      </c>
      <c r="L96" s="193"/>
      <c r="M96" s="95" t="s">
        <v>19</v>
      </c>
      <c r="N96" s="96" t="s">
        <v>39</v>
      </c>
      <c r="O96" s="96" t="s">
        <v>146</v>
      </c>
      <c r="P96" s="96" t="s">
        <v>147</v>
      </c>
      <c r="Q96" s="96" t="s">
        <v>148</v>
      </c>
      <c r="R96" s="96" t="s">
        <v>149</v>
      </c>
      <c r="S96" s="96" t="s">
        <v>150</v>
      </c>
      <c r="T96" s="97" t="s">
        <v>151</v>
      </c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</row>
    <row r="97" s="2" customFormat="1" ht="22.8" customHeight="1">
      <c r="A97" s="41"/>
      <c r="B97" s="42"/>
      <c r="C97" s="102" t="s">
        <v>152</v>
      </c>
      <c r="D97" s="43"/>
      <c r="E97" s="43"/>
      <c r="F97" s="43"/>
      <c r="G97" s="43"/>
      <c r="H97" s="43"/>
      <c r="I97" s="43"/>
      <c r="J97" s="194">
        <f>BK97</f>
        <v>0</v>
      </c>
      <c r="K97" s="43"/>
      <c r="L97" s="47"/>
      <c r="M97" s="98"/>
      <c r="N97" s="195"/>
      <c r="O97" s="99"/>
      <c r="P97" s="196">
        <f>P98+P113+P128+P143+P158+P173+P188+P203+P218+P260+P263+P266</f>
        <v>0</v>
      </c>
      <c r="Q97" s="99"/>
      <c r="R97" s="196">
        <f>R98+R113+R128+R143+R158+R173+R188+R203+R218+R260+R263+R266</f>
        <v>0</v>
      </c>
      <c r="S97" s="99"/>
      <c r="T97" s="197">
        <f>T98+T113+T128+T143+T158+T173+T188+T203+T218+T260+T263+T266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68</v>
      </c>
      <c r="AU97" s="20" t="s">
        <v>105</v>
      </c>
      <c r="BK97" s="198">
        <f>BK98+BK113+BK128+BK143+BK158+BK173+BK188+BK203+BK218+BK260+BK263+BK266</f>
        <v>0</v>
      </c>
    </row>
    <row r="98" s="12" customFormat="1" ht="25.92" customHeight="1">
      <c r="A98" s="12"/>
      <c r="B98" s="199"/>
      <c r="C98" s="200"/>
      <c r="D98" s="201" t="s">
        <v>68</v>
      </c>
      <c r="E98" s="202" t="s">
        <v>2288</v>
      </c>
      <c r="F98" s="202" t="s">
        <v>2570</v>
      </c>
      <c r="G98" s="200"/>
      <c r="H98" s="200"/>
      <c r="I98" s="203"/>
      <c r="J98" s="204">
        <f>BK98</f>
        <v>0</v>
      </c>
      <c r="K98" s="200"/>
      <c r="L98" s="205"/>
      <c r="M98" s="206"/>
      <c r="N98" s="207"/>
      <c r="O98" s="207"/>
      <c r="P98" s="208">
        <f>SUM(P99:P112)</f>
        <v>0</v>
      </c>
      <c r="Q98" s="207"/>
      <c r="R98" s="208">
        <f>SUM(R99:R112)</f>
        <v>0</v>
      </c>
      <c r="S98" s="207"/>
      <c r="T98" s="209">
        <f>SUM(T99:T112)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10" t="s">
        <v>75</v>
      </c>
      <c r="AT98" s="211" t="s">
        <v>68</v>
      </c>
      <c r="AU98" s="211" t="s">
        <v>69</v>
      </c>
      <c r="AY98" s="210" t="s">
        <v>155</v>
      </c>
      <c r="BK98" s="212">
        <f>SUM(BK99:BK112)</f>
        <v>0</v>
      </c>
    </row>
    <row r="99" s="2" customFormat="1" ht="16.5" customHeight="1">
      <c r="A99" s="41"/>
      <c r="B99" s="42"/>
      <c r="C99" s="215" t="s">
        <v>75</v>
      </c>
      <c r="D99" s="215" t="s">
        <v>157</v>
      </c>
      <c r="E99" s="216" t="s">
        <v>2571</v>
      </c>
      <c r="F99" s="217" t="s">
        <v>2572</v>
      </c>
      <c r="G99" s="218" t="s">
        <v>842</v>
      </c>
      <c r="H99" s="219">
        <v>1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40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161</v>
      </c>
      <c r="AT99" s="226" t="s">
        <v>157</v>
      </c>
      <c r="AU99" s="226" t="s">
        <v>75</v>
      </c>
      <c r="AY99" s="20" t="s">
        <v>155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75</v>
      </c>
      <c r="BK99" s="227">
        <f>ROUND(I99*H99,2)</f>
        <v>0</v>
      </c>
      <c r="BL99" s="20" t="s">
        <v>161</v>
      </c>
      <c r="BM99" s="226" t="s">
        <v>77</v>
      </c>
    </row>
    <row r="100" s="2" customFormat="1">
      <c r="A100" s="41"/>
      <c r="B100" s="42"/>
      <c r="C100" s="43"/>
      <c r="D100" s="228" t="s">
        <v>162</v>
      </c>
      <c r="E100" s="43"/>
      <c r="F100" s="229" t="s">
        <v>2572</v>
      </c>
      <c r="G100" s="43"/>
      <c r="H100" s="43"/>
      <c r="I100" s="230"/>
      <c r="J100" s="43"/>
      <c r="K100" s="43"/>
      <c r="L100" s="47"/>
      <c r="M100" s="231"/>
      <c r="N100" s="232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162</v>
      </c>
      <c r="AU100" s="20" t="s">
        <v>75</v>
      </c>
    </row>
    <row r="101" s="2" customFormat="1" ht="16.5" customHeight="1">
      <c r="A101" s="41"/>
      <c r="B101" s="42"/>
      <c r="C101" s="215" t="s">
        <v>77</v>
      </c>
      <c r="D101" s="215" t="s">
        <v>157</v>
      </c>
      <c r="E101" s="216" t="s">
        <v>2573</v>
      </c>
      <c r="F101" s="217" t="s">
        <v>2574</v>
      </c>
      <c r="G101" s="218" t="s">
        <v>842</v>
      </c>
      <c r="H101" s="219">
        <v>1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40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161</v>
      </c>
      <c r="AT101" s="226" t="s">
        <v>157</v>
      </c>
      <c r="AU101" s="226" t="s">
        <v>75</v>
      </c>
      <c r="AY101" s="20" t="s">
        <v>155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75</v>
      </c>
      <c r="BK101" s="227">
        <f>ROUND(I101*H101,2)</f>
        <v>0</v>
      </c>
      <c r="BL101" s="20" t="s">
        <v>161</v>
      </c>
      <c r="BM101" s="226" t="s">
        <v>161</v>
      </c>
    </row>
    <row r="102" s="2" customFormat="1">
      <c r="A102" s="41"/>
      <c r="B102" s="42"/>
      <c r="C102" s="43"/>
      <c r="D102" s="228" t="s">
        <v>162</v>
      </c>
      <c r="E102" s="43"/>
      <c r="F102" s="229" t="s">
        <v>2574</v>
      </c>
      <c r="G102" s="43"/>
      <c r="H102" s="43"/>
      <c r="I102" s="230"/>
      <c r="J102" s="43"/>
      <c r="K102" s="43"/>
      <c r="L102" s="47"/>
      <c r="M102" s="231"/>
      <c r="N102" s="232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162</v>
      </c>
      <c r="AU102" s="20" t="s">
        <v>75</v>
      </c>
    </row>
    <row r="103" s="2" customFormat="1" ht="16.5" customHeight="1">
      <c r="A103" s="41"/>
      <c r="B103" s="42"/>
      <c r="C103" s="215" t="s">
        <v>165</v>
      </c>
      <c r="D103" s="215" t="s">
        <v>157</v>
      </c>
      <c r="E103" s="216" t="s">
        <v>2575</v>
      </c>
      <c r="F103" s="217" t="s">
        <v>2576</v>
      </c>
      <c r="G103" s="218" t="s">
        <v>1500</v>
      </c>
      <c r="H103" s="219">
        <v>2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40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161</v>
      </c>
      <c r="AT103" s="226" t="s">
        <v>157</v>
      </c>
      <c r="AU103" s="226" t="s">
        <v>75</v>
      </c>
      <c r="AY103" s="20" t="s">
        <v>155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75</v>
      </c>
      <c r="BK103" s="227">
        <f>ROUND(I103*H103,2)</f>
        <v>0</v>
      </c>
      <c r="BL103" s="20" t="s">
        <v>161</v>
      </c>
      <c r="BM103" s="226" t="s">
        <v>169</v>
      </c>
    </row>
    <row r="104" s="2" customFormat="1">
      <c r="A104" s="41"/>
      <c r="B104" s="42"/>
      <c r="C104" s="43"/>
      <c r="D104" s="228" t="s">
        <v>162</v>
      </c>
      <c r="E104" s="43"/>
      <c r="F104" s="229" t="s">
        <v>2576</v>
      </c>
      <c r="G104" s="43"/>
      <c r="H104" s="43"/>
      <c r="I104" s="230"/>
      <c r="J104" s="43"/>
      <c r="K104" s="43"/>
      <c r="L104" s="47"/>
      <c r="M104" s="231"/>
      <c r="N104" s="232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162</v>
      </c>
      <c r="AU104" s="20" t="s">
        <v>75</v>
      </c>
    </row>
    <row r="105" s="2" customFormat="1" ht="16.5" customHeight="1">
      <c r="A105" s="41"/>
      <c r="B105" s="42"/>
      <c r="C105" s="215" t="s">
        <v>161</v>
      </c>
      <c r="D105" s="215" t="s">
        <v>157</v>
      </c>
      <c r="E105" s="216" t="s">
        <v>2577</v>
      </c>
      <c r="F105" s="217" t="s">
        <v>2578</v>
      </c>
      <c r="G105" s="218" t="s">
        <v>842</v>
      </c>
      <c r="H105" s="219">
        <v>1</v>
      </c>
      <c r="I105" s="220"/>
      <c r="J105" s="221">
        <f>ROUND(I105*H105,2)</f>
        <v>0</v>
      </c>
      <c r="K105" s="217" t="s">
        <v>19</v>
      </c>
      <c r="L105" s="47"/>
      <c r="M105" s="222" t="s">
        <v>19</v>
      </c>
      <c r="N105" s="223" t="s">
        <v>40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161</v>
      </c>
      <c r="AT105" s="226" t="s">
        <v>157</v>
      </c>
      <c r="AU105" s="226" t="s">
        <v>75</v>
      </c>
      <c r="AY105" s="20" t="s">
        <v>155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75</v>
      </c>
      <c r="BK105" s="227">
        <f>ROUND(I105*H105,2)</f>
        <v>0</v>
      </c>
      <c r="BL105" s="20" t="s">
        <v>161</v>
      </c>
      <c r="BM105" s="226" t="s">
        <v>195</v>
      </c>
    </row>
    <row r="106" s="2" customFormat="1">
      <c r="A106" s="41"/>
      <c r="B106" s="42"/>
      <c r="C106" s="43"/>
      <c r="D106" s="228" t="s">
        <v>162</v>
      </c>
      <c r="E106" s="43"/>
      <c r="F106" s="229" t="s">
        <v>2578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162</v>
      </c>
      <c r="AU106" s="20" t="s">
        <v>75</v>
      </c>
    </row>
    <row r="107" s="2" customFormat="1" ht="16.5" customHeight="1">
      <c r="A107" s="41"/>
      <c r="B107" s="42"/>
      <c r="C107" s="215" t="s">
        <v>198</v>
      </c>
      <c r="D107" s="215" t="s">
        <v>157</v>
      </c>
      <c r="E107" s="216" t="s">
        <v>2579</v>
      </c>
      <c r="F107" s="217" t="s">
        <v>2580</v>
      </c>
      <c r="G107" s="218" t="s">
        <v>1500</v>
      </c>
      <c r="H107" s="219">
        <v>1</v>
      </c>
      <c r="I107" s="220"/>
      <c r="J107" s="221">
        <f>ROUND(I107*H107,2)</f>
        <v>0</v>
      </c>
      <c r="K107" s="217" t="s">
        <v>19</v>
      </c>
      <c r="L107" s="47"/>
      <c r="M107" s="222" t="s">
        <v>19</v>
      </c>
      <c r="N107" s="223" t="s">
        <v>40</v>
      </c>
      <c r="O107" s="87"/>
      <c r="P107" s="224">
        <f>O107*H107</f>
        <v>0</v>
      </c>
      <c r="Q107" s="224">
        <v>0</v>
      </c>
      <c r="R107" s="224">
        <f>Q107*H107</f>
        <v>0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161</v>
      </c>
      <c r="AT107" s="226" t="s">
        <v>157</v>
      </c>
      <c r="AU107" s="226" t="s">
        <v>75</v>
      </c>
      <c r="AY107" s="20" t="s">
        <v>155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75</v>
      </c>
      <c r="BK107" s="227">
        <f>ROUND(I107*H107,2)</f>
        <v>0</v>
      </c>
      <c r="BL107" s="20" t="s">
        <v>161</v>
      </c>
      <c r="BM107" s="226" t="s">
        <v>202</v>
      </c>
    </row>
    <row r="108" s="2" customFormat="1">
      <c r="A108" s="41"/>
      <c r="B108" s="42"/>
      <c r="C108" s="43"/>
      <c r="D108" s="228" t="s">
        <v>162</v>
      </c>
      <c r="E108" s="43"/>
      <c r="F108" s="229" t="s">
        <v>2580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162</v>
      </c>
      <c r="AU108" s="20" t="s">
        <v>75</v>
      </c>
    </row>
    <row r="109" s="2" customFormat="1" ht="16.5" customHeight="1">
      <c r="A109" s="41"/>
      <c r="B109" s="42"/>
      <c r="C109" s="215" t="s">
        <v>169</v>
      </c>
      <c r="D109" s="215" t="s">
        <v>157</v>
      </c>
      <c r="E109" s="216" t="s">
        <v>2581</v>
      </c>
      <c r="F109" s="217" t="s">
        <v>2582</v>
      </c>
      <c r="G109" s="218" t="s">
        <v>1500</v>
      </c>
      <c r="H109" s="219">
        <v>1</v>
      </c>
      <c r="I109" s="220"/>
      <c r="J109" s="221">
        <f>ROUND(I109*H109,2)</f>
        <v>0</v>
      </c>
      <c r="K109" s="217" t="s">
        <v>19</v>
      </c>
      <c r="L109" s="47"/>
      <c r="M109" s="222" t="s">
        <v>19</v>
      </c>
      <c r="N109" s="223" t="s">
        <v>40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161</v>
      </c>
      <c r="AT109" s="226" t="s">
        <v>157</v>
      </c>
      <c r="AU109" s="226" t="s">
        <v>75</v>
      </c>
      <c r="AY109" s="20" t="s">
        <v>155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75</v>
      </c>
      <c r="BK109" s="227">
        <f>ROUND(I109*H109,2)</f>
        <v>0</v>
      </c>
      <c r="BL109" s="20" t="s">
        <v>161</v>
      </c>
      <c r="BM109" s="226" t="s">
        <v>8</v>
      </c>
    </row>
    <row r="110" s="2" customFormat="1">
      <c r="A110" s="41"/>
      <c r="B110" s="42"/>
      <c r="C110" s="43"/>
      <c r="D110" s="228" t="s">
        <v>162</v>
      </c>
      <c r="E110" s="43"/>
      <c r="F110" s="229" t="s">
        <v>2582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162</v>
      </c>
      <c r="AU110" s="20" t="s">
        <v>75</v>
      </c>
    </row>
    <row r="111" s="2" customFormat="1" ht="16.5" customHeight="1">
      <c r="A111" s="41"/>
      <c r="B111" s="42"/>
      <c r="C111" s="215" t="s">
        <v>212</v>
      </c>
      <c r="D111" s="215" t="s">
        <v>157</v>
      </c>
      <c r="E111" s="216" t="s">
        <v>2583</v>
      </c>
      <c r="F111" s="217" t="s">
        <v>2584</v>
      </c>
      <c r="G111" s="218" t="s">
        <v>1493</v>
      </c>
      <c r="H111" s="287"/>
      <c r="I111" s="220"/>
      <c r="J111" s="221">
        <f>ROUND(I111*H111,2)</f>
        <v>0</v>
      </c>
      <c r="K111" s="217" t="s">
        <v>19</v>
      </c>
      <c r="L111" s="47"/>
      <c r="M111" s="222" t="s">
        <v>19</v>
      </c>
      <c r="N111" s="223" t="s">
        <v>40</v>
      </c>
      <c r="O111" s="87"/>
      <c r="P111" s="224">
        <f>O111*H111</f>
        <v>0</v>
      </c>
      <c r="Q111" s="224">
        <v>0</v>
      </c>
      <c r="R111" s="224">
        <f>Q111*H111</f>
        <v>0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161</v>
      </c>
      <c r="AT111" s="226" t="s">
        <v>157</v>
      </c>
      <c r="AU111" s="226" t="s">
        <v>75</v>
      </c>
      <c r="AY111" s="20" t="s">
        <v>155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75</v>
      </c>
      <c r="BK111" s="227">
        <f>ROUND(I111*H111,2)</f>
        <v>0</v>
      </c>
      <c r="BL111" s="20" t="s">
        <v>161</v>
      </c>
      <c r="BM111" s="226" t="s">
        <v>215</v>
      </c>
    </row>
    <row r="112" s="2" customFormat="1">
      <c r="A112" s="41"/>
      <c r="B112" s="42"/>
      <c r="C112" s="43"/>
      <c r="D112" s="228" t="s">
        <v>162</v>
      </c>
      <c r="E112" s="43"/>
      <c r="F112" s="229" t="s">
        <v>2584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162</v>
      </c>
      <c r="AU112" s="20" t="s">
        <v>75</v>
      </c>
    </row>
    <row r="113" s="12" customFormat="1" ht="25.92" customHeight="1">
      <c r="A113" s="12"/>
      <c r="B113" s="199"/>
      <c r="C113" s="200"/>
      <c r="D113" s="201" t="s">
        <v>68</v>
      </c>
      <c r="E113" s="202" t="s">
        <v>2306</v>
      </c>
      <c r="F113" s="202" t="s">
        <v>2585</v>
      </c>
      <c r="G113" s="200"/>
      <c r="H113" s="200"/>
      <c r="I113" s="203"/>
      <c r="J113" s="204">
        <f>BK113</f>
        <v>0</v>
      </c>
      <c r="K113" s="200"/>
      <c r="L113" s="205"/>
      <c r="M113" s="206"/>
      <c r="N113" s="207"/>
      <c r="O113" s="207"/>
      <c r="P113" s="208">
        <f>SUM(P114:P127)</f>
        <v>0</v>
      </c>
      <c r="Q113" s="207"/>
      <c r="R113" s="208">
        <f>SUM(R114:R127)</f>
        <v>0</v>
      </c>
      <c r="S113" s="207"/>
      <c r="T113" s="209">
        <f>SUM(T114:T127)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0" t="s">
        <v>75</v>
      </c>
      <c r="AT113" s="211" t="s">
        <v>68</v>
      </c>
      <c r="AU113" s="211" t="s">
        <v>69</v>
      </c>
      <c r="AY113" s="210" t="s">
        <v>155</v>
      </c>
      <c r="BK113" s="212">
        <f>SUM(BK114:BK127)</f>
        <v>0</v>
      </c>
    </row>
    <row r="114" s="2" customFormat="1" ht="16.5" customHeight="1">
      <c r="A114" s="41"/>
      <c r="B114" s="42"/>
      <c r="C114" s="215" t="s">
        <v>195</v>
      </c>
      <c r="D114" s="215" t="s">
        <v>157</v>
      </c>
      <c r="E114" s="216" t="s">
        <v>2586</v>
      </c>
      <c r="F114" s="217" t="s">
        <v>2572</v>
      </c>
      <c r="G114" s="218" t="s">
        <v>842</v>
      </c>
      <c r="H114" s="219">
        <v>1</v>
      </c>
      <c r="I114" s="220"/>
      <c r="J114" s="221">
        <f>ROUND(I114*H114,2)</f>
        <v>0</v>
      </c>
      <c r="K114" s="217" t="s">
        <v>19</v>
      </c>
      <c r="L114" s="47"/>
      <c r="M114" s="222" t="s">
        <v>19</v>
      </c>
      <c r="N114" s="223" t="s">
        <v>40</v>
      </c>
      <c r="O114" s="87"/>
      <c r="P114" s="224">
        <f>O114*H114</f>
        <v>0</v>
      </c>
      <c r="Q114" s="224">
        <v>0</v>
      </c>
      <c r="R114" s="224">
        <f>Q114*H114</f>
        <v>0</v>
      </c>
      <c r="S114" s="224">
        <v>0</v>
      </c>
      <c r="T114" s="225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6" t="s">
        <v>161</v>
      </c>
      <c r="AT114" s="226" t="s">
        <v>157</v>
      </c>
      <c r="AU114" s="226" t="s">
        <v>75</v>
      </c>
      <c r="AY114" s="20" t="s">
        <v>155</v>
      </c>
      <c r="BE114" s="227">
        <f>IF(N114="základní",J114,0)</f>
        <v>0</v>
      </c>
      <c r="BF114" s="227">
        <f>IF(N114="snížená",J114,0)</f>
        <v>0</v>
      </c>
      <c r="BG114" s="227">
        <f>IF(N114="zákl. přenesená",J114,0)</f>
        <v>0</v>
      </c>
      <c r="BH114" s="227">
        <f>IF(N114="sníž. přenesená",J114,0)</f>
        <v>0</v>
      </c>
      <c r="BI114" s="227">
        <f>IF(N114="nulová",J114,0)</f>
        <v>0</v>
      </c>
      <c r="BJ114" s="20" t="s">
        <v>75</v>
      </c>
      <c r="BK114" s="227">
        <f>ROUND(I114*H114,2)</f>
        <v>0</v>
      </c>
      <c r="BL114" s="20" t="s">
        <v>161</v>
      </c>
      <c r="BM114" s="226" t="s">
        <v>220</v>
      </c>
    </row>
    <row r="115" s="2" customFormat="1">
      <c r="A115" s="41"/>
      <c r="B115" s="42"/>
      <c r="C115" s="43"/>
      <c r="D115" s="228" t="s">
        <v>162</v>
      </c>
      <c r="E115" s="43"/>
      <c r="F115" s="229" t="s">
        <v>2572</v>
      </c>
      <c r="G115" s="43"/>
      <c r="H115" s="43"/>
      <c r="I115" s="230"/>
      <c r="J115" s="43"/>
      <c r="K115" s="43"/>
      <c r="L115" s="47"/>
      <c r="M115" s="231"/>
      <c r="N115" s="232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162</v>
      </c>
      <c r="AU115" s="20" t="s">
        <v>75</v>
      </c>
    </row>
    <row r="116" s="2" customFormat="1" ht="16.5" customHeight="1">
      <c r="A116" s="41"/>
      <c r="B116" s="42"/>
      <c r="C116" s="215" t="s">
        <v>221</v>
      </c>
      <c r="D116" s="215" t="s">
        <v>157</v>
      </c>
      <c r="E116" s="216" t="s">
        <v>2587</v>
      </c>
      <c r="F116" s="217" t="s">
        <v>2574</v>
      </c>
      <c r="G116" s="218" t="s">
        <v>842</v>
      </c>
      <c r="H116" s="219">
        <v>1</v>
      </c>
      <c r="I116" s="220"/>
      <c r="J116" s="221">
        <f>ROUND(I116*H116,2)</f>
        <v>0</v>
      </c>
      <c r="K116" s="217" t="s">
        <v>19</v>
      </c>
      <c r="L116" s="47"/>
      <c r="M116" s="222" t="s">
        <v>19</v>
      </c>
      <c r="N116" s="223" t="s">
        <v>40</v>
      </c>
      <c r="O116" s="87"/>
      <c r="P116" s="224">
        <f>O116*H116</f>
        <v>0</v>
      </c>
      <c r="Q116" s="224">
        <v>0</v>
      </c>
      <c r="R116" s="224">
        <f>Q116*H116</f>
        <v>0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161</v>
      </c>
      <c r="AT116" s="226" t="s">
        <v>157</v>
      </c>
      <c r="AU116" s="226" t="s">
        <v>75</v>
      </c>
      <c r="AY116" s="20" t="s">
        <v>155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75</v>
      </c>
      <c r="BK116" s="227">
        <f>ROUND(I116*H116,2)</f>
        <v>0</v>
      </c>
      <c r="BL116" s="20" t="s">
        <v>161</v>
      </c>
      <c r="BM116" s="226" t="s">
        <v>224</v>
      </c>
    </row>
    <row r="117" s="2" customFormat="1">
      <c r="A117" s="41"/>
      <c r="B117" s="42"/>
      <c r="C117" s="43"/>
      <c r="D117" s="228" t="s">
        <v>162</v>
      </c>
      <c r="E117" s="43"/>
      <c r="F117" s="229" t="s">
        <v>2574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162</v>
      </c>
      <c r="AU117" s="20" t="s">
        <v>75</v>
      </c>
    </row>
    <row r="118" s="2" customFormat="1" ht="16.5" customHeight="1">
      <c r="A118" s="41"/>
      <c r="B118" s="42"/>
      <c r="C118" s="215" t="s">
        <v>202</v>
      </c>
      <c r="D118" s="215" t="s">
        <v>157</v>
      </c>
      <c r="E118" s="216" t="s">
        <v>2588</v>
      </c>
      <c r="F118" s="217" t="s">
        <v>2576</v>
      </c>
      <c r="G118" s="218" t="s">
        <v>1500</v>
      </c>
      <c r="H118" s="219">
        <v>2</v>
      </c>
      <c r="I118" s="220"/>
      <c r="J118" s="221">
        <f>ROUND(I118*H118,2)</f>
        <v>0</v>
      </c>
      <c r="K118" s="217" t="s">
        <v>19</v>
      </c>
      <c r="L118" s="47"/>
      <c r="M118" s="222" t="s">
        <v>19</v>
      </c>
      <c r="N118" s="223" t="s">
        <v>40</v>
      </c>
      <c r="O118" s="87"/>
      <c r="P118" s="224">
        <f>O118*H118</f>
        <v>0</v>
      </c>
      <c r="Q118" s="224">
        <v>0</v>
      </c>
      <c r="R118" s="224">
        <f>Q118*H118</f>
        <v>0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161</v>
      </c>
      <c r="AT118" s="226" t="s">
        <v>157</v>
      </c>
      <c r="AU118" s="226" t="s">
        <v>75</v>
      </c>
      <c r="AY118" s="20" t="s">
        <v>155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75</v>
      </c>
      <c r="BK118" s="227">
        <f>ROUND(I118*H118,2)</f>
        <v>0</v>
      </c>
      <c r="BL118" s="20" t="s">
        <v>161</v>
      </c>
      <c r="BM118" s="226" t="s">
        <v>228</v>
      </c>
    </row>
    <row r="119" s="2" customFormat="1">
      <c r="A119" s="41"/>
      <c r="B119" s="42"/>
      <c r="C119" s="43"/>
      <c r="D119" s="228" t="s">
        <v>162</v>
      </c>
      <c r="E119" s="43"/>
      <c r="F119" s="229" t="s">
        <v>2576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162</v>
      </c>
      <c r="AU119" s="20" t="s">
        <v>75</v>
      </c>
    </row>
    <row r="120" s="2" customFormat="1" ht="16.5" customHeight="1">
      <c r="A120" s="41"/>
      <c r="B120" s="42"/>
      <c r="C120" s="215" t="s">
        <v>229</v>
      </c>
      <c r="D120" s="215" t="s">
        <v>157</v>
      </c>
      <c r="E120" s="216" t="s">
        <v>2589</v>
      </c>
      <c r="F120" s="217" t="s">
        <v>2578</v>
      </c>
      <c r="G120" s="218" t="s">
        <v>842</v>
      </c>
      <c r="H120" s="219">
        <v>1</v>
      </c>
      <c r="I120" s="220"/>
      <c r="J120" s="221">
        <f>ROUND(I120*H120,2)</f>
        <v>0</v>
      </c>
      <c r="K120" s="217" t="s">
        <v>19</v>
      </c>
      <c r="L120" s="47"/>
      <c r="M120" s="222" t="s">
        <v>19</v>
      </c>
      <c r="N120" s="223" t="s">
        <v>40</v>
      </c>
      <c r="O120" s="87"/>
      <c r="P120" s="224">
        <f>O120*H120</f>
        <v>0</v>
      </c>
      <c r="Q120" s="224">
        <v>0</v>
      </c>
      <c r="R120" s="224">
        <f>Q120*H120</f>
        <v>0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161</v>
      </c>
      <c r="AT120" s="226" t="s">
        <v>157</v>
      </c>
      <c r="AU120" s="226" t="s">
        <v>75</v>
      </c>
      <c r="AY120" s="20" t="s">
        <v>155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75</v>
      </c>
      <c r="BK120" s="227">
        <f>ROUND(I120*H120,2)</f>
        <v>0</v>
      </c>
      <c r="BL120" s="20" t="s">
        <v>161</v>
      </c>
      <c r="BM120" s="226" t="s">
        <v>233</v>
      </c>
    </row>
    <row r="121" s="2" customFormat="1">
      <c r="A121" s="41"/>
      <c r="B121" s="42"/>
      <c r="C121" s="43"/>
      <c r="D121" s="228" t="s">
        <v>162</v>
      </c>
      <c r="E121" s="43"/>
      <c r="F121" s="229" t="s">
        <v>2578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162</v>
      </c>
      <c r="AU121" s="20" t="s">
        <v>75</v>
      </c>
    </row>
    <row r="122" s="2" customFormat="1" ht="16.5" customHeight="1">
      <c r="A122" s="41"/>
      <c r="B122" s="42"/>
      <c r="C122" s="215" t="s">
        <v>8</v>
      </c>
      <c r="D122" s="215" t="s">
        <v>157</v>
      </c>
      <c r="E122" s="216" t="s">
        <v>2590</v>
      </c>
      <c r="F122" s="217" t="s">
        <v>2580</v>
      </c>
      <c r="G122" s="218" t="s">
        <v>1500</v>
      </c>
      <c r="H122" s="219">
        <v>1</v>
      </c>
      <c r="I122" s="220"/>
      <c r="J122" s="221">
        <f>ROUND(I122*H122,2)</f>
        <v>0</v>
      </c>
      <c r="K122" s="217" t="s">
        <v>19</v>
      </c>
      <c r="L122" s="47"/>
      <c r="M122" s="222" t="s">
        <v>19</v>
      </c>
      <c r="N122" s="223" t="s">
        <v>40</v>
      </c>
      <c r="O122" s="87"/>
      <c r="P122" s="224">
        <f>O122*H122</f>
        <v>0</v>
      </c>
      <c r="Q122" s="224">
        <v>0</v>
      </c>
      <c r="R122" s="224">
        <f>Q122*H122</f>
        <v>0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161</v>
      </c>
      <c r="AT122" s="226" t="s">
        <v>157</v>
      </c>
      <c r="AU122" s="226" t="s">
        <v>75</v>
      </c>
      <c r="AY122" s="20" t="s">
        <v>155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75</v>
      </c>
      <c r="BK122" s="227">
        <f>ROUND(I122*H122,2)</f>
        <v>0</v>
      </c>
      <c r="BL122" s="20" t="s">
        <v>161</v>
      </c>
      <c r="BM122" s="226" t="s">
        <v>238</v>
      </c>
    </row>
    <row r="123" s="2" customFormat="1">
      <c r="A123" s="41"/>
      <c r="B123" s="42"/>
      <c r="C123" s="43"/>
      <c r="D123" s="228" t="s">
        <v>162</v>
      </c>
      <c r="E123" s="43"/>
      <c r="F123" s="229" t="s">
        <v>2580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162</v>
      </c>
      <c r="AU123" s="20" t="s">
        <v>75</v>
      </c>
    </row>
    <row r="124" s="2" customFormat="1" ht="16.5" customHeight="1">
      <c r="A124" s="41"/>
      <c r="B124" s="42"/>
      <c r="C124" s="215" t="s">
        <v>254</v>
      </c>
      <c r="D124" s="215" t="s">
        <v>157</v>
      </c>
      <c r="E124" s="216" t="s">
        <v>2591</v>
      </c>
      <c r="F124" s="217" t="s">
        <v>2582</v>
      </c>
      <c r="G124" s="218" t="s">
        <v>1500</v>
      </c>
      <c r="H124" s="219">
        <v>1</v>
      </c>
      <c r="I124" s="220"/>
      <c r="J124" s="221">
        <f>ROUND(I124*H124,2)</f>
        <v>0</v>
      </c>
      <c r="K124" s="217" t="s">
        <v>19</v>
      </c>
      <c r="L124" s="47"/>
      <c r="M124" s="222" t="s">
        <v>19</v>
      </c>
      <c r="N124" s="223" t="s">
        <v>40</v>
      </c>
      <c r="O124" s="87"/>
      <c r="P124" s="224">
        <f>O124*H124</f>
        <v>0</v>
      </c>
      <c r="Q124" s="224">
        <v>0</v>
      </c>
      <c r="R124" s="224">
        <f>Q124*H124</f>
        <v>0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161</v>
      </c>
      <c r="AT124" s="226" t="s">
        <v>157</v>
      </c>
      <c r="AU124" s="226" t="s">
        <v>75</v>
      </c>
      <c r="AY124" s="20" t="s">
        <v>155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75</v>
      </c>
      <c r="BK124" s="227">
        <f>ROUND(I124*H124,2)</f>
        <v>0</v>
      </c>
      <c r="BL124" s="20" t="s">
        <v>161</v>
      </c>
      <c r="BM124" s="226" t="s">
        <v>257</v>
      </c>
    </row>
    <row r="125" s="2" customFormat="1">
      <c r="A125" s="41"/>
      <c r="B125" s="42"/>
      <c r="C125" s="43"/>
      <c r="D125" s="228" t="s">
        <v>162</v>
      </c>
      <c r="E125" s="43"/>
      <c r="F125" s="229" t="s">
        <v>2582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162</v>
      </c>
      <c r="AU125" s="20" t="s">
        <v>75</v>
      </c>
    </row>
    <row r="126" s="2" customFormat="1" ht="16.5" customHeight="1">
      <c r="A126" s="41"/>
      <c r="B126" s="42"/>
      <c r="C126" s="215" t="s">
        <v>215</v>
      </c>
      <c r="D126" s="215" t="s">
        <v>157</v>
      </c>
      <c r="E126" s="216" t="s">
        <v>2592</v>
      </c>
      <c r="F126" s="217" t="s">
        <v>2584</v>
      </c>
      <c r="G126" s="218" t="s">
        <v>1493</v>
      </c>
      <c r="H126" s="287"/>
      <c r="I126" s="220"/>
      <c r="J126" s="221">
        <f>ROUND(I126*H126,2)</f>
        <v>0</v>
      </c>
      <c r="K126" s="217" t="s">
        <v>19</v>
      </c>
      <c r="L126" s="47"/>
      <c r="M126" s="222" t="s">
        <v>19</v>
      </c>
      <c r="N126" s="223" t="s">
        <v>40</v>
      </c>
      <c r="O126" s="87"/>
      <c r="P126" s="224">
        <f>O126*H126</f>
        <v>0</v>
      </c>
      <c r="Q126" s="224">
        <v>0</v>
      </c>
      <c r="R126" s="224">
        <f>Q126*H126</f>
        <v>0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161</v>
      </c>
      <c r="AT126" s="226" t="s">
        <v>157</v>
      </c>
      <c r="AU126" s="226" t="s">
        <v>75</v>
      </c>
      <c r="AY126" s="20" t="s">
        <v>155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75</v>
      </c>
      <c r="BK126" s="227">
        <f>ROUND(I126*H126,2)</f>
        <v>0</v>
      </c>
      <c r="BL126" s="20" t="s">
        <v>161</v>
      </c>
      <c r="BM126" s="226" t="s">
        <v>262</v>
      </c>
    </row>
    <row r="127" s="2" customFormat="1">
      <c r="A127" s="41"/>
      <c r="B127" s="42"/>
      <c r="C127" s="43"/>
      <c r="D127" s="228" t="s">
        <v>162</v>
      </c>
      <c r="E127" s="43"/>
      <c r="F127" s="229" t="s">
        <v>2584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162</v>
      </c>
      <c r="AU127" s="20" t="s">
        <v>75</v>
      </c>
    </row>
    <row r="128" s="12" customFormat="1" ht="25.92" customHeight="1">
      <c r="A128" s="12"/>
      <c r="B128" s="199"/>
      <c r="C128" s="200"/>
      <c r="D128" s="201" t="s">
        <v>68</v>
      </c>
      <c r="E128" s="202" t="s">
        <v>2316</v>
      </c>
      <c r="F128" s="202" t="s">
        <v>2593</v>
      </c>
      <c r="G128" s="200"/>
      <c r="H128" s="200"/>
      <c r="I128" s="203"/>
      <c r="J128" s="204">
        <f>BK128</f>
        <v>0</v>
      </c>
      <c r="K128" s="200"/>
      <c r="L128" s="205"/>
      <c r="M128" s="206"/>
      <c r="N128" s="207"/>
      <c r="O128" s="207"/>
      <c r="P128" s="208">
        <f>SUM(P129:P142)</f>
        <v>0</v>
      </c>
      <c r="Q128" s="207"/>
      <c r="R128" s="208">
        <f>SUM(R129:R142)</f>
        <v>0</v>
      </c>
      <c r="S128" s="207"/>
      <c r="T128" s="209">
        <f>SUM(T129:T142)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0" t="s">
        <v>75</v>
      </c>
      <c r="AT128" s="211" t="s">
        <v>68</v>
      </c>
      <c r="AU128" s="211" t="s">
        <v>69</v>
      </c>
      <c r="AY128" s="210" t="s">
        <v>155</v>
      </c>
      <c r="BK128" s="212">
        <f>SUM(BK129:BK142)</f>
        <v>0</v>
      </c>
    </row>
    <row r="129" s="2" customFormat="1" ht="16.5" customHeight="1">
      <c r="A129" s="41"/>
      <c r="B129" s="42"/>
      <c r="C129" s="215" t="s">
        <v>265</v>
      </c>
      <c r="D129" s="215" t="s">
        <v>157</v>
      </c>
      <c r="E129" s="216" t="s">
        <v>2594</v>
      </c>
      <c r="F129" s="217" t="s">
        <v>2572</v>
      </c>
      <c r="G129" s="218" t="s">
        <v>842</v>
      </c>
      <c r="H129" s="219">
        <v>1</v>
      </c>
      <c r="I129" s="220"/>
      <c r="J129" s="221">
        <f>ROUND(I129*H129,2)</f>
        <v>0</v>
      </c>
      <c r="K129" s="217" t="s">
        <v>19</v>
      </c>
      <c r="L129" s="47"/>
      <c r="M129" s="222" t="s">
        <v>19</v>
      </c>
      <c r="N129" s="223" t="s">
        <v>40</v>
      </c>
      <c r="O129" s="87"/>
      <c r="P129" s="224">
        <f>O129*H129</f>
        <v>0</v>
      </c>
      <c r="Q129" s="224">
        <v>0</v>
      </c>
      <c r="R129" s="224">
        <f>Q129*H129</f>
        <v>0</v>
      </c>
      <c r="S129" s="224">
        <v>0</v>
      </c>
      <c r="T129" s="225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6" t="s">
        <v>161</v>
      </c>
      <c r="AT129" s="226" t="s">
        <v>157</v>
      </c>
      <c r="AU129" s="226" t="s">
        <v>75</v>
      </c>
      <c r="AY129" s="20" t="s">
        <v>155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0" t="s">
        <v>75</v>
      </c>
      <c r="BK129" s="227">
        <f>ROUND(I129*H129,2)</f>
        <v>0</v>
      </c>
      <c r="BL129" s="20" t="s">
        <v>161</v>
      </c>
      <c r="BM129" s="226" t="s">
        <v>268</v>
      </c>
    </row>
    <row r="130" s="2" customFormat="1">
      <c r="A130" s="41"/>
      <c r="B130" s="42"/>
      <c r="C130" s="43"/>
      <c r="D130" s="228" t="s">
        <v>162</v>
      </c>
      <c r="E130" s="43"/>
      <c r="F130" s="229" t="s">
        <v>2572</v>
      </c>
      <c r="G130" s="43"/>
      <c r="H130" s="43"/>
      <c r="I130" s="230"/>
      <c r="J130" s="43"/>
      <c r="K130" s="43"/>
      <c r="L130" s="47"/>
      <c r="M130" s="231"/>
      <c r="N130" s="232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162</v>
      </c>
      <c r="AU130" s="20" t="s">
        <v>75</v>
      </c>
    </row>
    <row r="131" s="2" customFormat="1" ht="16.5" customHeight="1">
      <c r="A131" s="41"/>
      <c r="B131" s="42"/>
      <c r="C131" s="215" t="s">
        <v>220</v>
      </c>
      <c r="D131" s="215" t="s">
        <v>157</v>
      </c>
      <c r="E131" s="216" t="s">
        <v>2595</v>
      </c>
      <c r="F131" s="217" t="s">
        <v>2574</v>
      </c>
      <c r="G131" s="218" t="s">
        <v>842</v>
      </c>
      <c r="H131" s="219">
        <v>1</v>
      </c>
      <c r="I131" s="220"/>
      <c r="J131" s="221">
        <f>ROUND(I131*H131,2)</f>
        <v>0</v>
      </c>
      <c r="K131" s="217" t="s">
        <v>19</v>
      </c>
      <c r="L131" s="47"/>
      <c r="M131" s="222" t="s">
        <v>19</v>
      </c>
      <c r="N131" s="223" t="s">
        <v>40</v>
      </c>
      <c r="O131" s="87"/>
      <c r="P131" s="224">
        <f>O131*H131</f>
        <v>0</v>
      </c>
      <c r="Q131" s="224">
        <v>0</v>
      </c>
      <c r="R131" s="224">
        <f>Q131*H131</f>
        <v>0</v>
      </c>
      <c r="S131" s="224">
        <v>0</v>
      </c>
      <c r="T131" s="225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26" t="s">
        <v>161</v>
      </c>
      <c r="AT131" s="226" t="s">
        <v>157</v>
      </c>
      <c r="AU131" s="226" t="s">
        <v>75</v>
      </c>
      <c r="AY131" s="20" t="s">
        <v>155</v>
      </c>
      <c r="BE131" s="227">
        <f>IF(N131="základní",J131,0)</f>
        <v>0</v>
      </c>
      <c r="BF131" s="227">
        <f>IF(N131="snížená",J131,0)</f>
        <v>0</v>
      </c>
      <c r="BG131" s="227">
        <f>IF(N131="zákl. přenesená",J131,0)</f>
        <v>0</v>
      </c>
      <c r="BH131" s="227">
        <f>IF(N131="sníž. přenesená",J131,0)</f>
        <v>0</v>
      </c>
      <c r="BI131" s="227">
        <f>IF(N131="nulová",J131,0)</f>
        <v>0</v>
      </c>
      <c r="BJ131" s="20" t="s">
        <v>75</v>
      </c>
      <c r="BK131" s="227">
        <f>ROUND(I131*H131,2)</f>
        <v>0</v>
      </c>
      <c r="BL131" s="20" t="s">
        <v>161</v>
      </c>
      <c r="BM131" s="226" t="s">
        <v>282</v>
      </c>
    </row>
    <row r="132" s="2" customFormat="1">
      <c r="A132" s="41"/>
      <c r="B132" s="42"/>
      <c r="C132" s="43"/>
      <c r="D132" s="228" t="s">
        <v>162</v>
      </c>
      <c r="E132" s="43"/>
      <c r="F132" s="229" t="s">
        <v>2574</v>
      </c>
      <c r="G132" s="43"/>
      <c r="H132" s="43"/>
      <c r="I132" s="230"/>
      <c r="J132" s="43"/>
      <c r="K132" s="43"/>
      <c r="L132" s="47"/>
      <c r="M132" s="231"/>
      <c r="N132" s="232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162</v>
      </c>
      <c r="AU132" s="20" t="s">
        <v>75</v>
      </c>
    </row>
    <row r="133" s="2" customFormat="1" ht="16.5" customHeight="1">
      <c r="A133" s="41"/>
      <c r="B133" s="42"/>
      <c r="C133" s="215" t="s">
        <v>289</v>
      </c>
      <c r="D133" s="215" t="s">
        <v>157</v>
      </c>
      <c r="E133" s="216" t="s">
        <v>2596</v>
      </c>
      <c r="F133" s="217" t="s">
        <v>2576</v>
      </c>
      <c r="G133" s="218" t="s">
        <v>1500</v>
      </c>
      <c r="H133" s="219">
        <v>2</v>
      </c>
      <c r="I133" s="220"/>
      <c r="J133" s="221">
        <f>ROUND(I133*H133,2)</f>
        <v>0</v>
      </c>
      <c r="K133" s="217" t="s">
        <v>19</v>
      </c>
      <c r="L133" s="47"/>
      <c r="M133" s="222" t="s">
        <v>19</v>
      </c>
      <c r="N133" s="223" t="s">
        <v>40</v>
      </c>
      <c r="O133" s="87"/>
      <c r="P133" s="224">
        <f>O133*H133</f>
        <v>0</v>
      </c>
      <c r="Q133" s="224">
        <v>0</v>
      </c>
      <c r="R133" s="224">
        <f>Q133*H133</f>
        <v>0</v>
      </c>
      <c r="S133" s="224">
        <v>0</v>
      </c>
      <c r="T133" s="225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6" t="s">
        <v>161</v>
      </c>
      <c r="AT133" s="226" t="s">
        <v>157</v>
      </c>
      <c r="AU133" s="226" t="s">
        <v>75</v>
      </c>
      <c r="AY133" s="20" t="s">
        <v>155</v>
      </c>
      <c r="BE133" s="227">
        <f>IF(N133="základní",J133,0)</f>
        <v>0</v>
      </c>
      <c r="BF133" s="227">
        <f>IF(N133="snížená",J133,0)</f>
        <v>0</v>
      </c>
      <c r="BG133" s="227">
        <f>IF(N133="zákl. přenesená",J133,0)</f>
        <v>0</v>
      </c>
      <c r="BH133" s="227">
        <f>IF(N133="sníž. přenesená",J133,0)</f>
        <v>0</v>
      </c>
      <c r="BI133" s="227">
        <f>IF(N133="nulová",J133,0)</f>
        <v>0</v>
      </c>
      <c r="BJ133" s="20" t="s">
        <v>75</v>
      </c>
      <c r="BK133" s="227">
        <f>ROUND(I133*H133,2)</f>
        <v>0</v>
      </c>
      <c r="BL133" s="20" t="s">
        <v>161</v>
      </c>
      <c r="BM133" s="226" t="s">
        <v>292</v>
      </c>
    </row>
    <row r="134" s="2" customFormat="1">
      <c r="A134" s="41"/>
      <c r="B134" s="42"/>
      <c r="C134" s="43"/>
      <c r="D134" s="228" t="s">
        <v>162</v>
      </c>
      <c r="E134" s="43"/>
      <c r="F134" s="229" t="s">
        <v>2576</v>
      </c>
      <c r="G134" s="43"/>
      <c r="H134" s="43"/>
      <c r="I134" s="230"/>
      <c r="J134" s="43"/>
      <c r="K134" s="43"/>
      <c r="L134" s="47"/>
      <c r="M134" s="231"/>
      <c r="N134" s="232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162</v>
      </c>
      <c r="AU134" s="20" t="s">
        <v>75</v>
      </c>
    </row>
    <row r="135" s="2" customFormat="1" ht="16.5" customHeight="1">
      <c r="A135" s="41"/>
      <c r="B135" s="42"/>
      <c r="C135" s="215" t="s">
        <v>224</v>
      </c>
      <c r="D135" s="215" t="s">
        <v>157</v>
      </c>
      <c r="E135" s="216" t="s">
        <v>2597</v>
      </c>
      <c r="F135" s="217" t="s">
        <v>2578</v>
      </c>
      <c r="G135" s="218" t="s">
        <v>842</v>
      </c>
      <c r="H135" s="219">
        <v>1</v>
      </c>
      <c r="I135" s="220"/>
      <c r="J135" s="221">
        <f>ROUND(I135*H135,2)</f>
        <v>0</v>
      </c>
      <c r="K135" s="217" t="s">
        <v>19</v>
      </c>
      <c r="L135" s="47"/>
      <c r="M135" s="222" t="s">
        <v>19</v>
      </c>
      <c r="N135" s="223" t="s">
        <v>40</v>
      </c>
      <c r="O135" s="87"/>
      <c r="P135" s="224">
        <f>O135*H135</f>
        <v>0</v>
      </c>
      <c r="Q135" s="224">
        <v>0</v>
      </c>
      <c r="R135" s="224">
        <f>Q135*H135</f>
        <v>0</v>
      </c>
      <c r="S135" s="224">
        <v>0</v>
      </c>
      <c r="T135" s="225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26" t="s">
        <v>161</v>
      </c>
      <c r="AT135" s="226" t="s">
        <v>157</v>
      </c>
      <c r="AU135" s="226" t="s">
        <v>75</v>
      </c>
      <c r="AY135" s="20" t="s">
        <v>155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20" t="s">
        <v>75</v>
      </c>
      <c r="BK135" s="227">
        <f>ROUND(I135*H135,2)</f>
        <v>0</v>
      </c>
      <c r="BL135" s="20" t="s">
        <v>161</v>
      </c>
      <c r="BM135" s="226" t="s">
        <v>301</v>
      </c>
    </row>
    <row r="136" s="2" customFormat="1">
      <c r="A136" s="41"/>
      <c r="B136" s="42"/>
      <c r="C136" s="43"/>
      <c r="D136" s="228" t="s">
        <v>162</v>
      </c>
      <c r="E136" s="43"/>
      <c r="F136" s="229" t="s">
        <v>2578</v>
      </c>
      <c r="G136" s="43"/>
      <c r="H136" s="43"/>
      <c r="I136" s="230"/>
      <c r="J136" s="43"/>
      <c r="K136" s="43"/>
      <c r="L136" s="47"/>
      <c r="M136" s="231"/>
      <c r="N136" s="232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162</v>
      </c>
      <c r="AU136" s="20" t="s">
        <v>75</v>
      </c>
    </row>
    <row r="137" s="2" customFormat="1" ht="16.5" customHeight="1">
      <c r="A137" s="41"/>
      <c r="B137" s="42"/>
      <c r="C137" s="215" t="s">
        <v>321</v>
      </c>
      <c r="D137" s="215" t="s">
        <v>157</v>
      </c>
      <c r="E137" s="216" t="s">
        <v>2598</v>
      </c>
      <c r="F137" s="217" t="s">
        <v>2580</v>
      </c>
      <c r="G137" s="218" t="s">
        <v>1500</v>
      </c>
      <c r="H137" s="219">
        <v>1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40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161</v>
      </c>
      <c r="AT137" s="226" t="s">
        <v>157</v>
      </c>
      <c r="AU137" s="226" t="s">
        <v>75</v>
      </c>
      <c r="AY137" s="20" t="s">
        <v>155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75</v>
      </c>
      <c r="BK137" s="227">
        <f>ROUND(I137*H137,2)</f>
        <v>0</v>
      </c>
      <c r="BL137" s="20" t="s">
        <v>161</v>
      </c>
      <c r="BM137" s="226" t="s">
        <v>325</v>
      </c>
    </row>
    <row r="138" s="2" customFormat="1">
      <c r="A138" s="41"/>
      <c r="B138" s="42"/>
      <c r="C138" s="43"/>
      <c r="D138" s="228" t="s">
        <v>162</v>
      </c>
      <c r="E138" s="43"/>
      <c r="F138" s="229" t="s">
        <v>2580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162</v>
      </c>
      <c r="AU138" s="20" t="s">
        <v>75</v>
      </c>
    </row>
    <row r="139" s="2" customFormat="1" ht="16.5" customHeight="1">
      <c r="A139" s="41"/>
      <c r="B139" s="42"/>
      <c r="C139" s="215" t="s">
        <v>228</v>
      </c>
      <c r="D139" s="215" t="s">
        <v>157</v>
      </c>
      <c r="E139" s="216" t="s">
        <v>2599</v>
      </c>
      <c r="F139" s="217" t="s">
        <v>2582</v>
      </c>
      <c r="G139" s="218" t="s">
        <v>1500</v>
      </c>
      <c r="H139" s="219">
        <v>1</v>
      </c>
      <c r="I139" s="220"/>
      <c r="J139" s="221">
        <f>ROUND(I139*H139,2)</f>
        <v>0</v>
      </c>
      <c r="K139" s="217" t="s">
        <v>19</v>
      </c>
      <c r="L139" s="47"/>
      <c r="M139" s="222" t="s">
        <v>19</v>
      </c>
      <c r="N139" s="223" t="s">
        <v>40</v>
      </c>
      <c r="O139" s="87"/>
      <c r="P139" s="224">
        <f>O139*H139</f>
        <v>0</v>
      </c>
      <c r="Q139" s="224">
        <v>0</v>
      </c>
      <c r="R139" s="224">
        <f>Q139*H139</f>
        <v>0</v>
      </c>
      <c r="S139" s="224">
        <v>0</v>
      </c>
      <c r="T139" s="225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6" t="s">
        <v>161</v>
      </c>
      <c r="AT139" s="226" t="s">
        <v>157</v>
      </c>
      <c r="AU139" s="226" t="s">
        <v>75</v>
      </c>
      <c r="AY139" s="20" t="s">
        <v>155</v>
      </c>
      <c r="BE139" s="227">
        <f>IF(N139="základní",J139,0)</f>
        <v>0</v>
      </c>
      <c r="BF139" s="227">
        <f>IF(N139="snížená",J139,0)</f>
        <v>0</v>
      </c>
      <c r="BG139" s="227">
        <f>IF(N139="zákl. přenesená",J139,0)</f>
        <v>0</v>
      </c>
      <c r="BH139" s="227">
        <f>IF(N139="sníž. přenesená",J139,0)</f>
        <v>0</v>
      </c>
      <c r="BI139" s="227">
        <f>IF(N139="nulová",J139,0)</f>
        <v>0</v>
      </c>
      <c r="BJ139" s="20" t="s">
        <v>75</v>
      </c>
      <c r="BK139" s="227">
        <f>ROUND(I139*H139,2)</f>
        <v>0</v>
      </c>
      <c r="BL139" s="20" t="s">
        <v>161</v>
      </c>
      <c r="BM139" s="226" t="s">
        <v>351</v>
      </c>
    </row>
    <row r="140" s="2" customFormat="1">
      <c r="A140" s="41"/>
      <c r="B140" s="42"/>
      <c r="C140" s="43"/>
      <c r="D140" s="228" t="s">
        <v>162</v>
      </c>
      <c r="E140" s="43"/>
      <c r="F140" s="229" t="s">
        <v>2582</v>
      </c>
      <c r="G140" s="43"/>
      <c r="H140" s="43"/>
      <c r="I140" s="230"/>
      <c r="J140" s="43"/>
      <c r="K140" s="43"/>
      <c r="L140" s="47"/>
      <c r="M140" s="231"/>
      <c r="N140" s="232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162</v>
      </c>
      <c r="AU140" s="20" t="s">
        <v>75</v>
      </c>
    </row>
    <row r="141" s="2" customFormat="1" ht="16.5" customHeight="1">
      <c r="A141" s="41"/>
      <c r="B141" s="42"/>
      <c r="C141" s="215" t="s">
        <v>7</v>
      </c>
      <c r="D141" s="215" t="s">
        <v>157</v>
      </c>
      <c r="E141" s="216" t="s">
        <v>2600</v>
      </c>
      <c r="F141" s="217" t="s">
        <v>2584</v>
      </c>
      <c r="G141" s="218" t="s">
        <v>1493</v>
      </c>
      <c r="H141" s="287"/>
      <c r="I141" s="220"/>
      <c r="J141" s="221">
        <f>ROUND(I141*H141,2)</f>
        <v>0</v>
      </c>
      <c r="K141" s="217" t="s">
        <v>19</v>
      </c>
      <c r="L141" s="47"/>
      <c r="M141" s="222" t="s">
        <v>19</v>
      </c>
      <c r="N141" s="223" t="s">
        <v>40</v>
      </c>
      <c r="O141" s="87"/>
      <c r="P141" s="224">
        <f>O141*H141</f>
        <v>0</v>
      </c>
      <c r="Q141" s="224">
        <v>0</v>
      </c>
      <c r="R141" s="224">
        <f>Q141*H141</f>
        <v>0</v>
      </c>
      <c r="S141" s="224">
        <v>0</v>
      </c>
      <c r="T141" s="225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26" t="s">
        <v>161</v>
      </c>
      <c r="AT141" s="226" t="s">
        <v>157</v>
      </c>
      <c r="AU141" s="226" t="s">
        <v>75</v>
      </c>
      <c r="AY141" s="20" t="s">
        <v>155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0" t="s">
        <v>75</v>
      </c>
      <c r="BK141" s="227">
        <f>ROUND(I141*H141,2)</f>
        <v>0</v>
      </c>
      <c r="BL141" s="20" t="s">
        <v>161</v>
      </c>
      <c r="BM141" s="226" t="s">
        <v>356</v>
      </c>
    </row>
    <row r="142" s="2" customFormat="1">
      <c r="A142" s="41"/>
      <c r="B142" s="42"/>
      <c r="C142" s="43"/>
      <c r="D142" s="228" t="s">
        <v>162</v>
      </c>
      <c r="E142" s="43"/>
      <c r="F142" s="229" t="s">
        <v>2584</v>
      </c>
      <c r="G142" s="43"/>
      <c r="H142" s="43"/>
      <c r="I142" s="230"/>
      <c r="J142" s="43"/>
      <c r="K142" s="43"/>
      <c r="L142" s="47"/>
      <c r="M142" s="231"/>
      <c r="N142" s="232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162</v>
      </c>
      <c r="AU142" s="20" t="s">
        <v>75</v>
      </c>
    </row>
    <row r="143" s="12" customFormat="1" ht="25.92" customHeight="1">
      <c r="A143" s="12"/>
      <c r="B143" s="199"/>
      <c r="C143" s="200"/>
      <c r="D143" s="201" t="s">
        <v>68</v>
      </c>
      <c r="E143" s="202" t="s">
        <v>2601</v>
      </c>
      <c r="F143" s="202" t="s">
        <v>2602</v>
      </c>
      <c r="G143" s="200"/>
      <c r="H143" s="200"/>
      <c r="I143" s="203"/>
      <c r="J143" s="204">
        <f>BK143</f>
        <v>0</v>
      </c>
      <c r="K143" s="200"/>
      <c r="L143" s="205"/>
      <c r="M143" s="206"/>
      <c r="N143" s="207"/>
      <c r="O143" s="207"/>
      <c r="P143" s="208">
        <f>SUM(P144:P157)</f>
        <v>0</v>
      </c>
      <c r="Q143" s="207"/>
      <c r="R143" s="208">
        <f>SUM(R144:R157)</f>
        <v>0</v>
      </c>
      <c r="S143" s="207"/>
      <c r="T143" s="209">
        <f>SUM(T144:T157)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0" t="s">
        <v>75</v>
      </c>
      <c r="AT143" s="211" t="s">
        <v>68</v>
      </c>
      <c r="AU143" s="211" t="s">
        <v>69</v>
      </c>
      <c r="AY143" s="210" t="s">
        <v>155</v>
      </c>
      <c r="BK143" s="212">
        <f>SUM(BK144:BK157)</f>
        <v>0</v>
      </c>
    </row>
    <row r="144" s="2" customFormat="1" ht="16.5" customHeight="1">
      <c r="A144" s="41"/>
      <c r="B144" s="42"/>
      <c r="C144" s="215" t="s">
        <v>233</v>
      </c>
      <c r="D144" s="215" t="s">
        <v>157</v>
      </c>
      <c r="E144" s="216" t="s">
        <v>2603</v>
      </c>
      <c r="F144" s="217" t="s">
        <v>2572</v>
      </c>
      <c r="G144" s="218" t="s">
        <v>842</v>
      </c>
      <c r="H144" s="219">
        <v>1</v>
      </c>
      <c r="I144" s="220"/>
      <c r="J144" s="221">
        <f>ROUND(I144*H144,2)</f>
        <v>0</v>
      </c>
      <c r="K144" s="217" t="s">
        <v>19</v>
      </c>
      <c r="L144" s="47"/>
      <c r="M144" s="222" t="s">
        <v>19</v>
      </c>
      <c r="N144" s="223" t="s">
        <v>40</v>
      </c>
      <c r="O144" s="87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161</v>
      </c>
      <c r="AT144" s="226" t="s">
        <v>157</v>
      </c>
      <c r="AU144" s="226" t="s">
        <v>75</v>
      </c>
      <c r="AY144" s="20" t="s">
        <v>155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75</v>
      </c>
      <c r="BK144" s="227">
        <f>ROUND(I144*H144,2)</f>
        <v>0</v>
      </c>
      <c r="BL144" s="20" t="s">
        <v>161</v>
      </c>
      <c r="BM144" s="226" t="s">
        <v>361</v>
      </c>
    </row>
    <row r="145" s="2" customFormat="1">
      <c r="A145" s="41"/>
      <c r="B145" s="42"/>
      <c r="C145" s="43"/>
      <c r="D145" s="228" t="s">
        <v>162</v>
      </c>
      <c r="E145" s="43"/>
      <c r="F145" s="229" t="s">
        <v>2572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162</v>
      </c>
      <c r="AU145" s="20" t="s">
        <v>75</v>
      </c>
    </row>
    <row r="146" s="2" customFormat="1" ht="16.5" customHeight="1">
      <c r="A146" s="41"/>
      <c r="B146" s="42"/>
      <c r="C146" s="215" t="s">
        <v>376</v>
      </c>
      <c r="D146" s="215" t="s">
        <v>157</v>
      </c>
      <c r="E146" s="216" t="s">
        <v>2604</v>
      </c>
      <c r="F146" s="217" t="s">
        <v>2574</v>
      </c>
      <c r="G146" s="218" t="s">
        <v>842</v>
      </c>
      <c r="H146" s="219">
        <v>1</v>
      </c>
      <c r="I146" s="220"/>
      <c r="J146" s="221">
        <f>ROUND(I146*H146,2)</f>
        <v>0</v>
      </c>
      <c r="K146" s="217" t="s">
        <v>19</v>
      </c>
      <c r="L146" s="47"/>
      <c r="M146" s="222" t="s">
        <v>19</v>
      </c>
      <c r="N146" s="223" t="s">
        <v>40</v>
      </c>
      <c r="O146" s="87"/>
      <c r="P146" s="224">
        <f>O146*H146</f>
        <v>0</v>
      </c>
      <c r="Q146" s="224">
        <v>0</v>
      </c>
      <c r="R146" s="224">
        <f>Q146*H146</f>
        <v>0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161</v>
      </c>
      <c r="AT146" s="226" t="s">
        <v>157</v>
      </c>
      <c r="AU146" s="226" t="s">
        <v>75</v>
      </c>
      <c r="AY146" s="20" t="s">
        <v>155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75</v>
      </c>
      <c r="BK146" s="227">
        <f>ROUND(I146*H146,2)</f>
        <v>0</v>
      </c>
      <c r="BL146" s="20" t="s">
        <v>161</v>
      </c>
      <c r="BM146" s="226" t="s">
        <v>379</v>
      </c>
    </row>
    <row r="147" s="2" customFormat="1">
      <c r="A147" s="41"/>
      <c r="B147" s="42"/>
      <c r="C147" s="43"/>
      <c r="D147" s="228" t="s">
        <v>162</v>
      </c>
      <c r="E147" s="43"/>
      <c r="F147" s="229" t="s">
        <v>2574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162</v>
      </c>
      <c r="AU147" s="20" t="s">
        <v>75</v>
      </c>
    </row>
    <row r="148" s="2" customFormat="1" ht="16.5" customHeight="1">
      <c r="A148" s="41"/>
      <c r="B148" s="42"/>
      <c r="C148" s="215" t="s">
        <v>238</v>
      </c>
      <c r="D148" s="215" t="s">
        <v>157</v>
      </c>
      <c r="E148" s="216" t="s">
        <v>2605</v>
      </c>
      <c r="F148" s="217" t="s">
        <v>2576</v>
      </c>
      <c r="G148" s="218" t="s">
        <v>1500</v>
      </c>
      <c r="H148" s="219">
        <v>2</v>
      </c>
      <c r="I148" s="220"/>
      <c r="J148" s="221">
        <f>ROUND(I148*H148,2)</f>
        <v>0</v>
      </c>
      <c r="K148" s="217" t="s">
        <v>19</v>
      </c>
      <c r="L148" s="47"/>
      <c r="M148" s="222" t="s">
        <v>19</v>
      </c>
      <c r="N148" s="223" t="s">
        <v>40</v>
      </c>
      <c r="O148" s="87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161</v>
      </c>
      <c r="AT148" s="226" t="s">
        <v>157</v>
      </c>
      <c r="AU148" s="226" t="s">
        <v>75</v>
      </c>
      <c r="AY148" s="20" t="s">
        <v>155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75</v>
      </c>
      <c r="BK148" s="227">
        <f>ROUND(I148*H148,2)</f>
        <v>0</v>
      </c>
      <c r="BL148" s="20" t="s">
        <v>161</v>
      </c>
      <c r="BM148" s="226" t="s">
        <v>388</v>
      </c>
    </row>
    <row r="149" s="2" customFormat="1">
      <c r="A149" s="41"/>
      <c r="B149" s="42"/>
      <c r="C149" s="43"/>
      <c r="D149" s="228" t="s">
        <v>162</v>
      </c>
      <c r="E149" s="43"/>
      <c r="F149" s="229" t="s">
        <v>2576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162</v>
      </c>
      <c r="AU149" s="20" t="s">
        <v>75</v>
      </c>
    </row>
    <row r="150" s="2" customFormat="1" ht="16.5" customHeight="1">
      <c r="A150" s="41"/>
      <c r="B150" s="42"/>
      <c r="C150" s="215" t="s">
        <v>392</v>
      </c>
      <c r="D150" s="215" t="s">
        <v>157</v>
      </c>
      <c r="E150" s="216" t="s">
        <v>2606</v>
      </c>
      <c r="F150" s="217" t="s">
        <v>2578</v>
      </c>
      <c r="G150" s="218" t="s">
        <v>842</v>
      </c>
      <c r="H150" s="219">
        <v>1</v>
      </c>
      <c r="I150" s="220"/>
      <c r="J150" s="221">
        <f>ROUND(I150*H150,2)</f>
        <v>0</v>
      </c>
      <c r="K150" s="217" t="s">
        <v>19</v>
      </c>
      <c r="L150" s="47"/>
      <c r="M150" s="222" t="s">
        <v>19</v>
      </c>
      <c r="N150" s="223" t="s">
        <v>40</v>
      </c>
      <c r="O150" s="87"/>
      <c r="P150" s="224">
        <f>O150*H150</f>
        <v>0</v>
      </c>
      <c r="Q150" s="224">
        <v>0</v>
      </c>
      <c r="R150" s="224">
        <f>Q150*H150</f>
        <v>0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161</v>
      </c>
      <c r="AT150" s="226" t="s">
        <v>157</v>
      </c>
      <c r="AU150" s="226" t="s">
        <v>75</v>
      </c>
      <c r="AY150" s="20" t="s">
        <v>155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75</v>
      </c>
      <c r="BK150" s="227">
        <f>ROUND(I150*H150,2)</f>
        <v>0</v>
      </c>
      <c r="BL150" s="20" t="s">
        <v>161</v>
      </c>
      <c r="BM150" s="226" t="s">
        <v>395</v>
      </c>
    </row>
    <row r="151" s="2" customFormat="1">
      <c r="A151" s="41"/>
      <c r="B151" s="42"/>
      <c r="C151" s="43"/>
      <c r="D151" s="228" t="s">
        <v>162</v>
      </c>
      <c r="E151" s="43"/>
      <c r="F151" s="229" t="s">
        <v>2578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162</v>
      </c>
      <c r="AU151" s="20" t="s">
        <v>75</v>
      </c>
    </row>
    <row r="152" s="2" customFormat="1" ht="16.5" customHeight="1">
      <c r="A152" s="41"/>
      <c r="B152" s="42"/>
      <c r="C152" s="215" t="s">
        <v>257</v>
      </c>
      <c r="D152" s="215" t="s">
        <v>157</v>
      </c>
      <c r="E152" s="216" t="s">
        <v>2607</v>
      </c>
      <c r="F152" s="217" t="s">
        <v>2580</v>
      </c>
      <c r="G152" s="218" t="s">
        <v>1500</v>
      </c>
      <c r="H152" s="219">
        <v>1</v>
      </c>
      <c r="I152" s="220"/>
      <c r="J152" s="221">
        <f>ROUND(I152*H152,2)</f>
        <v>0</v>
      </c>
      <c r="K152" s="217" t="s">
        <v>19</v>
      </c>
      <c r="L152" s="47"/>
      <c r="M152" s="222" t="s">
        <v>19</v>
      </c>
      <c r="N152" s="223" t="s">
        <v>40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161</v>
      </c>
      <c r="AT152" s="226" t="s">
        <v>157</v>
      </c>
      <c r="AU152" s="226" t="s">
        <v>75</v>
      </c>
      <c r="AY152" s="20" t="s">
        <v>155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75</v>
      </c>
      <c r="BK152" s="227">
        <f>ROUND(I152*H152,2)</f>
        <v>0</v>
      </c>
      <c r="BL152" s="20" t="s">
        <v>161</v>
      </c>
      <c r="BM152" s="226" t="s">
        <v>399</v>
      </c>
    </row>
    <row r="153" s="2" customFormat="1">
      <c r="A153" s="41"/>
      <c r="B153" s="42"/>
      <c r="C153" s="43"/>
      <c r="D153" s="228" t="s">
        <v>162</v>
      </c>
      <c r="E153" s="43"/>
      <c r="F153" s="229" t="s">
        <v>2580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162</v>
      </c>
      <c r="AU153" s="20" t="s">
        <v>75</v>
      </c>
    </row>
    <row r="154" s="2" customFormat="1" ht="16.5" customHeight="1">
      <c r="A154" s="41"/>
      <c r="B154" s="42"/>
      <c r="C154" s="215" t="s">
        <v>427</v>
      </c>
      <c r="D154" s="215" t="s">
        <v>157</v>
      </c>
      <c r="E154" s="216" t="s">
        <v>2608</v>
      </c>
      <c r="F154" s="217" t="s">
        <v>2582</v>
      </c>
      <c r="G154" s="218" t="s">
        <v>1500</v>
      </c>
      <c r="H154" s="219">
        <v>1</v>
      </c>
      <c r="I154" s="220"/>
      <c r="J154" s="221">
        <f>ROUND(I154*H154,2)</f>
        <v>0</v>
      </c>
      <c r="K154" s="217" t="s">
        <v>19</v>
      </c>
      <c r="L154" s="47"/>
      <c r="M154" s="222" t="s">
        <v>19</v>
      </c>
      <c r="N154" s="223" t="s">
        <v>40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161</v>
      </c>
      <c r="AT154" s="226" t="s">
        <v>157</v>
      </c>
      <c r="AU154" s="226" t="s">
        <v>75</v>
      </c>
      <c r="AY154" s="20" t="s">
        <v>155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75</v>
      </c>
      <c r="BK154" s="227">
        <f>ROUND(I154*H154,2)</f>
        <v>0</v>
      </c>
      <c r="BL154" s="20" t="s">
        <v>161</v>
      </c>
      <c r="BM154" s="226" t="s">
        <v>430</v>
      </c>
    </row>
    <row r="155" s="2" customFormat="1">
      <c r="A155" s="41"/>
      <c r="B155" s="42"/>
      <c r="C155" s="43"/>
      <c r="D155" s="228" t="s">
        <v>162</v>
      </c>
      <c r="E155" s="43"/>
      <c r="F155" s="229" t="s">
        <v>2582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162</v>
      </c>
      <c r="AU155" s="20" t="s">
        <v>75</v>
      </c>
    </row>
    <row r="156" s="2" customFormat="1" ht="16.5" customHeight="1">
      <c r="A156" s="41"/>
      <c r="B156" s="42"/>
      <c r="C156" s="215" t="s">
        <v>262</v>
      </c>
      <c r="D156" s="215" t="s">
        <v>157</v>
      </c>
      <c r="E156" s="216" t="s">
        <v>2609</v>
      </c>
      <c r="F156" s="217" t="s">
        <v>2584</v>
      </c>
      <c r="G156" s="218" t="s">
        <v>1493</v>
      </c>
      <c r="H156" s="287"/>
      <c r="I156" s="220"/>
      <c r="J156" s="221">
        <f>ROUND(I156*H156,2)</f>
        <v>0</v>
      </c>
      <c r="K156" s="217" t="s">
        <v>19</v>
      </c>
      <c r="L156" s="47"/>
      <c r="M156" s="222" t="s">
        <v>19</v>
      </c>
      <c r="N156" s="223" t="s">
        <v>40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161</v>
      </c>
      <c r="AT156" s="226" t="s">
        <v>157</v>
      </c>
      <c r="AU156" s="226" t="s">
        <v>75</v>
      </c>
      <c r="AY156" s="20" t="s">
        <v>155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75</v>
      </c>
      <c r="BK156" s="227">
        <f>ROUND(I156*H156,2)</f>
        <v>0</v>
      </c>
      <c r="BL156" s="20" t="s">
        <v>161</v>
      </c>
      <c r="BM156" s="226" t="s">
        <v>435</v>
      </c>
    </row>
    <row r="157" s="2" customFormat="1">
      <c r="A157" s="41"/>
      <c r="B157" s="42"/>
      <c r="C157" s="43"/>
      <c r="D157" s="228" t="s">
        <v>162</v>
      </c>
      <c r="E157" s="43"/>
      <c r="F157" s="229" t="s">
        <v>2584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162</v>
      </c>
      <c r="AU157" s="20" t="s">
        <v>75</v>
      </c>
    </row>
    <row r="158" s="12" customFormat="1" ht="25.92" customHeight="1">
      <c r="A158" s="12"/>
      <c r="B158" s="199"/>
      <c r="C158" s="200"/>
      <c r="D158" s="201" t="s">
        <v>68</v>
      </c>
      <c r="E158" s="202" t="s">
        <v>2610</v>
      </c>
      <c r="F158" s="202" t="s">
        <v>2611</v>
      </c>
      <c r="G158" s="200"/>
      <c r="H158" s="200"/>
      <c r="I158" s="203"/>
      <c r="J158" s="204">
        <f>BK158</f>
        <v>0</v>
      </c>
      <c r="K158" s="200"/>
      <c r="L158" s="205"/>
      <c r="M158" s="206"/>
      <c r="N158" s="207"/>
      <c r="O158" s="207"/>
      <c r="P158" s="208">
        <f>SUM(P159:P172)</f>
        <v>0</v>
      </c>
      <c r="Q158" s="207"/>
      <c r="R158" s="208">
        <f>SUM(R159:R172)</f>
        <v>0</v>
      </c>
      <c r="S158" s="207"/>
      <c r="T158" s="209">
        <f>SUM(T159:T172)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0" t="s">
        <v>75</v>
      </c>
      <c r="AT158" s="211" t="s">
        <v>68</v>
      </c>
      <c r="AU158" s="211" t="s">
        <v>69</v>
      </c>
      <c r="AY158" s="210" t="s">
        <v>155</v>
      </c>
      <c r="BK158" s="212">
        <f>SUM(BK159:BK172)</f>
        <v>0</v>
      </c>
    </row>
    <row r="159" s="2" customFormat="1" ht="16.5" customHeight="1">
      <c r="A159" s="41"/>
      <c r="B159" s="42"/>
      <c r="C159" s="215" t="s">
        <v>438</v>
      </c>
      <c r="D159" s="215" t="s">
        <v>157</v>
      </c>
      <c r="E159" s="216" t="s">
        <v>2612</v>
      </c>
      <c r="F159" s="217" t="s">
        <v>2572</v>
      </c>
      <c r="G159" s="218" t="s">
        <v>842</v>
      </c>
      <c r="H159" s="219">
        <v>1</v>
      </c>
      <c r="I159" s="220"/>
      <c r="J159" s="221">
        <f>ROUND(I159*H159,2)</f>
        <v>0</v>
      </c>
      <c r="K159" s="217" t="s">
        <v>19</v>
      </c>
      <c r="L159" s="47"/>
      <c r="M159" s="222" t="s">
        <v>19</v>
      </c>
      <c r="N159" s="223" t="s">
        <v>40</v>
      </c>
      <c r="O159" s="87"/>
      <c r="P159" s="224">
        <f>O159*H159</f>
        <v>0</v>
      </c>
      <c r="Q159" s="224">
        <v>0</v>
      </c>
      <c r="R159" s="224">
        <f>Q159*H159</f>
        <v>0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161</v>
      </c>
      <c r="AT159" s="226" t="s">
        <v>157</v>
      </c>
      <c r="AU159" s="226" t="s">
        <v>75</v>
      </c>
      <c r="AY159" s="20" t="s">
        <v>155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75</v>
      </c>
      <c r="BK159" s="227">
        <f>ROUND(I159*H159,2)</f>
        <v>0</v>
      </c>
      <c r="BL159" s="20" t="s">
        <v>161</v>
      </c>
      <c r="BM159" s="226" t="s">
        <v>441</v>
      </c>
    </row>
    <row r="160" s="2" customFormat="1">
      <c r="A160" s="41"/>
      <c r="B160" s="42"/>
      <c r="C160" s="43"/>
      <c r="D160" s="228" t="s">
        <v>162</v>
      </c>
      <c r="E160" s="43"/>
      <c r="F160" s="229" t="s">
        <v>2572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162</v>
      </c>
      <c r="AU160" s="20" t="s">
        <v>75</v>
      </c>
    </row>
    <row r="161" s="2" customFormat="1" ht="16.5" customHeight="1">
      <c r="A161" s="41"/>
      <c r="B161" s="42"/>
      <c r="C161" s="215" t="s">
        <v>268</v>
      </c>
      <c r="D161" s="215" t="s">
        <v>157</v>
      </c>
      <c r="E161" s="216" t="s">
        <v>2613</v>
      </c>
      <c r="F161" s="217" t="s">
        <v>2574</v>
      </c>
      <c r="G161" s="218" t="s">
        <v>842</v>
      </c>
      <c r="H161" s="219">
        <v>1</v>
      </c>
      <c r="I161" s="220"/>
      <c r="J161" s="221">
        <f>ROUND(I161*H161,2)</f>
        <v>0</v>
      </c>
      <c r="K161" s="217" t="s">
        <v>19</v>
      </c>
      <c r="L161" s="47"/>
      <c r="M161" s="222" t="s">
        <v>19</v>
      </c>
      <c r="N161" s="223" t="s">
        <v>40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161</v>
      </c>
      <c r="AT161" s="226" t="s">
        <v>157</v>
      </c>
      <c r="AU161" s="226" t="s">
        <v>75</v>
      </c>
      <c r="AY161" s="20" t="s">
        <v>155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75</v>
      </c>
      <c r="BK161" s="227">
        <f>ROUND(I161*H161,2)</f>
        <v>0</v>
      </c>
      <c r="BL161" s="20" t="s">
        <v>161</v>
      </c>
      <c r="BM161" s="226" t="s">
        <v>446</v>
      </c>
    </row>
    <row r="162" s="2" customFormat="1">
      <c r="A162" s="41"/>
      <c r="B162" s="42"/>
      <c r="C162" s="43"/>
      <c r="D162" s="228" t="s">
        <v>162</v>
      </c>
      <c r="E162" s="43"/>
      <c r="F162" s="229" t="s">
        <v>2574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162</v>
      </c>
      <c r="AU162" s="20" t="s">
        <v>75</v>
      </c>
    </row>
    <row r="163" s="2" customFormat="1" ht="16.5" customHeight="1">
      <c r="A163" s="41"/>
      <c r="B163" s="42"/>
      <c r="C163" s="215" t="s">
        <v>449</v>
      </c>
      <c r="D163" s="215" t="s">
        <v>157</v>
      </c>
      <c r="E163" s="216" t="s">
        <v>2614</v>
      </c>
      <c r="F163" s="217" t="s">
        <v>2576</v>
      </c>
      <c r="G163" s="218" t="s">
        <v>1500</v>
      </c>
      <c r="H163" s="219">
        <v>2</v>
      </c>
      <c r="I163" s="220"/>
      <c r="J163" s="221">
        <f>ROUND(I163*H163,2)</f>
        <v>0</v>
      </c>
      <c r="K163" s="217" t="s">
        <v>19</v>
      </c>
      <c r="L163" s="47"/>
      <c r="M163" s="222" t="s">
        <v>19</v>
      </c>
      <c r="N163" s="223" t="s">
        <v>40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161</v>
      </c>
      <c r="AT163" s="226" t="s">
        <v>157</v>
      </c>
      <c r="AU163" s="226" t="s">
        <v>75</v>
      </c>
      <c r="AY163" s="20" t="s">
        <v>155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75</v>
      </c>
      <c r="BK163" s="227">
        <f>ROUND(I163*H163,2)</f>
        <v>0</v>
      </c>
      <c r="BL163" s="20" t="s">
        <v>161</v>
      </c>
      <c r="BM163" s="226" t="s">
        <v>442</v>
      </c>
    </row>
    <row r="164" s="2" customFormat="1">
      <c r="A164" s="41"/>
      <c r="B164" s="42"/>
      <c r="C164" s="43"/>
      <c r="D164" s="228" t="s">
        <v>162</v>
      </c>
      <c r="E164" s="43"/>
      <c r="F164" s="229" t="s">
        <v>2576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162</v>
      </c>
      <c r="AU164" s="20" t="s">
        <v>75</v>
      </c>
    </row>
    <row r="165" s="2" customFormat="1" ht="16.5" customHeight="1">
      <c r="A165" s="41"/>
      <c r="B165" s="42"/>
      <c r="C165" s="215" t="s">
        <v>282</v>
      </c>
      <c r="D165" s="215" t="s">
        <v>157</v>
      </c>
      <c r="E165" s="216" t="s">
        <v>2615</v>
      </c>
      <c r="F165" s="217" t="s">
        <v>2578</v>
      </c>
      <c r="G165" s="218" t="s">
        <v>842</v>
      </c>
      <c r="H165" s="219">
        <v>1</v>
      </c>
      <c r="I165" s="220"/>
      <c r="J165" s="221">
        <f>ROUND(I165*H165,2)</f>
        <v>0</v>
      </c>
      <c r="K165" s="217" t="s">
        <v>19</v>
      </c>
      <c r="L165" s="47"/>
      <c r="M165" s="222" t="s">
        <v>19</v>
      </c>
      <c r="N165" s="223" t="s">
        <v>40</v>
      </c>
      <c r="O165" s="87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26" t="s">
        <v>161</v>
      </c>
      <c r="AT165" s="226" t="s">
        <v>157</v>
      </c>
      <c r="AU165" s="226" t="s">
        <v>75</v>
      </c>
      <c r="AY165" s="20" t="s">
        <v>155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20" t="s">
        <v>75</v>
      </c>
      <c r="BK165" s="227">
        <f>ROUND(I165*H165,2)</f>
        <v>0</v>
      </c>
      <c r="BL165" s="20" t="s">
        <v>161</v>
      </c>
      <c r="BM165" s="226" t="s">
        <v>459</v>
      </c>
    </row>
    <row r="166" s="2" customFormat="1">
      <c r="A166" s="41"/>
      <c r="B166" s="42"/>
      <c r="C166" s="43"/>
      <c r="D166" s="228" t="s">
        <v>162</v>
      </c>
      <c r="E166" s="43"/>
      <c r="F166" s="229" t="s">
        <v>2578</v>
      </c>
      <c r="G166" s="43"/>
      <c r="H166" s="43"/>
      <c r="I166" s="230"/>
      <c r="J166" s="43"/>
      <c r="K166" s="43"/>
      <c r="L166" s="47"/>
      <c r="M166" s="231"/>
      <c r="N166" s="232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162</v>
      </c>
      <c r="AU166" s="20" t="s">
        <v>75</v>
      </c>
    </row>
    <row r="167" s="2" customFormat="1" ht="16.5" customHeight="1">
      <c r="A167" s="41"/>
      <c r="B167" s="42"/>
      <c r="C167" s="215" t="s">
        <v>461</v>
      </c>
      <c r="D167" s="215" t="s">
        <v>157</v>
      </c>
      <c r="E167" s="216" t="s">
        <v>2616</v>
      </c>
      <c r="F167" s="217" t="s">
        <v>2580</v>
      </c>
      <c r="G167" s="218" t="s">
        <v>1500</v>
      </c>
      <c r="H167" s="219">
        <v>1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40</v>
      </c>
      <c r="O167" s="87"/>
      <c r="P167" s="224">
        <f>O167*H167</f>
        <v>0</v>
      </c>
      <c r="Q167" s="224">
        <v>0</v>
      </c>
      <c r="R167" s="224">
        <f>Q167*H167</f>
        <v>0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161</v>
      </c>
      <c r="AT167" s="226" t="s">
        <v>157</v>
      </c>
      <c r="AU167" s="226" t="s">
        <v>75</v>
      </c>
      <c r="AY167" s="20" t="s">
        <v>155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75</v>
      </c>
      <c r="BK167" s="227">
        <f>ROUND(I167*H167,2)</f>
        <v>0</v>
      </c>
      <c r="BL167" s="20" t="s">
        <v>161</v>
      </c>
      <c r="BM167" s="226" t="s">
        <v>464</v>
      </c>
    </row>
    <row r="168" s="2" customFormat="1">
      <c r="A168" s="41"/>
      <c r="B168" s="42"/>
      <c r="C168" s="43"/>
      <c r="D168" s="228" t="s">
        <v>162</v>
      </c>
      <c r="E168" s="43"/>
      <c r="F168" s="229" t="s">
        <v>2580</v>
      </c>
      <c r="G168" s="43"/>
      <c r="H168" s="43"/>
      <c r="I168" s="230"/>
      <c r="J168" s="43"/>
      <c r="K168" s="43"/>
      <c r="L168" s="47"/>
      <c r="M168" s="231"/>
      <c r="N168" s="232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162</v>
      </c>
      <c r="AU168" s="20" t="s">
        <v>75</v>
      </c>
    </row>
    <row r="169" s="2" customFormat="1" ht="16.5" customHeight="1">
      <c r="A169" s="41"/>
      <c r="B169" s="42"/>
      <c r="C169" s="215" t="s">
        <v>292</v>
      </c>
      <c r="D169" s="215" t="s">
        <v>157</v>
      </c>
      <c r="E169" s="216" t="s">
        <v>2617</v>
      </c>
      <c r="F169" s="217" t="s">
        <v>2582</v>
      </c>
      <c r="G169" s="218" t="s">
        <v>1500</v>
      </c>
      <c r="H169" s="219">
        <v>1</v>
      </c>
      <c r="I169" s="220"/>
      <c r="J169" s="221">
        <f>ROUND(I169*H169,2)</f>
        <v>0</v>
      </c>
      <c r="K169" s="217" t="s">
        <v>19</v>
      </c>
      <c r="L169" s="47"/>
      <c r="M169" s="222" t="s">
        <v>19</v>
      </c>
      <c r="N169" s="223" t="s">
        <v>40</v>
      </c>
      <c r="O169" s="87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161</v>
      </c>
      <c r="AT169" s="226" t="s">
        <v>157</v>
      </c>
      <c r="AU169" s="226" t="s">
        <v>75</v>
      </c>
      <c r="AY169" s="20" t="s">
        <v>155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75</v>
      </c>
      <c r="BK169" s="227">
        <f>ROUND(I169*H169,2)</f>
        <v>0</v>
      </c>
      <c r="BL169" s="20" t="s">
        <v>161</v>
      </c>
      <c r="BM169" s="226" t="s">
        <v>465</v>
      </c>
    </row>
    <row r="170" s="2" customFormat="1">
      <c r="A170" s="41"/>
      <c r="B170" s="42"/>
      <c r="C170" s="43"/>
      <c r="D170" s="228" t="s">
        <v>162</v>
      </c>
      <c r="E170" s="43"/>
      <c r="F170" s="229" t="s">
        <v>2582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162</v>
      </c>
      <c r="AU170" s="20" t="s">
        <v>75</v>
      </c>
    </row>
    <row r="171" s="2" customFormat="1" ht="16.5" customHeight="1">
      <c r="A171" s="41"/>
      <c r="B171" s="42"/>
      <c r="C171" s="215" t="s">
        <v>469</v>
      </c>
      <c r="D171" s="215" t="s">
        <v>157</v>
      </c>
      <c r="E171" s="216" t="s">
        <v>2618</v>
      </c>
      <c r="F171" s="217" t="s">
        <v>2584</v>
      </c>
      <c r="G171" s="218" t="s">
        <v>1493</v>
      </c>
      <c r="H171" s="287"/>
      <c r="I171" s="220"/>
      <c r="J171" s="221">
        <f>ROUND(I171*H171,2)</f>
        <v>0</v>
      </c>
      <c r="K171" s="217" t="s">
        <v>19</v>
      </c>
      <c r="L171" s="47"/>
      <c r="M171" s="222" t="s">
        <v>19</v>
      </c>
      <c r="N171" s="223" t="s">
        <v>40</v>
      </c>
      <c r="O171" s="87"/>
      <c r="P171" s="224">
        <f>O171*H171</f>
        <v>0</v>
      </c>
      <c r="Q171" s="224">
        <v>0</v>
      </c>
      <c r="R171" s="224">
        <f>Q171*H171</f>
        <v>0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161</v>
      </c>
      <c r="AT171" s="226" t="s">
        <v>157</v>
      </c>
      <c r="AU171" s="226" t="s">
        <v>75</v>
      </c>
      <c r="AY171" s="20" t="s">
        <v>155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75</v>
      </c>
      <c r="BK171" s="227">
        <f>ROUND(I171*H171,2)</f>
        <v>0</v>
      </c>
      <c r="BL171" s="20" t="s">
        <v>161</v>
      </c>
      <c r="BM171" s="226" t="s">
        <v>472</v>
      </c>
    </row>
    <row r="172" s="2" customFormat="1">
      <c r="A172" s="41"/>
      <c r="B172" s="42"/>
      <c r="C172" s="43"/>
      <c r="D172" s="228" t="s">
        <v>162</v>
      </c>
      <c r="E172" s="43"/>
      <c r="F172" s="229" t="s">
        <v>2584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162</v>
      </c>
      <c r="AU172" s="20" t="s">
        <v>75</v>
      </c>
    </row>
    <row r="173" s="12" customFormat="1" ht="25.92" customHeight="1">
      <c r="A173" s="12"/>
      <c r="B173" s="199"/>
      <c r="C173" s="200"/>
      <c r="D173" s="201" t="s">
        <v>68</v>
      </c>
      <c r="E173" s="202" t="s">
        <v>2619</v>
      </c>
      <c r="F173" s="202" t="s">
        <v>2620</v>
      </c>
      <c r="G173" s="200"/>
      <c r="H173" s="200"/>
      <c r="I173" s="203"/>
      <c r="J173" s="204">
        <f>BK173</f>
        <v>0</v>
      </c>
      <c r="K173" s="200"/>
      <c r="L173" s="205"/>
      <c r="M173" s="206"/>
      <c r="N173" s="207"/>
      <c r="O173" s="207"/>
      <c r="P173" s="208">
        <f>SUM(P174:P187)</f>
        <v>0</v>
      </c>
      <c r="Q173" s="207"/>
      <c r="R173" s="208">
        <f>SUM(R174:R187)</f>
        <v>0</v>
      </c>
      <c r="S173" s="207"/>
      <c r="T173" s="209">
        <f>SUM(T174:T187)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0" t="s">
        <v>75</v>
      </c>
      <c r="AT173" s="211" t="s">
        <v>68</v>
      </c>
      <c r="AU173" s="211" t="s">
        <v>69</v>
      </c>
      <c r="AY173" s="210" t="s">
        <v>155</v>
      </c>
      <c r="BK173" s="212">
        <f>SUM(BK174:BK187)</f>
        <v>0</v>
      </c>
    </row>
    <row r="174" s="2" customFormat="1" ht="16.5" customHeight="1">
      <c r="A174" s="41"/>
      <c r="B174" s="42"/>
      <c r="C174" s="215" t="s">
        <v>301</v>
      </c>
      <c r="D174" s="215" t="s">
        <v>157</v>
      </c>
      <c r="E174" s="216" t="s">
        <v>2621</v>
      </c>
      <c r="F174" s="217" t="s">
        <v>2572</v>
      </c>
      <c r="G174" s="218" t="s">
        <v>842</v>
      </c>
      <c r="H174" s="219">
        <v>1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40</v>
      </c>
      <c r="O174" s="87"/>
      <c r="P174" s="224">
        <f>O174*H174</f>
        <v>0</v>
      </c>
      <c r="Q174" s="224">
        <v>0</v>
      </c>
      <c r="R174" s="224">
        <f>Q174*H174</f>
        <v>0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161</v>
      </c>
      <c r="AT174" s="226" t="s">
        <v>157</v>
      </c>
      <c r="AU174" s="226" t="s">
        <v>75</v>
      </c>
      <c r="AY174" s="20" t="s">
        <v>155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75</v>
      </c>
      <c r="BK174" s="227">
        <f>ROUND(I174*H174,2)</f>
        <v>0</v>
      </c>
      <c r="BL174" s="20" t="s">
        <v>161</v>
      </c>
      <c r="BM174" s="226" t="s">
        <v>475</v>
      </c>
    </row>
    <row r="175" s="2" customFormat="1">
      <c r="A175" s="41"/>
      <c r="B175" s="42"/>
      <c r="C175" s="43"/>
      <c r="D175" s="228" t="s">
        <v>162</v>
      </c>
      <c r="E175" s="43"/>
      <c r="F175" s="229" t="s">
        <v>2572</v>
      </c>
      <c r="G175" s="43"/>
      <c r="H175" s="43"/>
      <c r="I175" s="230"/>
      <c r="J175" s="43"/>
      <c r="K175" s="43"/>
      <c r="L175" s="47"/>
      <c r="M175" s="231"/>
      <c r="N175" s="232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162</v>
      </c>
      <c r="AU175" s="20" t="s">
        <v>75</v>
      </c>
    </row>
    <row r="176" s="2" customFormat="1" ht="16.5" customHeight="1">
      <c r="A176" s="41"/>
      <c r="B176" s="42"/>
      <c r="C176" s="215" t="s">
        <v>491</v>
      </c>
      <c r="D176" s="215" t="s">
        <v>157</v>
      </c>
      <c r="E176" s="216" t="s">
        <v>2622</v>
      </c>
      <c r="F176" s="217" t="s">
        <v>2574</v>
      </c>
      <c r="G176" s="218" t="s">
        <v>842</v>
      </c>
      <c r="H176" s="219">
        <v>1</v>
      </c>
      <c r="I176" s="220"/>
      <c r="J176" s="221">
        <f>ROUND(I176*H176,2)</f>
        <v>0</v>
      </c>
      <c r="K176" s="217" t="s">
        <v>19</v>
      </c>
      <c r="L176" s="47"/>
      <c r="M176" s="222" t="s">
        <v>19</v>
      </c>
      <c r="N176" s="223" t="s">
        <v>40</v>
      </c>
      <c r="O176" s="87"/>
      <c r="P176" s="224">
        <f>O176*H176</f>
        <v>0</v>
      </c>
      <c r="Q176" s="224">
        <v>0</v>
      </c>
      <c r="R176" s="224">
        <f>Q176*H176</f>
        <v>0</v>
      </c>
      <c r="S176" s="224">
        <v>0</v>
      </c>
      <c r="T176" s="225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26" t="s">
        <v>161</v>
      </c>
      <c r="AT176" s="226" t="s">
        <v>157</v>
      </c>
      <c r="AU176" s="226" t="s">
        <v>75</v>
      </c>
      <c r="AY176" s="20" t="s">
        <v>155</v>
      </c>
      <c r="BE176" s="227">
        <f>IF(N176="základní",J176,0)</f>
        <v>0</v>
      </c>
      <c r="BF176" s="227">
        <f>IF(N176="snížená",J176,0)</f>
        <v>0</v>
      </c>
      <c r="BG176" s="227">
        <f>IF(N176="zákl. přenesená",J176,0)</f>
        <v>0</v>
      </c>
      <c r="BH176" s="227">
        <f>IF(N176="sníž. přenesená",J176,0)</f>
        <v>0</v>
      </c>
      <c r="BI176" s="227">
        <f>IF(N176="nulová",J176,0)</f>
        <v>0</v>
      </c>
      <c r="BJ176" s="20" t="s">
        <v>75</v>
      </c>
      <c r="BK176" s="227">
        <f>ROUND(I176*H176,2)</f>
        <v>0</v>
      </c>
      <c r="BL176" s="20" t="s">
        <v>161</v>
      </c>
      <c r="BM176" s="226" t="s">
        <v>494</v>
      </c>
    </row>
    <row r="177" s="2" customFormat="1">
      <c r="A177" s="41"/>
      <c r="B177" s="42"/>
      <c r="C177" s="43"/>
      <c r="D177" s="228" t="s">
        <v>162</v>
      </c>
      <c r="E177" s="43"/>
      <c r="F177" s="229" t="s">
        <v>2574</v>
      </c>
      <c r="G177" s="43"/>
      <c r="H177" s="43"/>
      <c r="I177" s="230"/>
      <c r="J177" s="43"/>
      <c r="K177" s="43"/>
      <c r="L177" s="47"/>
      <c r="M177" s="231"/>
      <c r="N177" s="232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162</v>
      </c>
      <c r="AU177" s="20" t="s">
        <v>75</v>
      </c>
    </row>
    <row r="178" s="2" customFormat="1" ht="16.5" customHeight="1">
      <c r="A178" s="41"/>
      <c r="B178" s="42"/>
      <c r="C178" s="215" t="s">
        <v>325</v>
      </c>
      <c r="D178" s="215" t="s">
        <v>157</v>
      </c>
      <c r="E178" s="216" t="s">
        <v>2623</v>
      </c>
      <c r="F178" s="217" t="s">
        <v>2576</v>
      </c>
      <c r="G178" s="218" t="s">
        <v>1500</v>
      </c>
      <c r="H178" s="219">
        <v>1</v>
      </c>
      <c r="I178" s="220"/>
      <c r="J178" s="221">
        <f>ROUND(I178*H178,2)</f>
        <v>0</v>
      </c>
      <c r="K178" s="217" t="s">
        <v>19</v>
      </c>
      <c r="L178" s="47"/>
      <c r="M178" s="222" t="s">
        <v>19</v>
      </c>
      <c r="N178" s="223" t="s">
        <v>40</v>
      </c>
      <c r="O178" s="87"/>
      <c r="P178" s="224">
        <f>O178*H178</f>
        <v>0</v>
      </c>
      <c r="Q178" s="224">
        <v>0</v>
      </c>
      <c r="R178" s="224">
        <f>Q178*H178</f>
        <v>0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161</v>
      </c>
      <c r="AT178" s="226" t="s">
        <v>157</v>
      </c>
      <c r="AU178" s="226" t="s">
        <v>75</v>
      </c>
      <c r="AY178" s="20" t="s">
        <v>155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75</v>
      </c>
      <c r="BK178" s="227">
        <f>ROUND(I178*H178,2)</f>
        <v>0</v>
      </c>
      <c r="BL178" s="20" t="s">
        <v>161</v>
      </c>
      <c r="BM178" s="226" t="s">
        <v>505</v>
      </c>
    </row>
    <row r="179" s="2" customFormat="1">
      <c r="A179" s="41"/>
      <c r="B179" s="42"/>
      <c r="C179" s="43"/>
      <c r="D179" s="228" t="s">
        <v>162</v>
      </c>
      <c r="E179" s="43"/>
      <c r="F179" s="229" t="s">
        <v>2576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162</v>
      </c>
      <c r="AU179" s="20" t="s">
        <v>75</v>
      </c>
    </row>
    <row r="180" s="2" customFormat="1" ht="16.5" customHeight="1">
      <c r="A180" s="41"/>
      <c r="B180" s="42"/>
      <c r="C180" s="215" t="s">
        <v>507</v>
      </c>
      <c r="D180" s="215" t="s">
        <v>157</v>
      </c>
      <c r="E180" s="216" t="s">
        <v>2624</v>
      </c>
      <c r="F180" s="217" t="s">
        <v>2578</v>
      </c>
      <c r="G180" s="218" t="s">
        <v>842</v>
      </c>
      <c r="H180" s="219">
        <v>1</v>
      </c>
      <c r="I180" s="220"/>
      <c r="J180" s="221">
        <f>ROUND(I180*H180,2)</f>
        <v>0</v>
      </c>
      <c r="K180" s="217" t="s">
        <v>19</v>
      </c>
      <c r="L180" s="47"/>
      <c r="M180" s="222" t="s">
        <v>19</v>
      </c>
      <c r="N180" s="223" t="s">
        <v>40</v>
      </c>
      <c r="O180" s="87"/>
      <c r="P180" s="224">
        <f>O180*H180</f>
        <v>0</v>
      </c>
      <c r="Q180" s="224">
        <v>0</v>
      </c>
      <c r="R180" s="224">
        <f>Q180*H180</f>
        <v>0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161</v>
      </c>
      <c r="AT180" s="226" t="s">
        <v>157</v>
      </c>
      <c r="AU180" s="226" t="s">
        <v>75</v>
      </c>
      <c r="AY180" s="20" t="s">
        <v>155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75</v>
      </c>
      <c r="BK180" s="227">
        <f>ROUND(I180*H180,2)</f>
        <v>0</v>
      </c>
      <c r="BL180" s="20" t="s">
        <v>161</v>
      </c>
      <c r="BM180" s="226" t="s">
        <v>508</v>
      </c>
    </row>
    <row r="181" s="2" customFormat="1">
      <c r="A181" s="41"/>
      <c r="B181" s="42"/>
      <c r="C181" s="43"/>
      <c r="D181" s="228" t="s">
        <v>162</v>
      </c>
      <c r="E181" s="43"/>
      <c r="F181" s="229" t="s">
        <v>2578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162</v>
      </c>
      <c r="AU181" s="20" t="s">
        <v>75</v>
      </c>
    </row>
    <row r="182" s="2" customFormat="1" ht="16.5" customHeight="1">
      <c r="A182" s="41"/>
      <c r="B182" s="42"/>
      <c r="C182" s="215" t="s">
        <v>351</v>
      </c>
      <c r="D182" s="215" t="s">
        <v>157</v>
      </c>
      <c r="E182" s="216" t="s">
        <v>2625</v>
      </c>
      <c r="F182" s="217" t="s">
        <v>2580</v>
      </c>
      <c r="G182" s="218" t="s">
        <v>1500</v>
      </c>
      <c r="H182" s="219">
        <v>1</v>
      </c>
      <c r="I182" s="220"/>
      <c r="J182" s="221">
        <f>ROUND(I182*H182,2)</f>
        <v>0</v>
      </c>
      <c r="K182" s="217" t="s">
        <v>19</v>
      </c>
      <c r="L182" s="47"/>
      <c r="M182" s="222" t="s">
        <v>19</v>
      </c>
      <c r="N182" s="223" t="s">
        <v>40</v>
      </c>
      <c r="O182" s="87"/>
      <c r="P182" s="224">
        <f>O182*H182</f>
        <v>0</v>
      </c>
      <c r="Q182" s="224">
        <v>0</v>
      </c>
      <c r="R182" s="224">
        <f>Q182*H182</f>
        <v>0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161</v>
      </c>
      <c r="AT182" s="226" t="s">
        <v>157</v>
      </c>
      <c r="AU182" s="226" t="s">
        <v>75</v>
      </c>
      <c r="AY182" s="20" t="s">
        <v>155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75</v>
      </c>
      <c r="BK182" s="227">
        <f>ROUND(I182*H182,2)</f>
        <v>0</v>
      </c>
      <c r="BL182" s="20" t="s">
        <v>161</v>
      </c>
      <c r="BM182" s="226" t="s">
        <v>551</v>
      </c>
    </row>
    <row r="183" s="2" customFormat="1">
      <c r="A183" s="41"/>
      <c r="B183" s="42"/>
      <c r="C183" s="43"/>
      <c r="D183" s="228" t="s">
        <v>162</v>
      </c>
      <c r="E183" s="43"/>
      <c r="F183" s="229" t="s">
        <v>2580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162</v>
      </c>
      <c r="AU183" s="20" t="s">
        <v>75</v>
      </c>
    </row>
    <row r="184" s="2" customFormat="1" ht="16.5" customHeight="1">
      <c r="A184" s="41"/>
      <c r="B184" s="42"/>
      <c r="C184" s="215" t="s">
        <v>552</v>
      </c>
      <c r="D184" s="215" t="s">
        <v>157</v>
      </c>
      <c r="E184" s="216" t="s">
        <v>2626</v>
      </c>
      <c r="F184" s="217" t="s">
        <v>2582</v>
      </c>
      <c r="G184" s="218" t="s">
        <v>1500</v>
      </c>
      <c r="H184" s="219">
        <v>1</v>
      </c>
      <c r="I184" s="220"/>
      <c r="J184" s="221">
        <f>ROUND(I184*H184,2)</f>
        <v>0</v>
      </c>
      <c r="K184" s="217" t="s">
        <v>19</v>
      </c>
      <c r="L184" s="47"/>
      <c r="M184" s="222" t="s">
        <v>19</v>
      </c>
      <c r="N184" s="223" t="s">
        <v>40</v>
      </c>
      <c r="O184" s="87"/>
      <c r="P184" s="224">
        <f>O184*H184</f>
        <v>0</v>
      </c>
      <c r="Q184" s="224">
        <v>0</v>
      </c>
      <c r="R184" s="224">
        <f>Q184*H184</f>
        <v>0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161</v>
      </c>
      <c r="AT184" s="226" t="s">
        <v>157</v>
      </c>
      <c r="AU184" s="226" t="s">
        <v>75</v>
      </c>
      <c r="AY184" s="20" t="s">
        <v>155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75</v>
      </c>
      <c r="BK184" s="227">
        <f>ROUND(I184*H184,2)</f>
        <v>0</v>
      </c>
      <c r="BL184" s="20" t="s">
        <v>161</v>
      </c>
      <c r="BM184" s="226" t="s">
        <v>555</v>
      </c>
    </row>
    <row r="185" s="2" customFormat="1">
      <c r="A185" s="41"/>
      <c r="B185" s="42"/>
      <c r="C185" s="43"/>
      <c r="D185" s="228" t="s">
        <v>162</v>
      </c>
      <c r="E185" s="43"/>
      <c r="F185" s="229" t="s">
        <v>2582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162</v>
      </c>
      <c r="AU185" s="20" t="s">
        <v>75</v>
      </c>
    </row>
    <row r="186" s="2" customFormat="1" ht="16.5" customHeight="1">
      <c r="A186" s="41"/>
      <c r="B186" s="42"/>
      <c r="C186" s="215" t="s">
        <v>356</v>
      </c>
      <c r="D186" s="215" t="s">
        <v>157</v>
      </c>
      <c r="E186" s="216" t="s">
        <v>2627</v>
      </c>
      <c r="F186" s="217" t="s">
        <v>2584</v>
      </c>
      <c r="G186" s="218" t="s">
        <v>1493</v>
      </c>
      <c r="H186" s="287"/>
      <c r="I186" s="220"/>
      <c r="J186" s="221">
        <f>ROUND(I186*H186,2)</f>
        <v>0</v>
      </c>
      <c r="K186" s="217" t="s">
        <v>19</v>
      </c>
      <c r="L186" s="47"/>
      <c r="M186" s="222" t="s">
        <v>19</v>
      </c>
      <c r="N186" s="223" t="s">
        <v>40</v>
      </c>
      <c r="O186" s="87"/>
      <c r="P186" s="224">
        <f>O186*H186</f>
        <v>0</v>
      </c>
      <c r="Q186" s="224">
        <v>0</v>
      </c>
      <c r="R186" s="224">
        <f>Q186*H186</f>
        <v>0</v>
      </c>
      <c r="S186" s="224">
        <v>0</v>
      </c>
      <c r="T186" s="225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26" t="s">
        <v>161</v>
      </c>
      <c r="AT186" s="226" t="s">
        <v>157</v>
      </c>
      <c r="AU186" s="226" t="s">
        <v>75</v>
      </c>
      <c r="AY186" s="20" t="s">
        <v>155</v>
      </c>
      <c r="BE186" s="227">
        <f>IF(N186="základní",J186,0)</f>
        <v>0</v>
      </c>
      <c r="BF186" s="227">
        <f>IF(N186="snížená",J186,0)</f>
        <v>0</v>
      </c>
      <c r="BG186" s="227">
        <f>IF(N186="zákl. přenesená",J186,0)</f>
        <v>0</v>
      </c>
      <c r="BH186" s="227">
        <f>IF(N186="sníž. přenesená",J186,0)</f>
        <v>0</v>
      </c>
      <c r="BI186" s="227">
        <f>IF(N186="nulová",J186,0)</f>
        <v>0</v>
      </c>
      <c r="BJ186" s="20" t="s">
        <v>75</v>
      </c>
      <c r="BK186" s="227">
        <f>ROUND(I186*H186,2)</f>
        <v>0</v>
      </c>
      <c r="BL186" s="20" t="s">
        <v>161</v>
      </c>
      <c r="BM186" s="226" t="s">
        <v>580</v>
      </c>
    </row>
    <row r="187" s="2" customFormat="1">
      <c r="A187" s="41"/>
      <c r="B187" s="42"/>
      <c r="C187" s="43"/>
      <c r="D187" s="228" t="s">
        <v>162</v>
      </c>
      <c r="E187" s="43"/>
      <c r="F187" s="229" t="s">
        <v>2584</v>
      </c>
      <c r="G187" s="43"/>
      <c r="H187" s="43"/>
      <c r="I187" s="230"/>
      <c r="J187" s="43"/>
      <c r="K187" s="43"/>
      <c r="L187" s="47"/>
      <c r="M187" s="231"/>
      <c r="N187" s="232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162</v>
      </c>
      <c r="AU187" s="20" t="s">
        <v>75</v>
      </c>
    </row>
    <row r="188" s="12" customFormat="1" ht="25.92" customHeight="1">
      <c r="A188" s="12"/>
      <c r="B188" s="199"/>
      <c r="C188" s="200"/>
      <c r="D188" s="201" t="s">
        <v>68</v>
      </c>
      <c r="E188" s="202" t="s">
        <v>2628</v>
      </c>
      <c r="F188" s="202" t="s">
        <v>2629</v>
      </c>
      <c r="G188" s="200"/>
      <c r="H188" s="200"/>
      <c r="I188" s="203"/>
      <c r="J188" s="204">
        <f>BK188</f>
        <v>0</v>
      </c>
      <c r="K188" s="200"/>
      <c r="L188" s="205"/>
      <c r="M188" s="206"/>
      <c r="N188" s="207"/>
      <c r="O188" s="207"/>
      <c r="P188" s="208">
        <f>SUM(P189:P202)</f>
        <v>0</v>
      </c>
      <c r="Q188" s="207"/>
      <c r="R188" s="208">
        <f>SUM(R189:R202)</f>
        <v>0</v>
      </c>
      <c r="S188" s="207"/>
      <c r="T188" s="209">
        <f>SUM(T189:T202)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0" t="s">
        <v>75</v>
      </c>
      <c r="AT188" s="211" t="s">
        <v>68</v>
      </c>
      <c r="AU188" s="211" t="s">
        <v>69</v>
      </c>
      <c r="AY188" s="210" t="s">
        <v>155</v>
      </c>
      <c r="BK188" s="212">
        <f>SUM(BK189:BK202)</f>
        <v>0</v>
      </c>
    </row>
    <row r="189" s="2" customFormat="1" ht="16.5" customHeight="1">
      <c r="A189" s="41"/>
      <c r="B189" s="42"/>
      <c r="C189" s="215" t="s">
        <v>582</v>
      </c>
      <c r="D189" s="215" t="s">
        <v>157</v>
      </c>
      <c r="E189" s="216" t="s">
        <v>2630</v>
      </c>
      <c r="F189" s="217" t="s">
        <v>2572</v>
      </c>
      <c r="G189" s="218" t="s">
        <v>842</v>
      </c>
      <c r="H189" s="219">
        <v>1</v>
      </c>
      <c r="I189" s="220"/>
      <c r="J189" s="221">
        <f>ROUND(I189*H189,2)</f>
        <v>0</v>
      </c>
      <c r="K189" s="217" t="s">
        <v>19</v>
      </c>
      <c r="L189" s="47"/>
      <c r="M189" s="222" t="s">
        <v>19</v>
      </c>
      <c r="N189" s="223" t="s">
        <v>40</v>
      </c>
      <c r="O189" s="87"/>
      <c r="P189" s="224">
        <f>O189*H189</f>
        <v>0</v>
      </c>
      <c r="Q189" s="224">
        <v>0</v>
      </c>
      <c r="R189" s="224">
        <f>Q189*H189</f>
        <v>0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161</v>
      </c>
      <c r="AT189" s="226" t="s">
        <v>157</v>
      </c>
      <c r="AU189" s="226" t="s">
        <v>75</v>
      </c>
      <c r="AY189" s="20" t="s">
        <v>155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75</v>
      </c>
      <c r="BK189" s="227">
        <f>ROUND(I189*H189,2)</f>
        <v>0</v>
      </c>
      <c r="BL189" s="20" t="s">
        <v>161</v>
      </c>
      <c r="BM189" s="226" t="s">
        <v>585</v>
      </c>
    </row>
    <row r="190" s="2" customFormat="1">
      <c r="A190" s="41"/>
      <c r="B190" s="42"/>
      <c r="C190" s="43"/>
      <c r="D190" s="228" t="s">
        <v>162</v>
      </c>
      <c r="E190" s="43"/>
      <c r="F190" s="229" t="s">
        <v>2572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162</v>
      </c>
      <c r="AU190" s="20" t="s">
        <v>75</v>
      </c>
    </row>
    <row r="191" s="2" customFormat="1" ht="16.5" customHeight="1">
      <c r="A191" s="41"/>
      <c r="B191" s="42"/>
      <c r="C191" s="215" t="s">
        <v>361</v>
      </c>
      <c r="D191" s="215" t="s">
        <v>157</v>
      </c>
      <c r="E191" s="216" t="s">
        <v>2631</v>
      </c>
      <c r="F191" s="217" t="s">
        <v>2574</v>
      </c>
      <c r="G191" s="218" t="s">
        <v>842</v>
      </c>
      <c r="H191" s="219">
        <v>1</v>
      </c>
      <c r="I191" s="220"/>
      <c r="J191" s="221">
        <f>ROUND(I191*H191,2)</f>
        <v>0</v>
      </c>
      <c r="K191" s="217" t="s">
        <v>19</v>
      </c>
      <c r="L191" s="47"/>
      <c r="M191" s="222" t="s">
        <v>19</v>
      </c>
      <c r="N191" s="223" t="s">
        <v>40</v>
      </c>
      <c r="O191" s="87"/>
      <c r="P191" s="224">
        <f>O191*H191</f>
        <v>0</v>
      </c>
      <c r="Q191" s="224">
        <v>0</v>
      </c>
      <c r="R191" s="224">
        <f>Q191*H191</f>
        <v>0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161</v>
      </c>
      <c r="AT191" s="226" t="s">
        <v>157</v>
      </c>
      <c r="AU191" s="226" t="s">
        <v>75</v>
      </c>
      <c r="AY191" s="20" t="s">
        <v>155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75</v>
      </c>
      <c r="BK191" s="227">
        <f>ROUND(I191*H191,2)</f>
        <v>0</v>
      </c>
      <c r="BL191" s="20" t="s">
        <v>161</v>
      </c>
      <c r="BM191" s="226" t="s">
        <v>589</v>
      </c>
    </row>
    <row r="192" s="2" customFormat="1">
      <c r="A192" s="41"/>
      <c r="B192" s="42"/>
      <c r="C192" s="43"/>
      <c r="D192" s="228" t="s">
        <v>162</v>
      </c>
      <c r="E192" s="43"/>
      <c r="F192" s="229" t="s">
        <v>2574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162</v>
      </c>
      <c r="AU192" s="20" t="s">
        <v>75</v>
      </c>
    </row>
    <row r="193" s="2" customFormat="1" ht="16.5" customHeight="1">
      <c r="A193" s="41"/>
      <c r="B193" s="42"/>
      <c r="C193" s="215" t="s">
        <v>590</v>
      </c>
      <c r="D193" s="215" t="s">
        <v>157</v>
      </c>
      <c r="E193" s="216" t="s">
        <v>2632</v>
      </c>
      <c r="F193" s="217" t="s">
        <v>2576</v>
      </c>
      <c r="G193" s="218" t="s">
        <v>1500</v>
      </c>
      <c r="H193" s="219">
        <v>1</v>
      </c>
      <c r="I193" s="220"/>
      <c r="J193" s="221">
        <f>ROUND(I193*H193,2)</f>
        <v>0</v>
      </c>
      <c r="K193" s="217" t="s">
        <v>19</v>
      </c>
      <c r="L193" s="47"/>
      <c r="M193" s="222" t="s">
        <v>19</v>
      </c>
      <c r="N193" s="223" t="s">
        <v>40</v>
      </c>
      <c r="O193" s="87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161</v>
      </c>
      <c r="AT193" s="226" t="s">
        <v>157</v>
      </c>
      <c r="AU193" s="226" t="s">
        <v>75</v>
      </c>
      <c r="AY193" s="20" t="s">
        <v>155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75</v>
      </c>
      <c r="BK193" s="227">
        <f>ROUND(I193*H193,2)</f>
        <v>0</v>
      </c>
      <c r="BL193" s="20" t="s">
        <v>161</v>
      </c>
      <c r="BM193" s="226" t="s">
        <v>593</v>
      </c>
    </row>
    <row r="194" s="2" customFormat="1">
      <c r="A194" s="41"/>
      <c r="B194" s="42"/>
      <c r="C194" s="43"/>
      <c r="D194" s="228" t="s">
        <v>162</v>
      </c>
      <c r="E194" s="43"/>
      <c r="F194" s="229" t="s">
        <v>2576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162</v>
      </c>
      <c r="AU194" s="20" t="s">
        <v>75</v>
      </c>
    </row>
    <row r="195" s="2" customFormat="1" ht="16.5" customHeight="1">
      <c r="A195" s="41"/>
      <c r="B195" s="42"/>
      <c r="C195" s="215" t="s">
        <v>379</v>
      </c>
      <c r="D195" s="215" t="s">
        <v>157</v>
      </c>
      <c r="E195" s="216" t="s">
        <v>2633</v>
      </c>
      <c r="F195" s="217" t="s">
        <v>2578</v>
      </c>
      <c r="G195" s="218" t="s">
        <v>842</v>
      </c>
      <c r="H195" s="219">
        <v>1</v>
      </c>
      <c r="I195" s="220"/>
      <c r="J195" s="221">
        <f>ROUND(I195*H195,2)</f>
        <v>0</v>
      </c>
      <c r="K195" s="217" t="s">
        <v>19</v>
      </c>
      <c r="L195" s="47"/>
      <c r="M195" s="222" t="s">
        <v>19</v>
      </c>
      <c r="N195" s="223" t="s">
        <v>40</v>
      </c>
      <c r="O195" s="87"/>
      <c r="P195" s="224">
        <f>O195*H195</f>
        <v>0</v>
      </c>
      <c r="Q195" s="224">
        <v>0</v>
      </c>
      <c r="R195" s="224">
        <f>Q195*H195</f>
        <v>0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161</v>
      </c>
      <c r="AT195" s="226" t="s">
        <v>157</v>
      </c>
      <c r="AU195" s="226" t="s">
        <v>75</v>
      </c>
      <c r="AY195" s="20" t="s">
        <v>155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75</v>
      </c>
      <c r="BK195" s="227">
        <f>ROUND(I195*H195,2)</f>
        <v>0</v>
      </c>
      <c r="BL195" s="20" t="s">
        <v>161</v>
      </c>
      <c r="BM195" s="226" t="s">
        <v>597</v>
      </c>
    </row>
    <row r="196" s="2" customFormat="1">
      <c r="A196" s="41"/>
      <c r="B196" s="42"/>
      <c r="C196" s="43"/>
      <c r="D196" s="228" t="s">
        <v>162</v>
      </c>
      <c r="E196" s="43"/>
      <c r="F196" s="229" t="s">
        <v>2578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162</v>
      </c>
      <c r="AU196" s="20" t="s">
        <v>75</v>
      </c>
    </row>
    <row r="197" s="2" customFormat="1" ht="16.5" customHeight="1">
      <c r="A197" s="41"/>
      <c r="B197" s="42"/>
      <c r="C197" s="215" t="s">
        <v>598</v>
      </c>
      <c r="D197" s="215" t="s">
        <v>157</v>
      </c>
      <c r="E197" s="216" t="s">
        <v>2634</v>
      </c>
      <c r="F197" s="217" t="s">
        <v>2580</v>
      </c>
      <c r="G197" s="218" t="s">
        <v>1500</v>
      </c>
      <c r="H197" s="219">
        <v>1</v>
      </c>
      <c r="I197" s="220"/>
      <c r="J197" s="221">
        <f>ROUND(I197*H197,2)</f>
        <v>0</v>
      </c>
      <c r="K197" s="217" t="s">
        <v>19</v>
      </c>
      <c r="L197" s="47"/>
      <c r="M197" s="222" t="s">
        <v>19</v>
      </c>
      <c r="N197" s="223" t="s">
        <v>40</v>
      </c>
      <c r="O197" s="87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161</v>
      </c>
      <c r="AT197" s="226" t="s">
        <v>157</v>
      </c>
      <c r="AU197" s="226" t="s">
        <v>75</v>
      </c>
      <c r="AY197" s="20" t="s">
        <v>155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75</v>
      </c>
      <c r="BK197" s="227">
        <f>ROUND(I197*H197,2)</f>
        <v>0</v>
      </c>
      <c r="BL197" s="20" t="s">
        <v>161</v>
      </c>
      <c r="BM197" s="226" t="s">
        <v>601</v>
      </c>
    </row>
    <row r="198" s="2" customFormat="1">
      <c r="A198" s="41"/>
      <c r="B198" s="42"/>
      <c r="C198" s="43"/>
      <c r="D198" s="228" t="s">
        <v>162</v>
      </c>
      <c r="E198" s="43"/>
      <c r="F198" s="229" t="s">
        <v>2580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162</v>
      </c>
      <c r="AU198" s="20" t="s">
        <v>75</v>
      </c>
    </row>
    <row r="199" s="2" customFormat="1" ht="16.5" customHeight="1">
      <c r="A199" s="41"/>
      <c r="B199" s="42"/>
      <c r="C199" s="215" t="s">
        <v>388</v>
      </c>
      <c r="D199" s="215" t="s">
        <v>157</v>
      </c>
      <c r="E199" s="216" t="s">
        <v>2635</v>
      </c>
      <c r="F199" s="217" t="s">
        <v>2582</v>
      </c>
      <c r="G199" s="218" t="s">
        <v>1500</v>
      </c>
      <c r="H199" s="219">
        <v>1</v>
      </c>
      <c r="I199" s="220"/>
      <c r="J199" s="221">
        <f>ROUND(I199*H199,2)</f>
        <v>0</v>
      </c>
      <c r="K199" s="217" t="s">
        <v>19</v>
      </c>
      <c r="L199" s="47"/>
      <c r="M199" s="222" t="s">
        <v>19</v>
      </c>
      <c r="N199" s="223" t="s">
        <v>40</v>
      </c>
      <c r="O199" s="87"/>
      <c r="P199" s="224">
        <f>O199*H199</f>
        <v>0</v>
      </c>
      <c r="Q199" s="224">
        <v>0</v>
      </c>
      <c r="R199" s="224">
        <f>Q199*H199</f>
        <v>0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161</v>
      </c>
      <c r="AT199" s="226" t="s">
        <v>157</v>
      </c>
      <c r="AU199" s="226" t="s">
        <v>75</v>
      </c>
      <c r="AY199" s="20" t="s">
        <v>155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75</v>
      </c>
      <c r="BK199" s="227">
        <f>ROUND(I199*H199,2)</f>
        <v>0</v>
      </c>
      <c r="BL199" s="20" t="s">
        <v>161</v>
      </c>
      <c r="BM199" s="226" t="s">
        <v>606</v>
      </c>
    </row>
    <row r="200" s="2" customFormat="1">
      <c r="A200" s="41"/>
      <c r="B200" s="42"/>
      <c r="C200" s="43"/>
      <c r="D200" s="228" t="s">
        <v>162</v>
      </c>
      <c r="E200" s="43"/>
      <c r="F200" s="229" t="s">
        <v>2582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162</v>
      </c>
      <c r="AU200" s="20" t="s">
        <v>75</v>
      </c>
    </row>
    <row r="201" s="2" customFormat="1" ht="16.5" customHeight="1">
      <c r="A201" s="41"/>
      <c r="B201" s="42"/>
      <c r="C201" s="215" t="s">
        <v>608</v>
      </c>
      <c r="D201" s="215" t="s">
        <v>157</v>
      </c>
      <c r="E201" s="216" t="s">
        <v>2636</v>
      </c>
      <c r="F201" s="217" t="s">
        <v>2584</v>
      </c>
      <c r="G201" s="218" t="s">
        <v>1493</v>
      </c>
      <c r="H201" s="287"/>
      <c r="I201" s="220"/>
      <c r="J201" s="221">
        <f>ROUND(I201*H201,2)</f>
        <v>0</v>
      </c>
      <c r="K201" s="217" t="s">
        <v>19</v>
      </c>
      <c r="L201" s="47"/>
      <c r="M201" s="222" t="s">
        <v>19</v>
      </c>
      <c r="N201" s="223" t="s">
        <v>40</v>
      </c>
      <c r="O201" s="87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161</v>
      </c>
      <c r="AT201" s="226" t="s">
        <v>157</v>
      </c>
      <c r="AU201" s="226" t="s">
        <v>75</v>
      </c>
      <c r="AY201" s="20" t="s">
        <v>155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75</v>
      </c>
      <c r="BK201" s="227">
        <f>ROUND(I201*H201,2)</f>
        <v>0</v>
      </c>
      <c r="BL201" s="20" t="s">
        <v>161</v>
      </c>
      <c r="BM201" s="226" t="s">
        <v>611</v>
      </c>
    </row>
    <row r="202" s="2" customFormat="1">
      <c r="A202" s="41"/>
      <c r="B202" s="42"/>
      <c r="C202" s="43"/>
      <c r="D202" s="228" t="s">
        <v>162</v>
      </c>
      <c r="E202" s="43"/>
      <c r="F202" s="229" t="s">
        <v>2584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162</v>
      </c>
      <c r="AU202" s="20" t="s">
        <v>75</v>
      </c>
    </row>
    <row r="203" s="12" customFormat="1" ht="25.92" customHeight="1">
      <c r="A203" s="12"/>
      <c r="B203" s="199"/>
      <c r="C203" s="200"/>
      <c r="D203" s="201" t="s">
        <v>68</v>
      </c>
      <c r="E203" s="202" t="s">
        <v>2637</v>
      </c>
      <c r="F203" s="202" t="s">
        <v>2638</v>
      </c>
      <c r="G203" s="200"/>
      <c r="H203" s="200"/>
      <c r="I203" s="203"/>
      <c r="J203" s="204">
        <f>BK203</f>
        <v>0</v>
      </c>
      <c r="K203" s="200"/>
      <c r="L203" s="205"/>
      <c r="M203" s="206"/>
      <c r="N203" s="207"/>
      <c r="O203" s="207"/>
      <c r="P203" s="208">
        <f>SUM(P204:P217)</f>
        <v>0</v>
      </c>
      <c r="Q203" s="207"/>
      <c r="R203" s="208">
        <f>SUM(R204:R217)</f>
        <v>0</v>
      </c>
      <c r="S203" s="207"/>
      <c r="T203" s="209">
        <f>SUM(T204:T217)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0" t="s">
        <v>75</v>
      </c>
      <c r="AT203" s="211" t="s">
        <v>68</v>
      </c>
      <c r="AU203" s="211" t="s">
        <v>69</v>
      </c>
      <c r="AY203" s="210" t="s">
        <v>155</v>
      </c>
      <c r="BK203" s="212">
        <f>SUM(BK204:BK217)</f>
        <v>0</v>
      </c>
    </row>
    <row r="204" s="2" customFormat="1" ht="16.5" customHeight="1">
      <c r="A204" s="41"/>
      <c r="B204" s="42"/>
      <c r="C204" s="215" t="s">
        <v>395</v>
      </c>
      <c r="D204" s="215" t="s">
        <v>157</v>
      </c>
      <c r="E204" s="216" t="s">
        <v>2639</v>
      </c>
      <c r="F204" s="217" t="s">
        <v>2572</v>
      </c>
      <c r="G204" s="218" t="s">
        <v>842</v>
      </c>
      <c r="H204" s="219">
        <v>1</v>
      </c>
      <c r="I204" s="220"/>
      <c r="J204" s="221">
        <f>ROUND(I204*H204,2)</f>
        <v>0</v>
      </c>
      <c r="K204" s="217" t="s">
        <v>19</v>
      </c>
      <c r="L204" s="47"/>
      <c r="M204" s="222" t="s">
        <v>19</v>
      </c>
      <c r="N204" s="223" t="s">
        <v>40</v>
      </c>
      <c r="O204" s="87"/>
      <c r="P204" s="224">
        <f>O204*H204</f>
        <v>0</v>
      </c>
      <c r="Q204" s="224">
        <v>0</v>
      </c>
      <c r="R204" s="224">
        <f>Q204*H204</f>
        <v>0</v>
      </c>
      <c r="S204" s="224">
        <v>0</v>
      </c>
      <c r="T204" s="225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26" t="s">
        <v>161</v>
      </c>
      <c r="AT204" s="226" t="s">
        <v>157</v>
      </c>
      <c r="AU204" s="226" t="s">
        <v>75</v>
      </c>
      <c r="AY204" s="20" t="s">
        <v>155</v>
      </c>
      <c r="BE204" s="227">
        <f>IF(N204="základní",J204,0)</f>
        <v>0</v>
      </c>
      <c r="BF204" s="227">
        <f>IF(N204="snížená",J204,0)</f>
        <v>0</v>
      </c>
      <c r="BG204" s="227">
        <f>IF(N204="zákl. přenesená",J204,0)</f>
        <v>0</v>
      </c>
      <c r="BH204" s="227">
        <f>IF(N204="sníž. přenesená",J204,0)</f>
        <v>0</v>
      </c>
      <c r="BI204" s="227">
        <f>IF(N204="nulová",J204,0)</f>
        <v>0</v>
      </c>
      <c r="BJ204" s="20" t="s">
        <v>75</v>
      </c>
      <c r="BK204" s="227">
        <f>ROUND(I204*H204,2)</f>
        <v>0</v>
      </c>
      <c r="BL204" s="20" t="s">
        <v>161</v>
      </c>
      <c r="BM204" s="226" t="s">
        <v>647</v>
      </c>
    </row>
    <row r="205" s="2" customFormat="1">
      <c r="A205" s="41"/>
      <c r="B205" s="42"/>
      <c r="C205" s="43"/>
      <c r="D205" s="228" t="s">
        <v>162</v>
      </c>
      <c r="E205" s="43"/>
      <c r="F205" s="229" t="s">
        <v>2572</v>
      </c>
      <c r="G205" s="43"/>
      <c r="H205" s="43"/>
      <c r="I205" s="230"/>
      <c r="J205" s="43"/>
      <c r="K205" s="43"/>
      <c r="L205" s="47"/>
      <c r="M205" s="231"/>
      <c r="N205" s="232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162</v>
      </c>
      <c r="AU205" s="20" t="s">
        <v>75</v>
      </c>
    </row>
    <row r="206" s="2" customFormat="1" ht="16.5" customHeight="1">
      <c r="A206" s="41"/>
      <c r="B206" s="42"/>
      <c r="C206" s="215" t="s">
        <v>649</v>
      </c>
      <c r="D206" s="215" t="s">
        <v>157</v>
      </c>
      <c r="E206" s="216" t="s">
        <v>2640</v>
      </c>
      <c r="F206" s="217" t="s">
        <v>2574</v>
      </c>
      <c r="G206" s="218" t="s">
        <v>842</v>
      </c>
      <c r="H206" s="219">
        <v>1</v>
      </c>
      <c r="I206" s="220"/>
      <c r="J206" s="221">
        <f>ROUND(I206*H206,2)</f>
        <v>0</v>
      </c>
      <c r="K206" s="217" t="s">
        <v>19</v>
      </c>
      <c r="L206" s="47"/>
      <c r="M206" s="222" t="s">
        <v>19</v>
      </c>
      <c r="N206" s="223" t="s">
        <v>40</v>
      </c>
      <c r="O206" s="87"/>
      <c r="P206" s="224">
        <f>O206*H206</f>
        <v>0</v>
      </c>
      <c r="Q206" s="224">
        <v>0</v>
      </c>
      <c r="R206" s="224">
        <f>Q206*H206</f>
        <v>0</v>
      </c>
      <c r="S206" s="224">
        <v>0</v>
      </c>
      <c r="T206" s="225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26" t="s">
        <v>161</v>
      </c>
      <c r="AT206" s="226" t="s">
        <v>157</v>
      </c>
      <c r="AU206" s="226" t="s">
        <v>75</v>
      </c>
      <c r="AY206" s="20" t="s">
        <v>155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0" t="s">
        <v>75</v>
      </c>
      <c r="BK206" s="227">
        <f>ROUND(I206*H206,2)</f>
        <v>0</v>
      </c>
      <c r="BL206" s="20" t="s">
        <v>161</v>
      </c>
      <c r="BM206" s="226" t="s">
        <v>652</v>
      </c>
    </row>
    <row r="207" s="2" customFormat="1">
      <c r="A207" s="41"/>
      <c r="B207" s="42"/>
      <c r="C207" s="43"/>
      <c r="D207" s="228" t="s">
        <v>162</v>
      </c>
      <c r="E207" s="43"/>
      <c r="F207" s="229" t="s">
        <v>2574</v>
      </c>
      <c r="G207" s="43"/>
      <c r="H207" s="43"/>
      <c r="I207" s="230"/>
      <c r="J207" s="43"/>
      <c r="K207" s="43"/>
      <c r="L207" s="47"/>
      <c r="M207" s="231"/>
      <c r="N207" s="232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162</v>
      </c>
      <c r="AU207" s="20" t="s">
        <v>75</v>
      </c>
    </row>
    <row r="208" s="2" customFormat="1" ht="16.5" customHeight="1">
      <c r="A208" s="41"/>
      <c r="B208" s="42"/>
      <c r="C208" s="215" t="s">
        <v>399</v>
      </c>
      <c r="D208" s="215" t="s">
        <v>157</v>
      </c>
      <c r="E208" s="216" t="s">
        <v>2641</v>
      </c>
      <c r="F208" s="217" t="s">
        <v>2576</v>
      </c>
      <c r="G208" s="218" t="s">
        <v>1500</v>
      </c>
      <c r="H208" s="219">
        <v>3</v>
      </c>
      <c r="I208" s="220"/>
      <c r="J208" s="221">
        <f>ROUND(I208*H208,2)</f>
        <v>0</v>
      </c>
      <c r="K208" s="217" t="s">
        <v>19</v>
      </c>
      <c r="L208" s="47"/>
      <c r="M208" s="222" t="s">
        <v>19</v>
      </c>
      <c r="N208" s="223" t="s">
        <v>40</v>
      </c>
      <c r="O208" s="87"/>
      <c r="P208" s="224">
        <f>O208*H208</f>
        <v>0</v>
      </c>
      <c r="Q208" s="224">
        <v>0</v>
      </c>
      <c r="R208" s="224">
        <f>Q208*H208</f>
        <v>0</v>
      </c>
      <c r="S208" s="224">
        <v>0</v>
      </c>
      <c r="T208" s="225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161</v>
      </c>
      <c r="AT208" s="226" t="s">
        <v>157</v>
      </c>
      <c r="AU208" s="226" t="s">
        <v>75</v>
      </c>
      <c r="AY208" s="20" t="s">
        <v>155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75</v>
      </c>
      <c r="BK208" s="227">
        <f>ROUND(I208*H208,2)</f>
        <v>0</v>
      </c>
      <c r="BL208" s="20" t="s">
        <v>161</v>
      </c>
      <c r="BM208" s="226" t="s">
        <v>662</v>
      </c>
    </row>
    <row r="209" s="2" customFormat="1">
      <c r="A209" s="41"/>
      <c r="B209" s="42"/>
      <c r="C209" s="43"/>
      <c r="D209" s="228" t="s">
        <v>162</v>
      </c>
      <c r="E209" s="43"/>
      <c r="F209" s="229" t="s">
        <v>2576</v>
      </c>
      <c r="G209" s="43"/>
      <c r="H209" s="43"/>
      <c r="I209" s="230"/>
      <c r="J209" s="43"/>
      <c r="K209" s="43"/>
      <c r="L209" s="47"/>
      <c r="M209" s="231"/>
      <c r="N209" s="232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162</v>
      </c>
      <c r="AU209" s="20" t="s">
        <v>75</v>
      </c>
    </row>
    <row r="210" s="2" customFormat="1" ht="16.5" customHeight="1">
      <c r="A210" s="41"/>
      <c r="B210" s="42"/>
      <c r="C210" s="215" t="s">
        <v>664</v>
      </c>
      <c r="D210" s="215" t="s">
        <v>157</v>
      </c>
      <c r="E210" s="216" t="s">
        <v>2642</v>
      </c>
      <c r="F210" s="217" t="s">
        <v>2578</v>
      </c>
      <c r="G210" s="218" t="s">
        <v>842</v>
      </c>
      <c r="H210" s="219">
        <v>1</v>
      </c>
      <c r="I210" s="220"/>
      <c r="J210" s="221">
        <f>ROUND(I210*H210,2)</f>
        <v>0</v>
      </c>
      <c r="K210" s="217" t="s">
        <v>19</v>
      </c>
      <c r="L210" s="47"/>
      <c r="M210" s="222" t="s">
        <v>19</v>
      </c>
      <c r="N210" s="223" t="s">
        <v>40</v>
      </c>
      <c r="O210" s="87"/>
      <c r="P210" s="224">
        <f>O210*H210</f>
        <v>0</v>
      </c>
      <c r="Q210" s="224">
        <v>0</v>
      </c>
      <c r="R210" s="224">
        <f>Q210*H210</f>
        <v>0</v>
      </c>
      <c r="S210" s="224">
        <v>0</v>
      </c>
      <c r="T210" s="225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26" t="s">
        <v>161</v>
      </c>
      <c r="AT210" s="226" t="s">
        <v>157</v>
      </c>
      <c r="AU210" s="226" t="s">
        <v>75</v>
      </c>
      <c r="AY210" s="20" t="s">
        <v>155</v>
      </c>
      <c r="BE210" s="227">
        <f>IF(N210="základní",J210,0)</f>
        <v>0</v>
      </c>
      <c r="BF210" s="227">
        <f>IF(N210="snížená",J210,0)</f>
        <v>0</v>
      </c>
      <c r="BG210" s="227">
        <f>IF(N210="zákl. přenesená",J210,0)</f>
        <v>0</v>
      </c>
      <c r="BH210" s="227">
        <f>IF(N210="sníž. přenesená",J210,0)</f>
        <v>0</v>
      </c>
      <c r="BI210" s="227">
        <f>IF(N210="nulová",J210,0)</f>
        <v>0</v>
      </c>
      <c r="BJ210" s="20" t="s">
        <v>75</v>
      </c>
      <c r="BK210" s="227">
        <f>ROUND(I210*H210,2)</f>
        <v>0</v>
      </c>
      <c r="BL210" s="20" t="s">
        <v>161</v>
      </c>
      <c r="BM210" s="226" t="s">
        <v>667</v>
      </c>
    </row>
    <row r="211" s="2" customFormat="1">
      <c r="A211" s="41"/>
      <c r="B211" s="42"/>
      <c r="C211" s="43"/>
      <c r="D211" s="228" t="s">
        <v>162</v>
      </c>
      <c r="E211" s="43"/>
      <c r="F211" s="229" t="s">
        <v>2578</v>
      </c>
      <c r="G211" s="43"/>
      <c r="H211" s="43"/>
      <c r="I211" s="230"/>
      <c r="J211" s="43"/>
      <c r="K211" s="43"/>
      <c r="L211" s="47"/>
      <c r="M211" s="231"/>
      <c r="N211" s="232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162</v>
      </c>
      <c r="AU211" s="20" t="s">
        <v>75</v>
      </c>
    </row>
    <row r="212" s="2" customFormat="1" ht="16.5" customHeight="1">
      <c r="A212" s="41"/>
      <c r="B212" s="42"/>
      <c r="C212" s="215" t="s">
        <v>430</v>
      </c>
      <c r="D212" s="215" t="s">
        <v>157</v>
      </c>
      <c r="E212" s="216" t="s">
        <v>2643</v>
      </c>
      <c r="F212" s="217" t="s">
        <v>2580</v>
      </c>
      <c r="G212" s="218" t="s">
        <v>1500</v>
      </c>
      <c r="H212" s="219">
        <v>1</v>
      </c>
      <c r="I212" s="220"/>
      <c r="J212" s="221">
        <f>ROUND(I212*H212,2)</f>
        <v>0</v>
      </c>
      <c r="K212" s="217" t="s">
        <v>19</v>
      </c>
      <c r="L212" s="47"/>
      <c r="M212" s="222" t="s">
        <v>19</v>
      </c>
      <c r="N212" s="223" t="s">
        <v>40</v>
      </c>
      <c r="O212" s="87"/>
      <c r="P212" s="224">
        <f>O212*H212</f>
        <v>0</v>
      </c>
      <c r="Q212" s="224">
        <v>0</v>
      </c>
      <c r="R212" s="224">
        <f>Q212*H212</f>
        <v>0</v>
      </c>
      <c r="S212" s="224">
        <v>0</v>
      </c>
      <c r="T212" s="225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26" t="s">
        <v>161</v>
      </c>
      <c r="AT212" s="226" t="s">
        <v>157</v>
      </c>
      <c r="AU212" s="226" t="s">
        <v>75</v>
      </c>
      <c r="AY212" s="20" t="s">
        <v>155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0" t="s">
        <v>75</v>
      </c>
      <c r="BK212" s="227">
        <f>ROUND(I212*H212,2)</f>
        <v>0</v>
      </c>
      <c r="BL212" s="20" t="s">
        <v>161</v>
      </c>
      <c r="BM212" s="226" t="s">
        <v>680</v>
      </c>
    </row>
    <row r="213" s="2" customFormat="1">
      <c r="A213" s="41"/>
      <c r="B213" s="42"/>
      <c r="C213" s="43"/>
      <c r="D213" s="228" t="s">
        <v>162</v>
      </c>
      <c r="E213" s="43"/>
      <c r="F213" s="229" t="s">
        <v>2580</v>
      </c>
      <c r="G213" s="43"/>
      <c r="H213" s="43"/>
      <c r="I213" s="230"/>
      <c r="J213" s="43"/>
      <c r="K213" s="43"/>
      <c r="L213" s="47"/>
      <c r="M213" s="231"/>
      <c r="N213" s="232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162</v>
      </c>
      <c r="AU213" s="20" t="s">
        <v>75</v>
      </c>
    </row>
    <row r="214" s="2" customFormat="1" ht="16.5" customHeight="1">
      <c r="A214" s="41"/>
      <c r="B214" s="42"/>
      <c r="C214" s="215" t="s">
        <v>682</v>
      </c>
      <c r="D214" s="215" t="s">
        <v>157</v>
      </c>
      <c r="E214" s="216" t="s">
        <v>2644</v>
      </c>
      <c r="F214" s="217" t="s">
        <v>2582</v>
      </c>
      <c r="G214" s="218" t="s">
        <v>1500</v>
      </c>
      <c r="H214" s="219">
        <v>1</v>
      </c>
      <c r="I214" s="220"/>
      <c r="J214" s="221">
        <f>ROUND(I214*H214,2)</f>
        <v>0</v>
      </c>
      <c r="K214" s="217" t="s">
        <v>19</v>
      </c>
      <c r="L214" s="47"/>
      <c r="M214" s="222" t="s">
        <v>19</v>
      </c>
      <c r="N214" s="223" t="s">
        <v>40</v>
      </c>
      <c r="O214" s="87"/>
      <c r="P214" s="224">
        <f>O214*H214</f>
        <v>0</v>
      </c>
      <c r="Q214" s="224">
        <v>0</v>
      </c>
      <c r="R214" s="224">
        <f>Q214*H214</f>
        <v>0</v>
      </c>
      <c r="S214" s="224">
        <v>0</v>
      </c>
      <c r="T214" s="225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26" t="s">
        <v>161</v>
      </c>
      <c r="AT214" s="226" t="s">
        <v>157</v>
      </c>
      <c r="AU214" s="226" t="s">
        <v>75</v>
      </c>
      <c r="AY214" s="20" t="s">
        <v>155</v>
      </c>
      <c r="BE214" s="227">
        <f>IF(N214="základní",J214,0)</f>
        <v>0</v>
      </c>
      <c r="BF214" s="227">
        <f>IF(N214="snížená",J214,0)</f>
        <v>0</v>
      </c>
      <c r="BG214" s="227">
        <f>IF(N214="zákl. přenesená",J214,0)</f>
        <v>0</v>
      </c>
      <c r="BH214" s="227">
        <f>IF(N214="sníž. přenesená",J214,0)</f>
        <v>0</v>
      </c>
      <c r="BI214" s="227">
        <f>IF(N214="nulová",J214,0)</f>
        <v>0</v>
      </c>
      <c r="BJ214" s="20" t="s">
        <v>75</v>
      </c>
      <c r="BK214" s="227">
        <f>ROUND(I214*H214,2)</f>
        <v>0</v>
      </c>
      <c r="BL214" s="20" t="s">
        <v>161</v>
      </c>
      <c r="BM214" s="226" t="s">
        <v>685</v>
      </c>
    </row>
    <row r="215" s="2" customFormat="1">
      <c r="A215" s="41"/>
      <c r="B215" s="42"/>
      <c r="C215" s="43"/>
      <c r="D215" s="228" t="s">
        <v>162</v>
      </c>
      <c r="E215" s="43"/>
      <c r="F215" s="229" t="s">
        <v>2582</v>
      </c>
      <c r="G215" s="43"/>
      <c r="H215" s="43"/>
      <c r="I215" s="230"/>
      <c r="J215" s="43"/>
      <c r="K215" s="43"/>
      <c r="L215" s="47"/>
      <c r="M215" s="231"/>
      <c r="N215" s="232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162</v>
      </c>
      <c r="AU215" s="20" t="s">
        <v>75</v>
      </c>
    </row>
    <row r="216" s="2" customFormat="1" ht="16.5" customHeight="1">
      <c r="A216" s="41"/>
      <c r="B216" s="42"/>
      <c r="C216" s="215" t="s">
        <v>435</v>
      </c>
      <c r="D216" s="215" t="s">
        <v>157</v>
      </c>
      <c r="E216" s="216" t="s">
        <v>2645</v>
      </c>
      <c r="F216" s="217" t="s">
        <v>2584</v>
      </c>
      <c r="G216" s="218" t="s">
        <v>1493</v>
      </c>
      <c r="H216" s="287"/>
      <c r="I216" s="220"/>
      <c r="J216" s="221">
        <f>ROUND(I216*H216,2)</f>
        <v>0</v>
      </c>
      <c r="K216" s="217" t="s">
        <v>19</v>
      </c>
      <c r="L216" s="47"/>
      <c r="M216" s="222" t="s">
        <v>19</v>
      </c>
      <c r="N216" s="223" t="s">
        <v>40</v>
      </c>
      <c r="O216" s="87"/>
      <c r="P216" s="224">
        <f>O216*H216</f>
        <v>0</v>
      </c>
      <c r="Q216" s="224">
        <v>0</v>
      </c>
      <c r="R216" s="224">
        <f>Q216*H216</f>
        <v>0</v>
      </c>
      <c r="S216" s="224">
        <v>0</v>
      </c>
      <c r="T216" s="225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26" t="s">
        <v>161</v>
      </c>
      <c r="AT216" s="226" t="s">
        <v>157</v>
      </c>
      <c r="AU216" s="226" t="s">
        <v>75</v>
      </c>
      <c r="AY216" s="20" t="s">
        <v>155</v>
      </c>
      <c r="BE216" s="227">
        <f>IF(N216="základní",J216,0)</f>
        <v>0</v>
      </c>
      <c r="BF216" s="227">
        <f>IF(N216="snížená",J216,0)</f>
        <v>0</v>
      </c>
      <c r="BG216" s="227">
        <f>IF(N216="zákl. přenesená",J216,0)</f>
        <v>0</v>
      </c>
      <c r="BH216" s="227">
        <f>IF(N216="sníž. přenesená",J216,0)</f>
        <v>0</v>
      </c>
      <c r="BI216" s="227">
        <f>IF(N216="nulová",J216,0)</f>
        <v>0</v>
      </c>
      <c r="BJ216" s="20" t="s">
        <v>75</v>
      </c>
      <c r="BK216" s="227">
        <f>ROUND(I216*H216,2)</f>
        <v>0</v>
      </c>
      <c r="BL216" s="20" t="s">
        <v>161</v>
      </c>
      <c r="BM216" s="226" t="s">
        <v>689</v>
      </c>
    </row>
    <row r="217" s="2" customFormat="1">
      <c r="A217" s="41"/>
      <c r="B217" s="42"/>
      <c r="C217" s="43"/>
      <c r="D217" s="228" t="s">
        <v>162</v>
      </c>
      <c r="E217" s="43"/>
      <c r="F217" s="229" t="s">
        <v>2584</v>
      </c>
      <c r="G217" s="43"/>
      <c r="H217" s="43"/>
      <c r="I217" s="230"/>
      <c r="J217" s="43"/>
      <c r="K217" s="43"/>
      <c r="L217" s="47"/>
      <c r="M217" s="231"/>
      <c r="N217" s="232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162</v>
      </c>
      <c r="AU217" s="20" t="s">
        <v>75</v>
      </c>
    </row>
    <row r="218" s="12" customFormat="1" ht="25.92" customHeight="1">
      <c r="A218" s="12"/>
      <c r="B218" s="199"/>
      <c r="C218" s="200"/>
      <c r="D218" s="201" t="s">
        <v>68</v>
      </c>
      <c r="E218" s="202" t="s">
        <v>2646</v>
      </c>
      <c r="F218" s="202" t="s">
        <v>2647</v>
      </c>
      <c r="G218" s="200"/>
      <c r="H218" s="200"/>
      <c r="I218" s="203"/>
      <c r="J218" s="204">
        <f>BK218</f>
        <v>0</v>
      </c>
      <c r="K218" s="200"/>
      <c r="L218" s="205"/>
      <c r="M218" s="206"/>
      <c r="N218" s="207"/>
      <c r="O218" s="207"/>
      <c r="P218" s="208">
        <f>SUM(P219:P259)</f>
        <v>0</v>
      </c>
      <c r="Q218" s="207"/>
      <c r="R218" s="208">
        <f>SUM(R219:R259)</f>
        <v>0</v>
      </c>
      <c r="S218" s="207"/>
      <c r="T218" s="209">
        <f>SUM(T219:T259)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0" t="s">
        <v>75</v>
      </c>
      <c r="AT218" s="211" t="s">
        <v>68</v>
      </c>
      <c r="AU218" s="211" t="s">
        <v>69</v>
      </c>
      <c r="AY218" s="210" t="s">
        <v>155</v>
      </c>
      <c r="BK218" s="212">
        <f>SUM(BK219:BK259)</f>
        <v>0</v>
      </c>
    </row>
    <row r="219" s="2" customFormat="1" ht="16.5" customHeight="1">
      <c r="A219" s="41"/>
      <c r="B219" s="42"/>
      <c r="C219" s="215" t="s">
        <v>691</v>
      </c>
      <c r="D219" s="215" t="s">
        <v>157</v>
      </c>
      <c r="E219" s="216" t="s">
        <v>2648</v>
      </c>
      <c r="F219" s="217" t="s">
        <v>2649</v>
      </c>
      <c r="G219" s="218" t="s">
        <v>842</v>
      </c>
      <c r="H219" s="219">
        <v>1</v>
      </c>
      <c r="I219" s="220"/>
      <c r="J219" s="221">
        <f>ROUND(I219*H219,2)</f>
        <v>0</v>
      </c>
      <c r="K219" s="217" t="s">
        <v>19</v>
      </c>
      <c r="L219" s="47"/>
      <c r="M219" s="222" t="s">
        <v>19</v>
      </c>
      <c r="N219" s="223" t="s">
        <v>40</v>
      </c>
      <c r="O219" s="87"/>
      <c r="P219" s="224">
        <f>O219*H219</f>
        <v>0</v>
      </c>
      <c r="Q219" s="224">
        <v>0</v>
      </c>
      <c r="R219" s="224">
        <f>Q219*H219</f>
        <v>0</v>
      </c>
      <c r="S219" s="224">
        <v>0</v>
      </c>
      <c r="T219" s="225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26" t="s">
        <v>161</v>
      </c>
      <c r="AT219" s="226" t="s">
        <v>157</v>
      </c>
      <c r="AU219" s="226" t="s">
        <v>75</v>
      </c>
      <c r="AY219" s="20" t="s">
        <v>155</v>
      </c>
      <c r="BE219" s="227">
        <f>IF(N219="základní",J219,0)</f>
        <v>0</v>
      </c>
      <c r="BF219" s="227">
        <f>IF(N219="snížená",J219,0)</f>
        <v>0</v>
      </c>
      <c r="BG219" s="227">
        <f>IF(N219="zákl. přenesená",J219,0)</f>
        <v>0</v>
      </c>
      <c r="BH219" s="227">
        <f>IF(N219="sníž. přenesená",J219,0)</f>
        <v>0</v>
      </c>
      <c r="BI219" s="227">
        <f>IF(N219="nulová",J219,0)</f>
        <v>0</v>
      </c>
      <c r="BJ219" s="20" t="s">
        <v>75</v>
      </c>
      <c r="BK219" s="227">
        <f>ROUND(I219*H219,2)</f>
        <v>0</v>
      </c>
      <c r="BL219" s="20" t="s">
        <v>161</v>
      </c>
      <c r="BM219" s="226" t="s">
        <v>694</v>
      </c>
    </row>
    <row r="220" s="2" customFormat="1">
      <c r="A220" s="41"/>
      <c r="B220" s="42"/>
      <c r="C220" s="43"/>
      <c r="D220" s="228" t="s">
        <v>162</v>
      </c>
      <c r="E220" s="43"/>
      <c r="F220" s="229" t="s">
        <v>2649</v>
      </c>
      <c r="G220" s="43"/>
      <c r="H220" s="43"/>
      <c r="I220" s="230"/>
      <c r="J220" s="43"/>
      <c r="K220" s="43"/>
      <c r="L220" s="47"/>
      <c r="M220" s="231"/>
      <c r="N220" s="232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162</v>
      </c>
      <c r="AU220" s="20" t="s">
        <v>75</v>
      </c>
    </row>
    <row r="221" s="2" customFormat="1" ht="16.5" customHeight="1">
      <c r="A221" s="41"/>
      <c r="B221" s="42"/>
      <c r="C221" s="215" t="s">
        <v>441</v>
      </c>
      <c r="D221" s="215" t="s">
        <v>157</v>
      </c>
      <c r="E221" s="216" t="s">
        <v>2650</v>
      </c>
      <c r="F221" s="217" t="s">
        <v>2651</v>
      </c>
      <c r="G221" s="218" t="s">
        <v>842</v>
      </c>
      <c r="H221" s="219">
        <v>1</v>
      </c>
      <c r="I221" s="220"/>
      <c r="J221" s="221">
        <f>ROUND(I221*H221,2)</f>
        <v>0</v>
      </c>
      <c r="K221" s="217" t="s">
        <v>19</v>
      </c>
      <c r="L221" s="47"/>
      <c r="M221" s="222" t="s">
        <v>19</v>
      </c>
      <c r="N221" s="223" t="s">
        <v>40</v>
      </c>
      <c r="O221" s="87"/>
      <c r="P221" s="224">
        <f>O221*H221</f>
        <v>0</v>
      </c>
      <c r="Q221" s="224">
        <v>0</v>
      </c>
      <c r="R221" s="224">
        <f>Q221*H221</f>
        <v>0</v>
      </c>
      <c r="S221" s="224">
        <v>0</v>
      </c>
      <c r="T221" s="225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26" t="s">
        <v>161</v>
      </c>
      <c r="AT221" s="226" t="s">
        <v>157</v>
      </c>
      <c r="AU221" s="226" t="s">
        <v>75</v>
      </c>
      <c r="AY221" s="20" t="s">
        <v>155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20" t="s">
        <v>75</v>
      </c>
      <c r="BK221" s="227">
        <f>ROUND(I221*H221,2)</f>
        <v>0</v>
      </c>
      <c r="BL221" s="20" t="s">
        <v>161</v>
      </c>
      <c r="BM221" s="226" t="s">
        <v>701</v>
      </c>
    </row>
    <row r="222" s="2" customFormat="1">
      <c r="A222" s="41"/>
      <c r="B222" s="42"/>
      <c r="C222" s="43"/>
      <c r="D222" s="228" t="s">
        <v>162</v>
      </c>
      <c r="E222" s="43"/>
      <c r="F222" s="229" t="s">
        <v>2651</v>
      </c>
      <c r="G222" s="43"/>
      <c r="H222" s="43"/>
      <c r="I222" s="230"/>
      <c r="J222" s="43"/>
      <c r="K222" s="43"/>
      <c r="L222" s="47"/>
      <c r="M222" s="231"/>
      <c r="N222" s="232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162</v>
      </c>
      <c r="AU222" s="20" t="s">
        <v>75</v>
      </c>
    </row>
    <row r="223" s="2" customFormat="1" ht="16.5" customHeight="1">
      <c r="A223" s="41"/>
      <c r="B223" s="42"/>
      <c r="C223" s="215" t="s">
        <v>704</v>
      </c>
      <c r="D223" s="215" t="s">
        <v>157</v>
      </c>
      <c r="E223" s="216" t="s">
        <v>2652</v>
      </c>
      <c r="F223" s="217" t="s">
        <v>2653</v>
      </c>
      <c r="G223" s="218" t="s">
        <v>842</v>
      </c>
      <c r="H223" s="219">
        <v>1</v>
      </c>
      <c r="I223" s="220"/>
      <c r="J223" s="221">
        <f>ROUND(I223*H223,2)</f>
        <v>0</v>
      </c>
      <c r="K223" s="217" t="s">
        <v>19</v>
      </c>
      <c r="L223" s="47"/>
      <c r="M223" s="222" t="s">
        <v>19</v>
      </c>
      <c r="N223" s="223" t="s">
        <v>40</v>
      </c>
      <c r="O223" s="87"/>
      <c r="P223" s="224">
        <f>O223*H223</f>
        <v>0</v>
      </c>
      <c r="Q223" s="224">
        <v>0</v>
      </c>
      <c r="R223" s="224">
        <f>Q223*H223</f>
        <v>0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161</v>
      </c>
      <c r="AT223" s="226" t="s">
        <v>157</v>
      </c>
      <c r="AU223" s="226" t="s">
        <v>75</v>
      </c>
      <c r="AY223" s="20" t="s">
        <v>155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75</v>
      </c>
      <c r="BK223" s="227">
        <f>ROUND(I223*H223,2)</f>
        <v>0</v>
      </c>
      <c r="BL223" s="20" t="s">
        <v>161</v>
      </c>
      <c r="BM223" s="226" t="s">
        <v>705</v>
      </c>
    </row>
    <row r="224" s="2" customFormat="1">
      <c r="A224" s="41"/>
      <c r="B224" s="42"/>
      <c r="C224" s="43"/>
      <c r="D224" s="228" t="s">
        <v>162</v>
      </c>
      <c r="E224" s="43"/>
      <c r="F224" s="229" t="s">
        <v>2653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162</v>
      </c>
      <c r="AU224" s="20" t="s">
        <v>75</v>
      </c>
    </row>
    <row r="225" s="2" customFormat="1" ht="16.5" customHeight="1">
      <c r="A225" s="41"/>
      <c r="B225" s="42"/>
      <c r="C225" s="215" t="s">
        <v>446</v>
      </c>
      <c r="D225" s="215" t="s">
        <v>157</v>
      </c>
      <c r="E225" s="216" t="s">
        <v>2654</v>
      </c>
      <c r="F225" s="217" t="s">
        <v>2655</v>
      </c>
      <c r="G225" s="218" t="s">
        <v>842</v>
      </c>
      <c r="H225" s="219">
        <v>1</v>
      </c>
      <c r="I225" s="220"/>
      <c r="J225" s="221">
        <f>ROUND(I225*H225,2)</f>
        <v>0</v>
      </c>
      <c r="K225" s="217" t="s">
        <v>19</v>
      </c>
      <c r="L225" s="47"/>
      <c r="M225" s="222" t="s">
        <v>19</v>
      </c>
      <c r="N225" s="223" t="s">
        <v>40</v>
      </c>
      <c r="O225" s="87"/>
      <c r="P225" s="224">
        <f>O225*H225</f>
        <v>0</v>
      </c>
      <c r="Q225" s="224">
        <v>0</v>
      </c>
      <c r="R225" s="224">
        <f>Q225*H225</f>
        <v>0</v>
      </c>
      <c r="S225" s="224">
        <v>0</v>
      </c>
      <c r="T225" s="225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26" t="s">
        <v>161</v>
      </c>
      <c r="AT225" s="226" t="s">
        <v>157</v>
      </c>
      <c r="AU225" s="226" t="s">
        <v>75</v>
      </c>
      <c r="AY225" s="20" t="s">
        <v>155</v>
      </c>
      <c r="BE225" s="227">
        <f>IF(N225="základní",J225,0)</f>
        <v>0</v>
      </c>
      <c r="BF225" s="227">
        <f>IF(N225="snížená",J225,0)</f>
        <v>0</v>
      </c>
      <c r="BG225" s="227">
        <f>IF(N225="zákl. přenesená",J225,0)</f>
        <v>0</v>
      </c>
      <c r="BH225" s="227">
        <f>IF(N225="sníž. přenesená",J225,0)</f>
        <v>0</v>
      </c>
      <c r="BI225" s="227">
        <f>IF(N225="nulová",J225,0)</f>
        <v>0</v>
      </c>
      <c r="BJ225" s="20" t="s">
        <v>75</v>
      </c>
      <c r="BK225" s="227">
        <f>ROUND(I225*H225,2)</f>
        <v>0</v>
      </c>
      <c r="BL225" s="20" t="s">
        <v>161</v>
      </c>
      <c r="BM225" s="226" t="s">
        <v>710</v>
      </c>
    </row>
    <row r="226" s="2" customFormat="1">
      <c r="A226" s="41"/>
      <c r="B226" s="42"/>
      <c r="C226" s="43"/>
      <c r="D226" s="228" t="s">
        <v>162</v>
      </c>
      <c r="E226" s="43"/>
      <c r="F226" s="229" t="s">
        <v>2655</v>
      </c>
      <c r="G226" s="43"/>
      <c r="H226" s="43"/>
      <c r="I226" s="230"/>
      <c r="J226" s="43"/>
      <c r="K226" s="43"/>
      <c r="L226" s="47"/>
      <c r="M226" s="231"/>
      <c r="N226" s="232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162</v>
      </c>
      <c r="AU226" s="20" t="s">
        <v>75</v>
      </c>
    </row>
    <row r="227" s="2" customFormat="1" ht="16.5" customHeight="1">
      <c r="A227" s="41"/>
      <c r="B227" s="42"/>
      <c r="C227" s="215" t="s">
        <v>384</v>
      </c>
      <c r="D227" s="215" t="s">
        <v>157</v>
      </c>
      <c r="E227" s="216" t="s">
        <v>2656</v>
      </c>
      <c r="F227" s="217" t="s">
        <v>2657</v>
      </c>
      <c r="G227" s="218" t="s">
        <v>842</v>
      </c>
      <c r="H227" s="219">
        <v>1</v>
      </c>
      <c r="I227" s="220"/>
      <c r="J227" s="221">
        <f>ROUND(I227*H227,2)</f>
        <v>0</v>
      </c>
      <c r="K227" s="217" t="s">
        <v>19</v>
      </c>
      <c r="L227" s="47"/>
      <c r="M227" s="222" t="s">
        <v>19</v>
      </c>
      <c r="N227" s="223" t="s">
        <v>40</v>
      </c>
      <c r="O227" s="87"/>
      <c r="P227" s="224">
        <f>O227*H227</f>
        <v>0</v>
      </c>
      <c r="Q227" s="224">
        <v>0</v>
      </c>
      <c r="R227" s="224">
        <f>Q227*H227</f>
        <v>0</v>
      </c>
      <c r="S227" s="224">
        <v>0</v>
      </c>
      <c r="T227" s="225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26" t="s">
        <v>161</v>
      </c>
      <c r="AT227" s="226" t="s">
        <v>157</v>
      </c>
      <c r="AU227" s="226" t="s">
        <v>75</v>
      </c>
      <c r="AY227" s="20" t="s">
        <v>155</v>
      </c>
      <c r="BE227" s="227">
        <f>IF(N227="základní",J227,0)</f>
        <v>0</v>
      </c>
      <c r="BF227" s="227">
        <f>IF(N227="snížená",J227,0)</f>
        <v>0</v>
      </c>
      <c r="BG227" s="227">
        <f>IF(N227="zákl. přenesená",J227,0)</f>
        <v>0</v>
      </c>
      <c r="BH227" s="227">
        <f>IF(N227="sníž. přenesená",J227,0)</f>
        <v>0</v>
      </c>
      <c r="BI227" s="227">
        <f>IF(N227="nulová",J227,0)</f>
        <v>0</v>
      </c>
      <c r="BJ227" s="20" t="s">
        <v>75</v>
      </c>
      <c r="BK227" s="227">
        <f>ROUND(I227*H227,2)</f>
        <v>0</v>
      </c>
      <c r="BL227" s="20" t="s">
        <v>161</v>
      </c>
      <c r="BM227" s="226" t="s">
        <v>712</v>
      </c>
    </row>
    <row r="228" s="2" customFormat="1">
      <c r="A228" s="41"/>
      <c r="B228" s="42"/>
      <c r="C228" s="43"/>
      <c r="D228" s="228" t="s">
        <v>162</v>
      </c>
      <c r="E228" s="43"/>
      <c r="F228" s="229" t="s">
        <v>2657</v>
      </c>
      <c r="G228" s="43"/>
      <c r="H228" s="43"/>
      <c r="I228" s="230"/>
      <c r="J228" s="43"/>
      <c r="K228" s="43"/>
      <c r="L228" s="47"/>
      <c r="M228" s="231"/>
      <c r="N228" s="232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162</v>
      </c>
      <c r="AU228" s="20" t="s">
        <v>75</v>
      </c>
    </row>
    <row r="229" s="2" customFormat="1" ht="16.5" customHeight="1">
      <c r="A229" s="41"/>
      <c r="B229" s="42"/>
      <c r="C229" s="215" t="s">
        <v>442</v>
      </c>
      <c r="D229" s="215" t="s">
        <v>157</v>
      </c>
      <c r="E229" s="216" t="s">
        <v>2658</v>
      </c>
      <c r="F229" s="217" t="s">
        <v>2659</v>
      </c>
      <c r="G229" s="218" t="s">
        <v>842</v>
      </c>
      <c r="H229" s="219">
        <v>1</v>
      </c>
      <c r="I229" s="220"/>
      <c r="J229" s="221">
        <f>ROUND(I229*H229,2)</f>
        <v>0</v>
      </c>
      <c r="K229" s="217" t="s">
        <v>19</v>
      </c>
      <c r="L229" s="47"/>
      <c r="M229" s="222" t="s">
        <v>19</v>
      </c>
      <c r="N229" s="223" t="s">
        <v>40</v>
      </c>
      <c r="O229" s="87"/>
      <c r="P229" s="224">
        <f>O229*H229</f>
        <v>0</v>
      </c>
      <c r="Q229" s="224">
        <v>0</v>
      </c>
      <c r="R229" s="224">
        <f>Q229*H229</f>
        <v>0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161</v>
      </c>
      <c r="AT229" s="226" t="s">
        <v>157</v>
      </c>
      <c r="AU229" s="226" t="s">
        <v>75</v>
      </c>
      <c r="AY229" s="20" t="s">
        <v>155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75</v>
      </c>
      <c r="BK229" s="227">
        <f>ROUND(I229*H229,2)</f>
        <v>0</v>
      </c>
      <c r="BL229" s="20" t="s">
        <v>161</v>
      </c>
      <c r="BM229" s="226" t="s">
        <v>716</v>
      </c>
    </row>
    <row r="230" s="2" customFormat="1">
      <c r="A230" s="41"/>
      <c r="B230" s="42"/>
      <c r="C230" s="43"/>
      <c r="D230" s="228" t="s">
        <v>162</v>
      </c>
      <c r="E230" s="43"/>
      <c r="F230" s="229" t="s">
        <v>2659</v>
      </c>
      <c r="G230" s="43"/>
      <c r="H230" s="43"/>
      <c r="I230" s="230"/>
      <c r="J230" s="43"/>
      <c r="K230" s="43"/>
      <c r="L230" s="47"/>
      <c r="M230" s="231"/>
      <c r="N230" s="23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162</v>
      </c>
      <c r="AU230" s="20" t="s">
        <v>75</v>
      </c>
    </row>
    <row r="231" s="2" customFormat="1" ht="16.5" customHeight="1">
      <c r="A231" s="41"/>
      <c r="B231" s="42"/>
      <c r="C231" s="215" t="s">
        <v>728</v>
      </c>
      <c r="D231" s="215" t="s">
        <v>157</v>
      </c>
      <c r="E231" s="216" t="s">
        <v>2660</v>
      </c>
      <c r="F231" s="217" t="s">
        <v>2661</v>
      </c>
      <c r="G231" s="218" t="s">
        <v>1536</v>
      </c>
      <c r="H231" s="219">
        <v>1</v>
      </c>
      <c r="I231" s="220"/>
      <c r="J231" s="221">
        <f>ROUND(I231*H231,2)</f>
        <v>0</v>
      </c>
      <c r="K231" s="217" t="s">
        <v>19</v>
      </c>
      <c r="L231" s="47"/>
      <c r="M231" s="222" t="s">
        <v>19</v>
      </c>
      <c r="N231" s="223" t="s">
        <v>40</v>
      </c>
      <c r="O231" s="87"/>
      <c r="P231" s="224">
        <f>O231*H231</f>
        <v>0</v>
      </c>
      <c r="Q231" s="224">
        <v>0</v>
      </c>
      <c r="R231" s="224">
        <f>Q231*H231</f>
        <v>0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161</v>
      </c>
      <c r="AT231" s="226" t="s">
        <v>157</v>
      </c>
      <c r="AU231" s="226" t="s">
        <v>75</v>
      </c>
      <c r="AY231" s="20" t="s">
        <v>155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75</v>
      </c>
      <c r="BK231" s="227">
        <f>ROUND(I231*H231,2)</f>
        <v>0</v>
      </c>
      <c r="BL231" s="20" t="s">
        <v>161</v>
      </c>
      <c r="BM231" s="226" t="s">
        <v>731</v>
      </c>
    </row>
    <row r="232" s="2" customFormat="1">
      <c r="A232" s="41"/>
      <c r="B232" s="42"/>
      <c r="C232" s="43"/>
      <c r="D232" s="228" t="s">
        <v>162</v>
      </c>
      <c r="E232" s="43"/>
      <c r="F232" s="229" t="s">
        <v>2661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162</v>
      </c>
      <c r="AU232" s="20" t="s">
        <v>75</v>
      </c>
    </row>
    <row r="233" s="2" customFormat="1" ht="16.5" customHeight="1">
      <c r="A233" s="41"/>
      <c r="B233" s="42"/>
      <c r="C233" s="215" t="s">
        <v>459</v>
      </c>
      <c r="D233" s="215" t="s">
        <v>157</v>
      </c>
      <c r="E233" s="216" t="s">
        <v>2662</v>
      </c>
      <c r="F233" s="217" t="s">
        <v>2663</v>
      </c>
      <c r="G233" s="218" t="s">
        <v>1500</v>
      </c>
      <c r="H233" s="219">
        <v>35</v>
      </c>
      <c r="I233" s="220"/>
      <c r="J233" s="221">
        <f>ROUND(I233*H233,2)</f>
        <v>0</v>
      </c>
      <c r="K233" s="217" t="s">
        <v>19</v>
      </c>
      <c r="L233" s="47"/>
      <c r="M233" s="222" t="s">
        <v>19</v>
      </c>
      <c r="N233" s="223" t="s">
        <v>40</v>
      </c>
      <c r="O233" s="87"/>
      <c r="P233" s="224">
        <f>O233*H233</f>
        <v>0</v>
      </c>
      <c r="Q233" s="224">
        <v>0</v>
      </c>
      <c r="R233" s="224">
        <f>Q233*H233</f>
        <v>0</v>
      </c>
      <c r="S233" s="224">
        <v>0</v>
      </c>
      <c r="T233" s="225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26" t="s">
        <v>161</v>
      </c>
      <c r="AT233" s="226" t="s">
        <v>157</v>
      </c>
      <c r="AU233" s="226" t="s">
        <v>75</v>
      </c>
      <c r="AY233" s="20" t="s">
        <v>155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0" t="s">
        <v>75</v>
      </c>
      <c r="BK233" s="227">
        <f>ROUND(I233*H233,2)</f>
        <v>0</v>
      </c>
      <c r="BL233" s="20" t="s">
        <v>161</v>
      </c>
      <c r="BM233" s="226" t="s">
        <v>734</v>
      </c>
    </row>
    <row r="234" s="2" customFormat="1">
      <c r="A234" s="41"/>
      <c r="B234" s="42"/>
      <c r="C234" s="43"/>
      <c r="D234" s="228" t="s">
        <v>162</v>
      </c>
      <c r="E234" s="43"/>
      <c r="F234" s="229" t="s">
        <v>2663</v>
      </c>
      <c r="G234" s="43"/>
      <c r="H234" s="43"/>
      <c r="I234" s="230"/>
      <c r="J234" s="43"/>
      <c r="K234" s="43"/>
      <c r="L234" s="47"/>
      <c r="M234" s="231"/>
      <c r="N234" s="232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162</v>
      </c>
      <c r="AU234" s="20" t="s">
        <v>75</v>
      </c>
    </row>
    <row r="235" s="2" customFormat="1" ht="16.5" customHeight="1">
      <c r="A235" s="41"/>
      <c r="B235" s="42"/>
      <c r="C235" s="215" t="s">
        <v>737</v>
      </c>
      <c r="D235" s="215" t="s">
        <v>157</v>
      </c>
      <c r="E235" s="216" t="s">
        <v>2664</v>
      </c>
      <c r="F235" s="217" t="s">
        <v>2665</v>
      </c>
      <c r="G235" s="218" t="s">
        <v>300</v>
      </c>
      <c r="H235" s="219">
        <v>625</v>
      </c>
      <c r="I235" s="220"/>
      <c r="J235" s="221">
        <f>ROUND(I235*H235,2)</f>
        <v>0</v>
      </c>
      <c r="K235" s="217" t="s">
        <v>19</v>
      </c>
      <c r="L235" s="47"/>
      <c r="M235" s="222" t="s">
        <v>19</v>
      </c>
      <c r="N235" s="223" t="s">
        <v>40</v>
      </c>
      <c r="O235" s="87"/>
      <c r="P235" s="224">
        <f>O235*H235</f>
        <v>0</v>
      </c>
      <c r="Q235" s="224">
        <v>0</v>
      </c>
      <c r="R235" s="224">
        <f>Q235*H235</f>
        <v>0</v>
      </c>
      <c r="S235" s="224">
        <v>0</v>
      </c>
      <c r="T235" s="225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26" t="s">
        <v>161</v>
      </c>
      <c r="AT235" s="226" t="s">
        <v>157</v>
      </c>
      <c r="AU235" s="226" t="s">
        <v>75</v>
      </c>
      <c r="AY235" s="20" t="s">
        <v>155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0" t="s">
        <v>75</v>
      </c>
      <c r="BK235" s="227">
        <f>ROUND(I235*H235,2)</f>
        <v>0</v>
      </c>
      <c r="BL235" s="20" t="s">
        <v>161</v>
      </c>
      <c r="BM235" s="226" t="s">
        <v>740</v>
      </c>
    </row>
    <row r="236" s="2" customFormat="1">
      <c r="A236" s="41"/>
      <c r="B236" s="42"/>
      <c r="C236" s="43"/>
      <c r="D236" s="228" t="s">
        <v>162</v>
      </c>
      <c r="E236" s="43"/>
      <c r="F236" s="229" t="s">
        <v>2665</v>
      </c>
      <c r="G236" s="43"/>
      <c r="H236" s="43"/>
      <c r="I236" s="230"/>
      <c r="J236" s="43"/>
      <c r="K236" s="43"/>
      <c r="L236" s="47"/>
      <c r="M236" s="231"/>
      <c r="N236" s="232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162</v>
      </c>
      <c r="AU236" s="20" t="s">
        <v>75</v>
      </c>
    </row>
    <row r="237" s="2" customFormat="1">
      <c r="A237" s="41"/>
      <c r="B237" s="42"/>
      <c r="C237" s="43"/>
      <c r="D237" s="228" t="s">
        <v>326</v>
      </c>
      <c r="E237" s="43"/>
      <c r="F237" s="275" t="s">
        <v>2666</v>
      </c>
      <c r="G237" s="43"/>
      <c r="H237" s="43"/>
      <c r="I237" s="230"/>
      <c r="J237" s="43"/>
      <c r="K237" s="43"/>
      <c r="L237" s="47"/>
      <c r="M237" s="231"/>
      <c r="N237" s="232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326</v>
      </c>
      <c r="AU237" s="20" t="s">
        <v>75</v>
      </c>
    </row>
    <row r="238" s="2" customFormat="1" ht="16.5" customHeight="1">
      <c r="A238" s="41"/>
      <c r="B238" s="42"/>
      <c r="C238" s="215" t="s">
        <v>464</v>
      </c>
      <c r="D238" s="215" t="s">
        <v>157</v>
      </c>
      <c r="E238" s="216" t="s">
        <v>2667</v>
      </c>
      <c r="F238" s="217" t="s">
        <v>2668</v>
      </c>
      <c r="G238" s="218" t="s">
        <v>1536</v>
      </c>
      <c r="H238" s="219">
        <v>1</v>
      </c>
      <c r="I238" s="220"/>
      <c r="J238" s="221">
        <f>ROUND(I238*H238,2)</f>
        <v>0</v>
      </c>
      <c r="K238" s="217" t="s">
        <v>19</v>
      </c>
      <c r="L238" s="47"/>
      <c r="M238" s="222" t="s">
        <v>19</v>
      </c>
      <c r="N238" s="223" t="s">
        <v>40</v>
      </c>
      <c r="O238" s="87"/>
      <c r="P238" s="224">
        <f>O238*H238</f>
        <v>0</v>
      </c>
      <c r="Q238" s="224">
        <v>0</v>
      </c>
      <c r="R238" s="224">
        <f>Q238*H238</f>
        <v>0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161</v>
      </c>
      <c r="AT238" s="226" t="s">
        <v>157</v>
      </c>
      <c r="AU238" s="226" t="s">
        <v>75</v>
      </c>
      <c r="AY238" s="20" t="s">
        <v>155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75</v>
      </c>
      <c r="BK238" s="227">
        <f>ROUND(I238*H238,2)</f>
        <v>0</v>
      </c>
      <c r="BL238" s="20" t="s">
        <v>161</v>
      </c>
      <c r="BM238" s="226" t="s">
        <v>743</v>
      </c>
    </row>
    <row r="239" s="2" customFormat="1">
      <c r="A239" s="41"/>
      <c r="B239" s="42"/>
      <c r="C239" s="43"/>
      <c r="D239" s="228" t="s">
        <v>162</v>
      </c>
      <c r="E239" s="43"/>
      <c r="F239" s="229" t="s">
        <v>2668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162</v>
      </c>
      <c r="AU239" s="20" t="s">
        <v>75</v>
      </c>
    </row>
    <row r="240" s="2" customFormat="1" ht="24.15" customHeight="1">
      <c r="A240" s="41"/>
      <c r="B240" s="42"/>
      <c r="C240" s="215" t="s">
        <v>750</v>
      </c>
      <c r="D240" s="215" t="s">
        <v>157</v>
      </c>
      <c r="E240" s="216" t="s">
        <v>2669</v>
      </c>
      <c r="F240" s="217" t="s">
        <v>2670</v>
      </c>
      <c r="G240" s="218" t="s">
        <v>1536</v>
      </c>
      <c r="H240" s="219">
        <v>1</v>
      </c>
      <c r="I240" s="220"/>
      <c r="J240" s="221">
        <f>ROUND(I240*H240,2)</f>
        <v>0</v>
      </c>
      <c r="K240" s="217" t="s">
        <v>19</v>
      </c>
      <c r="L240" s="47"/>
      <c r="M240" s="222" t="s">
        <v>19</v>
      </c>
      <c r="N240" s="223" t="s">
        <v>40</v>
      </c>
      <c r="O240" s="87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26" t="s">
        <v>161</v>
      </c>
      <c r="AT240" s="226" t="s">
        <v>157</v>
      </c>
      <c r="AU240" s="226" t="s">
        <v>75</v>
      </c>
      <c r="AY240" s="20" t="s">
        <v>155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0" t="s">
        <v>75</v>
      </c>
      <c r="BK240" s="227">
        <f>ROUND(I240*H240,2)</f>
        <v>0</v>
      </c>
      <c r="BL240" s="20" t="s">
        <v>161</v>
      </c>
      <c r="BM240" s="226" t="s">
        <v>753</v>
      </c>
    </row>
    <row r="241" s="2" customFormat="1">
      <c r="A241" s="41"/>
      <c r="B241" s="42"/>
      <c r="C241" s="43"/>
      <c r="D241" s="228" t="s">
        <v>162</v>
      </c>
      <c r="E241" s="43"/>
      <c r="F241" s="229" t="s">
        <v>2670</v>
      </c>
      <c r="G241" s="43"/>
      <c r="H241" s="43"/>
      <c r="I241" s="230"/>
      <c r="J241" s="43"/>
      <c r="K241" s="43"/>
      <c r="L241" s="47"/>
      <c r="M241" s="231"/>
      <c r="N241" s="232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162</v>
      </c>
      <c r="AU241" s="20" t="s">
        <v>75</v>
      </c>
    </row>
    <row r="242" s="2" customFormat="1" ht="16.5" customHeight="1">
      <c r="A242" s="41"/>
      <c r="B242" s="42"/>
      <c r="C242" s="215" t="s">
        <v>465</v>
      </c>
      <c r="D242" s="215" t="s">
        <v>157</v>
      </c>
      <c r="E242" s="216" t="s">
        <v>2671</v>
      </c>
      <c r="F242" s="217" t="s">
        <v>2672</v>
      </c>
      <c r="G242" s="218" t="s">
        <v>842</v>
      </c>
      <c r="H242" s="219">
        <v>1</v>
      </c>
      <c r="I242" s="220"/>
      <c r="J242" s="221">
        <f>ROUND(I242*H242,2)</f>
        <v>0</v>
      </c>
      <c r="K242" s="217" t="s">
        <v>19</v>
      </c>
      <c r="L242" s="47"/>
      <c r="M242" s="222" t="s">
        <v>19</v>
      </c>
      <c r="N242" s="223" t="s">
        <v>40</v>
      </c>
      <c r="O242" s="87"/>
      <c r="P242" s="224">
        <f>O242*H242</f>
        <v>0</v>
      </c>
      <c r="Q242" s="224">
        <v>0</v>
      </c>
      <c r="R242" s="224">
        <f>Q242*H242</f>
        <v>0</v>
      </c>
      <c r="S242" s="224">
        <v>0</v>
      </c>
      <c r="T242" s="225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26" t="s">
        <v>161</v>
      </c>
      <c r="AT242" s="226" t="s">
        <v>157</v>
      </c>
      <c r="AU242" s="226" t="s">
        <v>75</v>
      </c>
      <c r="AY242" s="20" t="s">
        <v>155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0" t="s">
        <v>75</v>
      </c>
      <c r="BK242" s="227">
        <f>ROUND(I242*H242,2)</f>
        <v>0</v>
      </c>
      <c r="BL242" s="20" t="s">
        <v>161</v>
      </c>
      <c r="BM242" s="226" t="s">
        <v>783</v>
      </c>
    </row>
    <row r="243" s="2" customFormat="1">
      <c r="A243" s="41"/>
      <c r="B243" s="42"/>
      <c r="C243" s="43"/>
      <c r="D243" s="228" t="s">
        <v>162</v>
      </c>
      <c r="E243" s="43"/>
      <c r="F243" s="229" t="s">
        <v>2672</v>
      </c>
      <c r="G243" s="43"/>
      <c r="H243" s="43"/>
      <c r="I243" s="230"/>
      <c r="J243" s="43"/>
      <c r="K243" s="43"/>
      <c r="L243" s="47"/>
      <c r="M243" s="231"/>
      <c r="N243" s="232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162</v>
      </c>
      <c r="AU243" s="20" t="s">
        <v>75</v>
      </c>
    </row>
    <row r="244" s="2" customFormat="1" ht="16.5" customHeight="1">
      <c r="A244" s="41"/>
      <c r="B244" s="42"/>
      <c r="C244" s="215" t="s">
        <v>795</v>
      </c>
      <c r="D244" s="215" t="s">
        <v>157</v>
      </c>
      <c r="E244" s="216" t="s">
        <v>2673</v>
      </c>
      <c r="F244" s="217" t="s">
        <v>2674</v>
      </c>
      <c r="G244" s="218" t="s">
        <v>842</v>
      </c>
      <c r="H244" s="219">
        <v>1</v>
      </c>
      <c r="I244" s="220"/>
      <c r="J244" s="221">
        <f>ROUND(I244*H244,2)</f>
        <v>0</v>
      </c>
      <c r="K244" s="217" t="s">
        <v>19</v>
      </c>
      <c r="L244" s="47"/>
      <c r="M244" s="222" t="s">
        <v>19</v>
      </c>
      <c r="N244" s="223" t="s">
        <v>40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</v>
      </c>
      <c r="T244" s="225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161</v>
      </c>
      <c r="AT244" s="226" t="s">
        <v>157</v>
      </c>
      <c r="AU244" s="226" t="s">
        <v>75</v>
      </c>
      <c r="AY244" s="20" t="s">
        <v>155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75</v>
      </c>
      <c r="BK244" s="227">
        <f>ROUND(I244*H244,2)</f>
        <v>0</v>
      </c>
      <c r="BL244" s="20" t="s">
        <v>161</v>
      </c>
      <c r="BM244" s="226" t="s">
        <v>798</v>
      </c>
    </row>
    <row r="245" s="2" customFormat="1">
      <c r="A245" s="41"/>
      <c r="B245" s="42"/>
      <c r="C245" s="43"/>
      <c r="D245" s="228" t="s">
        <v>162</v>
      </c>
      <c r="E245" s="43"/>
      <c r="F245" s="229" t="s">
        <v>2674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162</v>
      </c>
      <c r="AU245" s="20" t="s">
        <v>75</v>
      </c>
    </row>
    <row r="246" s="2" customFormat="1" ht="16.5" customHeight="1">
      <c r="A246" s="41"/>
      <c r="B246" s="42"/>
      <c r="C246" s="215" t="s">
        <v>472</v>
      </c>
      <c r="D246" s="215" t="s">
        <v>157</v>
      </c>
      <c r="E246" s="216" t="s">
        <v>2675</v>
      </c>
      <c r="F246" s="217" t="s">
        <v>2676</v>
      </c>
      <c r="G246" s="218" t="s">
        <v>842</v>
      </c>
      <c r="H246" s="219">
        <v>1</v>
      </c>
      <c r="I246" s="220"/>
      <c r="J246" s="221">
        <f>ROUND(I246*H246,2)</f>
        <v>0</v>
      </c>
      <c r="K246" s="217" t="s">
        <v>19</v>
      </c>
      <c r="L246" s="47"/>
      <c r="M246" s="222" t="s">
        <v>19</v>
      </c>
      <c r="N246" s="223" t="s">
        <v>40</v>
      </c>
      <c r="O246" s="87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26" t="s">
        <v>161</v>
      </c>
      <c r="AT246" s="226" t="s">
        <v>157</v>
      </c>
      <c r="AU246" s="226" t="s">
        <v>75</v>
      </c>
      <c r="AY246" s="20" t="s">
        <v>155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20" t="s">
        <v>75</v>
      </c>
      <c r="BK246" s="227">
        <f>ROUND(I246*H246,2)</f>
        <v>0</v>
      </c>
      <c r="BL246" s="20" t="s">
        <v>161</v>
      </c>
      <c r="BM246" s="226" t="s">
        <v>801</v>
      </c>
    </row>
    <row r="247" s="2" customFormat="1">
      <c r="A247" s="41"/>
      <c r="B247" s="42"/>
      <c r="C247" s="43"/>
      <c r="D247" s="228" t="s">
        <v>162</v>
      </c>
      <c r="E247" s="43"/>
      <c r="F247" s="229" t="s">
        <v>2676</v>
      </c>
      <c r="G247" s="43"/>
      <c r="H247" s="43"/>
      <c r="I247" s="230"/>
      <c r="J247" s="43"/>
      <c r="K247" s="43"/>
      <c r="L247" s="47"/>
      <c r="M247" s="231"/>
      <c r="N247" s="232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162</v>
      </c>
      <c r="AU247" s="20" t="s">
        <v>75</v>
      </c>
    </row>
    <row r="248" s="2" customFormat="1" ht="16.5" customHeight="1">
      <c r="A248" s="41"/>
      <c r="B248" s="42"/>
      <c r="C248" s="215" t="s">
        <v>802</v>
      </c>
      <c r="D248" s="215" t="s">
        <v>157</v>
      </c>
      <c r="E248" s="216" t="s">
        <v>2677</v>
      </c>
      <c r="F248" s="217" t="s">
        <v>2678</v>
      </c>
      <c r="G248" s="218" t="s">
        <v>232</v>
      </c>
      <c r="H248" s="219">
        <v>0.2</v>
      </c>
      <c r="I248" s="220"/>
      <c r="J248" s="221">
        <f>ROUND(I248*H248,2)</f>
        <v>0</v>
      </c>
      <c r="K248" s="217" t="s">
        <v>19</v>
      </c>
      <c r="L248" s="47"/>
      <c r="M248" s="222" t="s">
        <v>19</v>
      </c>
      <c r="N248" s="223" t="s">
        <v>40</v>
      </c>
      <c r="O248" s="87"/>
      <c r="P248" s="224">
        <f>O248*H248</f>
        <v>0</v>
      </c>
      <c r="Q248" s="224">
        <v>0</v>
      </c>
      <c r="R248" s="224">
        <f>Q248*H248</f>
        <v>0</v>
      </c>
      <c r="S248" s="224">
        <v>0</v>
      </c>
      <c r="T248" s="225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26" t="s">
        <v>161</v>
      </c>
      <c r="AT248" s="226" t="s">
        <v>157</v>
      </c>
      <c r="AU248" s="226" t="s">
        <v>75</v>
      </c>
      <c r="AY248" s="20" t="s">
        <v>155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0" t="s">
        <v>75</v>
      </c>
      <c r="BK248" s="227">
        <f>ROUND(I248*H248,2)</f>
        <v>0</v>
      </c>
      <c r="BL248" s="20" t="s">
        <v>161</v>
      </c>
      <c r="BM248" s="226" t="s">
        <v>805</v>
      </c>
    </row>
    <row r="249" s="2" customFormat="1">
      <c r="A249" s="41"/>
      <c r="B249" s="42"/>
      <c r="C249" s="43"/>
      <c r="D249" s="228" t="s">
        <v>162</v>
      </c>
      <c r="E249" s="43"/>
      <c r="F249" s="229" t="s">
        <v>2678</v>
      </c>
      <c r="G249" s="43"/>
      <c r="H249" s="43"/>
      <c r="I249" s="230"/>
      <c r="J249" s="43"/>
      <c r="K249" s="43"/>
      <c r="L249" s="47"/>
      <c r="M249" s="231"/>
      <c r="N249" s="232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162</v>
      </c>
      <c r="AU249" s="20" t="s">
        <v>75</v>
      </c>
    </row>
    <row r="250" s="2" customFormat="1" ht="16.5" customHeight="1">
      <c r="A250" s="41"/>
      <c r="B250" s="42"/>
      <c r="C250" s="215" t="s">
        <v>475</v>
      </c>
      <c r="D250" s="215" t="s">
        <v>157</v>
      </c>
      <c r="E250" s="216" t="s">
        <v>2679</v>
      </c>
      <c r="F250" s="217" t="s">
        <v>2680</v>
      </c>
      <c r="G250" s="218" t="s">
        <v>232</v>
      </c>
      <c r="H250" s="219">
        <v>0.1</v>
      </c>
      <c r="I250" s="220"/>
      <c r="J250" s="221">
        <f>ROUND(I250*H250,2)</f>
        <v>0</v>
      </c>
      <c r="K250" s="217" t="s">
        <v>19</v>
      </c>
      <c r="L250" s="47"/>
      <c r="M250" s="222" t="s">
        <v>19</v>
      </c>
      <c r="N250" s="223" t="s">
        <v>40</v>
      </c>
      <c r="O250" s="87"/>
      <c r="P250" s="224">
        <f>O250*H250</f>
        <v>0</v>
      </c>
      <c r="Q250" s="224">
        <v>0</v>
      </c>
      <c r="R250" s="224">
        <f>Q250*H250</f>
        <v>0</v>
      </c>
      <c r="S250" s="224">
        <v>0</v>
      </c>
      <c r="T250" s="225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26" t="s">
        <v>161</v>
      </c>
      <c r="AT250" s="226" t="s">
        <v>157</v>
      </c>
      <c r="AU250" s="226" t="s">
        <v>75</v>
      </c>
      <c r="AY250" s="20" t="s">
        <v>155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0" t="s">
        <v>75</v>
      </c>
      <c r="BK250" s="227">
        <f>ROUND(I250*H250,2)</f>
        <v>0</v>
      </c>
      <c r="BL250" s="20" t="s">
        <v>161</v>
      </c>
      <c r="BM250" s="226" t="s">
        <v>809</v>
      </c>
    </row>
    <row r="251" s="2" customFormat="1">
      <c r="A251" s="41"/>
      <c r="B251" s="42"/>
      <c r="C251" s="43"/>
      <c r="D251" s="228" t="s">
        <v>162</v>
      </c>
      <c r="E251" s="43"/>
      <c r="F251" s="229" t="s">
        <v>2680</v>
      </c>
      <c r="G251" s="43"/>
      <c r="H251" s="43"/>
      <c r="I251" s="230"/>
      <c r="J251" s="43"/>
      <c r="K251" s="43"/>
      <c r="L251" s="47"/>
      <c r="M251" s="231"/>
      <c r="N251" s="232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162</v>
      </c>
      <c r="AU251" s="20" t="s">
        <v>75</v>
      </c>
    </row>
    <row r="252" s="2" customFormat="1" ht="16.5" customHeight="1">
      <c r="A252" s="41"/>
      <c r="B252" s="42"/>
      <c r="C252" s="215" t="s">
        <v>826</v>
      </c>
      <c r="D252" s="215" t="s">
        <v>157</v>
      </c>
      <c r="E252" s="216" t="s">
        <v>2681</v>
      </c>
      <c r="F252" s="217" t="s">
        <v>2682</v>
      </c>
      <c r="G252" s="218" t="s">
        <v>842</v>
      </c>
      <c r="H252" s="219">
        <v>1</v>
      </c>
      <c r="I252" s="220"/>
      <c r="J252" s="221">
        <f>ROUND(I252*H252,2)</f>
        <v>0</v>
      </c>
      <c r="K252" s="217" t="s">
        <v>19</v>
      </c>
      <c r="L252" s="47"/>
      <c r="M252" s="222" t="s">
        <v>19</v>
      </c>
      <c r="N252" s="223" t="s">
        <v>40</v>
      </c>
      <c r="O252" s="87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26" t="s">
        <v>161</v>
      </c>
      <c r="AT252" s="226" t="s">
        <v>157</v>
      </c>
      <c r="AU252" s="226" t="s">
        <v>75</v>
      </c>
      <c r="AY252" s="20" t="s">
        <v>155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0" t="s">
        <v>75</v>
      </c>
      <c r="BK252" s="227">
        <f>ROUND(I252*H252,2)</f>
        <v>0</v>
      </c>
      <c r="BL252" s="20" t="s">
        <v>161</v>
      </c>
      <c r="BM252" s="226" t="s">
        <v>829</v>
      </c>
    </row>
    <row r="253" s="2" customFormat="1">
      <c r="A253" s="41"/>
      <c r="B253" s="42"/>
      <c r="C253" s="43"/>
      <c r="D253" s="228" t="s">
        <v>162</v>
      </c>
      <c r="E253" s="43"/>
      <c r="F253" s="229" t="s">
        <v>2682</v>
      </c>
      <c r="G253" s="43"/>
      <c r="H253" s="43"/>
      <c r="I253" s="230"/>
      <c r="J253" s="43"/>
      <c r="K253" s="43"/>
      <c r="L253" s="47"/>
      <c r="M253" s="231"/>
      <c r="N253" s="232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162</v>
      </c>
      <c r="AU253" s="20" t="s">
        <v>75</v>
      </c>
    </row>
    <row r="254" s="2" customFormat="1" ht="16.5" customHeight="1">
      <c r="A254" s="41"/>
      <c r="B254" s="42"/>
      <c r="C254" s="215" t="s">
        <v>494</v>
      </c>
      <c r="D254" s="215" t="s">
        <v>157</v>
      </c>
      <c r="E254" s="216" t="s">
        <v>2683</v>
      </c>
      <c r="F254" s="217" t="s">
        <v>2684</v>
      </c>
      <c r="G254" s="218" t="s">
        <v>842</v>
      </c>
      <c r="H254" s="219">
        <v>1</v>
      </c>
      <c r="I254" s="220"/>
      <c r="J254" s="221">
        <f>ROUND(I254*H254,2)</f>
        <v>0</v>
      </c>
      <c r="K254" s="217" t="s">
        <v>19</v>
      </c>
      <c r="L254" s="47"/>
      <c r="M254" s="222" t="s">
        <v>19</v>
      </c>
      <c r="N254" s="223" t="s">
        <v>40</v>
      </c>
      <c r="O254" s="87"/>
      <c r="P254" s="224">
        <f>O254*H254</f>
        <v>0</v>
      </c>
      <c r="Q254" s="224">
        <v>0</v>
      </c>
      <c r="R254" s="224">
        <f>Q254*H254</f>
        <v>0</v>
      </c>
      <c r="S254" s="224">
        <v>0</v>
      </c>
      <c r="T254" s="225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26" t="s">
        <v>161</v>
      </c>
      <c r="AT254" s="226" t="s">
        <v>157</v>
      </c>
      <c r="AU254" s="226" t="s">
        <v>75</v>
      </c>
      <c r="AY254" s="20" t="s">
        <v>155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0" t="s">
        <v>75</v>
      </c>
      <c r="BK254" s="227">
        <f>ROUND(I254*H254,2)</f>
        <v>0</v>
      </c>
      <c r="BL254" s="20" t="s">
        <v>161</v>
      </c>
      <c r="BM254" s="226" t="s">
        <v>843</v>
      </c>
    </row>
    <row r="255" s="2" customFormat="1">
      <c r="A255" s="41"/>
      <c r="B255" s="42"/>
      <c r="C255" s="43"/>
      <c r="D255" s="228" t="s">
        <v>162</v>
      </c>
      <c r="E255" s="43"/>
      <c r="F255" s="229" t="s">
        <v>2684</v>
      </c>
      <c r="G255" s="43"/>
      <c r="H255" s="43"/>
      <c r="I255" s="230"/>
      <c r="J255" s="43"/>
      <c r="K255" s="43"/>
      <c r="L255" s="47"/>
      <c r="M255" s="231"/>
      <c r="N255" s="232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162</v>
      </c>
      <c r="AU255" s="20" t="s">
        <v>75</v>
      </c>
    </row>
    <row r="256" s="2" customFormat="1" ht="16.5" customHeight="1">
      <c r="A256" s="41"/>
      <c r="B256" s="42"/>
      <c r="C256" s="215" t="s">
        <v>2685</v>
      </c>
      <c r="D256" s="215" t="s">
        <v>157</v>
      </c>
      <c r="E256" s="216" t="s">
        <v>2686</v>
      </c>
      <c r="F256" s="217" t="s">
        <v>2687</v>
      </c>
      <c r="G256" s="218" t="s">
        <v>1536</v>
      </c>
      <c r="H256" s="219">
        <v>1</v>
      </c>
      <c r="I256" s="220"/>
      <c r="J256" s="221">
        <f>ROUND(I256*H256,2)</f>
        <v>0</v>
      </c>
      <c r="K256" s="217" t="s">
        <v>19</v>
      </c>
      <c r="L256" s="47"/>
      <c r="M256" s="222" t="s">
        <v>19</v>
      </c>
      <c r="N256" s="223" t="s">
        <v>40</v>
      </c>
      <c r="O256" s="87"/>
      <c r="P256" s="224">
        <f>O256*H256</f>
        <v>0</v>
      </c>
      <c r="Q256" s="224">
        <v>0</v>
      </c>
      <c r="R256" s="224">
        <f>Q256*H256</f>
        <v>0</v>
      </c>
      <c r="S256" s="224">
        <v>0</v>
      </c>
      <c r="T256" s="225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26" t="s">
        <v>161</v>
      </c>
      <c r="AT256" s="226" t="s">
        <v>157</v>
      </c>
      <c r="AU256" s="226" t="s">
        <v>75</v>
      </c>
      <c r="AY256" s="20" t="s">
        <v>155</v>
      </c>
      <c r="BE256" s="227">
        <f>IF(N256="základní",J256,0)</f>
        <v>0</v>
      </c>
      <c r="BF256" s="227">
        <f>IF(N256="snížená",J256,0)</f>
        <v>0</v>
      </c>
      <c r="BG256" s="227">
        <f>IF(N256="zákl. přenesená",J256,0)</f>
        <v>0</v>
      </c>
      <c r="BH256" s="227">
        <f>IF(N256="sníž. přenesená",J256,0)</f>
        <v>0</v>
      </c>
      <c r="BI256" s="227">
        <f>IF(N256="nulová",J256,0)</f>
        <v>0</v>
      </c>
      <c r="BJ256" s="20" t="s">
        <v>75</v>
      </c>
      <c r="BK256" s="227">
        <f>ROUND(I256*H256,2)</f>
        <v>0</v>
      </c>
      <c r="BL256" s="20" t="s">
        <v>161</v>
      </c>
      <c r="BM256" s="226" t="s">
        <v>849</v>
      </c>
    </row>
    <row r="257" s="2" customFormat="1">
      <c r="A257" s="41"/>
      <c r="B257" s="42"/>
      <c r="C257" s="43"/>
      <c r="D257" s="228" t="s">
        <v>162</v>
      </c>
      <c r="E257" s="43"/>
      <c r="F257" s="229" t="s">
        <v>2687</v>
      </c>
      <c r="G257" s="43"/>
      <c r="H257" s="43"/>
      <c r="I257" s="230"/>
      <c r="J257" s="43"/>
      <c r="K257" s="43"/>
      <c r="L257" s="47"/>
      <c r="M257" s="231"/>
      <c r="N257" s="232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162</v>
      </c>
      <c r="AU257" s="20" t="s">
        <v>75</v>
      </c>
    </row>
    <row r="258" s="2" customFormat="1" ht="16.5" customHeight="1">
      <c r="A258" s="41"/>
      <c r="B258" s="42"/>
      <c r="C258" s="215" t="s">
        <v>505</v>
      </c>
      <c r="D258" s="215" t="s">
        <v>157</v>
      </c>
      <c r="E258" s="216" t="s">
        <v>2688</v>
      </c>
      <c r="F258" s="217" t="s">
        <v>2689</v>
      </c>
      <c r="G258" s="218" t="s">
        <v>1493</v>
      </c>
      <c r="H258" s="287"/>
      <c r="I258" s="220"/>
      <c r="J258" s="221">
        <f>ROUND(I258*H258,2)</f>
        <v>0</v>
      </c>
      <c r="K258" s="217" t="s">
        <v>19</v>
      </c>
      <c r="L258" s="47"/>
      <c r="M258" s="222" t="s">
        <v>19</v>
      </c>
      <c r="N258" s="223" t="s">
        <v>40</v>
      </c>
      <c r="O258" s="87"/>
      <c r="P258" s="224">
        <f>O258*H258</f>
        <v>0</v>
      </c>
      <c r="Q258" s="224">
        <v>0</v>
      </c>
      <c r="R258" s="224">
        <f>Q258*H258</f>
        <v>0</v>
      </c>
      <c r="S258" s="224">
        <v>0</v>
      </c>
      <c r="T258" s="225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26" t="s">
        <v>161</v>
      </c>
      <c r="AT258" s="226" t="s">
        <v>157</v>
      </c>
      <c r="AU258" s="226" t="s">
        <v>75</v>
      </c>
      <c r="AY258" s="20" t="s">
        <v>155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0" t="s">
        <v>75</v>
      </c>
      <c r="BK258" s="227">
        <f>ROUND(I258*H258,2)</f>
        <v>0</v>
      </c>
      <c r="BL258" s="20" t="s">
        <v>161</v>
      </c>
      <c r="BM258" s="226" t="s">
        <v>853</v>
      </c>
    </row>
    <row r="259" s="2" customFormat="1">
      <c r="A259" s="41"/>
      <c r="B259" s="42"/>
      <c r="C259" s="43"/>
      <c r="D259" s="228" t="s">
        <v>162</v>
      </c>
      <c r="E259" s="43"/>
      <c r="F259" s="229" t="s">
        <v>2689</v>
      </c>
      <c r="G259" s="43"/>
      <c r="H259" s="43"/>
      <c r="I259" s="230"/>
      <c r="J259" s="43"/>
      <c r="K259" s="43"/>
      <c r="L259" s="47"/>
      <c r="M259" s="231"/>
      <c r="N259" s="232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162</v>
      </c>
      <c r="AU259" s="20" t="s">
        <v>75</v>
      </c>
    </row>
    <row r="260" s="12" customFormat="1" ht="25.92" customHeight="1">
      <c r="A260" s="12"/>
      <c r="B260" s="199"/>
      <c r="C260" s="200"/>
      <c r="D260" s="201" t="s">
        <v>68</v>
      </c>
      <c r="E260" s="202" t="s">
        <v>1025</v>
      </c>
      <c r="F260" s="202" t="s">
        <v>2690</v>
      </c>
      <c r="G260" s="200"/>
      <c r="H260" s="200"/>
      <c r="I260" s="203"/>
      <c r="J260" s="204">
        <f>BK260</f>
        <v>0</v>
      </c>
      <c r="K260" s="200"/>
      <c r="L260" s="205"/>
      <c r="M260" s="206"/>
      <c r="N260" s="207"/>
      <c r="O260" s="207"/>
      <c r="P260" s="208">
        <f>SUM(P261:P262)</f>
        <v>0</v>
      </c>
      <c r="Q260" s="207"/>
      <c r="R260" s="208">
        <f>SUM(R261:R262)</f>
        <v>0</v>
      </c>
      <c r="S260" s="207"/>
      <c r="T260" s="209">
        <f>SUM(T261:T262)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0" t="s">
        <v>75</v>
      </c>
      <c r="AT260" s="211" t="s">
        <v>68</v>
      </c>
      <c r="AU260" s="211" t="s">
        <v>69</v>
      </c>
      <c r="AY260" s="210" t="s">
        <v>155</v>
      </c>
      <c r="BK260" s="212">
        <f>SUM(BK261:BK262)</f>
        <v>0</v>
      </c>
    </row>
    <row r="261" s="2" customFormat="1" ht="16.5" customHeight="1">
      <c r="A261" s="41"/>
      <c r="B261" s="42"/>
      <c r="C261" s="215" t="s">
        <v>850</v>
      </c>
      <c r="D261" s="215" t="s">
        <v>157</v>
      </c>
      <c r="E261" s="216" t="s">
        <v>2691</v>
      </c>
      <c r="F261" s="217" t="s">
        <v>2692</v>
      </c>
      <c r="G261" s="218" t="s">
        <v>300</v>
      </c>
      <c r="H261" s="219">
        <v>1365</v>
      </c>
      <c r="I261" s="220"/>
      <c r="J261" s="221">
        <f>ROUND(I261*H261,2)</f>
        <v>0</v>
      </c>
      <c r="K261" s="217" t="s">
        <v>19</v>
      </c>
      <c r="L261" s="47"/>
      <c r="M261" s="222" t="s">
        <v>19</v>
      </c>
      <c r="N261" s="223" t="s">
        <v>40</v>
      </c>
      <c r="O261" s="87"/>
      <c r="P261" s="224">
        <f>O261*H261</f>
        <v>0</v>
      </c>
      <c r="Q261" s="224">
        <v>0</v>
      </c>
      <c r="R261" s="224">
        <f>Q261*H261</f>
        <v>0</v>
      </c>
      <c r="S261" s="224">
        <v>0</v>
      </c>
      <c r="T261" s="225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26" t="s">
        <v>161</v>
      </c>
      <c r="AT261" s="226" t="s">
        <v>157</v>
      </c>
      <c r="AU261" s="226" t="s">
        <v>75</v>
      </c>
      <c r="AY261" s="20" t="s">
        <v>155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0" t="s">
        <v>75</v>
      </c>
      <c r="BK261" s="227">
        <f>ROUND(I261*H261,2)</f>
        <v>0</v>
      </c>
      <c r="BL261" s="20" t="s">
        <v>161</v>
      </c>
      <c r="BM261" s="226" t="s">
        <v>857</v>
      </c>
    </row>
    <row r="262" s="2" customFormat="1">
      <c r="A262" s="41"/>
      <c r="B262" s="42"/>
      <c r="C262" s="43"/>
      <c r="D262" s="228" t="s">
        <v>162</v>
      </c>
      <c r="E262" s="43"/>
      <c r="F262" s="229" t="s">
        <v>2692</v>
      </c>
      <c r="G262" s="43"/>
      <c r="H262" s="43"/>
      <c r="I262" s="230"/>
      <c r="J262" s="43"/>
      <c r="K262" s="43"/>
      <c r="L262" s="47"/>
      <c r="M262" s="231"/>
      <c r="N262" s="232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162</v>
      </c>
      <c r="AU262" s="20" t="s">
        <v>75</v>
      </c>
    </row>
    <row r="263" s="12" customFormat="1" ht="25.92" customHeight="1">
      <c r="A263" s="12"/>
      <c r="B263" s="199"/>
      <c r="C263" s="200"/>
      <c r="D263" s="201" t="s">
        <v>68</v>
      </c>
      <c r="E263" s="202" t="s">
        <v>1026</v>
      </c>
      <c r="F263" s="202" t="s">
        <v>2693</v>
      </c>
      <c r="G263" s="200"/>
      <c r="H263" s="200"/>
      <c r="I263" s="203"/>
      <c r="J263" s="204">
        <f>BK263</f>
        <v>0</v>
      </c>
      <c r="K263" s="200"/>
      <c r="L263" s="205"/>
      <c r="M263" s="206"/>
      <c r="N263" s="207"/>
      <c r="O263" s="207"/>
      <c r="P263" s="208">
        <f>SUM(P264:P265)</f>
        <v>0</v>
      </c>
      <c r="Q263" s="207"/>
      <c r="R263" s="208">
        <f>SUM(R264:R265)</f>
        <v>0</v>
      </c>
      <c r="S263" s="207"/>
      <c r="T263" s="209">
        <f>SUM(T264:T265)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0" t="s">
        <v>75</v>
      </c>
      <c r="AT263" s="211" t="s">
        <v>68</v>
      </c>
      <c r="AU263" s="211" t="s">
        <v>69</v>
      </c>
      <c r="AY263" s="210" t="s">
        <v>155</v>
      </c>
      <c r="BK263" s="212">
        <f>SUM(BK264:BK265)</f>
        <v>0</v>
      </c>
    </row>
    <row r="264" s="2" customFormat="1" ht="16.5" customHeight="1">
      <c r="A264" s="41"/>
      <c r="B264" s="42"/>
      <c r="C264" s="215" t="s">
        <v>508</v>
      </c>
      <c r="D264" s="215" t="s">
        <v>157</v>
      </c>
      <c r="E264" s="216" t="s">
        <v>2694</v>
      </c>
      <c r="F264" s="217" t="s">
        <v>2695</v>
      </c>
      <c r="G264" s="218" t="s">
        <v>842</v>
      </c>
      <c r="H264" s="219">
        <v>1</v>
      </c>
      <c r="I264" s="220"/>
      <c r="J264" s="221">
        <f>ROUND(I264*H264,2)</f>
        <v>0</v>
      </c>
      <c r="K264" s="217" t="s">
        <v>19</v>
      </c>
      <c r="L264" s="47"/>
      <c r="M264" s="222" t="s">
        <v>19</v>
      </c>
      <c r="N264" s="223" t="s">
        <v>40</v>
      </c>
      <c r="O264" s="87"/>
      <c r="P264" s="224">
        <f>O264*H264</f>
        <v>0</v>
      </c>
      <c r="Q264" s="224">
        <v>0</v>
      </c>
      <c r="R264" s="224">
        <f>Q264*H264</f>
        <v>0</v>
      </c>
      <c r="S264" s="224">
        <v>0</v>
      </c>
      <c r="T264" s="225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26" t="s">
        <v>161</v>
      </c>
      <c r="AT264" s="226" t="s">
        <v>157</v>
      </c>
      <c r="AU264" s="226" t="s">
        <v>75</v>
      </c>
      <c r="AY264" s="20" t="s">
        <v>155</v>
      </c>
      <c r="BE264" s="227">
        <f>IF(N264="základní",J264,0)</f>
        <v>0</v>
      </c>
      <c r="BF264" s="227">
        <f>IF(N264="snížená",J264,0)</f>
        <v>0</v>
      </c>
      <c r="BG264" s="227">
        <f>IF(N264="zákl. přenesená",J264,0)</f>
        <v>0</v>
      </c>
      <c r="BH264" s="227">
        <f>IF(N264="sníž. přenesená",J264,0)</f>
        <v>0</v>
      </c>
      <c r="BI264" s="227">
        <f>IF(N264="nulová",J264,0)</f>
        <v>0</v>
      </c>
      <c r="BJ264" s="20" t="s">
        <v>75</v>
      </c>
      <c r="BK264" s="227">
        <f>ROUND(I264*H264,2)</f>
        <v>0</v>
      </c>
      <c r="BL264" s="20" t="s">
        <v>161</v>
      </c>
      <c r="BM264" s="226" t="s">
        <v>863</v>
      </c>
    </row>
    <row r="265" s="2" customFormat="1">
      <c r="A265" s="41"/>
      <c r="B265" s="42"/>
      <c r="C265" s="43"/>
      <c r="D265" s="228" t="s">
        <v>162</v>
      </c>
      <c r="E265" s="43"/>
      <c r="F265" s="229" t="s">
        <v>2695</v>
      </c>
      <c r="G265" s="43"/>
      <c r="H265" s="43"/>
      <c r="I265" s="230"/>
      <c r="J265" s="43"/>
      <c r="K265" s="43"/>
      <c r="L265" s="47"/>
      <c r="M265" s="231"/>
      <c r="N265" s="232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162</v>
      </c>
      <c r="AU265" s="20" t="s">
        <v>75</v>
      </c>
    </row>
    <row r="266" s="12" customFormat="1" ht="25.92" customHeight="1">
      <c r="A266" s="12"/>
      <c r="B266" s="199"/>
      <c r="C266" s="200"/>
      <c r="D266" s="201" t="s">
        <v>68</v>
      </c>
      <c r="E266" s="202" t="s">
        <v>1027</v>
      </c>
      <c r="F266" s="202" t="s">
        <v>2233</v>
      </c>
      <c r="G266" s="200"/>
      <c r="H266" s="200"/>
      <c r="I266" s="203"/>
      <c r="J266" s="204">
        <f>BK266</f>
        <v>0</v>
      </c>
      <c r="K266" s="200"/>
      <c r="L266" s="205"/>
      <c r="M266" s="206"/>
      <c r="N266" s="207"/>
      <c r="O266" s="207"/>
      <c r="P266" s="208">
        <f>SUM(P267:P268)</f>
        <v>0</v>
      </c>
      <c r="Q266" s="207"/>
      <c r="R266" s="208">
        <f>SUM(R267:R268)</f>
        <v>0</v>
      </c>
      <c r="S266" s="207"/>
      <c r="T266" s="209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0" t="s">
        <v>75</v>
      </c>
      <c r="AT266" s="211" t="s">
        <v>68</v>
      </c>
      <c r="AU266" s="211" t="s">
        <v>69</v>
      </c>
      <c r="AY266" s="210" t="s">
        <v>155</v>
      </c>
      <c r="BK266" s="212">
        <f>SUM(BK267:BK268)</f>
        <v>0</v>
      </c>
    </row>
    <row r="267" s="2" customFormat="1" ht="16.5" customHeight="1">
      <c r="A267" s="41"/>
      <c r="B267" s="42"/>
      <c r="C267" s="215" t="s">
        <v>860</v>
      </c>
      <c r="D267" s="215" t="s">
        <v>157</v>
      </c>
      <c r="E267" s="216" t="s">
        <v>2696</v>
      </c>
      <c r="F267" s="217" t="s">
        <v>2697</v>
      </c>
      <c r="G267" s="218" t="s">
        <v>1493</v>
      </c>
      <c r="H267" s="287"/>
      <c r="I267" s="220"/>
      <c r="J267" s="221">
        <f>ROUND(I267*H267,2)</f>
        <v>0</v>
      </c>
      <c r="K267" s="217" t="s">
        <v>19</v>
      </c>
      <c r="L267" s="47"/>
      <c r="M267" s="222" t="s">
        <v>19</v>
      </c>
      <c r="N267" s="223" t="s">
        <v>40</v>
      </c>
      <c r="O267" s="87"/>
      <c r="P267" s="224">
        <f>O267*H267</f>
        <v>0</v>
      </c>
      <c r="Q267" s="224">
        <v>0</v>
      </c>
      <c r="R267" s="224">
        <f>Q267*H267</f>
        <v>0</v>
      </c>
      <c r="S267" s="224">
        <v>0</v>
      </c>
      <c r="T267" s="225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26" t="s">
        <v>161</v>
      </c>
      <c r="AT267" s="226" t="s">
        <v>157</v>
      </c>
      <c r="AU267" s="226" t="s">
        <v>75</v>
      </c>
      <c r="AY267" s="20" t="s">
        <v>155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20" t="s">
        <v>75</v>
      </c>
      <c r="BK267" s="227">
        <f>ROUND(I267*H267,2)</f>
        <v>0</v>
      </c>
      <c r="BL267" s="20" t="s">
        <v>161</v>
      </c>
      <c r="BM267" s="226" t="s">
        <v>866</v>
      </c>
    </row>
    <row r="268" s="2" customFormat="1">
      <c r="A268" s="41"/>
      <c r="B268" s="42"/>
      <c r="C268" s="43"/>
      <c r="D268" s="228" t="s">
        <v>162</v>
      </c>
      <c r="E268" s="43"/>
      <c r="F268" s="229" t="s">
        <v>2697</v>
      </c>
      <c r="G268" s="43"/>
      <c r="H268" s="43"/>
      <c r="I268" s="230"/>
      <c r="J268" s="43"/>
      <c r="K268" s="43"/>
      <c r="L268" s="47"/>
      <c r="M268" s="288"/>
      <c r="N268" s="289"/>
      <c r="O268" s="290"/>
      <c r="P268" s="290"/>
      <c r="Q268" s="290"/>
      <c r="R268" s="290"/>
      <c r="S268" s="290"/>
      <c r="T268" s="29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162</v>
      </c>
      <c r="AU268" s="20" t="s">
        <v>75</v>
      </c>
    </row>
    <row r="269" s="2" customFormat="1" ht="6.96" customHeight="1">
      <c r="A269" s="41"/>
      <c r="B269" s="62"/>
      <c r="C269" s="63"/>
      <c r="D269" s="63"/>
      <c r="E269" s="63"/>
      <c r="F269" s="63"/>
      <c r="G269" s="63"/>
      <c r="H269" s="63"/>
      <c r="I269" s="63"/>
      <c r="J269" s="63"/>
      <c r="K269" s="63"/>
      <c r="L269" s="47"/>
      <c r="M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</sheetData>
  <sheetProtection sheet="1" autoFilter="0" formatColumns="0" formatRows="0" objects="1" scenarios="1" spinCount="100000" saltValue="sCeIxVuk6wsNrqw7Yg4lCJFXlDXBT2qDf7/ZqJwpbCdb/N+NHBepb1zaBY9nj3e9tTifbUxnkxU8afVaVEVCVA==" hashValue="UphU6cyAastN0LpMQZY5FdluoiYjhVaq/VRDMD8E6smssRQTYQXIkpaX+lLWFBwUo9zqny6TC1AVLfBdxyIzyw==" algorithmName="SHA-512" password="CC35"/>
  <autoFilter ref="C96:K26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7" customFormat="1" ht="45" customHeight="1">
      <c r="B3" s="299"/>
      <c r="C3" s="300" t="s">
        <v>2698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2699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2700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2701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2702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2703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2704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2705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2706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2707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2708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74</v>
      </c>
      <c r="F18" s="306" t="s">
        <v>2709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2710</v>
      </c>
      <c r="F19" s="306" t="s">
        <v>2711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2712</v>
      </c>
      <c r="F20" s="306" t="s">
        <v>2713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2714</v>
      </c>
      <c r="F21" s="306" t="s">
        <v>2715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2716</v>
      </c>
      <c r="F22" s="306" t="s">
        <v>2717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81</v>
      </c>
      <c r="F23" s="306" t="s">
        <v>2718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2719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2720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2721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2722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2723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2724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2725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2726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2727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141</v>
      </c>
      <c r="F36" s="306"/>
      <c r="G36" s="306" t="s">
        <v>2728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2729</v>
      </c>
      <c r="F37" s="306"/>
      <c r="G37" s="306" t="s">
        <v>2730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50</v>
      </c>
      <c r="F38" s="306"/>
      <c r="G38" s="306" t="s">
        <v>2731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51</v>
      </c>
      <c r="F39" s="306"/>
      <c r="G39" s="306" t="s">
        <v>2732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142</v>
      </c>
      <c r="F40" s="306"/>
      <c r="G40" s="306" t="s">
        <v>2733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143</v>
      </c>
      <c r="F41" s="306"/>
      <c r="G41" s="306" t="s">
        <v>2734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2735</v>
      </c>
      <c r="F42" s="306"/>
      <c r="G42" s="306" t="s">
        <v>2736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2737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2738</v>
      </c>
      <c r="F44" s="306"/>
      <c r="G44" s="306" t="s">
        <v>2739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145</v>
      </c>
      <c r="F45" s="306"/>
      <c r="G45" s="306" t="s">
        <v>2740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2741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2742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2743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2744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2745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2746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2747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2748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2749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2750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2751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2752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2753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2754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2755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2756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2757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2758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2759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2760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2761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2762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2763</v>
      </c>
      <c r="D76" s="324"/>
      <c r="E76" s="324"/>
      <c r="F76" s="324" t="s">
        <v>2764</v>
      </c>
      <c r="G76" s="325"/>
      <c r="H76" s="324" t="s">
        <v>51</v>
      </c>
      <c r="I76" s="324" t="s">
        <v>54</v>
      </c>
      <c r="J76" s="324" t="s">
        <v>2765</v>
      </c>
      <c r="K76" s="323"/>
    </row>
    <row r="77" s="1" customFormat="1" ht="17.25" customHeight="1">
      <c r="B77" s="321"/>
      <c r="C77" s="326" t="s">
        <v>2766</v>
      </c>
      <c r="D77" s="326"/>
      <c r="E77" s="326"/>
      <c r="F77" s="327" t="s">
        <v>2767</v>
      </c>
      <c r="G77" s="328"/>
      <c r="H77" s="326"/>
      <c r="I77" s="326"/>
      <c r="J77" s="326" t="s">
        <v>2768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50</v>
      </c>
      <c r="D79" s="331"/>
      <c r="E79" s="331"/>
      <c r="F79" s="332" t="s">
        <v>2769</v>
      </c>
      <c r="G79" s="333"/>
      <c r="H79" s="309" t="s">
        <v>2770</v>
      </c>
      <c r="I79" s="309" t="s">
        <v>2771</v>
      </c>
      <c r="J79" s="309">
        <v>20</v>
      </c>
      <c r="K79" s="323"/>
    </row>
    <row r="80" s="1" customFormat="1" ht="15" customHeight="1">
      <c r="B80" s="321"/>
      <c r="C80" s="309" t="s">
        <v>2772</v>
      </c>
      <c r="D80" s="309"/>
      <c r="E80" s="309"/>
      <c r="F80" s="332" t="s">
        <v>2769</v>
      </c>
      <c r="G80" s="333"/>
      <c r="H80" s="309" t="s">
        <v>2773</v>
      </c>
      <c r="I80" s="309" t="s">
        <v>2771</v>
      </c>
      <c r="J80" s="309">
        <v>120</v>
      </c>
      <c r="K80" s="323"/>
    </row>
    <row r="81" s="1" customFormat="1" ht="15" customHeight="1">
      <c r="B81" s="334"/>
      <c r="C81" s="309" t="s">
        <v>2774</v>
      </c>
      <c r="D81" s="309"/>
      <c r="E81" s="309"/>
      <c r="F81" s="332" t="s">
        <v>2775</v>
      </c>
      <c r="G81" s="333"/>
      <c r="H81" s="309" t="s">
        <v>2776</v>
      </c>
      <c r="I81" s="309" t="s">
        <v>2771</v>
      </c>
      <c r="J81" s="309">
        <v>50</v>
      </c>
      <c r="K81" s="323"/>
    </row>
    <row r="82" s="1" customFormat="1" ht="15" customHeight="1">
      <c r="B82" s="334"/>
      <c r="C82" s="309" t="s">
        <v>2777</v>
      </c>
      <c r="D82" s="309"/>
      <c r="E82" s="309"/>
      <c r="F82" s="332" t="s">
        <v>2769</v>
      </c>
      <c r="G82" s="333"/>
      <c r="H82" s="309" t="s">
        <v>2778</v>
      </c>
      <c r="I82" s="309" t="s">
        <v>2779</v>
      </c>
      <c r="J82" s="309"/>
      <c r="K82" s="323"/>
    </row>
    <row r="83" s="1" customFormat="1" ht="15" customHeight="1">
      <c r="B83" s="334"/>
      <c r="C83" s="335" t="s">
        <v>2780</v>
      </c>
      <c r="D83" s="335"/>
      <c r="E83" s="335"/>
      <c r="F83" s="336" t="s">
        <v>2775</v>
      </c>
      <c r="G83" s="335"/>
      <c r="H83" s="335" t="s">
        <v>2781</v>
      </c>
      <c r="I83" s="335" t="s">
        <v>2771</v>
      </c>
      <c r="J83" s="335">
        <v>15</v>
      </c>
      <c r="K83" s="323"/>
    </row>
    <row r="84" s="1" customFormat="1" ht="15" customHeight="1">
      <c r="B84" s="334"/>
      <c r="C84" s="335" t="s">
        <v>2782</v>
      </c>
      <c r="D84" s="335"/>
      <c r="E84" s="335"/>
      <c r="F84" s="336" t="s">
        <v>2775</v>
      </c>
      <c r="G84" s="335"/>
      <c r="H84" s="335" t="s">
        <v>2783</v>
      </c>
      <c r="I84" s="335" t="s">
        <v>2771</v>
      </c>
      <c r="J84" s="335">
        <v>15</v>
      </c>
      <c r="K84" s="323"/>
    </row>
    <row r="85" s="1" customFormat="1" ht="15" customHeight="1">
      <c r="B85" s="334"/>
      <c r="C85" s="335" t="s">
        <v>2784</v>
      </c>
      <c r="D85" s="335"/>
      <c r="E85" s="335"/>
      <c r="F85" s="336" t="s">
        <v>2775</v>
      </c>
      <c r="G85" s="335"/>
      <c r="H85" s="335" t="s">
        <v>2785</v>
      </c>
      <c r="I85" s="335" t="s">
        <v>2771</v>
      </c>
      <c r="J85" s="335">
        <v>20</v>
      </c>
      <c r="K85" s="323"/>
    </row>
    <row r="86" s="1" customFormat="1" ht="15" customHeight="1">
      <c r="B86" s="334"/>
      <c r="C86" s="335" t="s">
        <v>2786</v>
      </c>
      <c r="D86" s="335"/>
      <c r="E86" s="335"/>
      <c r="F86" s="336" t="s">
        <v>2775</v>
      </c>
      <c r="G86" s="335"/>
      <c r="H86" s="335" t="s">
        <v>2787</v>
      </c>
      <c r="I86" s="335" t="s">
        <v>2771</v>
      </c>
      <c r="J86" s="335">
        <v>20</v>
      </c>
      <c r="K86" s="323"/>
    </row>
    <row r="87" s="1" customFormat="1" ht="15" customHeight="1">
      <c r="B87" s="334"/>
      <c r="C87" s="309" t="s">
        <v>2788</v>
      </c>
      <c r="D87" s="309"/>
      <c r="E87" s="309"/>
      <c r="F87" s="332" t="s">
        <v>2775</v>
      </c>
      <c r="G87" s="333"/>
      <c r="H87" s="309" t="s">
        <v>2789</v>
      </c>
      <c r="I87" s="309" t="s">
        <v>2771</v>
      </c>
      <c r="J87" s="309">
        <v>50</v>
      </c>
      <c r="K87" s="323"/>
    </row>
    <row r="88" s="1" customFormat="1" ht="15" customHeight="1">
      <c r="B88" s="334"/>
      <c r="C88" s="309" t="s">
        <v>2790</v>
      </c>
      <c r="D88" s="309"/>
      <c r="E88" s="309"/>
      <c r="F88" s="332" t="s">
        <v>2775</v>
      </c>
      <c r="G88" s="333"/>
      <c r="H88" s="309" t="s">
        <v>2791</v>
      </c>
      <c r="I88" s="309" t="s">
        <v>2771</v>
      </c>
      <c r="J88" s="309">
        <v>20</v>
      </c>
      <c r="K88" s="323"/>
    </row>
    <row r="89" s="1" customFormat="1" ht="15" customHeight="1">
      <c r="B89" s="334"/>
      <c r="C89" s="309" t="s">
        <v>2792</v>
      </c>
      <c r="D89" s="309"/>
      <c r="E89" s="309"/>
      <c r="F89" s="332" t="s">
        <v>2775</v>
      </c>
      <c r="G89" s="333"/>
      <c r="H89" s="309" t="s">
        <v>2793</v>
      </c>
      <c r="I89" s="309" t="s">
        <v>2771</v>
      </c>
      <c r="J89" s="309">
        <v>20</v>
      </c>
      <c r="K89" s="323"/>
    </row>
    <row r="90" s="1" customFormat="1" ht="15" customHeight="1">
      <c r="B90" s="334"/>
      <c r="C90" s="309" t="s">
        <v>2794</v>
      </c>
      <c r="D90" s="309"/>
      <c r="E90" s="309"/>
      <c r="F90" s="332" t="s">
        <v>2775</v>
      </c>
      <c r="G90" s="333"/>
      <c r="H90" s="309" t="s">
        <v>2795</v>
      </c>
      <c r="I90" s="309" t="s">
        <v>2771</v>
      </c>
      <c r="J90" s="309">
        <v>50</v>
      </c>
      <c r="K90" s="323"/>
    </row>
    <row r="91" s="1" customFormat="1" ht="15" customHeight="1">
      <c r="B91" s="334"/>
      <c r="C91" s="309" t="s">
        <v>2796</v>
      </c>
      <c r="D91" s="309"/>
      <c r="E91" s="309"/>
      <c r="F91" s="332" t="s">
        <v>2775</v>
      </c>
      <c r="G91" s="333"/>
      <c r="H91" s="309" t="s">
        <v>2796</v>
      </c>
      <c r="I91" s="309" t="s">
        <v>2771</v>
      </c>
      <c r="J91" s="309">
        <v>50</v>
      </c>
      <c r="K91" s="323"/>
    </row>
    <row r="92" s="1" customFormat="1" ht="15" customHeight="1">
      <c r="B92" s="334"/>
      <c r="C92" s="309" t="s">
        <v>2797</v>
      </c>
      <c r="D92" s="309"/>
      <c r="E92" s="309"/>
      <c r="F92" s="332" t="s">
        <v>2775</v>
      </c>
      <c r="G92" s="333"/>
      <c r="H92" s="309" t="s">
        <v>2798</v>
      </c>
      <c r="I92" s="309" t="s">
        <v>2771</v>
      </c>
      <c r="J92" s="309">
        <v>255</v>
      </c>
      <c r="K92" s="323"/>
    </row>
    <row r="93" s="1" customFormat="1" ht="15" customHeight="1">
      <c r="B93" s="334"/>
      <c r="C93" s="309" t="s">
        <v>2799</v>
      </c>
      <c r="D93" s="309"/>
      <c r="E93" s="309"/>
      <c r="F93" s="332" t="s">
        <v>2769</v>
      </c>
      <c r="G93" s="333"/>
      <c r="H93" s="309" t="s">
        <v>2800</v>
      </c>
      <c r="I93" s="309" t="s">
        <v>2801</v>
      </c>
      <c r="J93" s="309"/>
      <c r="K93" s="323"/>
    </row>
    <row r="94" s="1" customFormat="1" ht="15" customHeight="1">
      <c r="B94" s="334"/>
      <c r="C94" s="309" t="s">
        <v>2802</v>
      </c>
      <c r="D94" s="309"/>
      <c r="E94" s="309"/>
      <c r="F94" s="332" t="s">
        <v>2769</v>
      </c>
      <c r="G94" s="333"/>
      <c r="H94" s="309" t="s">
        <v>2803</v>
      </c>
      <c r="I94" s="309" t="s">
        <v>2804</v>
      </c>
      <c r="J94" s="309"/>
      <c r="K94" s="323"/>
    </row>
    <row r="95" s="1" customFormat="1" ht="15" customHeight="1">
      <c r="B95" s="334"/>
      <c r="C95" s="309" t="s">
        <v>2805</v>
      </c>
      <c r="D95" s="309"/>
      <c r="E95" s="309"/>
      <c r="F95" s="332" t="s">
        <v>2769</v>
      </c>
      <c r="G95" s="333"/>
      <c r="H95" s="309" t="s">
        <v>2805</v>
      </c>
      <c r="I95" s="309" t="s">
        <v>2804</v>
      </c>
      <c r="J95" s="309"/>
      <c r="K95" s="323"/>
    </row>
    <row r="96" s="1" customFormat="1" ht="15" customHeight="1">
      <c r="B96" s="334"/>
      <c r="C96" s="309" t="s">
        <v>35</v>
      </c>
      <c r="D96" s="309"/>
      <c r="E96" s="309"/>
      <c r="F96" s="332" t="s">
        <v>2769</v>
      </c>
      <c r="G96" s="333"/>
      <c r="H96" s="309" t="s">
        <v>2806</v>
      </c>
      <c r="I96" s="309" t="s">
        <v>2804</v>
      </c>
      <c r="J96" s="309"/>
      <c r="K96" s="323"/>
    </row>
    <row r="97" s="1" customFormat="1" ht="15" customHeight="1">
      <c r="B97" s="334"/>
      <c r="C97" s="309" t="s">
        <v>45</v>
      </c>
      <c r="D97" s="309"/>
      <c r="E97" s="309"/>
      <c r="F97" s="332" t="s">
        <v>2769</v>
      </c>
      <c r="G97" s="333"/>
      <c r="H97" s="309" t="s">
        <v>2807</v>
      </c>
      <c r="I97" s="309" t="s">
        <v>2804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2808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2763</v>
      </c>
      <c r="D103" s="324"/>
      <c r="E103" s="324"/>
      <c r="F103" s="324" t="s">
        <v>2764</v>
      </c>
      <c r="G103" s="325"/>
      <c r="H103" s="324" t="s">
        <v>51</v>
      </c>
      <c r="I103" s="324" t="s">
        <v>54</v>
      </c>
      <c r="J103" s="324" t="s">
        <v>2765</v>
      </c>
      <c r="K103" s="323"/>
    </row>
    <row r="104" s="1" customFormat="1" ht="17.25" customHeight="1">
      <c r="B104" s="321"/>
      <c r="C104" s="326" t="s">
        <v>2766</v>
      </c>
      <c r="D104" s="326"/>
      <c r="E104" s="326"/>
      <c r="F104" s="327" t="s">
        <v>2767</v>
      </c>
      <c r="G104" s="328"/>
      <c r="H104" s="326"/>
      <c r="I104" s="326"/>
      <c r="J104" s="326" t="s">
        <v>2768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50</v>
      </c>
      <c r="D106" s="331"/>
      <c r="E106" s="331"/>
      <c r="F106" s="332" t="s">
        <v>2769</v>
      </c>
      <c r="G106" s="309"/>
      <c r="H106" s="309" t="s">
        <v>2809</v>
      </c>
      <c r="I106" s="309" t="s">
        <v>2771</v>
      </c>
      <c r="J106" s="309">
        <v>20</v>
      </c>
      <c r="K106" s="323"/>
    </row>
    <row r="107" s="1" customFormat="1" ht="15" customHeight="1">
      <c r="B107" s="321"/>
      <c r="C107" s="309" t="s">
        <v>2772</v>
      </c>
      <c r="D107" s="309"/>
      <c r="E107" s="309"/>
      <c r="F107" s="332" t="s">
        <v>2769</v>
      </c>
      <c r="G107" s="309"/>
      <c r="H107" s="309" t="s">
        <v>2809</v>
      </c>
      <c r="I107" s="309" t="s">
        <v>2771</v>
      </c>
      <c r="J107" s="309">
        <v>120</v>
      </c>
      <c r="K107" s="323"/>
    </row>
    <row r="108" s="1" customFormat="1" ht="15" customHeight="1">
      <c r="B108" s="334"/>
      <c r="C108" s="309" t="s">
        <v>2774</v>
      </c>
      <c r="D108" s="309"/>
      <c r="E108" s="309"/>
      <c r="F108" s="332" t="s">
        <v>2775</v>
      </c>
      <c r="G108" s="309"/>
      <c r="H108" s="309" t="s">
        <v>2809</v>
      </c>
      <c r="I108" s="309" t="s">
        <v>2771</v>
      </c>
      <c r="J108" s="309">
        <v>50</v>
      </c>
      <c r="K108" s="323"/>
    </row>
    <row r="109" s="1" customFormat="1" ht="15" customHeight="1">
      <c r="B109" s="334"/>
      <c r="C109" s="309" t="s">
        <v>2777</v>
      </c>
      <c r="D109" s="309"/>
      <c r="E109" s="309"/>
      <c r="F109" s="332" t="s">
        <v>2769</v>
      </c>
      <c r="G109" s="309"/>
      <c r="H109" s="309" t="s">
        <v>2809</v>
      </c>
      <c r="I109" s="309" t="s">
        <v>2779</v>
      </c>
      <c r="J109" s="309"/>
      <c r="K109" s="323"/>
    </row>
    <row r="110" s="1" customFormat="1" ht="15" customHeight="1">
      <c r="B110" s="334"/>
      <c r="C110" s="309" t="s">
        <v>2788</v>
      </c>
      <c r="D110" s="309"/>
      <c r="E110" s="309"/>
      <c r="F110" s="332" t="s">
        <v>2775</v>
      </c>
      <c r="G110" s="309"/>
      <c r="H110" s="309" t="s">
        <v>2809</v>
      </c>
      <c r="I110" s="309" t="s">
        <v>2771</v>
      </c>
      <c r="J110" s="309">
        <v>50</v>
      </c>
      <c r="K110" s="323"/>
    </row>
    <row r="111" s="1" customFormat="1" ht="15" customHeight="1">
      <c r="B111" s="334"/>
      <c r="C111" s="309" t="s">
        <v>2796</v>
      </c>
      <c r="D111" s="309"/>
      <c r="E111" s="309"/>
      <c r="F111" s="332" t="s">
        <v>2775</v>
      </c>
      <c r="G111" s="309"/>
      <c r="H111" s="309" t="s">
        <v>2809</v>
      </c>
      <c r="I111" s="309" t="s">
        <v>2771</v>
      </c>
      <c r="J111" s="309">
        <v>50</v>
      </c>
      <c r="K111" s="323"/>
    </row>
    <row r="112" s="1" customFormat="1" ht="15" customHeight="1">
      <c r="B112" s="334"/>
      <c r="C112" s="309" t="s">
        <v>2794</v>
      </c>
      <c r="D112" s="309"/>
      <c r="E112" s="309"/>
      <c r="F112" s="332" t="s">
        <v>2775</v>
      </c>
      <c r="G112" s="309"/>
      <c r="H112" s="309" t="s">
        <v>2809</v>
      </c>
      <c r="I112" s="309" t="s">
        <v>2771</v>
      </c>
      <c r="J112" s="309">
        <v>50</v>
      </c>
      <c r="K112" s="323"/>
    </row>
    <row r="113" s="1" customFormat="1" ht="15" customHeight="1">
      <c r="B113" s="334"/>
      <c r="C113" s="309" t="s">
        <v>50</v>
      </c>
      <c r="D113" s="309"/>
      <c r="E113" s="309"/>
      <c r="F113" s="332" t="s">
        <v>2769</v>
      </c>
      <c r="G113" s="309"/>
      <c r="H113" s="309" t="s">
        <v>2810</v>
      </c>
      <c r="I113" s="309" t="s">
        <v>2771</v>
      </c>
      <c r="J113" s="309">
        <v>20</v>
      </c>
      <c r="K113" s="323"/>
    </row>
    <row r="114" s="1" customFormat="1" ht="15" customHeight="1">
      <c r="B114" s="334"/>
      <c r="C114" s="309" t="s">
        <v>2811</v>
      </c>
      <c r="D114" s="309"/>
      <c r="E114" s="309"/>
      <c r="F114" s="332" t="s">
        <v>2769</v>
      </c>
      <c r="G114" s="309"/>
      <c r="H114" s="309" t="s">
        <v>2812</v>
      </c>
      <c r="I114" s="309" t="s">
        <v>2771</v>
      </c>
      <c r="J114" s="309">
        <v>120</v>
      </c>
      <c r="K114" s="323"/>
    </row>
    <row r="115" s="1" customFormat="1" ht="15" customHeight="1">
      <c r="B115" s="334"/>
      <c r="C115" s="309" t="s">
        <v>35</v>
      </c>
      <c r="D115" s="309"/>
      <c r="E115" s="309"/>
      <c r="F115" s="332" t="s">
        <v>2769</v>
      </c>
      <c r="G115" s="309"/>
      <c r="H115" s="309" t="s">
        <v>2813</v>
      </c>
      <c r="I115" s="309" t="s">
        <v>2804</v>
      </c>
      <c r="J115" s="309"/>
      <c r="K115" s="323"/>
    </row>
    <row r="116" s="1" customFormat="1" ht="15" customHeight="1">
      <c r="B116" s="334"/>
      <c r="C116" s="309" t="s">
        <v>45</v>
      </c>
      <c r="D116" s="309"/>
      <c r="E116" s="309"/>
      <c r="F116" s="332" t="s">
        <v>2769</v>
      </c>
      <c r="G116" s="309"/>
      <c r="H116" s="309" t="s">
        <v>2814</v>
      </c>
      <c r="I116" s="309" t="s">
        <v>2804</v>
      </c>
      <c r="J116" s="309"/>
      <c r="K116" s="323"/>
    </row>
    <row r="117" s="1" customFormat="1" ht="15" customHeight="1">
      <c r="B117" s="334"/>
      <c r="C117" s="309" t="s">
        <v>54</v>
      </c>
      <c r="D117" s="309"/>
      <c r="E117" s="309"/>
      <c r="F117" s="332" t="s">
        <v>2769</v>
      </c>
      <c r="G117" s="309"/>
      <c r="H117" s="309" t="s">
        <v>2815</v>
      </c>
      <c r="I117" s="309" t="s">
        <v>2816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2817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2763</v>
      </c>
      <c r="D123" s="324"/>
      <c r="E123" s="324"/>
      <c r="F123" s="324" t="s">
        <v>2764</v>
      </c>
      <c r="G123" s="325"/>
      <c r="H123" s="324" t="s">
        <v>51</v>
      </c>
      <c r="I123" s="324" t="s">
        <v>54</v>
      </c>
      <c r="J123" s="324" t="s">
        <v>2765</v>
      </c>
      <c r="K123" s="353"/>
    </row>
    <row r="124" s="1" customFormat="1" ht="17.25" customHeight="1">
      <c r="B124" s="352"/>
      <c r="C124" s="326" t="s">
        <v>2766</v>
      </c>
      <c r="D124" s="326"/>
      <c r="E124" s="326"/>
      <c r="F124" s="327" t="s">
        <v>2767</v>
      </c>
      <c r="G124" s="328"/>
      <c r="H124" s="326"/>
      <c r="I124" s="326"/>
      <c r="J124" s="326" t="s">
        <v>2768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2772</v>
      </c>
      <c r="D126" s="331"/>
      <c r="E126" s="331"/>
      <c r="F126" s="332" t="s">
        <v>2769</v>
      </c>
      <c r="G126" s="309"/>
      <c r="H126" s="309" t="s">
        <v>2809</v>
      </c>
      <c r="I126" s="309" t="s">
        <v>2771</v>
      </c>
      <c r="J126" s="309">
        <v>120</v>
      </c>
      <c r="K126" s="357"/>
    </row>
    <row r="127" s="1" customFormat="1" ht="15" customHeight="1">
      <c r="B127" s="354"/>
      <c r="C127" s="309" t="s">
        <v>2818</v>
      </c>
      <c r="D127" s="309"/>
      <c r="E127" s="309"/>
      <c r="F127" s="332" t="s">
        <v>2769</v>
      </c>
      <c r="G127" s="309"/>
      <c r="H127" s="309" t="s">
        <v>2819</v>
      </c>
      <c r="I127" s="309" t="s">
        <v>2771</v>
      </c>
      <c r="J127" s="309" t="s">
        <v>2820</v>
      </c>
      <c r="K127" s="357"/>
    </row>
    <row r="128" s="1" customFormat="1" ht="15" customHeight="1">
      <c r="B128" s="354"/>
      <c r="C128" s="309" t="s">
        <v>81</v>
      </c>
      <c r="D128" s="309"/>
      <c r="E128" s="309"/>
      <c r="F128" s="332" t="s">
        <v>2769</v>
      </c>
      <c r="G128" s="309"/>
      <c r="H128" s="309" t="s">
        <v>2821</v>
      </c>
      <c r="I128" s="309" t="s">
        <v>2771</v>
      </c>
      <c r="J128" s="309" t="s">
        <v>2820</v>
      </c>
      <c r="K128" s="357"/>
    </row>
    <row r="129" s="1" customFormat="1" ht="15" customHeight="1">
      <c r="B129" s="354"/>
      <c r="C129" s="309" t="s">
        <v>2780</v>
      </c>
      <c r="D129" s="309"/>
      <c r="E129" s="309"/>
      <c r="F129" s="332" t="s">
        <v>2775</v>
      </c>
      <c r="G129" s="309"/>
      <c r="H129" s="309" t="s">
        <v>2781</v>
      </c>
      <c r="I129" s="309" t="s">
        <v>2771</v>
      </c>
      <c r="J129" s="309">
        <v>15</v>
      </c>
      <c r="K129" s="357"/>
    </row>
    <row r="130" s="1" customFormat="1" ht="15" customHeight="1">
      <c r="B130" s="354"/>
      <c r="C130" s="335" t="s">
        <v>2782</v>
      </c>
      <c r="D130" s="335"/>
      <c r="E130" s="335"/>
      <c r="F130" s="336" t="s">
        <v>2775</v>
      </c>
      <c r="G130" s="335"/>
      <c r="H130" s="335" t="s">
        <v>2783</v>
      </c>
      <c r="I130" s="335" t="s">
        <v>2771</v>
      </c>
      <c r="J130" s="335">
        <v>15</v>
      </c>
      <c r="K130" s="357"/>
    </row>
    <row r="131" s="1" customFormat="1" ht="15" customHeight="1">
      <c r="B131" s="354"/>
      <c r="C131" s="335" t="s">
        <v>2784</v>
      </c>
      <c r="D131" s="335"/>
      <c r="E131" s="335"/>
      <c r="F131" s="336" t="s">
        <v>2775</v>
      </c>
      <c r="G131" s="335"/>
      <c r="H131" s="335" t="s">
        <v>2785</v>
      </c>
      <c r="I131" s="335" t="s">
        <v>2771</v>
      </c>
      <c r="J131" s="335">
        <v>20</v>
      </c>
      <c r="K131" s="357"/>
    </row>
    <row r="132" s="1" customFormat="1" ht="15" customHeight="1">
      <c r="B132" s="354"/>
      <c r="C132" s="335" t="s">
        <v>2786</v>
      </c>
      <c r="D132" s="335"/>
      <c r="E132" s="335"/>
      <c r="F132" s="336" t="s">
        <v>2775</v>
      </c>
      <c r="G132" s="335"/>
      <c r="H132" s="335" t="s">
        <v>2787</v>
      </c>
      <c r="I132" s="335" t="s">
        <v>2771</v>
      </c>
      <c r="J132" s="335">
        <v>20</v>
      </c>
      <c r="K132" s="357"/>
    </row>
    <row r="133" s="1" customFormat="1" ht="15" customHeight="1">
      <c r="B133" s="354"/>
      <c r="C133" s="309" t="s">
        <v>2774</v>
      </c>
      <c r="D133" s="309"/>
      <c r="E133" s="309"/>
      <c r="F133" s="332" t="s">
        <v>2775</v>
      </c>
      <c r="G133" s="309"/>
      <c r="H133" s="309" t="s">
        <v>2809</v>
      </c>
      <c r="I133" s="309" t="s">
        <v>2771</v>
      </c>
      <c r="J133" s="309">
        <v>50</v>
      </c>
      <c r="K133" s="357"/>
    </row>
    <row r="134" s="1" customFormat="1" ht="15" customHeight="1">
      <c r="B134" s="354"/>
      <c r="C134" s="309" t="s">
        <v>2788</v>
      </c>
      <c r="D134" s="309"/>
      <c r="E134" s="309"/>
      <c r="F134" s="332" t="s">
        <v>2775</v>
      </c>
      <c r="G134" s="309"/>
      <c r="H134" s="309" t="s">
        <v>2809</v>
      </c>
      <c r="I134" s="309" t="s">
        <v>2771</v>
      </c>
      <c r="J134" s="309">
        <v>50</v>
      </c>
      <c r="K134" s="357"/>
    </row>
    <row r="135" s="1" customFormat="1" ht="15" customHeight="1">
      <c r="B135" s="354"/>
      <c r="C135" s="309" t="s">
        <v>2794</v>
      </c>
      <c r="D135" s="309"/>
      <c r="E135" s="309"/>
      <c r="F135" s="332" t="s">
        <v>2775</v>
      </c>
      <c r="G135" s="309"/>
      <c r="H135" s="309" t="s">
        <v>2809</v>
      </c>
      <c r="I135" s="309" t="s">
        <v>2771</v>
      </c>
      <c r="J135" s="309">
        <v>50</v>
      </c>
      <c r="K135" s="357"/>
    </row>
    <row r="136" s="1" customFormat="1" ht="15" customHeight="1">
      <c r="B136" s="354"/>
      <c r="C136" s="309" t="s">
        <v>2796</v>
      </c>
      <c r="D136" s="309"/>
      <c r="E136" s="309"/>
      <c r="F136" s="332" t="s">
        <v>2775</v>
      </c>
      <c r="G136" s="309"/>
      <c r="H136" s="309" t="s">
        <v>2809</v>
      </c>
      <c r="I136" s="309" t="s">
        <v>2771</v>
      </c>
      <c r="J136" s="309">
        <v>50</v>
      </c>
      <c r="K136" s="357"/>
    </row>
    <row r="137" s="1" customFormat="1" ht="15" customHeight="1">
      <c r="B137" s="354"/>
      <c r="C137" s="309" t="s">
        <v>2797</v>
      </c>
      <c r="D137" s="309"/>
      <c r="E137" s="309"/>
      <c r="F137" s="332" t="s">
        <v>2775</v>
      </c>
      <c r="G137" s="309"/>
      <c r="H137" s="309" t="s">
        <v>2822</v>
      </c>
      <c r="I137" s="309" t="s">
        <v>2771</v>
      </c>
      <c r="J137" s="309">
        <v>255</v>
      </c>
      <c r="K137" s="357"/>
    </row>
    <row r="138" s="1" customFormat="1" ht="15" customHeight="1">
      <c r="B138" s="354"/>
      <c r="C138" s="309" t="s">
        <v>2799</v>
      </c>
      <c r="D138" s="309"/>
      <c r="E138" s="309"/>
      <c r="F138" s="332" t="s">
        <v>2769</v>
      </c>
      <c r="G138" s="309"/>
      <c r="H138" s="309" t="s">
        <v>2823</v>
      </c>
      <c r="I138" s="309" t="s">
        <v>2801</v>
      </c>
      <c r="J138" s="309"/>
      <c r="K138" s="357"/>
    </row>
    <row r="139" s="1" customFormat="1" ht="15" customHeight="1">
      <c r="B139" s="354"/>
      <c r="C139" s="309" t="s">
        <v>2802</v>
      </c>
      <c r="D139" s="309"/>
      <c r="E139" s="309"/>
      <c r="F139" s="332" t="s">
        <v>2769</v>
      </c>
      <c r="G139" s="309"/>
      <c r="H139" s="309" t="s">
        <v>2824</v>
      </c>
      <c r="I139" s="309" t="s">
        <v>2804</v>
      </c>
      <c r="J139" s="309"/>
      <c r="K139" s="357"/>
    </row>
    <row r="140" s="1" customFormat="1" ht="15" customHeight="1">
      <c r="B140" s="354"/>
      <c r="C140" s="309" t="s">
        <v>2805</v>
      </c>
      <c r="D140" s="309"/>
      <c r="E140" s="309"/>
      <c r="F140" s="332" t="s">
        <v>2769</v>
      </c>
      <c r="G140" s="309"/>
      <c r="H140" s="309" t="s">
        <v>2805</v>
      </c>
      <c r="I140" s="309" t="s">
        <v>2804</v>
      </c>
      <c r="J140" s="309"/>
      <c r="K140" s="357"/>
    </row>
    <row r="141" s="1" customFormat="1" ht="15" customHeight="1">
      <c r="B141" s="354"/>
      <c r="C141" s="309" t="s">
        <v>35</v>
      </c>
      <c r="D141" s="309"/>
      <c r="E141" s="309"/>
      <c r="F141" s="332" t="s">
        <v>2769</v>
      </c>
      <c r="G141" s="309"/>
      <c r="H141" s="309" t="s">
        <v>2825</v>
      </c>
      <c r="I141" s="309" t="s">
        <v>2804</v>
      </c>
      <c r="J141" s="309"/>
      <c r="K141" s="357"/>
    </row>
    <row r="142" s="1" customFormat="1" ht="15" customHeight="1">
      <c r="B142" s="354"/>
      <c r="C142" s="309" t="s">
        <v>2826</v>
      </c>
      <c r="D142" s="309"/>
      <c r="E142" s="309"/>
      <c r="F142" s="332" t="s">
        <v>2769</v>
      </c>
      <c r="G142" s="309"/>
      <c r="H142" s="309" t="s">
        <v>2827</v>
      </c>
      <c r="I142" s="309" t="s">
        <v>2804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2828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2763</v>
      </c>
      <c r="D148" s="324"/>
      <c r="E148" s="324"/>
      <c r="F148" s="324" t="s">
        <v>2764</v>
      </c>
      <c r="G148" s="325"/>
      <c r="H148" s="324" t="s">
        <v>51</v>
      </c>
      <c r="I148" s="324" t="s">
        <v>54</v>
      </c>
      <c r="J148" s="324" t="s">
        <v>2765</v>
      </c>
      <c r="K148" s="323"/>
    </row>
    <row r="149" s="1" customFormat="1" ht="17.25" customHeight="1">
      <c r="B149" s="321"/>
      <c r="C149" s="326" t="s">
        <v>2766</v>
      </c>
      <c r="D149" s="326"/>
      <c r="E149" s="326"/>
      <c r="F149" s="327" t="s">
        <v>2767</v>
      </c>
      <c r="G149" s="328"/>
      <c r="H149" s="326"/>
      <c r="I149" s="326"/>
      <c r="J149" s="326" t="s">
        <v>2768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2772</v>
      </c>
      <c r="D151" s="309"/>
      <c r="E151" s="309"/>
      <c r="F151" s="362" t="s">
        <v>2769</v>
      </c>
      <c r="G151" s="309"/>
      <c r="H151" s="361" t="s">
        <v>2809</v>
      </c>
      <c r="I151" s="361" t="s">
        <v>2771</v>
      </c>
      <c r="J151" s="361">
        <v>120</v>
      </c>
      <c r="K151" s="357"/>
    </row>
    <row r="152" s="1" customFormat="1" ht="15" customHeight="1">
      <c r="B152" s="334"/>
      <c r="C152" s="361" t="s">
        <v>2818</v>
      </c>
      <c r="D152" s="309"/>
      <c r="E152" s="309"/>
      <c r="F152" s="362" t="s">
        <v>2769</v>
      </c>
      <c r="G152" s="309"/>
      <c r="H152" s="361" t="s">
        <v>2829</v>
      </c>
      <c r="I152" s="361" t="s">
        <v>2771</v>
      </c>
      <c r="J152" s="361" t="s">
        <v>2820</v>
      </c>
      <c r="K152" s="357"/>
    </row>
    <row r="153" s="1" customFormat="1" ht="15" customHeight="1">
      <c r="B153" s="334"/>
      <c r="C153" s="361" t="s">
        <v>81</v>
      </c>
      <c r="D153" s="309"/>
      <c r="E153" s="309"/>
      <c r="F153" s="362" t="s">
        <v>2769</v>
      </c>
      <c r="G153" s="309"/>
      <c r="H153" s="361" t="s">
        <v>2830</v>
      </c>
      <c r="I153" s="361" t="s">
        <v>2771</v>
      </c>
      <c r="J153" s="361" t="s">
        <v>2820</v>
      </c>
      <c r="K153" s="357"/>
    </row>
    <row r="154" s="1" customFormat="1" ht="15" customHeight="1">
      <c r="B154" s="334"/>
      <c r="C154" s="361" t="s">
        <v>2774</v>
      </c>
      <c r="D154" s="309"/>
      <c r="E154" s="309"/>
      <c r="F154" s="362" t="s">
        <v>2775</v>
      </c>
      <c r="G154" s="309"/>
      <c r="H154" s="361" t="s">
        <v>2809</v>
      </c>
      <c r="I154" s="361" t="s">
        <v>2771</v>
      </c>
      <c r="J154" s="361">
        <v>50</v>
      </c>
      <c r="K154" s="357"/>
    </row>
    <row r="155" s="1" customFormat="1" ht="15" customHeight="1">
      <c r="B155" s="334"/>
      <c r="C155" s="361" t="s">
        <v>2777</v>
      </c>
      <c r="D155" s="309"/>
      <c r="E155" s="309"/>
      <c r="F155" s="362" t="s">
        <v>2769</v>
      </c>
      <c r="G155" s="309"/>
      <c r="H155" s="361" t="s">
        <v>2809</v>
      </c>
      <c r="I155" s="361" t="s">
        <v>2779</v>
      </c>
      <c r="J155" s="361"/>
      <c r="K155" s="357"/>
    </row>
    <row r="156" s="1" customFormat="1" ht="15" customHeight="1">
      <c r="B156" s="334"/>
      <c r="C156" s="361" t="s">
        <v>2788</v>
      </c>
      <c r="D156" s="309"/>
      <c r="E156" s="309"/>
      <c r="F156" s="362" t="s">
        <v>2775</v>
      </c>
      <c r="G156" s="309"/>
      <c r="H156" s="361" t="s">
        <v>2809</v>
      </c>
      <c r="I156" s="361" t="s">
        <v>2771</v>
      </c>
      <c r="J156" s="361">
        <v>50</v>
      </c>
      <c r="K156" s="357"/>
    </row>
    <row r="157" s="1" customFormat="1" ht="15" customHeight="1">
      <c r="B157" s="334"/>
      <c r="C157" s="361" t="s">
        <v>2796</v>
      </c>
      <c r="D157" s="309"/>
      <c r="E157" s="309"/>
      <c r="F157" s="362" t="s">
        <v>2775</v>
      </c>
      <c r="G157" s="309"/>
      <c r="H157" s="361" t="s">
        <v>2809</v>
      </c>
      <c r="I157" s="361" t="s">
        <v>2771</v>
      </c>
      <c r="J157" s="361">
        <v>50</v>
      </c>
      <c r="K157" s="357"/>
    </row>
    <row r="158" s="1" customFormat="1" ht="15" customHeight="1">
      <c r="B158" s="334"/>
      <c r="C158" s="361" t="s">
        <v>2794</v>
      </c>
      <c r="D158" s="309"/>
      <c r="E158" s="309"/>
      <c r="F158" s="362" t="s">
        <v>2775</v>
      </c>
      <c r="G158" s="309"/>
      <c r="H158" s="361" t="s">
        <v>2809</v>
      </c>
      <c r="I158" s="361" t="s">
        <v>2771</v>
      </c>
      <c r="J158" s="361">
        <v>50</v>
      </c>
      <c r="K158" s="357"/>
    </row>
    <row r="159" s="1" customFormat="1" ht="15" customHeight="1">
      <c r="B159" s="334"/>
      <c r="C159" s="361" t="s">
        <v>103</v>
      </c>
      <c r="D159" s="309"/>
      <c r="E159" s="309"/>
      <c r="F159" s="362" t="s">
        <v>2769</v>
      </c>
      <c r="G159" s="309"/>
      <c r="H159" s="361" t="s">
        <v>2831</v>
      </c>
      <c r="I159" s="361" t="s">
        <v>2771</v>
      </c>
      <c r="J159" s="361" t="s">
        <v>2832</v>
      </c>
      <c r="K159" s="357"/>
    </row>
    <row r="160" s="1" customFormat="1" ht="15" customHeight="1">
      <c r="B160" s="334"/>
      <c r="C160" s="361" t="s">
        <v>2833</v>
      </c>
      <c r="D160" s="309"/>
      <c r="E160" s="309"/>
      <c r="F160" s="362" t="s">
        <v>2769</v>
      </c>
      <c r="G160" s="309"/>
      <c r="H160" s="361" t="s">
        <v>2834</v>
      </c>
      <c r="I160" s="361" t="s">
        <v>2804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2835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2763</v>
      </c>
      <c r="D166" s="324"/>
      <c r="E166" s="324"/>
      <c r="F166" s="324" t="s">
        <v>2764</v>
      </c>
      <c r="G166" s="366"/>
      <c r="H166" s="367" t="s">
        <v>51</v>
      </c>
      <c r="I166" s="367" t="s">
        <v>54</v>
      </c>
      <c r="J166" s="324" t="s">
        <v>2765</v>
      </c>
      <c r="K166" s="301"/>
    </row>
    <row r="167" s="1" customFormat="1" ht="17.25" customHeight="1">
      <c r="B167" s="302"/>
      <c r="C167" s="326" t="s">
        <v>2766</v>
      </c>
      <c r="D167" s="326"/>
      <c r="E167" s="326"/>
      <c r="F167" s="327" t="s">
        <v>2767</v>
      </c>
      <c r="G167" s="368"/>
      <c r="H167" s="369"/>
      <c r="I167" s="369"/>
      <c r="J167" s="326" t="s">
        <v>2768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2772</v>
      </c>
      <c r="D169" s="309"/>
      <c r="E169" s="309"/>
      <c r="F169" s="332" t="s">
        <v>2769</v>
      </c>
      <c r="G169" s="309"/>
      <c r="H169" s="309" t="s">
        <v>2809</v>
      </c>
      <c r="I169" s="309" t="s">
        <v>2771</v>
      </c>
      <c r="J169" s="309">
        <v>120</v>
      </c>
      <c r="K169" s="357"/>
    </row>
    <row r="170" s="1" customFormat="1" ht="15" customHeight="1">
      <c r="B170" s="334"/>
      <c r="C170" s="309" t="s">
        <v>2818</v>
      </c>
      <c r="D170" s="309"/>
      <c r="E170" s="309"/>
      <c r="F170" s="332" t="s">
        <v>2769</v>
      </c>
      <c r="G170" s="309"/>
      <c r="H170" s="309" t="s">
        <v>2819</v>
      </c>
      <c r="I170" s="309" t="s">
        <v>2771</v>
      </c>
      <c r="J170" s="309" t="s">
        <v>2820</v>
      </c>
      <c r="K170" s="357"/>
    </row>
    <row r="171" s="1" customFormat="1" ht="15" customHeight="1">
      <c r="B171" s="334"/>
      <c r="C171" s="309" t="s">
        <v>81</v>
      </c>
      <c r="D171" s="309"/>
      <c r="E171" s="309"/>
      <c r="F171" s="332" t="s">
        <v>2769</v>
      </c>
      <c r="G171" s="309"/>
      <c r="H171" s="309" t="s">
        <v>2836</v>
      </c>
      <c r="I171" s="309" t="s">
        <v>2771</v>
      </c>
      <c r="J171" s="309" t="s">
        <v>2820</v>
      </c>
      <c r="K171" s="357"/>
    </row>
    <row r="172" s="1" customFormat="1" ht="15" customHeight="1">
      <c r="B172" s="334"/>
      <c r="C172" s="309" t="s">
        <v>2774</v>
      </c>
      <c r="D172" s="309"/>
      <c r="E172" s="309"/>
      <c r="F172" s="332" t="s">
        <v>2775</v>
      </c>
      <c r="G172" s="309"/>
      <c r="H172" s="309" t="s">
        <v>2836</v>
      </c>
      <c r="I172" s="309" t="s">
        <v>2771</v>
      </c>
      <c r="J172" s="309">
        <v>50</v>
      </c>
      <c r="K172" s="357"/>
    </row>
    <row r="173" s="1" customFormat="1" ht="15" customHeight="1">
      <c r="B173" s="334"/>
      <c r="C173" s="309" t="s">
        <v>2777</v>
      </c>
      <c r="D173" s="309"/>
      <c r="E173" s="309"/>
      <c r="F173" s="332" t="s">
        <v>2769</v>
      </c>
      <c r="G173" s="309"/>
      <c r="H173" s="309" t="s">
        <v>2836</v>
      </c>
      <c r="I173" s="309" t="s">
        <v>2779</v>
      </c>
      <c r="J173" s="309"/>
      <c r="K173" s="357"/>
    </row>
    <row r="174" s="1" customFormat="1" ht="15" customHeight="1">
      <c r="B174" s="334"/>
      <c r="C174" s="309" t="s">
        <v>2788</v>
      </c>
      <c r="D174" s="309"/>
      <c r="E174" s="309"/>
      <c r="F174" s="332" t="s">
        <v>2775</v>
      </c>
      <c r="G174" s="309"/>
      <c r="H174" s="309" t="s">
        <v>2836</v>
      </c>
      <c r="I174" s="309" t="s">
        <v>2771</v>
      </c>
      <c r="J174" s="309">
        <v>50</v>
      </c>
      <c r="K174" s="357"/>
    </row>
    <row r="175" s="1" customFormat="1" ht="15" customHeight="1">
      <c r="B175" s="334"/>
      <c r="C175" s="309" t="s">
        <v>2796</v>
      </c>
      <c r="D175" s="309"/>
      <c r="E175" s="309"/>
      <c r="F175" s="332" t="s">
        <v>2775</v>
      </c>
      <c r="G175" s="309"/>
      <c r="H175" s="309" t="s">
        <v>2836</v>
      </c>
      <c r="I175" s="309" t="s">
        <v>2771</v>
      </c>
      <c r="J175" s="309">
        <v>50</v>
      </c>
      <c r="K175" s="357"/>
    </row>
    <row r="176" s="1" customFormat="1" ht="15" customHeight="1">
      <c r="B176" s="334"/>
      <c r="C176" s="309" t="s">
        <v>2794</v>
      </c>
      <c r="D176" s="309"/>
      <c r="E176" s="309"/>
      <c r="F176" s="332" t="s">
        <v>2775</v>
      </c>
      <c r="G176" s="309"/>
      <c r="H176" s="309" t="s">
        <v>2836</v>
      </c>
      <c r="I176" s="309" t="s">
        <v>2771</v>
      </c>
      <c r="J176" s="309">
        <v>50</v>
      </c>
      <c r="K176" s="357"/>
    </row>
    <row r="177" s="1" customFormat="1" ht="15" customHeight="1">
      <c r="B177" s="334"/>
      <c r="C177" s="309" t="s">
        <v>141</v>
      </c>
      <c r="D177" s="309"/>
      <c r="E177" s="309"/>
      <c r="F177" s="332" t="s">
        <v>2769</v>
      </c>
      <c r="G177" s="309"/>
      <c r="H177" s="309" t="s">
        <v>2837</v>
      </c>
      <c r="I177" s="309" t="s">
        <v>2838</v>
      </c>
      <c r="J177" s="309"/>
      <c r="K177" s="357"/>
    </row>
    <row r="178" s="1" customFormat="1" ht="15" customHeight="1">
      <c r="B178" s="334"/>
      <c r="C178" s="309" t="s">
        <v>54</v>
      </c>
      <c r="D178" s="309"/>
      <c r="E178" s="309"/>
      <c r="F178" s="332" t="s">
        <v>2769</v>
      </c>
      <c r="G178" s="309"/>
      <c r="H178" s="309" t="s">
        <v>2839</v>
      </c>
      <c r="I178" s="309" t="s">
        <v>2840</v>
      </c>
      <c r="J178" s="309">
        <v>1</v>
      </c>
      <c r="K178" s="357"/>
    </row>
    <row r="179" s="1" customFormat="1" ht="15" customHeight="1">
      <c r="B179" s="334"/>
      <c r="C179" s="309" t="s">
        <v>50</v>
      </c>
      <c r="D179" s="309"/>
      <c r="E179" s="309"/>
      <c r="F179" s="332" t="s">
        <v>2769</v>
      </c>
      <c r="G179" s="309"/>
      <c r="H179" s="309" t="s">
        <v>2841</v>
      </c>
      <c r="I179" s="309" t="s">
        <v>2771</v>
      </c>
      <c r="J179" s="309">
        <v>20</v>
      </c>
      <c r="K179" s="357"/>
    </row>
    <row r="180" s="1" customFormat="1" ht="15" customHeight="1">
      <c r="B180" s="334"/>
      <c r="C180" s="309" t="s">
        <v>51</v>
      </c>
      <c r="D180" s="309"/>
      <c r="E180" s="309"/>
      <c r="F180" s="332" t="s">
        <v>2769</v>
      </c>
      <c r="G180" s="309"/>
      <c r="H180" s="309" t="s">
        <v>2842</v>
      </c>
      <c r="I180" s="309" t="s">
        <v>2771</v>
      </c>
      <c r="J180" s="309">
        <v>255</v>
      </c>
      <c r="K180" s="357"/>
    </row>
    <row r="181" s="1" customFormat="1" ht="15" customHeight="1">
      <c r="B181" s="334"/>
      <c r="C181" s="309" t="s">
        <v>142</v>
      </c>
      <c r="D181" s="309"/>
      <c r="E181" s="309"/>
      <c r="F181" s="332" t="s">
        <v>2769</v>
      </c>
      <c r="G181" s="309"/>
      <c r="H181" s="309" t="s">
        <v>2733</v>
      </c>
      <c r="I181" s="309" t="s">
        <v>2771</v>
      </c>
      <c r="J181" s="309">
        <v>10</v>
      </c>
      <c r="K181" s="357"/>
    </row>
    <row r="182" s="1" customFormat="1" ht="15" customHeight="1">
      <c r="B182" s="334"/>
      <c r="C182" s="309" t="s">
        <v>143</v>
      </c>
      <c r="D182" s="309"/>
      <c r="E182" s="309"/>
      <c r="F182" s="332" t="s">
        <v>2769</v>
      </c>
      <c r="G182" s="309"/>
      <c r="H182" s="309" t="s">
        <v>2843</v>
      </c>
      <c r="I182" s="309" t="s">
        <v>2804</v>
      </c>
      <c r="J182" s="309"/>
      <c r="K182" s="357"/>
    </row>
    <row r="183" s="1" customFormat="1" ht="15" customHeight="1">
      <c r="B183" s="334"/>
      <c r="C183" s="309" t="s">
        <v>2844</v>
      </c>
      <c r="D183" s="309"/>
      <c r="E183" s="309"/>
      <c r="F183" s="332" t="s">
        <v>2769</v>
      </c>
      <c r="G183" s="309"/>
      <c r="H183" s="309" t="s">
        <v>2845</v>
      </c>
      <c r="I183" s="309" t="s">
        <v>2804</v>
      </c>
      <c r="J183" s="309"/>
      <c r="K183" s="357"/>
    </row>
    <row r="184" s="1" customFormat="1" ht="15" customHeight="1">
      <c r="B184" s="334"/>
      <c r="C184" s="309" t="s">
        <v>2833</v>
      </c>
      <c r="D184" s="309"/>
      <c r="E184" s="309"/>
      <c r="F184" s="332" t="s">
        <v>2769</v>
      </c>
      <c r="G184" s="309"/>
      <c r="H184" s="309" t="s">
        <v>2846</v>
      </c>
      <c r="I184" s="309" t="s">
        <v>2804</v>
      </c>
      <c r="J184" s="309"/>
      <c r="K184" s="357"/>
    </row>
    <row r="185" s="1" customFormat="1" ht="15" customHeight="1">
      <c r="B185" s="334"/>
      <c r="C185" s="309" t="s">
        <v>145</v>
      </c>
      <c r="D185" s="309"/>
      <c r="E185" s="309"/>
      <c r="F185" s="332" t="s">
        <v>2775</v>
      </c>
      <c r="G185" s="309"/>
      <c r="H185" s="309" t="s">
        <v>2847</v>
      </c>
      <c r="I185" s="309" t="s">
        <v>2771</v>
      </c>
      <c r="J185" s="309">
        <v>50</v>
      </c>
      <c r="K185" s="357"/>
    </row>
    <row r="186" s="1" customFormat="1" ht="15" customHeight="1">
      <c r="B186" s="334"/>
      <c r="C186" s="309" t="s">
        <v>2848</v>
      </c>
      <c r="D186" s="309"/>
      <c r="E186" s="309"/>
      <c r="F186" s="332" t="s">
        <v>2775</v>
      </c>
      <c r="G186" s="309"/>
      <c r="H186" s="309" t="s">
        <v>2849</v>
      </c>
      <c r="I186" s="309" t="s">
        <v>2850</v>
      </c>
      <c r="J186" s="309"/>
      <c r="K186" s="357"/>
    </row>
    <row r="187" s="1" customFormat="1" ht="15" customHeight="1">
      <c r="B187" s="334"/>
      <c r="C187" s="309" t="s">
        <v>2851</v>
      </c>
      <c r="D187" s="309"/>
      <c r="E187" s="309"/>
      <c r="F187" s="332" t="s">
        <v>2775</v>
      </c>
      <c r="G187" s="309"/>
      <c r="H187" s="309" t="s">
        <v>2852</v>
      </c>
      <c r="I187" s="309" t="s">
        <v>2850</v>
      </c>
      <c r="J187" s="309"/>
      <c r="K187" s="357"/>
    </row>
    <row r="188" s="1" customFormat="1" ht="15" customHeight="1">
      <c r="B188" s="334"/>
      <c r="C188" s="309" t="s">
        <v>2853</v>
      </c>
      <c r="D188" s="309"/>
      <c r="E188" s="309"/>
      <c r="F188" s="332" t="s">
        <v>2775</v>
      </c>
      <c r="G188" s="309"/>
      <c r="H188" s="309" t="s">
        <v>2854</v>
      </c>
      <c r="I188" s="309" t="s">
        <v>2850</v>
      </c>
      <c r="J188" s="309"/>
      <c r="K188" s="357"/>
    </row>
    <row r="189" s="1" customFormat="1" ht="15" customHeight="1">
      <c r="B189" s="334"/>
      <c r="C189" s="370" t="s">
        <v>2855</v>
      </c>
      <c r="D189" s="309"/>
      <c r="E189" s="309"/>
      <c r="F189" s="332" t="s">
        <v>2775</v>
      </c>
      <c r="G189" s="309"/>
      <c r="H189" s="309" t="s">
        <v>2856</v>
      </c>
      <c r="I189" s="309" t="s">
        <v>2857</v>
      </c>
      <c r="J189" s="371" t="s">
        <v>2858</v>
      </c>
      <c r="K189" s="357"/>
    </row>
    <row r="190" s="18" customFormat="1" ht="15" customHeight="1">
      <c r="B190" s="372"/>
      <c r="C190" s="373" t="s">
        <v>2859</v>
      </c>
      <c r="D190" s="374"/>
      <c r="E190" s="374"/>
      <c r="F190" s="375" t="s">
        <v>2775</v>
      </c>
      <c r="G190" s="374"/>
      <c r="H190" s="374" t="s">
        <v>2860</v>
      </c>
      <c r="I190" s="374" t="s">
        <v>2857</v>
      </c>
      <c r="J190" s="376" t="s">
        <v>2858</v>
      </c>
      <c r="K190" s="377"/>
    </row>
    <row r="191" s="1" customFormat="1" ht="15" customHeight="1">
      <c r="B191" s="334"/>
      <c r="C191" s="370" t="s">
        <v>39</v>
      </c>
      <c r="D191" s="309"/>
      <c r="E191" s="309"/>
      <c r="F191" s="332" t="s">
        <v>2769</v>
      </c>
      <c r="G191" s="309"/>
      <c r="H191" s="306" t="s">
        <v>2861</v>
      </c>
      <c r="I191" s="309" t="s">
        <v>2862</v>
      </c>
      <c r="J191" s="309"/>
      <c r="K191" s="357"/>
    </row>
    <row r="192" s="1" customFormat="1" ht="15" customHeight="1">
      <c r="B192" s="334"/>
      <c r="C192" s="370" t="s">
        <v>2863</v>
      </c>
      <c r="D192" s="309"/>
      <c r="E192" s="309"/>
      <c r="F192" s="332" t="s">
        <v>2769</v>
      </c>
      <c r="G192" s="309"/>
      <c r="H192" s="309" t="s">
        <v>2864</v>
      </c>
      <c r="I192" s="309" t="s">
        <v>2804</v>
      </c>
      <c r="J192" s="309"/>
      <c r="K192" s="357"/>
    </row>
    <row r="193" s="1" customFormat="1" ht="15" customHeight="1">
      <c r="B193" s="334"/>
      <c r="C193" s="370" t="s">
        <v>2865</v>
      </c>
      <c r="D193" s="309"/>
      <c r="E193" s="309"/>
      <c r="F193" s="332" t="s">
        <v>2769</v>
      </c>
      <c r="G193" s="309"/>
      <c r="H193" s="309" t="s">
        <v>2866</v>
      </c>
      <c r="I193" s="309" t="s">
        <v>2804</v>
      </c>
      <c r="J193" s="309"/>
      <c r="K193" s="357"/>
    </row>
    <row r="194" s="1" customFormat="1" ht="15" customHeight="1">
      <c r="B194" s="334"/>
      <c r="C194" s="370" t="s">
        <v>2867</v>
      </c>
      <c r="D194" s="309"/>
      <c r="E194" s="309"/>
      <c r="F194" s="332" t="s">
        <v>2775</v>
      </c>
      <c r="G194" s="309"/>
      <c r="H194" s="309" t="s">
        <v>2868</v>
      </c>
      <c r="I194" s="309" t="s">
        <v>2804</v>
      </c>
      <c r="J194" s="309"/>
      <c r="K194" s="357"/>
    </row>
    <row r="195" s="1" customFormat="1" ht="15" customHeight="1">
      <c r="B195" s="363"/>
      <c r="C195" s="378"/>
      <c r="D195" s="343"/>
      <c r="E195" s="343"/>
      <c r="F195" s="343"/>
      <c r="G195" s="343"/>
      <c r="H195" s="343"/>
      <c r="I195" s="343"/>
      <c r="J195" s="343"/>
      <c r="K195" s="364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45"/>
      <c r="C197" s="355"/>
      <c r="D197" s="355"/>
      <c r="E197" s="355"/>
      <c r="F197" s="365"/>
      <c r="G197" s="355"/>
      <c r="H197" s="355"/>
      <c r="I197" s="355"/>
      <c r="J197" s="355"/>
      <c r="K197" s="345"/>
    </row>
    <row r="198" s="1" customFormat="1" ht="18.75" customHeight="1"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</row>
    <row r="199" s="1" customFormat="1" ht="13.5">
      <c r="B199" s="296"/>
      <c r="C199" s="297"/>
      <c r="D199" s="297"/>
      <c r="E199" s="297"/>
      <c r="F199" s="297"/>
      <c r="G199" s="297"/>
      <c r="H199" s="297"/>
      <c r="I199" s="297"/>
      <c r="J199" s="297"/>
      <c r="K199" s="298"/>
    </row>
    <row r="200" s="1" customFormat="1" ht="21">
      <c r="B200" s="299"/>
      <c r="C200" s="300" t="s">
        <v>2869</v>
      </c>
      <c r="D200" s="300"/>
      <c r="E200" s="300"/>
      <c r="F200" s="300"/>
      <c r="G200" s="300"/>
      <c r="H200" s="300"/>
      <c r="I200" s="300"/>
      <c r="J200" s="300"/>
      <c r="K200" s="301"/>
    </row>
    <row r="201" s="1" customFormat="1" ht="25.5" customHeight="1">
      <c r="B201" s="299"/>
      <c r="C201" s="379" t="s">
        <v>2870</v>
      </c>
      <c r="D201" s="379"/>
      <c r="E201" s="379"/>
      <c r="F201" s="379" t="s">
        <v>2871</v>
      </c>
      <c r="G201" s="380"/>
      <c r="H201" s="379" t="s">
        <v>2872</v>
      </c>
      <c r="I201" s="379"/>
      <c r="J201" s="379"/>
      <c r="K201" s="301"/>
    </row>
    <row r="202" s="1" customFormat="1" ht="5.25" customHeight="1">
      <c r="B202" s="334"/>
      <c r="C202" s="329"/>
      <c r="D202" s="329"/>
      <c r="E202" s="329"/>
      <c r="F202" s="329"/>
      <c r="G202" s="355"/>
      <c r="H202" s="329"/>
      <c r="I202" s="329"/>
      <c r="J202" s="329"/>
      <c r="K202" s="357"/>
    </row>
    <row r="203" s="1" customFormat="1" ht="15" customHeight="1">
      <c r="B203" s="334"/>
      <c r="C203" s="309" t="s">
        <v>2862</v>
      </c>
      <c r="D203" s="309"/>
      <c r="E203" s="309"/>
      <c r="F203" s="332" t="s">
        <v>40</v>
      </c>
      <c r="G203" s="309"/>
      <c r="H203" s="309" t="s">
        <v>2873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41</v>
      </c>
      <c r="G204" s="309"/>
      <c r="H204" s="309" t="s">
        <v>2874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44</v>
      </c>
      <c r="G205" s="309"/>
      <c r="H205" s="309" t="s">
        <v>2875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42</v>
      </c>
      <c r="G206" s="309"/>
      <c r="H206" s="309" t="s">
        <v>2876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 t="s">
        <v>43</v>
      </c>
      <c r="G207" s="309"/>
      <c r="H207" s="309" t="s">
        <v>2877</v>
      </c>
      <c r="I207" s="309"/>
      <c r="J207" s="309"/>
      <c r="K207" s="357"/>
    </row>
    <row r="208" s="1" customFormat="1" ht="15" customHeight="1">
      <c r="B208" s="334"/>
      <c r="C208" s="309"/>
      <c r="D208" s="309"/>
      <c r="E208" s="309"/>
      <c r="F208" s="332"/>
      <c r="G208" s="309"/>
      <c r="H208" s="309"/>
      <c r="I208" s="309"/>
      <c r="J208" s="309"/>
      <c r="K208" s="357"/>
    </row>
    <row r="209" s="1" customFormat="1" ht="15" customHeight="1">
      <c r="B209" s="334"/>
      <c r="C209" s="309" t="s">
        <v>2816</v>
      </c>
      <c r="D209" s="309"/>
      <c r="E209" s="309"/>
      <c r="F209" s="332" t="s">
        <v>74</v>
      </c>
      <c r="G209" s="309"/>
      <c r="H209" s="309" t="s">
        <v>2878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2712</v>
      </c>
      <c r="G210" s="309"/>
      <c r="H210" s="309" t="s">
        <v>2713</v>
      </c>
      <c r="I210" s="309"/>
      <c r="J210" s="309"/>
      <c r="K210" s="357"/>
    </row>
    <row r="211" s="1" customFormat="1" ht="15" customHeight="1">
      <c r="B211" s="334"/>
      <c r="C211" s="309"/>
      <c r="D211" s="309"/>
      <c r="E211" s="309"/>
      <c r="F211" s="332" t="s">
        <v>2710</v>
      </c>
      <c r="G211" s="309"/>
      <c r="H211" s="309" t="s">
        <v>2879</v>
      </c>
      <c r="I211" s="309"/>
      <c r="J211" s="309"/>
      <c r="K211" s="357"/>
    </row>
    <row r="212" s="1" customFormat="1" ht="15" customHeight="1">
      <c r="B212" s="381"/>
      <c r="C212" s="309"/>
      <c r="D212" s="309"/>
      <c r="E212" s="309"/>
      <c r="F212" s="332" t="s">
        <v>2714</v>
      </c>
      <c r="G212" s="370"/>
      <c r="H212" s="361" t="s">
        <v>2715</v>
      </c>
      <c r="I212" s="361"/>
      <c r="J212" s="361"/>
      <c r="K212" s="382"/>
    </row>
    <row r="213" s="1" customFormat="1" ht="15" customHeight="1">
      <c r="B213" s="381"/>
      <c r="C213" s="309"/>
      <c r="D213" s="309"/>
      <c r="E213" s="309"/>
      <c r="F213" s="332" t="s">
        <v>2716</v>
      </c>
      <c r="G213" s="370"/>
      <c r="H213" s="361" t="s">
        <v>2880</v>
      </c>
      <c r="I213" s="361"/>
      <c r="J213" s="361"/>
      <c r="K213" s="382"/>
    </row>
    <row r="214" s="1" customFormat="1" ht="15" customHeight="1">
      <c r="B214" s="381"/>
      <c r="C214" s="309"/>
      <c r="D214" s="309"/>
      <c r="E214" s="309"/>
      <c r="F214" s="332"/>
      <c r="G214" s="370"/>
      <c r="H214" s="361"/>
      <c r="I214" s="361"/>
      <c r="J214" s="361"/>
      <c r="K214" s="382"/>
    </row>
    <row r="215" s="1" customFormat="1" ht="15" customHeight="1">
      <c r="B215" s="381"/>
      <c r="C215" s="309" t="s">
        <v>2840</v>
      </c>
      <c r="D215" s="309"/>
      <c r="E215" s="309"/>
      <c r="F215" s="332">
        <v>1</v>
      </c>
      <c r="G215" s="370"/>
      <c r="H215" s="361" t="s">
        <v>2881</v>
      </c>
      <c r="I215" s="361"/>
      <c r="J215" s="361"/>
      <c r="K215" s="382"/>
    </row>
    <row r="216" s="1" customFormat="1" ht="15" customHeight="1">
      <c r="B216" s="381"/>
      <c r="C216" s="309"/>
      <c r="D216" s="309"/>
      <c r="E216" s="309"/>
      <c r="F216" s="332">
        <v>2</v>
      </c>
      <c r="G216" s="370"/>
      <c r="H216" s="361" t="s">
        <v>2882</v>
      </c>
      <c r="I216" s="361"/>
      <c r="J216" s="361"/>
      <c r="K216" s="382"/>
    </row>
    <row r="217" s="1" customFormat="1" ht="15" customHeight="1">
      <c r="B217" s="381"/>
      <c r="C217" s="309"/>
      <c r="D217" s="309"/>
      <c r="E217" s="309"/>
      <c r="F217" s="332">
        <v>3</v>
      </c>
      <c r="G217" s="370"/>
      <c r="H217" s="361" t="s">
        <v>2883</v>
      </c>
      <c r="I217" s="361"/>
      <c r="J217" s="361"/>
      <c r="K217" s="382"/>
    </row>
    <row r="218" s="1" customFormat="1" ht="15" customHeight="1">
      <c r="B218" s="381"/>
      <c r="C218" s="309"/>
      <c r="D218" s="309"/>
      <c r="E218" s="309"/>
      <c r="F218" s="332">
        <v>4</v>
      </c>
      <c r="G218" s="370"/>
      <c r="H218" s="361" t="s">
        <v>2884</v>
      </c>
      <c r="I218" s="361"/>
      <c r="J218" s="361"/>
      <c r="K218" s="382"/>
    </row>
    <row r="219" s="1" customFormat="1" ht="12.75" customHeight="1">
      <c r="B219" s="383"/>
      <c r="C219" s="384"/>
      <c r="D219" s="384"/>
      <c r="E219" s="384"/>
      <c r="F219" s="384"/>
      <c r="G219" s="384"/>
      <c r="H219" s="384"/>
      <c r="I219" s="384"/>
      <c r="J219" s="384"/>
      <c r="K219" s="38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RENPORUBAC744\reneporuba</dc:creator>
  <cp:lastModifiedBy>RENPORUBAC744\reneporuba</cp:lastModifiedBy>
  <dcterms:created xsi:type="dcterms:W3CDTF">2025-12-16T07:57:10Z</dcterms:created>
  <dcterms:modified xsi:type="dcterms:W3CDTF">2025-12-16T07:57:32Z</dcterms:modified>
</cp:coreProperties>
</file>