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Documents\VSP_Ostrava\Projektový management\ZS Hovorcovicka nastavba\250919_Do Tendru\"/>
    </mc:Choice>
  </mc:AlternateContent>
  <bookViews>
    <workbookView xWindow="0" yWindow="0" windowWidth="0" windowHeight="0"/>
  </bookViews>
  <sheets>
    <sheet name="Rekapitulace stavby" sheetId="1" r:id="rId1"/>
    <sheet name="SO-01 - Stavební úpravy -..." sheetId="2" r:id="rId2"/>
    <sheet name="SO-01 ZTI - Zdravotechnik..." sheetId="3" r:id="rId3"/>
    <sheet name="SO-01 VZT - Vzduchotechni..." sheetId="4" r:id="rId4"/>
    <sheet name="SO-01 VYT - Vytápění D14d..." sheetId="5" r:id="rId5"/>
    <sheet name="SO-02 - Stavební úpravy -..." sheetId="6" r:id="rId6"/>
    <sheet name="SO-02 ZTI - Zdravotechnik..." sheetId="7" r:id="rId7"/>
    <sheet name="SO-02 VZT - Vzduchotechni..." sheetId="8" r:id="rId8"/>
    <sheet name="SO-02 VYT - Vytápění D14d..." sheetId="9" r:id="rId9"/>
    <sheet name="SO-03 - Mobiliář" sheetId="10" r:id="rId10"/>
    <sheet name="ELINST - Elektroinstalace" sheetId="11" r:id="rId11"/>
  </sheets>
  <definedNames>
    <definedName name="_xlnm.Print_Area" localSheetId="0">'Rekapitulace stavby'!$D$4:$AO$76,'Rekapitulace stavby'!$C$82:$AQ$105</definedName>
    <definedName name="_xlnm.Print_Titles" localSheetId="0">'Rekapitulace stavby'!$92:$92</definedName>
    <definedName name="_xlnm._FilterDatabase" localSheetId="1" hidden="1">'SO-01 - Stavební úpravy -...'!$C$142:$L$1166</definedName>
    <definedName name="_xlnm.Print_Area" localSheetId="1">'SO-01 - Stavební úpravy -...'!$C$4:$K$76,'SO-01 - Stavební úpravy -...'!$C$82:$K$124,'SO-01 - Stavební úpravy -...'!$C$130:$L$1166</definedName>
    <definedName name="_xlnm.Print_Titles" localSheetId="1">'SO-01 - Stavební úpravy -...'!$142:$142</definedName>
    <definedName name="_xlnm._FilterDatabase" localSheetId="2" hidden="1">'SO-01 ZTI - Zdravotechnik...'!$C$125:$L$248</definedName>
    <definedName name="_xlnm.Print_Area" localSheetId="2">'SO-01 ZTI - Zdravotechnik...'!$C$4:$K$76,'SO-01 ZTI - Zdravotechnik...'!$C$82:$K$107,'SO-01 ZTI - Zdravotechnik...'!$C$113:$L$248</definedName>
    <definedName name="_xlnm.Print_Titles" localSheetId="2">'SO-01 ZTI - Zdravotechnik...'!$125:$125</definedName>
    <definedName name="_xlnm._FilterDatabase" localSheetId="3" hidden="1">'SO-01 VZT - Vzduchotechni...'!$C$126:$L$260</definedName>
    <definedName name="_xlnm.Print_Area" localSheetId="3">'SO-01 VZT - Vzduchotechni...'!$C$4:$K$76,'SO-01 VZT - Vzduchotechni...'!$C$82:$K$108,'SO-01 VZT - Vzduchotechni...'!$C$114:$L$260</definedName>
    <definedName name="_xlnm.Print_Titles" localSheetId="3">'SO-01 VZT - Vzduchotechni...'!$126:$126</definedName>
    <definedName name="_xlnm._FilterDatabase" localSheetId="4" hidden="1">'SO-01 VYT - Vytápění D14d...'!$C$124:$L$178</definedName>
    <definedName name="_xlnm.Print_Area" localSheetId="4">'SO-01 VYT - Vytápění D14d...'!$C$4:$K$76,'SO-01 VYT - Vytápění D14d...'!$C$82:$K$106,'SO-01 VYT - Vytápění D14d...'!$C$112:$L$178</definedName>
    <definedName name="_xlnm.Print_Titles" localSheetId="4">'SO-01 VYT - Vytápění D14d...'!$124:$124</definedName>
    <definedName name="_xlnm._FilterDatabase" localSheetId="5" hidden="1">'SO-02 - Stavební úpravy -...'!$C$142:$L$1148</definedName>
    <definedName name="_xlnm.Print_Area" localSheetId="5">'SO-02 - Stavební úpravy -...'!$C$4:$K$76,'SO-02 - Stavební úpravy -...'!$C$82:$K$124,'SO-02 - Stavební úpravy -...'!$C$130:$L$1148</definedName>
    <definedName name="_xlnm.Print_Titles" localSheetId="5">'SO-02 - Stavební úpravy -...'!$142:$142</definedName>
    <definedName name="_xlnm._FilterDatabase" localSheetId="6" hidden="1">'SO-02 ZTI - Zdravotechnik...'!$C$125:$L$266</definedName>
    <definedName name="_xlnm.Print_Area" localSheetId="6">'SO-02 ZTI - Zdravotechnik...'!$C$4:$K$76,'SO-02 ZTI - Zdravotechnik...'!$C$82:$K$107,'SO-02 ZTI - Zdravotechnik...'!$C$113:$L$266</definedName>
    <definedName name="_xlnm.Print_Titles" localSheetId="6">'SO-02 ZTI - Zdravotechnik...'!$125:$125</definedName>
    <definedName name="_xlnm._FilterDatabase" localSheetId="7" hidden="1">'SO-02 VZT - Vzduchotechni...'!$C$126:$L$260</definedName>
    <definedName name="_xlnm.Print_Area" localSheetId="7">'SO-02 VZT - Vzduchotechni...'!$C$4:$K$76,'SO-02 VZT - Vzduchotechni...'!$C$82:$K$108,'SO-02 VZT - Vzduchotechni...'!$C$114:$L$260</definedName>
    <definedName name="_xlnm.Print_Titles" localSheetId="7">'SO-02 VZT - Vzduchotechni...'!$126:$126</definedName>
    <definedName name="_xlnm._FilterDatabase" localSheetId="8" hidden="1">'SO-02 VYT - Vytápění D14d...'!$C$124:$L$178</definedName>
    <definedName name="_xlnm.Print_Area" localSheetId="8">'SO-02 VYT - Vytápění D14d...'!$C$4:$K$76,'SO-02 VYT - Vytápění D14d...'!$C$82:$K$106,'SO-02 VYT - Vytápění D14d...'!$C$112:$L$178</definedName>
    <definedName name="_xlnm.Print_Titles" localSheetId="8">'SO-02 VYT - Vytápění D14d...'!$124:$124</definedName>
    <definedName name="_xlnm._FilterDatabase" localSheetId="9" hidden="1">'SO-03 - Mobiliář'!$C$116:$L$132</definedName>
    <definedName name="_xlnm.Print_Area" localSheetId="9">'SO-03 - Mobiliář'!$C$4:$K$76,'SO-03 - Mobiliář'!$C$82:$K$98,'SO-03 - Mobiliář'!$C$104:$L$132</definedName>
    <definedName name="_xlnm.Print_Titles" localSheetId="9">'SO-03 - Mobiliář'!$116:$116</definedName>
    <definedName name="_xlnm._FilterDatabase" localSheetId="10" hidden="1">'ELINST - Elektroinstalace'!$C$125:$L$383</definedName>
    <definedName name="_xlnm.Print_Area" localSheetId="10">'ELINST - Elektroinstalace'!$C$4:$K$76,'ELINST - Elektroinstalace'!$C$82:$K$107,'ELINST - Elektroinstalace'!$C$113:$L$383</definedName>
    <definedName name="_xlnm.Print_Titles" localSheetId="10">'ELINST - Elektroinstalace'!$125:$125</definedName>
  </definedNames>
  <calcPr/>
</workbook>
</file>

<file path=xl/calcChain.xml><?xml version="1.0" encoding="utf-8"?>
<calcChain xmlns="http://schemas.openxmlformats.org/spreadsheetml/2006/main">
  <c i="11" l="1" r="K39"/>
  <c r="K38"/>
  <c i="1" r="BA104"/>
  <c i="11" r="K37"/>
  <c i="1" r="AZ104"/>
  <c i="11" r="BI382"/>
  <c r="BH382"/>
  <c r="BG382"/>
  <c r="BF382"/>
  <c r="X382"/>
  <c r="X381"/>
  <c r="V382"/>
  <c r="V381"/>
  <c r="T382"/>
  <c r="T381"/>
  <c r="P382"/>
  <c r="BI379"/>
  <c r="BH379"/>
  <c r="BG379"/>
  <c r="BF379"/>
  <c r="X379"/>
  <c r="X378"/>
  <c r="V379"/>
  <c r="V378"/>
  <c r="T379"/>
  <c r="T378"/>
  <c r="P379"/>
  <c r="BI376"/>
  <c r="BH376"/>
  <c r="BG376"/>
  <c r="BF376"/>
  <c r="X376"/>
  <c r="V376"/>
  <c r="T376"/>
  <c r="P376"/>
  <c r="BI374"/>
  <c r="BH374"/>
  <c r="BG374"/>
  <c r="BF374"/>
  <c r="X374"/>
  <c r="V374"/>
  <c r="T374"/>
  <c r="P374"/>
  <c r="BI372"/>
  <c r="BH372"/>
  <c r="BG372"/>
  <c r="BF372"/>
  <c r="X372"/>
  <c r="V372"/>
  <c r="T372"/>
  <c r="P372"/>
  <c r="BI370"/>
  <c r="BH370"/>
  <c r="BG370"/>
  <c r="BF370"/>
  <c r="X370"/>
  <c r="V370"/>
  <c r="T370"/>
  <c r="P370"/>
  <c r="BI368"/>
  <c r="BH368"/>
  <c r="BG368"/>
  <c r="BF368"/>
  <c r="X368"/>
  <c r="V368"/>
  <c r="T368"/>
  <c r="P368"/>
  <c r="BI366"/>
  <c r="BH366"/>
  <c r="BG366"/>
  <c r="BF366"/>
  <c r="X366"/>
  <c r="V366"/>
  <c r="T366"/>
  <c r="P366"/>
  <c r="BI364"/>
  <c r="BH364"/>
  <c r="BG364"/>
  <c r="BF364"/>
  <c r="X364"/>
  <c r="V364"/>
  <c r="T364"/>
  <c r="P364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8"/>
  <c r="BH358"/>
  <c r="BG358"/>
  <c r="BF358"/>
  <c r="X358"/>
  <c r="V358"/>
  <c r="T358"/>
  <c r="P358"/>
  <c r="BI355"/>
  <c r="BH355"/>
  <c r="BG355"/>
  <c r="BF355"/>
  <c r="X355"/>
  <c r="V355"/>
  <c r="T355"/>
  <c r="P355"/>
  <c r="BI353"/>
  <c r="BH353"/>
  <c r="BG353"/>
  <c r="BF353"/>
  <c r="X353"/>
  <c r="V353"/>
  <c r="T353"/>
  <c r="P353"/>
  <c r="BI351"/>
  <c r="BH351"/>
  <c r="BG351"/>
  <c r="BF351"/>
  <c r="X351"/>
  <c r="V351"/>
  <c r="T351"/>
  <c r="P351"/>
  <c r="BI349"/>
  <c r="BH349"/>
  <c r="BG349"/>
  <c r="BF349"/>
  <c r="X349"/>
  <c r="V349"/>
  <c r="T349"/>
  <c r="P349"/>
  <c r="BI347"/>
  <c r="BH347"/>
  <c r="BG347"/>
  <c r="BF347"/>
  <c r="X347"/>
  <c r="V347"/>
  <c r="T347"/>
  <c r="P347"/>
  <c r="BI345"/>
  <c r="BH345"/>
  <c r="BG345"/>
  <c r="BF345"/>
  <c r="X345"/>
  <c r="V345"/>
  <c r="T345"/>
  <c r="P345"/>
  <c r="BI343"/>
  <c r="BH343"/>
  <c r="BG343"/>
  <c r="BF343"/>
  <c r="X343"/>
  <c r="V343"/>
  <c r="T343"/>
  <c r="P343"/>
  <c r="BI341"/>
  <c r="BH341"/>
  <c r="BG341"/>
  <c r="BF341"/>
  <c r="X341"/>
  <c r="V341"/>
  <c r="T341"/>
  <c r="P341"/>
  <c r="BI338"/>
  <c r="BH338"/>
  <c r="BG338"/>
  <c r="BF338"/>
  <c r="X338"/>
  <c r="V338"/>
  <c r="T338"/>
  <c r="P338"/>
  <c r="BI336"/>
  <c r="BH336"/>
  <c r="BG336"/>
  <c r="BF336"/>
  <c r="X336"/>
  <c r="V336"/>
  <c r="T336"/>
  <c r="P336"/>
  <c r="BI334"/>
  <c r="BH334"/>
  <c r="BG334"/>
  <c r="BF334"/>
  <c r="X334"/>
  <c r="V334"/>
  <c r="T334"/>
  <c r="P334"/>
  <c r="BI332"/>
  <c r="BH332"/>
  <c r="BG332"/>
  <c r="BF332"/>
  <c r="X332"/>
  <c r="V332"/>
  <c r="T332"/>
  <c r="P332"/>
  <c r="BI330"/>
  <c r="BH330"/>
  <c r="BG330"/>
  <c r="BF330"/>
  <c r="X330"/>
  <c r="V330"/>
  <c r="T330"/>
  <c r="P330"/>
  <c r="BI327"/>
  <c r="BH327"/>
  <c r="BG327"/>
  <c r="BF327"/>
  <c r="X327"/>
  <c r="V327"/>
  <c r="T327"/>
  <c r="P327"/>
  <c r="BI324"/>
  <c r="BH324"/>
  <c r="BG324"/>
  <c r="BF324"/>
  <c r="X324"/>
  <c r="V324"/>
  <c r="T324"/>
  <c r="P324"/>
  <c r="BI322"/>
  <c r="BH322"/>
  <c r="BG322"/>
  <c r="BF322"/>
  <c r="X322"/>
  <c r="V322"/>
  <c r="T322"/>
  <c r="P322"/>
  <c r="BI320"/>
  <c r="BH320"/>
  <c r="BG320"/>
  <c r="BF320"/>
  <c r="X320"/>
  <c r="V320"/>
  <c r="T320"/>
  <c r="P320"/>
  <c r="BI318"/>
  <c r="BH318"/>
  <c r="BG318"/>
  <c r="BF318"/>
  <c r="X318"/>
  <c r="V318"/>
  <c r="T318"/>
  <c r="P318"/>
  <c r="BI316"/>
  <c r="BH316"/>
  <c r="BG316"/>
  <c r="BF316"/>
  <c r="X316"/>
  <c r="V316"/>
  <c r="T316"/>
  <c r="P316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8"/>
  <c r="BH308"/>
  <c r="BG308"/>
  <c r="BF308"/>
  <c r="X308"/>
  <c r="V308"/>
  <c r="T308"/>
  <c r="P308"/>
  <c r="BI305"/>
  <c r="BH305"/>
  <c r="BG305"/>
  <c r="BF305"/>
  <c r="X305"/>
  <c r="V305"/>
  <c r="T305"/>
  <c r="P305"/>
  <c r="BI303"/>
  <c r="BH303"/>
  <c r="BG303"/>
  <c r="BF303"/>
  <c r="X303"/>
  <c r="V303"/>
  <c r="T303"/>
  <c r="P303"/>
  <c r="BI301"/>
  <c r="BH301"/>
  <c r="BG301"/>
  <c r="BF301"/>
  <c r="X301"/>
  <c r="V301"/>
  <c r="T301"/>
  <c r="P301"/>
  <c r="BI299"/>
  <c r="BH299"/>
  <c r="BG299"/>
  <c r="BF299"/>
  <c r="X299"/>
  <c r="V299"/>
  <c r="T299"/>
  <c r="P299"/>
  <c r="BI297"/>
  <c r="BH297"/>
  <c r="BG297"/>
  <c r="BF297"/>
  <c r="X297"/>
  <c r="V297"/>
  <c r="T297"/>
  <c r="P297"/>
  <c r="BI295"/>
  <c r="BH295"/>
  <c r="BG295"/>
  <c r="BF295"/>
  <c r="X295"/>
  <c r="V295"/>
  <c r="T295"/>
  <c r="P295"/>
  <c r="BI293"/>
  <c r="BH293"/>
  <c r="BG293"/>
  <c r="BF293"/>
  <c r="X293"/>
  <c r="V293"/>
  <c r="T293"/>
  <c r="P293"/>
  <c r="BI291"/>
  <c r="BH291"/>
  <c r="BG291"/>
  <c r="BF291"/>
  <c r="X291"/>
  <c r="V291"/>
  <c r="T291"/>
  <c r="P291"/>
  <c r="BI289"/>
  <c r="BH289"/>
  <c r="BG289"/>
  <c r="BF289"/>
  <c r="X289"/>
  <c r="V289"/>
  <c r="T289"/>
  <c r="P289"/>
  <c r="BI287"/>
  <c r="BH287"/>
  <c r="BG287"/>
  <c r="BF287"/>
  <c r="X287"/>
  <c r="V287"/>
  <c r="T287"/>
  <c r="P287"/>
  <c r="BI285"/>
  <c r="BH285"/>
  <c r="BG285"/>
  <c r="BF285"/>
  <c r="X285"/>
  <c r="V285"/>
  <c r="T285"/>
  <c r="P285"/>
  <c r="BI283"/>
  <c r="BH283"/>
  <c r="BG283"/>
  <c r="BF283"/>
  <c r="X283"/>
  <c r="V283"/>
  <c r="T283"/>
  <c r="P283"/>
  <c r="BI281"/>
  <c r="BH281"/>
  <c r="BG281"/>
  <c r="BF281"/>
  <c r="X281"/>
  <c r="V281"/>
  <c r="T281"/>
  <c r="P281"/>
  <c r="BI279"/>
  <c r="BH279"/>
  <c r="BG279"/>
  <c r="BF279"/>
  <c r="X279"/>
  <c r="V279"/>
  <c r="T279"/>
  <c r="P279"/>
  <c r="BI277"/>
  <c r="BH277"/>
  <c r="BG277"/>
  <c r="BF277"/>
  <c r="X277"/>
  <c r="V277"/>
  <c r="T277"/>
  <c r="P277"/>
  <c r="BI275"/>
  <c r="BH275"/>
  <c r="BG275"/>
  <c r="BF275"/>
  <c r="X275"/>
  <c r="V275"/>
  <c r="T275"/>
  <c r="P275"/>
  <c r="BI273"/>
  <c r="BH273"/>
  <c r="BG273"/>
  <c r="BF273"/>
  <c r="X273"/>
  <c r="V273"/>
  <c r="T273"/>
  <c r="P273"/>
  <c r="BI271"/>
  <c r="BH271"/>
  <c r="BG271"/>
  <c r="BF271"/>
  <c r="X271"/>
  <c r="V271"/>
  <c r="T271"/>
  <c r="P271"/>
  <c r="BI269"/>
  <c r="BH269"/>
  <c r="BG269"/>
  <c r="BF269"/>
  <c r="X269"/>
  <c r="V269"/>
  <c r="T269"/>
  <c r="P269"/>
  <c r="BI267"/>
  <c r="BH267"/>
  <c r="BG267"/>
  <c r="BF267"/>
  <c r="X267"/>
  <c r="V267"/>
  <c r="T267"/>
  <c r="P267"/>
  <c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9"/>
  <c r="BH259"/>
  <c r="BG259"/>
  <c r="BF259"/>
  <c r="X259"/>
  <c r="V259"/>
  <c r="T259"/>
  <c r="P259"/>
  <c r="BI257"/>
  <c r="BH257"/>
  <c r="BG257"/>
  <c r="BF257"/>
  <c r="X257"/>
  <c r="V257"/>
  <c r="T257"/>
  <c r="P257"/>
  <c r="BI255"/>
  <c r="BH255"/>
  <c r="BG255"/>
  <c r="BF255"/>
  <c r="X255"/>
  <c r="V255"/>
  <c r="T255"/>
  <c r="P255"/>
  <c r="BI253"/>
  <c r="BH253"/>
  <c r="BG253"/>
  <c r="BF253"/>
  <c r="X253"/>
  <c r="V253"/>
  <c r="T253"/>
  <c r="P253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3"/>
  <c r="BH233"/>
  <c r="BG233"/>
  <c r="BF233"/>
  <c r="X233"/>
  <c r="V233"/>
  <c r="T233"/>
  <c r="P233"/>
  <c r="BI231"/>
  <c r="BH231"/>
  <c r="BG231"/>
  <c r="BF231"/>
  <c r="X231"/>
  <c r="V231"/>
  <c r="T231"/>
  <c r="P231"/>
  <c r="BI229"/>
  <c r="BH229"/>
  <c r="BG229"/>
  <c r="BF229"/>
  <c r="X229"/>
  <c r="V229"/>
  <c r="T229"/>
  <c r="P229"/>
  <c r="BI227"/>
  <c r="BH227"/>
  <c r="BG227"/>
  <c r="BF227"/>
  <c r="X227"/>
  <c r="V227"/>
  <c r="T227"/>
  <c r="P227"/>
  <c r="BI225"/>
  <c r="BH225"/>
  <c r="BG225"/>
  <c r="BF225"/>
  <c r="X225"/>
  <c r="V225"/>
  <c r="T225"/>
  <c r="P225"/>
  <c r="BI223"/>
  <c r="BH223"/>
  <c r="BG223"/>
  <c r="BF223"/>
  <c r="X223"/>
  <c r="V223"/>
  <c r="T223"/>
  <c r="P223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6"/>
  <c r="BH216"/>
  <c r="BG216"/>
  <c r="BF216"/>
  <c r="X216"/>
  <c r="V216"/>
  <c r="T216"/>
  <c r="P216"/>
  <c r="BI214"/>
  <c r="BH214"/>
  <c r="BG214"/>
  <c r="BF214"/>
  <c r="X214"/>
  <c r="V214"/>
  <c r="T214"/>
  <c r="P214"/>
  <c r="BI212"/>
  <c r="BH212"/>
  <c r="BG212"/>
  <c r="BF212"/>
  <c r="X212"/>
  <c r="V212"/>
  <c r="T212"/>
  <c r="P212"/>
  <c r="BI210"/>
  <c r="BH210"/>
  <c r="BG210"/>
  <c r="BF210"/>
  <c r="X210"/>
  <c r="V210"/>
  <c r="T210"/>
  <c r="P210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4"/>
  <c r="BH204"/>
  <c r="BG204"/>
  <c r="BF204"/>
  <c r="X204"/>
  <c r="V204"/>
  <c r="T204"/>
  <c r="P204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8"/>
  <c r="BH198"/>
  <c r="BG198"/>
  <c r="BF198"/>
  <c r="X198"/>
  <c r="V198"/>
  <c r="T198"/>
  <c r="P198"/>
  <c r="BI195"/>
  <c r="BH195"/>
  <c r="BG195"/>
  <c r="BF195"/>
  <c r="X195"/>
  <c r="V195"/>
  <c r="T195"/>
  <c r="P195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7"/>
  <c r="BH187"/>
  <c r="BG187"/>
  <c r="BF187"/>
  <c r="X187"/>
  <c r="V187"/>
  <c r="T187"/>
  <c r="P187"/>
  <c r="BI185"/>
  <c r="BH185"/>
  <c r="BG185"/>
  <c r="BF185"/>
  <c r="X185"/>
  <c r="V185"/>
  <c r="T185"/>
  <c r="P185"/>
  <c r="BI183"/>
  <c r="BH183"/>
  <c r="BG183"/>
  <c r="BF183"/>
  <c r="X183"/>
  <c r="V183"/>
  <c r="T183"/>
  <c r="P183"/>
  <c r="BI181"/>
  <c r="BH181"/>
  <c r="BG181"/>
  <c r="BF181"/>
  <c r="X181"/>
  <c r="V181"/>
  <c r="T181"/>
  <c r="P181"/>
  <c r="BI179"/>
  <c r="BH179"/>
  <c r="BG179"/>
  <c r="BF179"/>
  <c r="X179"/>
  <c r="V179"/>
  <c r="T179"/>
  <c r="P179"/>
  <c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1"/>
  <c r="BH171"/>
  <c r="BG171"/>
  <c r="BF171"/>
  <c r="X171"/>
  <c r="V171"/>
  <c r="T171"/>
  <c r="P171"/>
  <c r="BI169"/>
  <c r="BH169"/>
  <c r="BG169"/>
  <c r="BF169"/>
  <c r="X169"/>
  <c r="V169"/>
  <c r="T169"/>
  <c r="P169"/>
  <c r="BI167"/>
  <c r="BH167"/>
  <c r="BG167"/>
  <c r="BF167"/>
  <c r="X167"/>
  <c r="V167"/>
  <c r="T167"/>
  <c r="P167"/>
  <c r="BI165"/>
  <c r="BH165"/>
  <c r="BG165"/>
  <c r="BF165"/>
  <c r="X165"/>
  <c r="V165"/>
  <c r="T165"/>
  <c r="P165"/>
  <c r="BI163"/>
  <c r="BH163"/>
  <c r="BG163"/>
  <c r="BF163"/>
  <c r="X163"/>
  <c r="V163"/>
  <c r="T163"/>
  <c r="P163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BI144"/>
  <c r="BH144"/>
  <c r="BG144"/>
  <c r="BF144"/>
  <c r="X144"/>
  <c r="V144"/>
  <c r="T144"/>
  <c r="P144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30"/>
  <c r="BH130"/>
  <c r="BG130"/>
  <c r="BF130"/>
  <c r="X130"/>
  <c r="V130"/>
  <c r="T130"/>
  <c r="P130"/>
  <c r="BI128"/>
  <c r="BH128"/>
  <c r="BG128"/>
  <c r="BF128"/>
  <c r="X128"/>
  <c r="V128"/>
  <c r="T128"/>
  <c r="P128"/>
  <c r="F120"/>
  <c r="E118"/>
  <c r="F89"/>
  <c r="E87"/>
  <c r="J24"/>
  <c r="E24"/>
  <c r="J92"/>
  <c r="J23"/>
  <c r="J21"/>
  <c r="E21"/>
  <c r="J91"/>
  <c r="J20"/>
  <c r="J18"/>
  <c r="E18"/>
  <c r="F123"/>
  <c r="J17"/>
  <c r="J15"/>
  <c r="E15"/>
  <c r="F122"/>
  <c r="J14"/>
  <c r="J12"/>
  <c r="J89"/>
  <c r="E7"/>
  <c r="E116"/>
  <c i="10" r="K39"/>
  <c r="K38"/>
  <c i="1" r="BA103"/>
  <c i="10" r="K37"/>
  <c i="1" r="AZ103"/>
  <c i="10" r="BI131"/>
  <c r="BH131"/>
  <c r="BG131"/>
  <c r="BF131"/>
  <c r="X131"/>
  <c r="V131"/>
  <c r="T131"/>
  <c r="P131"/>
  <c r="BI129"/>
  <c r="BH129"/>
  <c r="BG129"/>
  <c r="BF129"/>
  <c r="X129"/>
  <c r="V129"/>
  <c r="T129"/>
  <c r="P129"/>
  <c r="BI127"/>
  <c r="BH127"/>
  <c r="BG127"/>
  <c r="BF127"/>
  <c r="X127"/>
  <c r="V127"/>
  <c r="T127"/>
  <c r="P127"/>
  <c r="BI125"/>
  <c r="BH125"/>
  <c r="BG125"/>
  <c r="BF125"/>
  <c r="X125"/>
  <c r="V125"/>
  <c r="T125"/>
  <c r="P125"/>
  <c r="BI123"/>
  <c r="BH123"/>
  <c r="BG123"/>
  <c r="BF123"/>
  <c r="X123"/>
  <c r="V123"/>
  <c r="T123"/>
  <c r="P123"/>
  <c r="BI121"/>
  <c r="BH121"/>
  <c r="BG121"/>
  <c r="BF121"/>
  <c r="X121"/>
  <c r="V121"/>
  <c r="T121"/>
  <c r="P121"/>
  <c r="BI119"/>
  <c r="BH119"/>
  <c r="BG119"/>
  <c r="BF119"/>
  <c r="X119"/>
  <c r="V119"/>
  <c r="T119"/>
  <c r="P119"/>
  <c r="F111"/>
  <c r="E109"/>
  <c r="F89"/>
  <c r="E87"/>
  <c r="J24"/>
  <c r="E24"/>
  <c r="J114"/>
  <c r="J23"/>
  <c r="J21"/>
  <c r="E21"/>
  <c r="J113"/>
  <c r="J20"/>
  <c r="J18"/>
  <c r="E18"/>
  <c r="F92"/>
  <c r="J17"/>
  <c r="J15"/>
  <c r="E15"/>
  <c r="F91"/>
  <c r="J14"/>
  <c r="J12"/>
  <c r="J111"/>
  <c r="E7"/>
  <c r="E107"/>
  <c i="9" r="K39"/>
  <c r="K38"/>
  <c i="1" r="BA102"/>
  <c i="9" r="K37"/>
  <c i="1" r="AZ102"/>
  <c i="9"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7"/>
  <c r="BH147"/>
  <c r="BG147"/>
  <c r="BF147"/>
  <c r="X147"/>
  <c r="X146"/>
  <c r="V147"/>
  <c r="V146"/>
  <c r="T147"/>
  <c r="T146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1"/>
  <c r="BH131"/>
  <c r="BG131"/>
  <c r="BF131"/>
  <c r="X131"/>
  <c r="X130"/>
  <c r="V131"/>
  <c r="V130"/>
  <c r="T131"/>
  <c r="T130"/>
  <c r="P131"/>
  <c r="BI128"/>
  <c r="BH128"/>
  <c r="BG128"/>
  <c r="BF128"/>
  <c r="X128"/>
  <c r="X127"/>
  <c r="V128"/>
  <c r="V127"/>
  <c r="T128"/>
  <c r="T127"/>
  <c r="P128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119"/>
  <c r="E7"/>
  <c r="E115"/>
  <c i="8" r="K39"/>
  <c r="K38"/>
  <c i="1" r="BA101"/>
  <c i="8" r="K37"/>
  <c i="1" r="AZ101"/>
  <c i="8" r="BI259"/>
  <c r="BH259"/>
  <c r="BG259"/>
  <c r="BF259"/>
  <c r="X259"/>
  <c r="V259"/>
  <c r="T259"/>
  <c r="P259"/>
  <c r="BI257"/>
  <c r="BH257"/>
  <c r="BG257"/>
  <c r="BF257"/>
  <c r="X257"/>
  <c r="V257"/>
  <c r="T257"/>
  <c r="P257"/>
  <c r="BI255"/>
  <c r="BH255"/>
  <c r="BG255"/>
  <c r="BF255"/>
  <c r="X255"/>
  <c r="V255"/>
  <c r="T255"/>
  <c r="P255"/>
  <c r="BI253"/>
  <c r="BH253"/>
  <c r="BG253"/>
  <c r="BF253"/>
  <c r="X253"/>
  <c r="V253"/>
  <c r="T253"/>
  <c r="P253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3"/>
  <c r="BH233"/>
  <c r="BG233"/>
  <c r="BF233"/>
  <c r="X233"/>
  <c r="V233"/>
  <c r="T233"/>
  <c r="P233"/>
  <c r="BI231"/>
  <c r="BH231"/>
  <c r="BG231"/>
  <c r="BF231"/>
  <c r="X231"/>
  <c r="V231"/>
  <c r="T231"/>
  <c r="P231"/>
  <c r="BI227"/>
  <c r="BH227"/>
  <c r="BG227"/>
  <c r="BF227"/>
  <c r="X227"/>
  <c r="V227"/>
  <c r="T227"/>
  <c r="P227"/>
  <c r="BI225"/>
  <c r="BH225"/>
  <c r="BG225"/>
  <c r="BF225"/>
  <c r="X225"/>
  <c r="V225"/>
  <c r="T225"/>
  <c r="P225"/>
  <c r="BI223"/>
  <c r="BH223"/>
  <c r="BG223"/>
  <c r="BF223"/>
  <c r="X223"/>
  <c r="V223"/>
  <c r="T223"/>
  <c r="P223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2"/>
  <c r="BH212"/>
  <c r="BG212"/>
  <c r="BF212"/>
  <c r="X212"/>
  <c r="V212"/>
  <c r="T212"/>
  <c r="P212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8"/>
  <c r="BH178"/>
  <c r="BG178"/>
  <c r="BF178"/>
  <c r="X178"/>
  <c r="V178"/>
  <c r="T178"/>
  <c r="P178"/>
  <c r="BI174"/>
  <c r="BH174"/>
  <c r="BG174"/>
  <c r="BF174"/>
  <c r="X174"/>
  <c r="V174"/>
  <c r="T174"/>
  <c r="P174"/>
  <c r="BI172"/>
  <c r="BH172"/>
  <c r="BG172"/>
  <c r="BF172"/>
  <c r="X172"/>
  <c r="V172"/>
  <c r="T172"/>
  <c r="P172"/>
  <c r="BI168"/>
  <c r="BH168"/>
  <c r="BG168"/>
  <c r="BF168"/>
  <c r="X168"/>
  <c r="V168"/>
  <c r="T168"/>
  <c r="P168"/>
  <c r="BI164"/>
  <c r="BH164"/>
  <c r="BG164"/>
  <c r="BF164"/>
  <c r="X164"/>
  <c r="V164"/>
  <c r="T164"/>
  <c r="P164"/>
  <c r="BI162"/>
  <c r="BH162"/>
  <c r="BG162"/>
  <c r="BF162"/>
  <c r="X162"/>
  <c r="V162"/>
  <c r="T162"/>
  <c r="P162"/>
  <c r="BI158"/>
  <c r="BH158"/>
  <c r="BG158"/>
  <c r="BF158"/>
  <c r="X158"/>
  <c r="X157"/>
  <c r="V158"/>
  <c r="V157"/>
  <c r="T158"/>
  <c r="T157"/>
  <c r="P158"/>
  <c r="BI155"/>
  <c r="BH155"/>
  <c r="BG155"/>
  <c r="BF155"/>
  <c r="X155"/>
  <c r="V155"/>
  <c r="T155"/>
  <c r="P155"/>
  <c r="BI153"/>
  <c r="BH153"/>
  <c r="BG153"/>
  <c r="BF153"/>
  <c r="X153"/>
  <c r="V153"/>
  <c r="T153"/>
  <c r="P153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5"/>
  <c r="BH145"/>
  <c r="BG145"/>
  <c r="BF145"/>
  <c r="X145"/>
  <c r="V145"/>
  <c r="T145"/>
  <c r="P145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5"/>
  <c r="BH135"/>
  <c r="BG135"/>
  <c r="BF135"/>
  <c r="X135"/>
  <c r="X134"/>
  <c r="V135"/>
  <c r="V134"/>
  <c r="T135"/>
  <c r="T134"/>
  <c r="P135"/>
  <c r="BI132"/>
  <c r="BH132"/>
  <c r="BG132"/>
  <c r="BF132"/>
  <c r="X132"/>
  <c r="V132"/>
  <c r="T132"/>
  <c r="P132"/>
  <c r="BI130"/>
  <c r="BH130"/>
  <c r="BG130"/>
  <c r="BF130"/>
  <c r="X130"/>
  <c r="V130"/>
  <c r="T130"/>
  <c r="P130"/>
  <c r="F121"/>
  <c r="E119"/>
  <c r="F89"/>
  <c r="E87"/>
  <c r="J24"/>
  <c r="E24"/>
  <c r="J92"/>
  <c r="J23"/>
  <c r="J21"/>
  <c r="E21"/>
  <c r="J91"/>
  <c r="J20"/>
  <c r="J18"/>
  <c r="E18"/>
  <c r="F124"/>
  <c r="J17"/>
  <c r="J15"/>
  <c r="E15"/>
  <c r="F123"/>
  <c r="J14"/>
  <c r="J12"/>
  <c r="J89"/>
  <c r="E7"/>
  <c r="E117"/>
  <c i="7" r="K39"/>
  <c r="K38"/>
  <c i="1" r="BA100"/>
  <c i="7" r="K37"/>
  <c i="1" r="AZ100"/>
  <c i="7" r="BI265"/>
  <c r="BH265"/>
  <c r="BG265"/>
  <c r="BF265"/>
  <c r="X265"/>
  <c r="V265"/>
  <c r="T265"/>
  <c r="P265"/>
  <c r="BI263"/>
  <c r="BH263"/>
  <c r="BG263"/>
  <c r="BF263"/>
  <c r="X263"/>
  <c r="V263"/>
  <c r="T263"/>
  <c r="P263"/>
  <c r="BI261"/>
  <c r="BH261"/>
  <c r="BG261"/>
  <c r="BF261"/>
  <c r="X261"/>
  <c r="V261"/>
  <c r="T261"/>
  <c r="P261"/>
  <c r="BI258"/>
  <c r="BH258"/>
  <c r="BG258"/>
  <c r="BF258"/>
  <c r="X258"/>
  <c r="V258"/>
  <c r="T258"/>
  <c r="P258"/>
  <c r="BI256"/>
  <c r="BH256"/>
  <c r="BG256"/>
  <c r="BF256"/>
  <c r="X256"/>
  <c r="V256"/>
  <c r="T256"/>
  <c r="P256"/>
  <c r="BI254"/>
  <c r="BH254"/>
  <c r="BG254"/>
  <c r="BF254"/>
  <c r="X254"/>
  <c r="V254"/>
  <c r="T254"/>
  <c r="P254"/>
  <c r="BI252"/>
  <c r="BH252"/>
  <c r="BG252"/>
  <c r="BF252"/>
  <c r="X252"/>
  <c r="V252"/>
  <c r="T252"/>
  <c r="P252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6"/>
  <c r="BH246"/>
  <c r="BG246"/>
  <c r="BF246"/>
  <c r="X246"/>
  <c r="V246"/>
  <c r="T246"/>
  <c r="P246"/>
  <c r="BI244"/>
  <c r="BH244"/>
  <c r="BG244"/>
  <c r="BF244"/>
  <c r="X244"/>
  <c r="V244"/>
  <c r="T244"/>
  <c r="P244"/>
  <c r="BI242"/>
  <c r="BH242"/>
  <c r="BG242"/>
  <c r="BF242"/>
  <c r="X242"/>
  <c r="V242"/>
  <c r="T242"/>
  <c r="P242"/>
  <c r="BI240"/>
  <c r="BH240"/>
  <c r="BG240"/>
  <c r="BF240"/>
  <c r="X240"/>
  <c r="V240"/>
  <c r="T240"/>
  <c r="P240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4"/>
  <c r="BH234"/>
  <c r="BG234"/>
  <c r="BF234"/>
  <c r="X234"/>
  <c r="V234"/>
  <c r="T234"/>
  <c r="P234"/>
  <c r="BI232"/>
  <c r="BH232"/>
  <c r="BG232"/>
  <c r="BF232"/>
  <c r="X232"/>
  <c r="V232"/>
  <c r="T232"/>
  <c r="P232"/>
  <c r="BI229"/>
  <c r="BH229"/>
  <c r="BG229"/>
  <c r="BF229"/>
  <c r="X229"/>
  <c r="V229"/>
  <c r="T229"/>
  <c r="P229"/>
  <c r="BI227"/>
  <c r="BH227"/>
  <c r="BG227"/>
  <c r="BF227"/>
  <c r="X227"/>
  <c r="V227"/>
  <c r="T227"/>
  <c r="P227"/>
  <c r="BI225"/>
  <c r="BH225"/>
  <c r="BG225"/>
  <c r="BF225"/>
  <c r="X225"/>
  <c r="V225"/>
  <c r="T225"/>
  <c r="P225"/>
  <c r="BI223"/>
  <c r="BH223"/>
  <c r="BG223"/>
  <c r="BF223"/>
  <c r="X223"/>
  <c r="V223"/>
  <c r="T223"/>
  <c r="P223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2"/>
  <c r="BH152"/>
  <c r="BG152"/>
  <c r="BF152"/>
  <c r="X152"/>
  <c r="X151"/>
  <c r="V152"/>
  <c r="V151"/>
  <c r="T152"/>
  <c r="T151"/>
  <c r="P152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29"/>
  <c r="BH129"/>
  <c r="BG129"/>
  <c r="BF129"/>
  <c r="X129"/>
  <c r="X128"/>
  <c r="V129"/>
  <c r="V128"/>
  <c r="T129"/>
  <c r="T128"/>
  <c r="P129"/>
  <c r="F120"/>
  <c r="E118"/>
  <c r="F89"/>
  <c r="E87"/>
  <c r="J24"/>
  <c r="E24"/>
  <c r="J123"/>
  <c r="J23"/>
  <c r="J21"/>
  <c r="E21"/>
  <c r="J122"/>
  <c r="J20"/>
  <c r="J18"/>
  <c r="E18"/>
  <c r="F92"/>
  <c r="J17"/>
  <c r="J15"/>
  <c r="E15"/>
  <c r="F91"/>
  <c r="J14"/>
  <c r="J12"/>
  <c r="J89"/>
  <c r="E7"/>
  <c r="E116"/>
  <c i="6" r="K39"/>
  <c r="K38"/>
  <c i="1" r="BA99"/>
  <c i="6" r="K37"/>
  <c i="1" r="AZ99"/>
  <c i="6" r="BI1146"/>
  <c r="BH1146"/>
  <c r="BG1146"/>
  <c r="BF1146"/>
  <c r="X1146"/>
  <c r="V1146"/>
  <c r="T1146"/>
  <c r="P1146"/>
  <c r="BI1143"/>
  <c r="BH1143"/>
  <c r="BG1143"/>
  <c r="BF1143"/>
  <c r="X1143"/>
  <c r="V1143"/>
  <c r="T1143"/>
  <c r="P1143"/>
  <c r="BI1141"/>
  <c r="BH1141"/>
  <c r="BG1141"/>
  <c r="BF1141"/>
  <c r="X1141"/>
  <c r="V1141"/>
  <c r="T1141"/>
  <c r="P1141"/>
  <c r="BI1139"/>
  <c r="BH1139"/>
  <c r="BG1139"/>
  <c r="BF1139"/>
  <c r="X1139"/>
  <c r="V1139"/>
  <c r="T1139"/>
  <c r="P1139"/>
  <c r="BI1137"/>
  <c r="BH1137"/>
  <c r="BG1137"/>
  <c r="BF1137"/>
  <c r="X1137"/>
  <c r="V1137"/>
  <c r="T1137"/>
  <c r="P1137"/>
  <c r="BI1135"/>
  <c r="BH1135"/>
  <c r="BG1135"/>
  <c r="BF1135"/>
  <c r="X1135"/>
  <c r="V1135"/>
  <c r="T1135"/>
  <c r="P1135"/>
  <c r="BI1133"/>
  <c r="BH1133"/>
  <c r="BG1133"/>
  <c r="BF1133"/>
  <c r="X1133"/>
  <c r="V1133"/>
  <c r="T1133"/>
  <c r="P1133"/>
  <c r="BI1131"/>
  <c r="BH1131"/>
  <c r="BG1131"/>
  <c r="BF1131"/>
  <c r="X1131"/>
  <c r="V1131"/>
  <c r="T1131"/>
  <c r="P1131"/>
  <c r="BI1128"/>
  <c r="BH1128"/>
  <c r="BG1128"/>
  <c r="BF1128"/>
  <c r="X1128"/>
  <c r="V1128"/>
  <c r="T1128"/>
  <c r="P1128"/>
  <c r="BI1121"/>
  <c r="BH1121"/>
  <c r="BG1121"/>
  <c r="BF1121"/>
  <c r="X1121"/>
  <c r="V1121"/>
  <c r="T1121"/>
  <c r="P1121"/>
  <c r="BI1104"/>
  <c r="BH1104"/>
  <c r="BG1104"/>
  <c r="BF1104"/>
  <c r="X1104"/>
  <c r="V1104"/>
  <c r="T1104"/>
  <c r="P1104"/>
  <c r="BI1102"/>
  <c r="BH1102"/>
  <c r="BG1102"/>
  <c r="BF1102"/>
  <c r="X1102"/>
  <c r="V1102"/>
  <c r="T1102"/>
  <c r="P1102"/>
  <c r="BI1098"/>
  <c r="BH1098"/>
  <c r="BG1098"/>
  <c r="BF1098"/>
  <c r="X1098"/>
  <c r="V1098"/>
  <c r="T1098"/>
  <c r="P1098"/>
  <c r="BI1093"/>
  <c r="BH1093"/>
  <c r="BG1093"/>
  <c r="BF1093"/>
  <c r="X1093"/>
  <c r="V1093"/>
  <c r="T1093"/>
  <c r="P1093"/>
  <c r="BI1089"/>
  <c r="BH1089"/>
  <c r="BG1089"/>
  <c r="BF1089"/>
  <c r="X1089"/>
  <c r="V1089"/>
  <c r="T1089"/>
  <c r="P1089"/>
  <c r="BI1083"/>
  <c r="BH1083"/>
  <c r="BG1083"/>
  <c r="BF1083"/>
  <c r="X1083"/>
  <c r="V1083"/>
  <c r="T1083"/>
  <c r="P1083"/>
  <c r="BI1079"/>
  <c r="BH1079"/>
  <c r="BG1079"/>
  <c r="BF1079"/>
  <c r="X1079"/>
  <c r="V1079"/>
  <c r="T1079"/>
  <c r="P1079"/>
  <c r="BI1076"/>
  <c r="BH1076"/>
  <c r="BG1076"/>
  <c r="BF1076"/>
  <c r="X1076"/>
  <c r="V1076"/>
  <c r="T1076"/>
  <c r="P1076"/>
  <c r="BI1071"/>
  <c r="BH1071"/>
  <c r="BG1071"/>
  <c r="BF1071"/>
  <c r="X1071"/>
  <c r="V1071"/>
  <c r="T1071"/>
  <c r="P1071"/>
  <c r="BI1068"/>
  <c r="BH1068"/>
  <c r="BG1068"/>
  <c r="BF1068"/>
  <c r="X1068"/>
  <c r="V1068"/>
  <c r="T1068"/>
  <c r="P1068"/>
  <c r="BI1066"/>
  <c r="BH1066"/>
  <c r="BG1066"/>
  <c r="BF1066"/>
  <c r="X1066"/>
  <c r="V1066"/>
  <c r="T1066"/>
  <c r="P1066"/>
  <c r="BI1062"/>
  <c r="BH1062"/>
  <c r="BG1062"/>
  <c r="BF1062"/>
  <c r="X1062"/>
  <c r="V1062"/>
  <c r="T1062"/>
  <c r="P1062"/>
  <c r="BI1056"/>
  <c r="BH1056"/>
  <c r="BG1056"/>
  <c r="BF1056"/>
  <c r="X1056"/>
  <c r="V1056"/>
  <c r="T1056"/>
  <c r="P1056"/>
  <c r="BI1052"/>
  <c r="BH1052"/>
  <c r="BG1052"/>
  <c r="BF1052"/>
  <c r="X1052"/>
  <c r="V1052"/>
  <c r="T1052"/>
  <c r="P1052"/>
  <c r="BI1046"/>
  <c r="BH1046"/>
  <c r="BG1046"/>
  <c r="BF1046"/>
  <c r="X1046"/>
  <c r="V1046"/>
  <c r="T1046"/>
  <c r="P1046"/>
  <c r="BI1044"/>
  <c r="BH1044"/>
  <c r="BG1044"/>
  <c r="BF1044"/>
  <c r="X1044"/>
  <c r="V1044"/>
  <c r="T1044"/>
  <c r="P1044"/>
  <c r="BI1042"/>
  <c r="BH1042"/>
  <c r="BG1042"/>
  <c r="BF1042"/>
  <c r="X1042"/>
  <c r="V1042"/>
  <c r="T1042"/>
  <c r="P1042"/>
  <c r="BI1039"/>
  <c r="BH1039"/>
  <c r="BG1039"/>
  <c r="BF1039"/>
  <c r="X1039"/>
  <c r="V1039"/>
  <c r="T1039"/>
  <c r="P1039"/>
  <c r="BI1035"/>
  <c r="BH1035"/>
  <c r="BG1035"/>
  <c r="BF1035"/>
  <c r="X1035"/>
  <c r="V1035"/>
  <c r="T1035"/>
  <c r="P1035"/>
  <c r="BI1033"/>
  <c r="BH1033"/>
  <c r="BG1033"/>
  <c r="BF1033"/>
  <c r="X1033"/>
  <c r="V1033"/>
  <c r="T1033"/>
  <c r="P1033"/>
  <c r="BI1029"/>
  <c r="BH1029"/>
  <c r="BG1029"/>
  <c r="BF1029"/>
  <c r="X1029"/>
  <c r="V1029"/>
  <c r="T1029"/>
  <c r="P1029"/>
  <c r="BI1025"/>
  <c r="BH1025"/>
  <c r="BG1025"/>
  <c r="BF1025"/>
  <c r="X1025"/>
  <c r="V1025"/>
  <c r="T1025"/>
  <c r="P1025"/>
  <c r="BI1020"/>
  <c r="BH1020"/>
  <c r="BG1020"/>
  <c r="BF1020"/>
  <c r="X1020"/>
  <c r="V1020"/>
  <c r="T1020"/>
  <c r="P1020"/>
  <c r="BI1016"/>
  <c r="BH1016"/>
  <c r="BG1016"/>
  <c r="BF1016"/>
  <c r="X1016"/>
  <c r="V1016"/>
  <c r="T1016"/>
  <c r="P1016"/>
  <c r="BI1014"/>
  <c r="BH1014"/>
  <c r="BG1014"/>
  <c r="BF1014"/>
  <c r="X1014"/>
  <c r="V1014"/>
  <c r="T1014"/>
  <c r="P1014"/>
  <c r="BI1010"/>
  <c r="BH1010"/>
  <c r="BG1010"/>
  <c r="BF1010"/>
  <c r="X1010"/>
  <c r="V1010"/>
  <c r="T1010"/>
  <c r="P1010"/>
  <c r="BI1006"/>
  <c r="BH1006"/>
  <c r="BG1006"/>
  <c r="BF1006"/>
  <c r="X1006"/>
  <c r="V1006"/>
  <c r="T1006"/>
  <c r="P1006"/>
  <c r="BI1003"/>
  <c r="BH1003"/>
  <c r="BG1003"/>
  <c r="BF1003"/>
  <c r="X1003"/>
  <c r="V1003"/>
  <c r="T1003"/>
  <c r="P1003"/>
  <c r="BI1000"/>
  <c r="BH1000"/>
  <c r="BG1000"/>
  <c r="BF1000"/>
  <c r="X1000"/>
  <c r="V1000"/>
  <c r="T1000"/>
  <c r="P1000"/>
  <c r="BI998"/>
  <c r="BH998"/>
  <c r="BG998"/>
  <c r="BF998"/>
  <c r="X998"/>
  <c r="V998"/>
  <c r="T998"/>
  <c r="P998"/>
  <c r="BI996"/>
  <c r="BH996"/>
  <c r="BG996"/>
  <c r="BF996"/>
  <c r="X996"/>
  <c r="V996"/>
  <c r="T996"/>
  <c r="P996"/>
  <c r="BI994"/>
  <c r="BH994"/>
  <c r="BG994"/>
  <c r="BF994"/>
  <c r="X994"/>
  <c r="V994"/>
  <c r="T994"/>
  <c r="P994"/>
  <c r="BI992"/>
  <c r="BH992"/>
  <c r="BG992"/>
  <c r="BF992"/>
  <c r="X992"/>
  <c r="V992"/>
  <c r="T992"/>
  <c r="P992"/>
  <c r="BI990"/>
  <c r="BH990"/>
  <c r="BG990"/>
  <c r="BF990"/>
  <c r="X990"/>
  <c r="V990"/>
  <c r="T990"/>
  <c r="P990"/>
  <c r="BI988"/>
  <c r="BH988"/>
  <c r="BG988"/>
  <c r="BF988"/>
  <c r="X988"/>
  <c r="V988"/>
  <c r="T988"/>
  <c r="P988"/>
  <c r="BI986"/>
  <c r="BH986"/>
  <c r="BG986"/>
  <c r="BF986"/>
  <c r="X986"/>
  <c r="V986"/>
  <c r="T986"/>
  <c r="P986"/>
  <c r="BI982"/>
  <c r="BH982"/>
  <c r="BG982"/>
  <c r="BF982"/>
  <c r="X982"/>
  <c r="V982"/>
  <c r="T982"/>
  <c r="P982"/>
  <c r="BI980"/>
  <c r="BH980"/>
  <c r="BG980"/>
  <c r="BF980"/>
  <c r="X980"/>
  <c r="V980"/>
  <c r="T980"/>
  <c r="P980"/>
  <c r="BI976"/>
  <c r="BH976"/>
  <c r="BG976"/>
  <c r="BF976"/>
  <c r="X976"/>
  <c r="V976"/>
  <c r="T976"/>
  <c r="P976"/>
  <c r="BI971"/>
  <c r="BH971"/>
  <c r="BG971"/>
  <c r="BF971"/>
  <c r="X971"/>
  <c r="V971"/>
  <c r="T971"/>
  <c r="P971"/>
  <c r="BI969"/>
  <c r="BH969"/>
  <c r="BG969"/>
  <c r="BF969"/>
  <c r="X969"/>
  <c r="V969"/>
  <c r="T969"/>
  <c r="P969"/>
  <c r="BI967"/>
  <c r="BH967"/>
  <c r="BG967"/>
  <c r="BF967"/>
  <c r="X967"/>
  <c r="V967"/>
  <c r="T967"/>
  <c r="P967"/>
  <c r="BI960"/>
  <c r="BH960"/>
  <c r="BG960"/>
  <c r="BF960"/>
  <c r="X960"/>
  <c r="V960"/>
  <c r="T960"/>
  <c r="P960"/>
  <c r="BI956"/>
  <c r="BH956"/>
  <c r="BG956"/>
  <c r="BF956"/>
  <c r="X956"/>
  <c r="V956"/>
  <c r="T956"/>
  <c r="P956"/>
  <c r="BI952"/>
  <c r="BH952"/>
  <c r="BG952"/>
  <c r="BF952"/>
  <c r="X952"/>
  <c r="V952"/>
  <c r="T952"/>
  <c r="P952"/>
  <c r="BI948"/>
  <c r="BH948"/>
  <c r="BG948"/>
  <c r="BF948"/>
  <c r="X948"/>
  <c r="V948"/>
  <c r="T948"/>
  <c r="P948"/>
  <c r="BI942"/>
  <c r="BH942"/>
  <c r="BG942"/>
  <c r="BF942"/>
  <c r="X942"/>
  <c r="V942"/>
  <c r="T942"/>
  <c r="P942"/>
  <c r="BI937"/>
  <c r="BH937"/>
  <c r="BG937"/>
  <c r="BF937"/>
  <c r="X937"/>
  <c r="V937"/>
  <c r="T937"/>
  <c r="P937"/>
  <c r="BI932"/>
  <c r="BH932"/>
  <c r="BG932"/>
  <c r="BF932"/>
  <c r="X932"/>
  <c r="V932"/>
  <c r="T932"/>
  <c r="P932"/>
  <c r="BI928"/>
  <c r="BH928"/>
  <c r="BG928"/>
  <c r="BF928"/>
  <c r="X928"/>
  <c r="V928"/>
  <c r="T928"/>
  <c r="P928"/>
  <c r="BI924"/>
  <c r="BH924"/>
  <c r="BG924"/>
  <c r="BF924"/>
  <c r="X924"/>
  <c r="V924"/>
  <c r="T924"/>
  <c r="P924"/>
  <c r="BI919"/>
  <c r="BH919"/>
  <c r="BG919"/>
  <c r="BF919"/>
  <c r="X919"/>
  <c r="V919"/>
  <c r="T919"/>
  <c r="P919"/>
  <c r="BI917"/>
  <c r="BH917"/>
  <c r="BG917"/>
  <c r="BF917"/>
  <c r="X917"/>
  <c r="V917"/>
  <c r="T917"/>
  <c r="P917"/>
  <c r="BI915"/>
  <c r="BH915"/>
  <c r="BG915"/>
  <c r="BF915"/>
  <c r="X915"/>
  <c r="V915"/>
  <c r="T915"/>
  <c r="P915"/>
  <c r="BI913"/>
  <c r="BH913"/>
  <c r="BG913"/>
  <c r="BF913"/>
  <c r="X913"/>
  <c r="V913"/>
  <c r="T913"/>
  <c r="P913"/>
  <c r="BI909"/>
  <c r="BH909"/>
  <c r="BG909"/>
  <c r="BF909"/>
  <c r="X909"/>
  <c r="V909"/>
  <c r="T909"/>
  <c r="P909"/>
  <c r="BI905"/>
  <c r="BH905"/>
  <c r="BG905"/>
  <c r="BF905"/>
  <c r="X905"/>
  <c r="V905"/>
  <c r="T905"/>
  <c r="P905"/>
  <c r="BI903"/>
  <c r="BH903"/>
  <c r="BG903"/>
  <c r="BF903"/>
  <c r="X903"/>
  <c r="V903"/>
  <c r="T903"/>
  <c r="P903"/>
  <c r="BI901"/>
  <c r="BH901"/>
  <c r="BG901"/>
  <c r="BF901"/>
  <c r="X901"/>
  <c r="V901"/>
  <c r="T901"/>
  <c r="P901"/>
  <c r="BI899"/>
  <c r="BH899"/>
  <c r="BG899"/>
  <c r="BF899"/>
  <c r="X899"/>
  <c r="V899"/>
  <c r="T899"/>
  <c r="P899"/>
  <c r="BI895"/>
  <c r="BH895"/>
  <c r="BG895"/>
  <c r="BF895"/>
  <c r="X895"/>
  <c r="V895"/>
  <c r="T895"/>
  <c r="P895"/>
  <c r="BI886"/>
  <c r="BH886"/>
  <c r="BG886"/>
  <c r="BF886"/>
  <c r="X886"/>
  <c r="V886"/>
  <c r="T886"/>
  <c r="P886"/>
  <c r="BI884"/>
  <c r="BH884"/>
  <c r="BG884"/>
  <c r="BF884"/>
  <c r="X884"/>
  <c r="V884"/>
  <c r="T884"/>
  <c r="P884"/>
  <c r="BI882"/>
  <c r="BH882"/>
  <c r="BG882"/>
  <c r="BF882"/>
  <c r="X882"/>
  <c r="V882"/>
  <c r="T882"/>
  <c r="P882"/>
  <c r="BI878"/>
  <c r="BH878"/>
  <c r="BG878"/>
  <c r="BF878"/>
  <c r="X878"/>
  <c r="V878"/>
  <c r="T878"/>
  <c r="P878"/>
  <c r="BI876"/>
  <c r="BH876"/>
  <c r="BG876"/>
  <c r="BF876"/>
  <c r="X876"/>
  <c r="V876"/>
  <c r="T876"/>
  <c r="P876"/>
  <c r="BI874"/>
  <c r="BH874"/>
  <c r="BG874"/>
  <c r="BF874"/>
  <c r="X874"/>
  <c r="V874"/>
  <c r="T874"/>
  <c r="P874"/>
  <c r="BI871"/>
  <c r="BH871"/>
  <c r="BG871"/>
  <c r="BF871"/>
  <c r="X871"/>
  <c r="V871"/>
  <c r="T871"/>
  <c r="P871"/>
  <c r="BI869"/>
  <c r="BH869"/>
  <c r="BG869"/>
  <c r="BF869"/>
  <c r="X869"/>
  <c r="V869"/>
  <c r="T869"/>
  <c r="P869"/>
  <c r="BI867"/>
  <c r="BH867"/>
  <c r="BG867"/>
  <c r="BF867"/>
  <c r="X867"/>
  <c r="V867"/>
  <c r="T867"/>
  <c r="P867"/>
  <c r="BI865"/>
  <c r="BH865"/>
  <c r="BG865"/>
  <c r="BF865"/>
  <c r="X865"/>
  <c r="V865"/>
  <c r="T865"/>
  <c r="P865"/>
  <c r="BI863"/>
  <c r="BH863"/>
  <c r="BG863"/>
  <c r="BF863"/>
  <c r="X863"/>
  <c r="V863"/>
  <c r="T863"/>
  <c r="P863"/>
  <c r="BI859"/>
  <c r="BH859"/>
  <c r="BG859"/>
  <c r="BF859"/>
  <c r="X859"/>
  <c r="V859"/>
  <c r="T859"/>
  <c r="P859"/>
  <c r="BI857"/>
  <c r="BH857"/>
  <c r="BG857"/>
  <c r="BF857"/>
  <c r="X857"/>
  <c r="V857"/>
  <c r="T857"/>
  <c r="P857"/>
  <c r="BI855"/>
  <c r="BH855"/>
  <c r="BG855"/>
  <c r="BF855"/>
  <c r="X855"/>
  <c r="V855"/>
  <c r="T855"/>
  <c r="P855"/>
  <c r="BI853"/>
  <c r="BH853"/>
  <c r="BG853"/>
  <c r="BF853"/>
  <c r="X853"/>
  <c r="V853"/>
  <c r="T853"/>
  <c r="P853"/>
  <c r="BI851"/>
  <c r="BH851"/>
  <c r="BG851"/>
  <c r="BF851"/>
  <c r="X851"/>
  <c r="V851"/>
  <c r="T851"/>
  <c r="P851"/>
  <c r="BI847"/>
  <c r="BH847"/>
  <c r="BG847"/>
  <c r="BF847"/>
  <c r="X847"/>
  <c r="V847"/>
  <c r="T847"/>
  <c r="P847"/>
  <c r="BI845"/>
  <c r="BH845"/>
  <c r="BG845"/>
  <c r="BF845"/>
  <c r="X845"/>
  <c r="V845"/>
  <c r="T845"/>
  <c r="P845"/>
  <c r="BI841"/>
  <c r="BH841"/>
  <c r="BG841"/>
  <c r="BF841"/>
  <c r="X841"/>
  <c r="V841"/>
  <c r="T841"/>
  <c r="P841"/>
  <c r="BI837"/>
  <c r="BH837"/>
  <c r="BG837"/>
  <c r="BF837"/>
  <c r="X837"/>
  <c r="V837"/>
  <c r="T837"/>
  <c r="P837"/>
  <c r="BI835"/>
  <c r="BH835"/>
  <c r="BG835"/>
  <c r="BF835"/>
  <c r="X835"/>
  <c r="V835"/>
  <c r="T835"/>
  <c r="P835"/>
  <c r="BI831"/>
  <c r="BH831"/>
  <c r="BG831"/>
  <c r="BF831"/>
  <c r="X831"/>
  <c r="V831"/>
  <c r="T831"/>
  <c r="P831"/>
  <c r="BI826"/>
  <c r="BH826"/>
  <c r="BG826"/>
  <c r="BF826"/>
  <c r="X826"/>
  <c r="V826"/>
  <c r="T826"/>
  <c r="P826"/>
  <c r="BI822"/>
  <c r="BH822"/>
  <c r="BG822"/>
  <c r="BF822"/>
  <c r="X822"/>
  <c r="V822"/>
  <c r="T822"/>
  <c r="P822"/>
  <c r="BI820"/>
  <c r="BH820"/>
  <c r="BG820"/>
  <c r="BF820"/>
  <c r="X820"/>
  <c r="V820"/>
  <c r="T820"/>
  <c r="P820"/>
  <c r="BI816"/>
  <c r="BH816"/>
  <c r="BG816"/>
  <c r="BF816"/>
  <c r="X816"/>
  <c r="V816"/>
  <c r="T816"/>
  <c r="P816"/>
  <c r="BI811"/>
  <c r="BH811"/>
  <c r="BG811"/>
  <c r="BF811"/>
  <c r="X811"/>
  <c r="V811"/>
  <c r="T811"/>
  <c r="P811"/>
  <c r="BI806"/>
  <c r="BH806"/>
  <c r="BG806"/>
  <c r="BF806"/>
  <c r="X806"/>
  <c r="V806"/>
  <c r="T806"/>
  <c r="P806"/>
  <c r="BI801"/>
  <c r="BH801"/>
  <c r="BG801"/>
  <c r="BF801"/>
  <c r="X801"/>
  <c r="V801"/>
  <c r="T801"/>
  <c r="P801"/>
  <c r="BI796"/>
  <c r="BH796"/>
  <c r="BG796"/>
  <c r="BF796"/>
  <c r="X796"/>
  <c r="V796"/>
  <c r="T796"/>
  <c r="P796"/>
  <c r="BI792"/>
  <c r="BH792"/>
  <c r="BG792"/>
  <c r="BF792"/>
  <c r="X792"/>
  <c r="V792"/>
  <c r="T792"/>
  <c r="P792"/>
  <c r="BI789"/>
  <c r="BH789"/>
  <c r="BG789"/>
  <c r="BF789"/>
  <c r="X789"/>
  <c r="V789"/>
  <c r="T789"/>
  <c r="P789"/>
  <c r="BI785"/>
  <c r="BH785"/>
  <c r="BG785"/>
  <c r="BF785"/>
  <c r="X785"/>
  <c r="V785"/>
  <c r="T785"/>
  <c r="P785"/>
  <c r="BI783"/>
  <c r="BH783"/>
  <c r="BG783"/>
  <c r="BF783"/>
  <c r="X783"/>
  <c r="V783"/>
  <c r="T783"/>
  <c r="P783"/>
  <c r="BI778"/>
  <c r="BH778"/>
  <c r="BG778"/>
  <c r="BF778"/>
  <c r="X778"/>
  <c r="V778"/>
  <c r="T778"/>
  <c r="P778"/>
  <c r="BI772"/>
  <c r="BH772"/>
  <c r="BG772"/>
  <c r="BF772"/>
  <c r="X772"/>
  <c r="V772"/>
  <c r="T772"/>
  <c r="P772"/>
  <c r="BI767"/>
  <c r="BH767"/>
  <c r="BG767"/>
  <c r="BF767"/>
  <c r="X767"/>
  <c r="V767"/>
  <c r="T767"/>
  <c r="P767"/>
  <c r="BI763"/>
  <c r="BH763"/>
  <c r="BG763"/>
  <c r="BF763"/>
  <c r="X763"/>
  <c r="V763"/>
  <c r="T763"/>
  <c r="P763"/>
  <c r="BI761"/>
  <c r="BH761"/>
  <c r="BG761"/>
  <c r="BF761"/>
  <c r="X761"/>
  <c r="V761"/>
  <c r="T761"/>
  <c r="P761"/>
  <c r="BI758"/>
  <c r="BH758"/>
  <c r="BG758"/>
  <c r="BF758"/>
  <c r="X758"/>
  <c r="V758"/>
  <c r="T758"/>
  <c r="P758"/>
  <c r="BI756"/>
  <c r="BH756"/>
  <c r="BG756"/>
  <c r="BF756"/>
  <c r="X756"/>
  <c r="V756"/>
  <c r="T756"/>
  <c r="P756"/>
  <c r="BI754"/>
  <c r="BH754"/>
  <c r="BG754"/>
  <c r="BF754"/>
  <c r="X754"/>
  <c r="V754"/>
  <c r="T754"/>
  <c r="P754"/>
  <c r="BI750"/>
  <c r="BH750"/>
  <c r="BG750"/>
  <c r="BF750"/>
  <c r="X750"/>
  <c r="V750"/>
  <c r="T750"/>
  <c r="P750"/>
  <c r="BI746"/>
  <c r="BH746"/>
  <c r="BG746"/>
  <c r="BF746"/>
  <c r="X746"/>
  <c r="V746"/>
  <c r="T746"/>
  <c r="P746"/>
  <c r="BI742"/>
  <c r="BH742"/>
  <c r="BG742"/>
  <c r="BF742"/>
  <c r="X742"/>
  <c r="V742"/>
  <c r="T742"/>
  <c r="P742"/>
  <c r="BI738"/>
  <c r="BH738"/>
  <c r="BG738"/>
  <c r="BF738"/>
  <c r="X738"/>
  <c r="V738"/>
  <c r="T738"/>
  <c r="P738"/>
  <c r="BI735"/>
  <c r="BH735"/>
  <c r="BG735"/>
  <c r="BF735"/>
  <c r="X735"/>
  <c r="V735"/>
  <c r="T735"/>
  <c r="P735"/>
  <c r="BI733"/>
  <c r="BH733"/>
  <c r="BG733"/>
  <c r="BF733"/>
  <c r="X733"/>
  <c r="V733"/>
  <c r="T733"/>
  <c r="P733"/>
  <c r="BI730"/>
  <c r="BH730"/>
  <c r="BG730"/>
  <c r="BF730"/>
  <c r="X730"/>
  <c r="V730"/>
  <c r="T730"/>
  <c r="P730"/>
  <c r="BI728"/>
  <c r="BH728"/>
  <c r="BG728"/>
  <c r="BF728"/>
  <c r="X728"/>
  <c r="V728"/>
  <c r="T728"/>
  <c r="P728"/>
  <c r="BI726"/>
  <c r="BH726"/>
  <c r="BG726"/>
  <c r="BF726"/>
  <c r="X726"/>
  <c r="V726"/>
  <c r="T726"/>
  <c r="P726"/>
  <c r="BI724"/>
  <c r="BH724"/>
  <c r="BG724"/>
  <c r="BF724"/>
  <c r="X724"/>
  <c r="V724"/>
  <c r="T724"/>
  <c r="P724"/>
  <c r="BI721"/>
  <c r="BH721"/>
  <c r="BG721"/>
  <c r="BF721"/>
  <c r="X721"/>
  <c r="V721"/>
  <c r="T721"/>
  <c r="P721"/>
  <c r="BI716"/>
  <c r="BH716"/>
  <c r="BG716"/>
  <c r="BF716"/>
  <c r="X716"/>
  <c r="V716"/>
  <c r="T716"/>
  <c r="P716"/>
  <c r="BI714"/>
  <c r="BH714"/>
  <c r="BG714"/>
  <c r="BF714"/>
  <c r="X714"/>
  <c r="V714"/>
  <c r="T714"/>
  <c r="P714"/>
  <c r="BI709"/>
  <c r="BH709"/>
  <c r="BG709"/>
  <c r="BF709"/>
  <c r="X709"/>
  <c r="V709"/>
  <c r="T709"/>
  <c r="P709"/>
  <c r="BI707"/>
  <c r="BH707"/>
  <c r="BG707"/>
  <c r="BF707"/>
  <c r="X707"/>
  <c r="V707"/>
  <c r="T707"/>
  <c r="P707"/>
  <c r="BI702"/>
  <c r="BH702"/>
  <c r="BG702"/>
  <c r="BF702"/>
  <c r="X702"/>
  <c r="V702"/>
  <c r="T702"/>
  <c r="P702"/>
  <c r="BI698"/>
  <c r="BH698"/>
  <c r="BG698"/>
  <c r="BF698"/>
  <c r="X698"/>
  <c r="V698"/>
  <c r="T698"/>
  <c r="P698"/>
  <c r="BI695"/>
  <c r="BH695"/>
  <c r="BG695"/>
  <c r="BF695"/>
  <c r="X695"/>
  <c r="V695"/>
  <c r="T695"/>
  <c r="P695"/>
  <c r="BI691"/>
  <c r="BH691"/>
  <c r="BG691"/>
  <c r="BF691"/>
  <c r="X691"/>
  <c r="V691"/>
  <c r="T691"/>
  <c r="P691"/>
  <c r="BI687"/>
  <c r="BH687"/>
  <c r="BG687"/>
  <c r="BF687"/>
  <c r="X687"/>
  <c r="V687"/>
  <c r="T687"/>
  <c r="P687"/>
  <c r="BI683"/>
  <c r="BH683"/>
  <c r="BG683"/>
  <c r="BF683"/>
  <c r="X683"/>
  <c r="V683"/>
  <c r="T683"/>
  <c r="P683"/>
  <c r="BI679"/>
  <c r="BH679"/>
  <c r="BG679"/>
  <c r="BF679"/>
  <c r="X679"/>
  <c r="V679"/>
  <c r="T679"/>
  <c r="P679"/>
  <c r="BI675"/>
  <c r="BH675"/>
  <c r="BG675"/>
  <c r="BF675"/>
  <c r="X675"/>
  <c r="V675"/>
  <c r="T675"/>
  <c r="P675"/>
  <c r="BI673"/>
  <c r="BH673"/>
  <c r="BG673"/>
  <c r="BF673"/>
  <c r="X673"/>
  <c r="V673"/>
  <c r="T673"/>
  <c r="P673"/>
  <c r="BI669"/>
  <c r="BH669"/>
  <c r="BG669"/>
  <c r="BF669"/>
  <c r="X669"/>
  <c r="V669"/>
  <c r="T669"/>
  <c r="P669"/>
  <c r="BI665"/>
  <c r="BH665"/>
  <c r="BG665"/>
  <c r="BF665"/>
  <c r="X665"/>
  <c r="V665"/>
  <c r="T665"/>
  <c r="P665"/>
  <c r="BI661"/>
  <c r="BH661"/>
  <c r="BG661"/>
  <c r="BF661"/>
  <c r="X661"/>
  <c r="V661"/>
  <c r="T661"/>
  <c r="P661"/>
  <c r="BI657"/>
  <c r="BH657"/>
  <c r="BG657"/>
  <c r="BF657"/>
  <c r="X657"/>
  <c r="V657"/>
  <c r="T657"/>
  <c r="P657"/>
  <c r="BI653"/>
  <c r="BH653"/>
  <c r="BG653"/>
  <c r="BF653"/>
  <c r="X653"/>
  <c r="V653"/>
  <c r="T653"/>
  <c r="P653"/>
  <c r="BI649"/>
  <c r="BH649"/>
  <c r="BG649"/>
  <c r="BF649"/>
  <c r="X649"/>
  <c r="V649"/>
  <c r="T649"/>
  <c r="P649"/>
  <c r="BI645"/>
  <c r="BH645"/>
  <c r="BG645"/>
  <c r="BF645"/>
  <c r="X645"/>
  <c r="V645"/>
  <c r="T645"/>
  <c r="P645"/>
  <c r="BI642"/>
  <c r="BH642"/>
  <c r="BG642"/>
  <c r="BF642"/>
  <c r="X642"/>
  <c r="V642"/>
  <c r="T642"/>
  <c r="P642"/>
  <c r="BI638"/>
  <c r="BH638"/>
  <c r="BG638"/>
  <c r="BF638"/>
  <c r="X638"/>
  <c r="V638"/>
  <c r="T638"/>
  <c r="P638"/>
  <c r="BI634"/>
  <c r="BH634"/>
  <c r="BG634"/>
  <c r="BF634"/>
  <c r="X634"/>
  <c r="V634"/>
  <c r="T634"/>
  <c r="P634"/>
  <c r="BI630"/>
  <c r="BH630"/>
  <c r="BG630"/>
  <c r="BF630"/>
  <c r="X630"/>
  <c r="V630"/>
  <c r="T630"/>
  <c r="P630"/>
  <c r="BI628"/>
  <c r="BH628"/>
  <c r="BG628"/>
  <c r="BF628"/>
  <c r="X628"/>
  <c r="V628"/>
  <c r="T628"/>
  <c r="P628"/>
  <c r="BI623"/>
  <c r="BH623"/>
  <c r="BG623"/>
  <c r="BF623"/>
  <c r="X623"/>
  <c r="V623"/>
  <c r="T623"/>
  <c r="P623"/>
  <c r="BI619"/>
  <c r="BH619"/>
  <c r="BG619"/>
  <c r="BF619"/>
  <c r="X619"/>
  <c r="V619"/>
  <c r="T619"/>
  <c r="P619"/>
  <c r="BI615"/>
  <c r="BH615"/>
  <c r="BG615"/>
  <c r="BF615"/>
  <c r="X615"/>
  <c r="V615"/>
  <c r="T615"/>
  <c r="P615"/>
  <c r="BI610"/>
  <c r="BH610"/>
  <c r="BG610"/>
  <c r="BF610"/>
  <c r="X610"/>
  <c r="V610"/>
  <c r="T610"/>
  <c r="P610"/>
  <c r="BI608"/>
  <c r="BH608"/>
  <c r="BG608"/>
  <c r="BF608"/>
  <c r="X608"/>
  <c r="V608"/>
  <c r="T608"/>
  <c r="P608"/>
  <c r="BI604"/>
  <c r="BH604"/>
  <c r="BG604"/>
  <c r="BF604"/>
  <c r="X604"/>
  <c r="V604"/>
  <c r="T604"/>
  <c r="P604"/>
  <c r="BI600"/>
  <c r="BH600"/>
  <c r="BG600"/>
  <c r="BF600"/>
  <c r="X600"/>
  <c r="V600"/>
  <c r="T600"/>
  <c r="P600"/>
  <c r="BI596"/>
  <c r="BH596"/>
  <c r="BG596"/>
  <c r="BF596"/>
  <c r="X596"/>
  <c r="V596"/>
  <c r="T596"/>
  <c r="P596"/>
  <c r="BI592"/>
  <c r="BH592"/>
  <c r="BG592"/>
  <c r="BF592"/>
  <c r="X592"/>
  <c r="V592"/>
  <c r="T592"/>
  <c r="P592"/>
  <c r="BI588"/>
  <c r="BH588"/>
  <c r="BG588"/>
  <c r="BF588"/>
  <c r="X588"/>
  <c r="V588"/>
  <c r="T588"/>
  <c r="P588"/>
  <c r="BI584"/>
  <c r="BH584"/>
  <c r="BG584"/>
  <c r="BF584"/>
  <c r="X584"/>
  <c r="V584"/>
  <c r="T584"/>
  <c r="P584"/>
  <c r="BI580"/>
  <c r="BH580"/>
  <c r="BG580"/>
  <c r="BF580"/>
  <c r="X580"/>
  <c r="V580"/>
  <c r="T580"/>
  <c r="P580"/>
  <c r="BI578"/>
  <c r="BH578"/>
  <c r="BG578"/>
  <c r="BF578"/>
  <c r="X578"/>
  <c r="V578"/>
  <c r="T578"/>
  <c r="P578"/>
  <c r="BI573"/>
  <c r="BH573"/>
  <c r="BG573"/>
  <c r="BF573"/>
  <c r="X573"/>
  <c r="V573"/>
  <c r="T573"/>
  <c r="P573"/>
  <c r="BI571"/>
  <c r="BH571"/>
  <c r="BG571"/>
  <c r="BF571"/>
  <c r="X571"/>
  <c r="V571"/>
  <c r="T571"/>
  <c r="P571"/>
  <c r="BI567"/>
  <c r="BH567"/>
  <c r="BG567"/>
  <c r="BF567"/>
  <c r="X567"/>
  <c r="V567"/>
  <c r="T567"/>
  <c r="P567"/>
  <c r="BI563"/>
  <c r="BH563"/>
  <c r="BG563"/>
  <c r="BF563"/>
  <c r="X563"/>
  <c r="V563"/>
  <c r="T563"/>
  <c r="P563"/>
  <c r="BI559"/>
  <c r="BH559"/>
  <c r="BG559"/>
  <c r="BF559"/>
  <c r="X559"/>
  <c r="V559"/>
  <c r="T559"/>
  <c r="P559"/>
  <c r="BI557"/>
  <c r="BH557"/>
  <c r="BG557"/>
  <c r="BF557"/>
  <c r="X557"/>
  <c r="V557"/>
  <c r="T557"/>
  <c r="P557"/>
  <c r="BI552"/>
  <c r="BH552"/>
  <c r="BG552"/>
  <c r="BF552"/>
  <c r="X552"/>
  <c r="V552"/>
  <c r="T552"/>
  <c r="P552"/>
  <c r="BI548"/>
  <c r="BH548"/>
  <c r="BG548"/>
  <c r="BF548"/>
  <c r="X548"/>
  <c r="V548"/>
  <c r="T548"/>
  <c r="P548"/>
  <c r="BI543"/>
  <c r="BH543"/>
  <c r="BG543"/>
  <c r="BF543"/>
  <c r="X543"/>
  <c r="V543"/>
  <c r="T543"/>
  <c r="P543"/>
  <c r="BI539"/>
  <c r="BH539"/>
  <c r="BG539"/>
  <c r="BF539"/>
  <c r="X539"/>
  <c r="X538"/>
  <c r="V539"/>
  <c r="V538"/>
  <c r="T539"/>
  <c r="T538"/>
  <c r="P539"/>
  <c r="BI536"/>
  <c r="BH536"/>
  <c r="BG536"/>
  <c r="BF536"/>
  <c r="X536"/>
  <c r="V536"/>
  <c r="T536"/>
  <c r="P536"/>
  <c r="BI532"/>
  <c r="BH532"/>
  <c r="BG532"/>
  <c r="BF532"/>
  <c r="X532"/>
  <c r="V532"/>
  <c r="T532"/>
  <c r="P532"/>
  <c r="BI530"/>
  <c r="BH530"/>
  <c r="BG530"/>
  <c r="BF530"/>
  <c r="X530"/>
  <c r="V530"/>
  <c r="T530"/>
  <c r="P530"/>
  <c r="BI528"/>
  <c r="BH528"/>
  <c r="BG528"/>
  <c r="BF528"/>
  <c r="X528"/>
  <c r="V528"/>
  <c r="T528"/>
  <c r="P528"/>
  <c r="BI521"/>
  <c r="BH521"/>
  <c r="BG521"/>
  <c r="BF521"/>
  <c r="X521"/>
  <c r="V521"/>
  <c r="T521"/>
  <c r="P521"/>
  <c r="BI516"/>
  <c r="BH516"/>
  <c r="BG516"/>
  <c r="BF516"/>
  <c r="X516"/>
  <c r="V516"/>
  <c r="T516"/>
  <c r="P516"/>
  <c r="BI511"/>
  <c r="BH511"/>
  <c r="BG511"/>
  <c r="BF511"/>
  <c r="X511"/>
  <c r="V511"/>
  <c r="T511"/>
  <c r="P511"/>
  <c r="BI507"/>
  <c r="BH507"/>
  <c r="BG507"/>
  <c r="BF507"/>
  <c r="X507"/>
  <c r="V507"/>
  <c r="T507"/>
  <c r="P507"/>
  <c r="BI501"/>
  <c r="BH501"/>
  <c r="BG501"/>
  <c r="BF501"/>
  <c r="X501"/>
  <c r="V501"/>
  <c r="T501"/>
  <c r="P501"/>
  <c r="BI497"/>
  <c r="BH497"/>
  <c r="BG497"/>
  <c r="BF497"/>
  <c r="X497"/>
  <c r="V497"/>
  <c r="T497"/>
  <c r="P497"/>
  <c r="BI492"/>
  <c r="BH492"/>
  <c r="BG492"/>
  <c r="BF492"/>
  <c r="X492"/>
  <c r="V492"/>
  <c r="T492"/>
  <c r="P492"/>
  <c r="BI488"/>
  <c r="BH488"/>
  <c r="BG488"/>
  <c r="BF488"/>
  <c r="X488"/>
  <c r="V488"/>
  <c r="T488"/>
  <c r="P488"/>
  <c r="BI486"/>
  <c r="BH486"/>
  <c r="BG486"/>
  <c r="BF486"/>
  <c r="X486"/>
  <c r="V486"/>
  <c r="T486"/>
  <c r="P486"/>
  <c r="BI484"/>
  <c r="BH484"/>
  <c r="BG484"/>
  <c r="BF484"/>
  <c r="X484"/>
  <c r="V484"/>
  <c r="T484"/>
  <c r="P484"/>
  <c r="BI479"/>
  <c r="BH479"/>
  <c r="BG479"/>
  <c r="BF479"/>
  <c r="X479"/>
  <c r="V479"/>
  <c r="T479"/>
  <c r="P479"/>
  <c r="BI477"/>
  <c r="BH477"/>
  <c r="BG477"/>
  <c r="BF477"/>
  <c r="X477"/>
  <c r="V477"/>
  <c r="T477"/>
  <c r="P477"/>
  <c r="BI473"/>
  <c r="BH473"/>
  <c r="BG473"/>
  <c r="BF473"/>
  <c r="X473"/>
  <c r="V473"/>
  <c r="T473"/>
  <c r="P473"/>
  <c r="BI469"/>
  <c r="BH469"/>
  <c r="BG469"/>
  <c r="BF469"/>
  <c r="X469"/>
  <c r="V469"/>
  <c r="T469"/>
  <c r="P469"/>
  <c r="BI465"/>
  <c r="BH465"/>
  <c r="BG465"/>
  <c r="BF465"/>
  <c r="X465"/>
  <c r="V465"/>
  <c r="T465"/>
  <c r="P465"/>
  <c r="BI462"/>
  <c r="BH462"/>
  <c r="BG462"/>
  <c r="BF462"/>
  <c r="X462"/>
  <c r="V462"/>
  <c r="T462"/>
  <c r="P462"/>
  <c r="BI457"/>
  <c r="BH457"/>
  <c r="BG457"/>
  <c r="BF457"/>
  <c r="X457"/>
  <c r="V457"/>
  <c r="T457"/>
  <c r="P457"/>
  <c r="BI453"/>
  <c r="BH453"/>
  <c r="BG453"/>
  <c r="BF453"/>
  <c r="X453"/>
  <c r="V453"/>
  <c r="T453"/>
  <c r="P453"/>
  <c r="BI449"/>
  <c r="BH449"/>
  <c r="BG449"/>
  <c r="BF449"/>
  <c r="X449"/>
  <c r="V449"/>
  <c r="T449"/>
  <c r="P449"/>
  <c r="BI442"/>
  <c r="BH442"/>
  <c r="BG442"/>
  <c r="BF442"/>
  <c r="X442"/>
  <c r="V442"/>
  <c r="T442"/>
  <c r="P442"/>
  <c r="BI434"/>
  <c r="BH434"/>
  <c r="BG434"/>
  <c r="BF434"/>
  <c r="X434"/>
  <c r="V434"/>
  <c r="T434"/>
  <c r="P434"/>
  <c r="BI432"/>
  <c r="BH432"/>
  <c r="BG432"/>
  <c r="BF432"/>
  <c r="X432"/>
  <c r="V432"/>
  <c r="T432"/>
  <c r="P432"/>
  <c r="BI430"/>
  <c r="BH430"/>
  <c r="BG430"/>
  <c r="BF430"/>
  <c r="X430"/>
  <c r="V430"/>
  <c r="T430"/>
  <c r="P430"/>
  <c r="BI423"/>
  <c r="BH423"/>
  <c r="BG423"/>
  <c r="BF423"/>
  <c r="X423"/>
  <c r="V423"/>
  <c r="T423"/>
  <c r="P423"/>
  <c r="BI421"/>
  <c r="BH421"/>
  <c r="BG421"/>
  <c r="BF421"/>
  <c r="X421"/>
  <c r="V421"/>
  <c r="T421"/>
  <c r="P421"/>
  <c r="BI417"/>
  <c r="BH417"/>
  <c r="BG417"/>
  <c r="BF417"/>
  <c r="X417"/>
  <c r="V417"/>
  <c r="T417"/>
  <c r="P417"/>
  <c r="BI413"/>
  <c r="BH413"/>
  <c r="BG413"/>
  <c r="BF413"/>
  <c r="X413"/>
  <c r="V413"/>
  <c r="T413"/>
  <c r="P413"/>
  <c r="BI409"/>
  <c r="BH409"/>
  <c r="BG409"/>
  <c r="BF409"/>
  <c r="X409"/>
  <c r="V409"/>
  <c r="T409"/>
  <c r="P409"/>
  <c r="BI404"/>
  <c r="BH404"/>
  <c r="BG404"/>
  <c r="BF404"/>
  <c r="X404"/>
  <c r="V404"/>
  <c r="T404"/>
  <c r="P404"/>
  <c r="BI396"/>
  <c r="BH396"/>
  <c r="BG396"/>
  <c r="BF396"/>
  <c r="X396"/>
  <c r="V396"/>
  <c r="T396"/>
  <c r="P396"/>
  <c r="BI388"/>
  <c r="BH388"/>
  <c r="BG388"/>
  <c r="BF388"/>
  <c r="X388"/>
  <c r="V388"/>
  <c r="T388"/>
  <c r="P388"/>
  <c r="BI382"/>
  <c r="BH382"/>
  <c r="BG382"/>
  <c r="BF382"/>
  <c r="X382"/>
  <c r="V382"/>
  <c r="T382"/>
  <c r="P382"/>
  <c r="BI378"/>
  <c r="BH378"/>
  <c r="BG378"/>
  <c r="BF378"/>
  <c r="X378"/>
  <c r="V378"/>
  <c r="T378"/>
  <c r="P378"/>
  <c r="BI374"/>
  <c r="BH374"/>
  <c r="BG374"/>
  <c r="BF374"/>
  <c r="X374"/>
  <c r="V374"/>
  <c r="T374"/>
  <c r="P374"/>
  <c r="BI369"/>
  <c r="BH369"/>
  <c r="BG369"/>
  <c r="BF369"/>
  <c r="X369"/>
  <c r="V369"/>
  <c r="T369"/>
  <c r="P369"/>
  <c r="BI365"/>
  <c r="BH365"/>
  <c r="BG365"/>
  <c r="BF365"/>
  <c r="X365"/>
  <c r="V365"/>
  <c r="T365"/>
  <c r="P365"/>
  <c r="BI360"/>
  <c r="BH360"/>
  <c r="BG360"/>
  <c r="BF360"/>
  <c r="X360"/>
  <c r="V360"/>
  <c r="T360"/>
  <c r="P360"/>
  <c r="BI358"/>
  <c r="BH358"/>
  <c r="BG358"/>
  <c r="BF358"/>
  <c r="X358"/>
  <c r="V358"/>
  <c r="T358"/>
  <c r="P358"/>
  <c r="BI354"/>
  <c r="BH354"/>
  <c r="BG354"/>
  <c r="BF354"/>
  <c r="X354"/>
  <c r="V354"/>
  <c r="T354"/>
  <c r="P354"/>
  <c r="BI350"/>
  <c r="BH350"/>
  <c r="BG350"/>
  <c r="BF350"/>
  <c r="X350"/>
  <c r="V350"/>
  <c r="T350"/>
  <c r="P350"/>
  <c r="BI346"/>
  <c r="BH346"/>
  <c r="BG346"/>
  <c r="BF346"/>
  <c r="X346"/>
  <c r="V346"/>
  <c r="T346"/>
  <c r="P346"/>
  <c r="BI335"/>
  <c r="BH335"/>
  <c r="BG335"/>
  <c r="BF335"/>
  <c r="X335"/>
  <c r="V335"/>
  <c r="T335"/>
  <c r="P335"/>
  <c r="BI333"/>
  <c r="BH333"/>
  <c r="BG333"/>
  <c r="BF333"/>
  <c r="X333"/>
  <c r="V333"/>
  <c r="T333"/>
  <c r="P333"/>
  <c r="BI329"/>
  <c r="BH329"/>
  <c r="BG329"/>
  <c r="BF329"/>
  <c r="X329"/>
  <c r="V329"/>
  <c r="T329"/>
  <c r="P329"/>
  <c r="BI324"/>
  <c r="BH324"/>
  <c r="BG324"/>
  <c r="BF324"/>
  <c r="X324"/>
  <c r="V324"/>
  <c r="T324"/>
  <c r="P324"/>
  <c r="BI322"/>
  <c r="BH322"/>
  <c r="BG322"/>
  <c r="BF322"/>
  <c r="X322"/>
  <c r="V322"/>
  <c r="T322"/>
  <c r="P322"/>
  <c r="BI317"/>
  <c r="BH317"/>
  <c r="BG317"/>
  <c r="BF317"/>
  <c r="X317"/>
  <c r="V317"/>
  <c r="T317"/>
  <c r="P317"/>
  <c r="BI315"/>
  <c r="BH315"/>
  <c r="BG315"/>
  <c r="BF315"/>
  <c r="X315"/>
  <c r="V315"/>
  <c r="T315"/>
  <c r="P315"/>
  <c r="BI313"/>
  <c r="BH313"/>
  <c r="BG313"/>
  <c r="BF313"/>
  <c r="X313"/>
  <c r="V313"/>
  <c r="T313"/>
  <c r="P313"/>
  <c r="BI309"/>
  <c r="BH309"/>
  <c r="BG309"/>
  <c r="BF309"/>
  <c r="X309"/>
  <c r="V309"/>
  <c r="T309"/>
  <c r="P309"/>
  <c r="BI307"/>
  <c r="BH307"/>
  <c r="BG307"/>
  <c r="BF307"/>
  <c r="X307"/>
  <c r="V307"/>
  <c r="T307"/>
  <c r="P307"/>
  <c r="BI302"/>
  <c r="BH302"/>
  <c r="BG302"/>
  <c r="BF302"/>
  <c r="X302"/>
  <c r="V302"/>
  <c r="T302"/>
  <c r="P302"/>
  <c r="BI298"/>
  <c r="BH298"/>
  <c r="BG298"/>
  <c r="BF298"/>
  <c r="X298"/>
  <c r="V298"/>
  <c r="T298"/>
  <c r="P298"/>
  <c r="BI294"/>
  <c r="BH294"/>
  <c r="BG294"/>
  <c r="BF294"/>
  <c r="X294"/>
  <c r="V294"/>
  <c r="T294"/>
  <c r="P294"/>
  <c r="BI290"/>
  <c r="BH290"/>
  <c r="BG290"/>
  <c r="BF290"/>
  <c r="X290"/>
  <c r="V290"/>
  <c r="T290"/>
  <c r="P290"/>
  <c r="BI285"/>
  <c r="BH285"/>
  <c r="BG285"/>
  <c r="BF285"/>
  <c r="X285"/>
  <c r="V285"/>
  <c r="T285"/>
  <c r="P285"/>
  <c r="BI283"/>
  <c r="BH283"/>
  <c r="BG283"/>
  <c r="BF283"/>
  <c r="X283"/>
  <c r="V283"/>
  <c r="T283"/>
  <c r="P283"/>
  <c r="BI281"/>
  <c r="BH281"/>
  <c r="BG281"/>
  <c r="BF281"/>
  <c r="X281"/>
  <c r="V281"/>
  <c r="T281"/>
  <c r="P281"/>
  <c r="BI276"/>
  <c r="BH276"/>
  <c r="BG276"/>
  <c r="BF276"/>
  <c r="X276"/>
  <c r="V276"/>
  <c r="T276"/>
  <c r="P276"/>
  <c r="BI274"/>
  <c r="BH274"/>
  <c r="BG274"/>
  <c r="BF274"/>
  <c r="X274"/>
  <c r="V274"/>
  <c r="T274"/>
  <c r="P274"/>
  <c r="BI270"/>
  <c r="BH270"/>
  <c r="BG270"/>
  <c r="BF270"/>
  <c r="X270"/>
  <c r="V270"/>
  <c r="T270"/>
  <c r="P270"/>
  <c r="BI266"/>
  <c r="BH266"/>
  <c r="BG266"/>
  <c r="BF266"/>
  <c r="X266"/>
  <c r="V266"/>
  <c r="T266"/>
  <c r="P266"/>
  <c r="BI262"/>
  <c r="BH262"/>
  <c r="BG262"/>
  <c r="BF262"/>
  <c r="X262"/>
  <c r="V262"/>
  <c r="T262"/>
  <c r="P262"/>
  <c r="BI257"/>
  <c r="BH257"/>
  <c r="BG257"/>
  <c r="BF257"/>
  <c r="X257"/>
  <c r="V257"/>
  <c r="T257"/>
  <c r="P257"/>
  <c r="BI253"/>
  <c r="BH253"/>
  <c r="BG253"/>
  <c r="BF253"/>
  <c r="X253"/>
  <c r="V253"/>
  <c r="T253"/>
  <c r="P253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4"/>
  <c r="BH244"/>
  <c r="BG244"/>
  <c r="BF244"/>
  <c r="X244"/>
  <c r="V244"/>
  <c r="T244"/>
  <c r="P244"/>
  <c r="BI240"/>
  <c r="BH240"/>
  <c r="BG240"/>
  <c r="BF240"/>
  <c r="X240"/>
  <c r="V240"/>
  <c r="T240"/>
  <c r="P240"/>
  <c r="BI238"/>
  <c r="BH238"/>
  <c r="BG238"/>
  <c r="BF238"/>
  <c r="X238"/>
  <c r="V238"/>
  <c r="T238"/>
  <c r="P238"/>
  <c r="BI234"/>
  <c r="BH234"/>
  <c r="BG234"/>
  <c r="BF234"/>
  <c r="X234"/>
  <c r="V234"/>
  <c r="T234"/>
  <c r="P234"/>
  <c r="BI232"/>
  <c r="BH232"/>
  <c r="BG232"/>
  <c r="BF232"/>
  <c r="X232"/>
  <c r="V232"/>
  <c r="T232"/>
  <c r="P232"/>
  <c r="BI226"/>
  <c r="BH226"/>
  <c r="BG226"/>
  <c r="BF226"/>
  <c r="X226"/>
  <c r="V226"/>
  <c r="T226"/>
  <c r="P226"/>
  <c r="BI220"/>
  <c r="BH220"/>
  <c r="BG220"/>
  <c r="BF220"/>
  <c r="X220"/>
  <c r="V220"/>
  <c r="T220"/>
  <c r="P220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1"/>
  <c r="BH211"/>
  <c r="BG211"/>
  <c r="BF211"/>
  <c r="X211"/>
  <c r="V211"/>
  <c r="T211"/>
  <c r="P211"/>
  <c r="BI207"/>
  <c r="BH207"/>
  <c r="BG207"/>
  <c r="BF207"/>
  <c r="X207"/>
  <c r="V207"/>
  <c r="T207"/>
  <c r="P207"/>
  <c r="BI205"/>
  <c r="BH205"/>
  <c r="BG205"/>
  <c r="BF205"/>
  <c r="X205"/>
  <c r="V205"/>
  <c r="T205"/>
  <c r="P205"/>
  <c r="BI203"/>
  <c r="BH203"/>
  <c r="BG203"/>
  <c r="BF203"/>
  <c r="X203"/>
  <c r="V203"/>
  <c r="T203"/>
  <c r="P203"/>
  <c r="BI199"/>
  <c r="BH199"/>
  <c r="BG199"/>
  <c r="BF199"/>
  <c r="X199"/>
  <c r="V199"/>
  <c r="T199"/>
  <c r="P199"/>
  <c r="BI195"/>
  <c r="BH195"/>
  <c r="BG195"/>
  <c r="BF195"/>
  <c r="X195"/>
  <c r="V195"/>
  <c r="T195"/>
  <c r="P195"/>
  <c r="BI190"/>
  <c r="BH190"/>
  <c r="BG190"/>
  <c r="BF190"/>
  <c r="X190"/>
  <c r="V190"/>
  <c r="T190"/>
  <c r="P190"/>
  <c r="BI185"/>
  <c r="BH185"/>
  <c r="BG185"/>
  <c r="BF185"/>
  <c r="X185"/>
  <c r="V185"/>
  <c r="T185"/>
  <c r="P185"/>
  <c r="BI181"/>
  <c r="BH181"/>
  <c r="BG181"/>
  <c r="BF181"/>
  <c r="X181"/>
  <c r="V181"/>
  <c r="T181"/>
  <c r="P181"/>
  <c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69"/>
  <c r="BH169"/>
  <c r="BG169"/>
  <c r="BF169"/>
  <c r="X169"/>
  <c r="V169"/>
  <c r="T169"/>
  <c r="P169"/>
  <c r="BI165"/>
  <c r="BH165"/>
  <c r="BG165"/>
  <c r="BF165"/>
  <c r="X165"/>
  <c r="V165"/>
  <c r="T165"/>
  <c r="P165"/>
  <c r="BI161"/>
  <c r="BH161"/>
  <c r="BG161"/>
  <c r="BF161"/>
  <c r="X161"/>
  <c r="V161"/>
  <c r="T161"/>
  <c r="P161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F137"/>
  <c r="E135"/>
  <c r="F89"/>
  <c r="E87"/>
  <c r="J24"/>
  <c r="E24"/>
  <c r="J140"/>
  <c r="J23"/>
  <c r="J21"/>
  <c r="E21"/>
  <c r="J139"/>
  <c r="J20"/>
  <c r="J18"/>
  <c r="E18"/>
  <c r="F92"/>
  <c r="J17"/>
  <c r="J15"/>
  <c r="E15"/>
  <c r="F139"/>
  <c r="J14"/>
  <c r="J12"/>
  <c r="J137"/>
  <c r="E7"/>
  <c r="E133"/>
  <c i="5" r="K39"/>
  <c r="K38"/>
  <c i="1" r="BA98"/>
  <c i="5" r="K37"/>
  <c i="1" r="AZ98"/>
  <c i="5" r="BI177"/>
  <c r="BH177"/>
  <c r="BG177"/>
  <c r="BF177"/>
  <c r="X177"/>
  <c r="V177"/>
  <c r="T177"/>
  <c r="P177"/>
  <c r="BI175"/>
  <c r="BH175"/>
  <c r="BG175"/>
  <c r="BF175"/>
  <c r="X175"/>
  <c r="V175"/>
  <c r="T175"/>
  <c r="P175"/>
  <c r="BI173"/>
  <c r="BH173"/>
  <c r="BG173"/>
  <c r="BF173"/>
  <c r="X173"/>
  <c r="V173"/>
  <c r="T173"/>
  <c r="P173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59"/>
  <c r="BH159"/>
  <c r="BG159"/>
  <c r="BF159"/>
  <c r="X159"/>
  <c r="V159"/>
  <c r="T159"/>
  <c r="P159"/>
  <c r="BI157"/>
  <c r="BH157"/>
  <c r="BG157"/>
  <c r="BF157"/>
  <c r="X157"/>
  <c r="V157"/>
  <c r="T157"/>
  <c r="P157"/>
  <c r="BI155"/>
  <c r="BH155"/>
  <c r="BG155"/>
  <c r="BF155"/>
  <c r="X155"/>
  <c r="V155"/>
  <c r="T155"/>
  <c r="P155"/>
  <c r="BI153"/>
  <c r="BH153"/>
  <c r="BG153"/>
  <c r="BF153"/>
  <c r="X153"/>
  <c r="V153"/>
  <c r="T153"/>
  <c r="P153"/>
  <c r="BI151"/>
  <c r="BH151"/>
  <c r="BG151"/>
  <c r="BF151"/>
  <c r="X151"/>
  <c r="V151"/>
  <c r="T151"/>
  <c r="P151"/>
  <c r="BI147"/>
  <c r="BH147"/>
  <c r="BG147"/>
  <c r="BF147"/>
  <c r="X147"/>
  <c r="X146"/>
  <c r="V147"/>
  <c r="V146"/>
  <c r="T147"/>
  <c r="T146"/>
  <c r="P147"/>
  <c r="BI144"/>
  <c r="BH144"/>
  <c r="BG144"/>
  <c r="BF144"/>
  <c r="X144"/>
  <c r="V144"/>
  <c r="T144"/>
  <c r="P144"/>
  <c r="BI142"/>
  <c r="BH142"/>
  <c r="BG142"/>
  <c r="BF142"/>
  <c r="X142"/>
  <c r="V142"/>
  <c r="T142"/>
  <c r="P142"/>
  <c r="BI138"/>
  <c r="BH138"/>
  <c r="BG138"/>
  <c r="BF138"/>
  <c r="X138"/>
  <c r="V138"/>
  <c r="T138"/>
  <c r="P138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1"/>
  <c r="BH131"/>
  <c r="BG131"/>
  <c r="BF131"/>
  <c r="X131"/>
  <c r="X130"/>
  <c r="V131"/>
  <c r="V130"/>
  <c r="T131"/>
  <c r="T130"/>
  <c r="P131"/>
  <c r="BI128"/>
  <c r="BH128"/>
  <c r="BG128"/>
  <c r="BF128"/>
  <c r="X128"/>
  <c r="X127"/>
  <c r="V128"/>
  <c r="V127"/>
  <c r="T128"/>
  <c r="T127"/>
  <c r="P128"/>
  <c r="F119"/>
  <c r="E117"/>
  <c r="F89"/>
  <c r="E87"/>
  <c r="J24"/>
  <c r="E24"/>
  <c r="J122"/>
  <c r="J23"/>
  <c r="J21"/>
  <c r="E21"/>
  <c r="J121"/>
  <c r="J20"/>
  <c r="J18"/>
  <c r="E18"/>
  <c r="F122"/>
  <c r="J17"/>
  <c r="J15"/>
  <c r="E15"/>
  <c r="F121"/>
  <c r="J14"/>
  <c r="J12"/>
  <c r="J89"/>
  <c r="E7"/>
  <c r="E115"/>
  <c i="4" r="K39"/>
  <c r="K38"/>
  <c i="1" r="BA97"/>
  <c i="4" r="K37"/>
  <c i="1" r="AZ97"/>
  <c i="4" r="BI259"/>
  <c r="BH259"/>
  <c r="BG259"/>
  <c r="BF259"/>
  <c r="X259"/>
  <c r="V259"/>
  <c r="T259"/>
  <c r="P259"/>
  <c r="BI257"/>
  <c r="BH257"/>
  <c r="BG257"/>
  <c r="BF257"/>
  <c r="X257"/>
  <c r="V257"/>
  <c r="T257"/>
  <c r="P257"/>
  <c r="BI255"/>
  <c r="BH255"/>
  <c r="BG255"/>
  <c r="BF255"/>
  <c r="X255"/>
  <c r="V255"/>
  <c r="T255"/>
  <c r="P255"/>
  <c r="BI253"/>
  <c r="BH253"/>
  <c r="BG253"/>
  <c r="BF253"/>
  <c r="X253"/>
  <c r="V253"/>
  <c r="T253"/>
  <c r="P253"/>
  <c r="BI251"/>
  <c r="BH251"/>
  <c r="BG251"/>
  <c r="BF251"/>
  <c r="X251"/>
  <c r="V251"/>
  <c r="T251"/>
  <c r="P251"/>
  <c r="BI249"/>
  <c r="BH249"/>
  <c r="BG249"/>
  <c r="BF249"/>
  <c r="X249"/>
  <c r="V249"/>
  <c r="T249"/>
  <c r="P249"/>
  <c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7"/>
  <c r="BH237"/>
  <c r="BG237"/>
  <c r="BF237"/>
  <c r="X237"/>
  <c r="V237"/>
  <c r="T237"/>
  <c r="P237"/>
  <c r="BI235"/>
  <c r="BH235"/>
  <c r="BG235"/>
  <c r="BF235"/>
  <c r="X235"/>
  <c r="V235"/>
  <c r="T235"/>
  <c r="P235"/>
  <c r="BI233"/>
  <c r="BH233"/>
  <c r="BG233"/>
  <c r="BF233"/>
  <c r="X233"/>
  <c r="V233"/>
  <c r="T233"/>
  <c r="P233"/>
  <c r="BI231"/>
  <c r="BH231"/>
  <c r="BG231"/>
  <c r="BF231"/>
  <c r="X231"/>
  <c r="V231"/>
  <c r="T231"/>
  <c r="P231"/>
  <c r="BI227"/>
  <c r="BH227"/>
  <c r="BG227"/>
  <c r="BF227"/>
  <c r="X227"/>
  <c r="V227"/>
  <c r="T227"/>
  <c r="P227"/>
  <c r="BI225"/>
  <c r="BH225"/>
  <c r="BG225"/>
  <c r="BF225"/>
  <c r="X225"/>
  <c r="V225"/>
  <c r="T225"/>
  <c r="P225"/>
  <c r="BI223"/>
  <c r="BH223"/>
  <c r="BG223"/>
  <c r="BF223"/>
  <c r="X223"/>
  <c r="V223"/>
  <c r="T223"/>
  <c r="P223"/>
  <c r="BI221"/>
  <c r="BH221"/>
  <c r="BG221"/>
  <c r="BF221"/>
  <c r="X221"/>
  <c r="V221"/>
  <c r="T221"/>
  <c r="P221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2"/>
  <c r="BH212"/>
  <c r="BG212"/>
  <c r="BF212"/>
  <c r="X212"/>
  <c r="V212"/>
  <c r="T212"/>
  <c r="P212"/>
  <c r="BI208"/>
  <c r="BH208"/>
  <c r="BG208"/>
  <c r="BF208"/>
  <c r="X208"/>
  <c r="V208"/>
  <c r="T208"/>
  <c r="P208"/>
  <c r="BI206"/>
  <c r="BH206"/>
  <c r="BG206"/>
  <c r="BF206"/>
  <c r="X206"/>
  <c r="V206"/>
  <c r="T206"/>
  <c r="P206"/>
  <c r="BI202"/>
  <c r="BH202"/>
  <c r="BG202"/>
  <c r="BF202"/>
  <c r="X202"/>
  <c r="V202"/>
  <c r="T202"/>
  <c r="P202"/>
  <c r="BI200"/>
  <c r="BH200"/>
  <c r="BG200"/>
  <c r="BF200"/>
  <c r="X200"/>
  <c r="V200"/>
  <c r="T200"/>
  <c r="P200"/>
  <c r="BI197"/>
  <c r="BH197"/>
  <c r="BG197"/>
  <c r="BF197"/>
  <c r="X197"/>
  <c r="V197"/>
  <c r="T197"/>
  <c r="P197"/>
  <c r="BI195"/>
  <c r="BH195"/>
  <c r="BG195"/>
  <c r="BF195"/>
  <c r="X195"/>
  <c r="V195"/>
  <c r="T195"/>
  <c r="P195"/>
  <c r="BI193"/>
  <c r="BH193"/>
  <c r="BG193"/>
  <c r="BF193"/>
  <c r="X193"/>
  <c r="V193"/>
  <c r="T193"/>
  <c r="P193"/>
  <c r="BI191"/>
  <c r="BH191"/>
  <c r="BG191"/>
  <c r="BF191"/>
  <c r="X191"/>
  <c r="V191"/>
  <c r="T191"/>
  <c r="P191"/>
  <c r="BI189"/>
  <c r="BH189"/>
  <c r="BG189"/>
  <c r="BF189"/>
  <c r="X189"/>
  <c r="V189"/>
  <c r="T189"/>
  <c r="P189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78"/>
  <c r="BH178"/>
  <c r="BG178"/>
  <c r="BF178"/>
  <c r="X178"/>
  <c r="V178"/>
  <c r="T178"/>
  <c r="P178"/>
  <c r="BI174"/>
  <c r="BH174"/>
  <c r="BG174"/>
  <c r="BF174"/>
  <c r="X174"/>
  <c r="V174"/>
  <c r="T174"/>
  <c r="P174"/>
  <c r="BI172"/>
  <c r="BH172"/>
  <c r="BG172"/>
  <c r="BF172"/>
  <c r="X172"/>
  <c r="V172"/>
  <c r="T172"/>
  <c r="P172"/>
  <c r="BI168"/>
  <c r="BH168"/>
  <c r="BG168"/>
  <c r="BF168"/>
  <c r="X168"/>
  <c r="V168"/>
  <c r="T168"/>
  <c r="P168"/>
  <c r="BI164"/>
  <c r="BH164"/>
  <c r="BG164"/>
  <c r="BF164"/>
  <c r="X164"/>
  <c r="V164"/>
  <c r="T164"/>
  <c r="P164"/>
  <c r="BI162"/>
  <c r="BH162"/>
  <c r="BG162"/>
  <c r="BF162"/>
  <c r="X162"/>
  <c r="V162"/>
  <c r="T162"/>
  <c r="P162"/>
  <c r="BI158"/>
  <c r="BH158"/>
  <c r="BG158"/>
  <c r="BF158"/>
  <c r="X158"/>
  <c r="X157"/>
  <c r="V158"/>
  <c r="V157"/>
  <c r="T158"/>
  <c r="T157"/>
  <c r="P158"/>
  <c r="BI155"/>
  <c r="BH155"/>
  <c r="BG155"/>
  <c r="BF155"/>
  <c r="X155"/>
  <c r="V155"/>
  <c r="T155"/>
  <c r="P155"/>
  <c r="BI153"/>
  <c r="BH153"/>
  <c r="BG153"/>
  <c r="BF153"/>
  <c r="X153"/>
  <c r="V153"/>
  <c r="T153"/>
  <c r="P153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5"/>
  <c r="BH145"/>
  <c r="BG145"/>
  <c r="BF145"/>
  <c r="X145"/>
  <c r="V145"/>
  <c r="T145"/>
  <c r="P145"/>
  <c r="BI142"/>
  <c r="BH142"/>
  <c r="BG142"/>
  <c r="BF142"/>
  <c r="X142"/>
  <c r="V142"/>
  <c r="T142"/>
  <c r="P142"/>
  <c r="BI140"/>
  <c r="BH140"/>
  <c r="BG140"/>
  <c r="BF140"/>
  <c r="X140"/>
  <c r="V140"/>
  <c r="T140"/>
  <c r="P140"/>
  <c r="BI138"/>
  <c r="BH138"/>
  <c r="BG138"/>
  <c r="BF138"/>
  <c r="X138"/>
  <c r="V138"/>
  <c r="T138"/>
  <c r="P138"/>
  <c r="BI135"/>
  <c r="BH135"/>
  <c r="BG135"/>
  <c r="BF135"/>
  <c r="X135"/>
  <c r="X134"/>
  <c r="V135"/>
  <c r="V134"/>
  <c r="T135"/>
  <c r="T134"/>
  <c r="P135"/>
  <c r="BI132"/>
  <c r="BH132"/>
  <c r="BG132"/>
  <c r="BF132"/>
  <c r="X132"/>
  <c r="V132"/>
  <c r="T132"/>
  <c r="P132"/>
  <c r="BI130"/>
  <c r="BH130"/>
  <c r="BG130"/>
  <c r="BF130"/>
  <c r="X130"/>
  <c r="V130"/>
  <c r="T130"/>
  <c r="P130"/>
  <c r="F121"/>
  <c r="E119"/>
  <c r="F89"/>
  <c r="E87"/>
  <c r="J24"/>
  <c r="E24"/>
  <c r="J92"/>
  <c r="J23"/>
  <c r="J21"/>
  <c r="E21"/>
  <c r="J123"/>
  <c r="J20"/>
  <c r="J18"/>
  <c r="E18"/>
  <c r="F92"/>
  <c r="J17"/>
  <c r="J15"/>
  <c r="E15"/>
  <c r="F123"/>
  <c r="J14"/>
  <c r="J12"/>
  <c r="J89"/>
  <c r="E7"/>
  <c r="E117"/>
  <c i="3" r="K39"/>
  <c r="K38"/>
  <c i="1" r="BA96"/>
  <c i="3" r="K37"/>
  <c i="1" r="AZ96"/>
  <c i="3" r="BI247"/>
  <c r="BH247"/>
  <c r="BG247"/>
  <c r="BF247"/>
  <c r="X247"/>
  <c r="V247"/>
  <c r="T247"/>
  <c r="P247"/>
  <c r="BI245"/>
  <c r="BH245"/>
  <c r="BG245"/>
  <c r="BF245"/>
  <c r="X245"/>
  <c r="V245"/>
  <c r="T245"/>
  <c r="P245"/>
  <c r="BI243"/>
  <c r="BH243"/>
  <c r="BG243"/>
  <c r="BF243"/>
  <c r="X243"/>
  <c r="V243"/>
  <c r="T243"/>
  <c r="P243"/>
  <c r="BI240"/>
  <c r="BH240"/>
  <c r="BG240"/>
  <c r="BF240"/>
  <c r="X240"/>
  <c r="V240"/>
  <c r="T240"/>
  <c r="P240"/>
  <c r="BI238"/>
  <c r="BH238"/>
  <c r="BG238"/>
  <c r="BF238"/>
  <c r="X238"/>
  <c r="V238"/>
  <c r="T238"/>
  <c r="P238"/>
  <c r="BI236"/>
  <c r="BH236"/>
  <c r="BG236"/>
  <c r="BF236"/>
  <c r="X236"/>
  <c r="V236"/>
  <c r="T236"/>
  <c r="P236"/>
  <c r="BI234"/>
  <c r="BH234"/>
  <c r="BG234"/>
  <c r="BF234"/>
  <c r="X234"/>
  <c r="V234"/>
  <c r="T234"/>
  <c r="P234"/>
  <c r="BI232"/>
  <c r="BH232"/>
  <c r="BG232"/>
  <c r="BF232"/>
  <c r="X232"/>
  <c r="V232"/>
  <c r="T232"/>
  <c r="P232"/>
  <c r="BI230"/>
  <c r="BH230"/>
  <c r="BG230"/>
  <c r="BF230"/>
  <c r="X230"/>
  <c r="V230"/>
  <c r="T230"/>
  <c r="P230"/>
  <c r="BI228"/>
  <c r="BH228"/>
  <c r="BG228"/>
  <c r="BF228"/>
  <c r="X228"/>
  <c r="V228"/>
  <c r="T228"/>
  <c r="P228"/>
  <c r="BI226"/>
  <c r="BH226"/>
  <c r="BG226"/>
  <c r="BF226"/>
  <c r="X226"/>
  <c r="V226"/>
  <c r="T226"/>
  <c r="P226"/>
  <c r="BI224"/>
  <c r="BH224"/>
  <c r="BG224"/>
  <c r="BF224"/>
  <c r="X224"/>
  <c r="V224"/>
  <c r="T224"/>
  <c r="P224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5"/>
  <c r="BH215"/>
  <c r="BG215"/>
  <c r="BF215"/>
  <c r="X215"/>
  <c r="V215"/>
  <c r="T215"/>
  <c r="P215"/>
  <c r="BI213"/>
  <c r="BH213"/>
  <c r="BG213"/>
  <c r="BF213"/>
  <c r="X213"/>
  <c r="V213"/>
  <c r="T213"/>
  <c r="P213"/>
  <c r="BI211"/>
  <c r="BH211"/>
  <c r="BG211"/>
  <c r="BF211"/>
  <c r="X211"/>
  <c r="V211"/>
  <c r="T211"/>
  <c r="P211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9"/>
  <c r="BH199"/>
  <c r="BG199"/>
  <c r="BF199"/>
  <c r="X199"/>
  <c r="V199"/>
  <c r="T199"/>
  <c r="P199"/>
  <c r="BI196"/>
  <c r="BH196"/>
  <c r="BG196"/>
  <c r="BF196"/>
  <c r="X196"/>
  <c r="V196"/>
  <c r="T196"/>
  <c r="P196"/>
  <c r="BI194"/>
  <c r="BH194"/>
  <c r="BG194"/>
  <c r="BF194"/>
  <c r="X194"/>
  <c r="V194"/>
  <c r="T194"/>
  <c r="P194"/>
  <c r="BI192"/>
  <c r="BH192"/>
  <c r="BG192"/>
  <c r="BF192"/>
  <c r="X192"/>
  <c r="V192"/>
  <c r="T192"/>
  <c r="P192"/>
  <c r="BI190"/>
  <c r="BH190"/>
  <c r="BG190"/>
  <c r="BF190"/>
  <c r="X190"/>
  <c r="V190"/>
  <c r="T190"/>
  <c r="P190"/>
  <c r="BI188"/>
  <c r="BH188"/>
  <c r="BG188"/>
  <c r="BF188"/>
  <c r="X188"/>
  <c r="V188"/>
  <c r="T188"/>
  <c r="P188"/>
  <c r="BI186"/>
  <c r="BH186"/>
  <c r="BG186"/>
  <c r="BF186"/>
  <c r="X186"/>
  <c r="V186"/>
  <c r="T186"/>
  <c r="P186"/>
  <c r="BI184"/>
  <c r="BH184"/>
  <c r="BG184"/>
  <c r="BF184"/>
  <c r="X184"/>
  <c r="V184"/>
  <c r="T184"/>
  <c r="P184"/>
  <c r="BI182"/>
  <c r="BH182"/>
  <c r="BG182"/>
  <c r="BF182"/>
  <c r="X182"/>
  <c r="V182"/>
  <c r="T182"/>
  <c r="P182"/>
  <c r="BI180"/>
  <c r="BH180"/>
  <c r="BG180"/>
  <c r="BF180"/>
  <c r="X180"/>
  <c r="V180"/>
  <c r="T180"/>
  <c r="P180"/>
  <c r="BI178"/>
  <c r="BH178"/>
  <c r="BG178"/>
  <c r="BF178"/>
  <c r="X178"/>
  <c r="V178"/>
  <c r="T178"/>
  <c r="P178"/>
  <c r="BI176"/>
  <c r="BH176"/>
  <c r="BG176"/>
  <c r="BF176"/>
  <c r="X176"/>
  <c r="V176"/>
  <c r="T176"/>
  <c r="P176"/>
  <c r="BI174"/>
  <c r="BH174"/>
  <c r="BG174"/>
  <c r="BF174"/>
  <c r="X174"/>
  <c r="V174"/>
  <c r="T174"/>
  <c r="P174"/>
  <c r="BI172"/>
  <c r="BH172"/>
  <c r="BG172"/>
  <c r="BF172"/>
  <c r="X172"/>
  <c r="V172"/>
  <c r="T172"/>
  <c r="P172"/>
  <c r="BI170"/>
  <c r="BH170"/>
  <c r="BG170"/>
  <c r="BF170"/>
  <c r="X170"/>
  <c r="V170"/>
  <c r="T170"/>
  <c r="P170"/>
  <c r="BI168"/>
  <c r="BH168"/>
  <c r="BG168"/>
  <c r="BF168"/>
  <c r="X168"/>
  <c r="V168"/>
  <c r="T168"/>
  <c r="P168"/>
  <c r="BI166"/>
  <c r="BH166"/>
  <c r="BG166"/>
  <c r="BF166"/>
  <c r="X166"/>
  <c r="V166"/>
  <c r="T166"/>
  <c r="P166"/>
  <c r="BI164"/>
  <c r="BH164"/>
  <c r="BG164"/>
  <c r="BF164"/>
  <c r="X164"/>
  <c r="V164"/>
  <c r="T164"/>
  <c r="P164"/>
  <c r="BI162"/>
  <c r="BH162"/>
  <c r="BG162"/>
  <c r="BF162"/>
  <c r="X162"/>
  <c r="V162"/>
  <c r="T162"/>
  <c r="P162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2"/>
  <c r="BH152"/>
  <c r="BG152"/>
  <c r="BF152"/>
  <c r="X152"/>
  <c r="X151"/>
  <c r="V152"/>
  <c r="V151"/>
  <c r="T152"/>
  <c r="T151"/>
  <c r="P152"/>
  <c r="BI149"/>
  <c r="BH149"/>
  <c r="BG149"/>
  <c r="BF149"/>
  <c r="X149"/>
  <c r="V149"/>
  <c r="T149"/>
  <c r="P149"/>
  <c r="BI147"/>
  <c r="BH147"/>
  <c r="BG147"/>
  <c r="BF147"/>
  <c r="X147"/>
  <c r="V147"/>
  <c r="T147"/>
  <c r="P147"/>
  <c r="BI143"/>
  <c r="BH143"/>
  <c r="BG143"/>
  <c r="BF143"/>
  <c r="X143"/>
  <c r="V143"/>
  <c r="T143"/>
  <c r="P143"/>
  <c r="BI141"/>
  <c r="BH141"/>
  <c r="BG141"/>
  <c r="BF141"/>
  <c r="X141"/>
  <c r="V141"/>
  <c r="T141"/>
  <c r="P141"/>
  <c r="BI139"/>
  <c r="BH139"/>
  <c r="BG139"/>
  <c r="BF139"/>
  <c r="X139"/>
  <c r="V139"/>
  <c r="T139"/>
  <c r="P139"/>
  <c r="BI136"/>
  <c r="BH136"/>
  <c r="BG136"/>
  <c r="BF136"/>
  <c r="X136"/>
  <c r="V136"/>
  <c r="T136"/>
  <c r="P136"/>
  <c r="BI134"/>
  <c r="BH134"/>
  <c r="BG134"/>
  <c r="BF134"/>
  <c r="X134"/>
  <c r="V134"/>
  <c r="T134"/>
  <c r="P134"/>
  <c r="BI132"/>
  <c r="BH132"/>
  <c r="BG132"/>
  <c r="BF132"/>
  <c r="X132"/>
  <c r="V132"/>
  <c r="T132"/>
  <c r="P132"/>
  <c r="BI129"/>
  <c r="BH129"/>
  <c r="BG129"/>
  <c r="BF129"/>
  <c r="X129"/>
  <c r="X128"/>
  <c r="V129"/>
  <c r="V128"/>
  <c r="T129"/>
  <c r="T128"/>
  <c r="P129"/>
  <c r="F120"/>
  <c r="E118"/>
  <c r="F89"/>
  <c r="E87"/>
  <c r="J24"/>
  <c r="E24"/>
  <c r="J123"/>
  <c r="J23"/>
  <c r="J21"/>
  <c r="E21"/>
  <c r="J122"/>
  <c r="J20"/>
  <c r="J18"/>
  <c r="E18"/>
  <c r="F123"/>
  <c r="J17"/>
  <c r="J15"/>
  <c r="E15"/>
  <c r="F122"/>
  <c r="J14"/>
  <c r="J12"/>
  <c r="J89"/>
  <c r="E7"/>
  <c r="E116"/>
  <c i="2" r="K39"/>
  <c r="K38"/>
  <c i="1" r="BA95"/>
  <c i="2" r="K37"/>
  <c i="1" r="AZ95"/>
  <c i="2" r="BI1164"/>
  <c r="BH1164"/>
  <c r="BG1164"/>
  <c r="BF1164"/>
  <c r="X1164"/>
  <c r="V1164"/>
  <c r="T1164"/>
  <c r="P1164"/>
  <c r="BI1161"/>
  <c r="BH1161"/>
  <c r="BG1161"/>
  <c r="BF1161"/>
  <c r="X1161"/>
  <c r="V1161"/>
  <c r="T1161"/>
  <c r="P1161"/>
  <c r="BI1159"/>
  <c r="BH1159"/>
  <c r="BG1159"/>
  <c r="BF1159"/>
  <c r="X1159"/>
  <c r="V1159"/>
  <c r="T1159"/>
  <c r="P1159"/>
  <c r="BI1157"/>
  <c r="BH1157"/>
  <c r="BG1157"/>
  <c r="BF1157"/>
  <c r="X1157"/>
  <c r="V1157"/>
  <c r="T1157"/>
  <c r="P1157"/>
  <c r="BI1155"/>
  <c r="BH1155"/>
  <c r="BG1155"/>
  <c r="BF1155"/>
  <c r="X1155"/>
  <c r="V1155"/>
  <c r="T1155"/>
  <c r="P1155"/>
  <c r="BI1153"/>
  <c r="BH1153"/>
  <c r="BG1153"/>
  <c r="BF1153"/>
  <c r="X1153"/>
  <c r="V1153"/>
  <c r="T1153"/>
  <c r="P1153"/>
  <c r="BI1151"/>
  <c r="BH1151"/>
  <c r="BG1151"/>
  <c r="BF1151"/>
  <c r="X1151"/>
  <c r="V1151"/>
  <c r="T1151"/>
  <c r="P1151"/>
  <c r="BI1149"/>
  <c r="BH1149"/>
  <c r="BG1149"/>
  <c r="BF1149"/>
  <c r="X1149"/>
  <c r="V1149"/>
  <c r="T1149"/>
  <c r="P1149"/>
  <c r="BI1146"/>
  <c r="BH1146"/>
  <c r="BG1146"/>
  <c r="BF1146"/>
  <c r="X1146"/>
  <c r="V1146"/>
  <c r="T1146"/>
  <c r="P1146"/>
  <c r="BI1139"/>
  <c r="BH1139"/>
  <c r="BG1139"/>
  <c r="BF1139"/>
  <c r="X1139"/>
  <c r="V1139"/>
  <c r="T1139"/>
  <c r="P1139"/>
  <c r="BI1119"/>
  <c r="BH1119"/>
  <c r="BG1119"/>
  <c r="BF1119"/>
  <c r="X1119"/>
  <c r="V1119"/>
  <c r="T1119"/>
  <c r="P1119"/>
  <c r="BI1117"/>
  <c r="BH1117"/>
  <c r="BG1117"/>
  <c r="BF1117"/>
  <c r="X1117"/>
  <c r="V1117"/>
  <c r="T1117"/>
  <c r="P1117"/>
  <c r="BI1113"/>
  <c r="BH1113"/>
  <c r="BG1113"/>
  <c r="BF1113"/>
  <c r="X1113"/>
  <c r="V1113"/>
  <c r="T1113"/>
  <c r="P1113"/>
  <c r="BI1107"/>
  <c r="BH1107"/>
  <c r="BG1107"/>
  <c r="BF1107"/>
  <c r="X1107"/>
  <c r="V1107"/>
  <c r="T1107"/>
  <c r="P1107"/>
  <c r="BI1103"/>
  <c r="BH1103"/>
  <c r="BG1103"/>
  <c r="BF1103"/>
  <c r="X1103"/>
  <c r="V1103"/>
  <c r="T1103"/>
  <c r="P1103"/>
  <c r="BI1098"/>
  <c r="BH1098"/>
  <c r="BG1098"/>
  <c r="BF1098"/>
  <c r="X1098"/>
  <c r="V1098"/>
  <c r="T1098"/>
  <c r="P1098"/>
  <c r="BI1094"/>
  <c r="BH1094"/>
  <c r="BG1094"/>
  <c r="BF1094"/>
  <c r="X1094"/>
  <c r="V1094"/>
  <c r="T1094"/>
  <c r="P1094"/>
  <c r="BI1091"/>
  <c r="BH1091"/>
  <c r="BG1091"/>
  <c r="BF1091"/>
  <c r="X1091"/>
  <c r="V1091"/>
  <c r="T1091"/>
  <c r="P1091"/>
  <c r="BI1087"/>
  <c r="BH1087"/>
  <c r="BG1087"/>
  <c r="BF1087"/>
  <c r="X1087"/>
  <c r="V1087"/>
  <c r="T1087"/>
  <c r="P1087"/>
  <c r="BI1084"/>
  <c r="BH1084"/>
  <c r="BG1084"/>
  <c r="BF1084"/>
  <c r="X1084"/>
  <c r="V1084"/>
  <c r="T1084"/>
  <c r="P1084"/>
  <c r="BI1082"/>
  <c r="BH1082"/>
  <c r="BG1082"/>
  <c r="BF1082"/>
  <c r="X1082"/>
  <c r="V1082"/>
  <c r="T1082"/>
  <c r="P1082"/>
  <c r="BI1078"/>
  <c r="BH1078"/>
  <c r="BG1078"/>
  <c r="BF1078"/>
  <c r="X1078"/>
  <c r="V1078"/>
  <c r="T1078"/>
  <c r="P1078"/>
  <c r="BI1073"/>
  <c r="BH1073"/>
  <c r="BG1073"/>
  <c r="BF1073"/>
  <c r="X1073"/>
  <c r="V1073"/>
  <c r="T1073"/>
  <c r="P1073"/>
  <c r="BI1069"/>
  <c r="BH1069"/>
  <c r="BG1069"/>
  <c r="BF1069"/>
  <c r="X1069"/>
  <c r="V1069"/>
  <c r="T1069"/>
  <c r="P1069"/>
  <c r="BI1064"/>
  <c r="BH1064"/>
  <c r="BG1064"/>
  <c r="BF1064"/>
  <c r="X1064"/>
  <c r="V1064"/>
  <c r="T1064"/>
  <c r="P1064"/>
  <c r="BI1062"/>
  <c r="BH1062"/>
  <c r="BG1062"/>
  <c r="BF1062"/>
  <c r="X1062"/>
  <c r="V1062"/>
  <c r="T1062"/>
  <c r="P1062"/>
  <c r="BI1060"/>
  <c r="BH1060"/>
  <c r="BG1060"/>
  <c r="BF1060"/>
  <c r="X1060"/>
  <c r="V1060"/>
  <c r="T1060"/>
  <c r="P1060"/>
  <c r="BI1057"/>
  <c r="BH1057"/>
  <c r="BG1057"/>
  <c r="BF1057"/>
  <c r="X1057"/>
  <c r="V1057"/>
  <c r="T1057"/>
  <c r="P1057"/>
  <c r="BI1053"/>
  <c r="BH1053"/>
  <c r="BG1053"/>
  <c r="BF1053"/>
  <c r="X1053"/>
  <c r="V1053"/>
  <c r="T1053"/>
  <c r="P1053"/>
  <c r="BI1051"/>
  <c r="BH1051"/>
  <c r="BG1051"/>
  <c r="BF1051"/>
  <c r="X1051"/>
  <c r="V1051"/>
  <c r="T1051"/>
  <c r="P1051"/>
  <c r="BI1047"/>
  <c r="BH1047"/>
  <c r="BG1047"/>
  <c r="BF1047"/>
  <c r="X1047"/>
  <c r="V1047"/>
  <c r="T1047"/>
  <c r="P1047"/>
  <c r="BI1043"/>
  <c r="BH1043"/>
  <c r="BG1043"/>
  <c r="BF1043"/>
  <c r="X1043"/>
  <c r="V1043"/>
  <c r="T1043"/>
  <c r="P1043"/>
  <c r="BI1038"/>
  <c r="BH1038"/>
  <c r="BG1038"/>
  <c r="BF1038"/>
  <c r="X1038"/>
  <c r="V1038"/>
  <c r="T1038"/>
  <c r="P1038"/>
  <c r="BI1034"/>
  <c r="BH1034"/>
  <c r="BG1034"/>
  <c r="BF1034"/>
  <c r="X1034"/>
  <c r="V1034"/>
  <c r="T1034"/>
  <c r="P1034"/>
  <c r="BI1032"/>
  <c r="BH1032"/>
  <c r="BG1032"/>
  <c r="BF1032"/>
  <c r="X1032"/>
  <c r="V1032"/>
  <c r="T1032"/>
  <c r="P1032"/>
  <c r="BI1028"/>
  <c r="BH1028"/>
  <c r="BG1028"/>
  <c r="BF1028"/>
  <c r="X1028"/>
  <c r="V1028"/>
  <c r="T1028"/>
  <c r="P1028"/>
  <c r="BI1024"/>
  <c r="BH1024"/>
  <c r="BG1024"/>
  <c r="BF1024"/>
  <c r="X1024"/>
  <c r="V1024"/>
  <c r="T1024"/>
  <c r="P1024"/>
  <c r="BI1021"/>
  <c r="BH1021"/>
  <c r="BG1021"/>
  <c r="BF1021"/>
  <c r="X1021"/>
  <c r="V1021"/>
  <c r="T1021"/>
  <c r="P1021"/>
  <c r="BI1019"/>
  <c r="BH1019"/>
  <c r="BG1019"/>
  <c r="BF1019"/>
  <c r="X1019"/>
  <c r="V1019"/>
  <c r="T1019"/>
  <c r="P1019"/>
  <c r="BI1017"/>
  <c r="BH1017"/>
  <c r="BG1017"/>
  <c r="BF1017"/>
  <c r="X1017"/>
  <c r="V1017"/>
  <c r="T1017"/>
  <c r="P1017"/>
  <c r="BI1015"/>
  <c r="BH1015"/>
  <c r="BG1015"/>
  <c r="BF1015"/>
  <c r="X1015"/>
  <c r="V1015"/>
  <c r="T1015"/>
  <c r="P1015"/>
  <c r="BI1012"/>
  <c r="BH1012"/>
  <c r="BG1012"/>
  <c r="BF1012"/>
  <c r="X1012"/>
  <c r="V1012"/>
  <c r="T1012"/>
  <c r="P1012"/>
  <c r="BI1010"/>
  <c r="BH1010"/>
  <c r="BG1010"/>
  <c r="BF1010"/>
  <c r="X1010"/>
  <c r="V1010"/>
  <c r="T1010"/>
  <c r="P1010"/>
  <c r="BI1008"/>
  <c r="BH1008"/>
  <c r="BG1008"/>
  <c r="BF1008"/>
  <c r="X1008"/>
  <c r="V1008"/>
  <c r="T1008"/>
  <c r="P1008"/>
  <c r="BI1006"/>
  <c r="BH1006"/>
  <c r="BG1006"/>
  <c r="BF1006"/>
  <c r="X1006"/>
  <c r="V1006"/>
  <c r="T1006"/>
  <c r="P1006"/>
  <c r="BI1004"/>
  <c r="BH1004"/>
  <c r="BG1004"/>
  <c r="BF1004"/>
  <c r="X1004"/>
  <c r="V1004"/>
  <c r="T1004"/>
  <c r="P1004"/>
  <c r="BI1002"/>
  <c r="BH1002"/>
  <c r="BG1002"/>
  <c r="BF1002"/>
  <c r="X1002"/>
  <c r="V1002"/>
  <c r="T1002"/>
  <c r="P1002"/>
  <c r="BI1000"/>
  <c r="BH1000"/>
  <c r="BG1000"/>
  <c r="BF1000"/>
  <c r="X1000"/>
  <c r="V1000"/>
  <c r="T1000"/>
  <c r="P1000"/>
  <c r="BI998"/>
  <c r="BH998"/>
  <c r="BG998"/>
  <c r="BF998"/>
  <c r="X998"/>
  <c r="V998"/>
  <c r="T998"/>
  <c r="P998"/>
  <c r="BI994"/>
  <c r="BH994"/>
  <c r="BG994"/>
  <c r="BF994"/>
  <c r="X994"/>
  <c r="V994"/>
  <c r="T994"/>
  <c r="P994"/>
  <c r="BI992"/>
  <c r="BH992"/>
  <c r="BG992"/>
  <c r="BF992"/>
  <c r="X992"/>
  <c r="V992"/>
  <c r="T992"/>
  <c r="P992"/>
  <c r="BI988"/>
  <c r="BH988"/>
  <c r="BG988"/>
  <c r="BF988"/>
  <c r="X988"/>
  <c r="V988"/>
  <c r="T988"/>
  <c r="P988"/>
  <c r="BI983"/>
  <c r="BH983"/>
  <c r="BG983"/>
  <c r="BF983"/>
  <c r="X983"/>
  <c r="V983"/>
  <c r="T983"/>
  <c r="P983"/>
  <c r="BI979"/>
  <c r="BH979"/>
  <c r="BG979"/>
  <c r="BF979"/>
  <c r="X979"/>
  <c r="V979"/>
  <c r="T979"/>
  <c r="P979"/>
  <c r="BI977"/>
  <c r="BH977"/>
  <c r="BG977"/>
  <c r="BF977"/>
  <c r="X977"/>
  <c r="V977"/>
  <c r="T977"/>
  <c r="P977"/>
  <c r="BI969"/>
  <c r="BH969"/>
  <c r="BG969"/>
  <c r="BF969"/>
  <c r="X969"/>
  <c r="V969"/>
  <c r="T969"/>
  <c r="P969"/>
  <c r="BI967"/>
  <c r="BH967"/>
  <c r="BG967"/>
  <c r="BF967"/>
  <c r="X967"/>
  <c r="V967"/>
  <c r="T967"/>
  <c r="P967"/>
  <c r="BI963"/>
  <c r="BH963"/>
  <c r="BG963"/>
  <c r="BF963"/>
  <c r="X963"/>
  <c r="V963"/>
  <c r="T963"/>
  <c r="P963"/>
  <c r="BI959"/>
  <c r="BH959"/>
  <c r="BG959"/>
  <c r="BF959"/>
  <c r="X959"/>
  <c r="V959"/>
  <c r="T959"/>
  <c r="P959"/>
  <c r="BI955"/>
  <c r="BH955"/>
  <c r="BG955"/>
  <c r="BF955"/>
  <c r="X955"/>
  <c r="V955"/>
  <c r="T955"/>
  <c r="P955"/>
  <c r="BI951"/>
  <c r="BH951"/>
  <c r="BG951"/>
  <c r="BF951"/>
  <c r="X951"/>
  <c r="V951"/>
  <c r="T951"/>
  <c r="P951"/>
  <c r="BI945"/>
  <c r="BH945"/>
  <c r="BG945"/>
  <c r="BF945"/>
  <c r="X945"/>
  <c r="V945"/>
  <c r="T945"/>
  <c r="P945"/>
  <c r="BI940"/>
  <c r="BH940"/>
  <c r="BG940"/>
  <c r="BF940"/>
  <c r="X940"/>
  <c r="V940"/>
  <c r="T940"/>
  <c r="P940"/>
  <c r="BI935"/>
  <c r="BH935"/>
  <c r="BG935"/>
  <c r="BF935"/>
  <c r="X935"/>
  <c r="V935"/>
  <c r="T935"/>
  <c r="P935"/>
  <c r="BI931"/>
  <c r="BH931"/>
  <c r="BG931"/>
  <c r="BF931"/>
  <c r="X931"/>
  <c r="V931"/>
  <c r="T931"/>
  <c r="P931"/>
  <c r="BI927"/>
  <c r="BH927"/>
  <c r="BG927"/>
  <c r="BF927"/>
  <c r="X927"/>
  <c r="V927"/>
  <c r="T927"/>
  <c r="P927"/>
  <c r="BI922"/>
  <c r="BH922"/>
  <c r="BG922"/>
  <c r="BF922"/>
  <c r="X922"/>
  <c r="V922"/>
  <c r="T922"/>
  <c r="P922"/>
  <c r="BI920"/>
  <c r="BH920"/>
  <c r="BG920"/>
  <c r="BF920"/>
  <c r="X920"/>
  <c r="V920"/>
  <c r="T920"/>
  <c r="P920"/>
  <c r="BI918"/>
  <c r="BH918"/>
  <c r="BG918"/>
  <c r="BF918"/>
  <c r="X918"/>
  <c r="V918"/>
  <c r="T918"/>
  <c r="P918"/>
  <c r="BI916"/>
  <c r="BH916"/>
  <c r="BG916"/>
  <c r="BF916"/>
  <c r="X916"/>
  <c r="V916"/>
  <c r="T916"/>
  <c r="P916"/>
  <c r="BI912"/>
  <c r="BH912"/>
  <c r="BG912"/>
  <c r="BF912"/>
  <c r="X912"/>
  <c r="V912"/>
  <c r="T912"/>
  <c r="P912"/>
  <c r="BI908"/>
  <c r="BH908"/>
  <c r="BG908"/>
  <c r="BF908"/>
  <c r="X908"/>
  <c r="V908"/>
  <c r="T908"/>
  <c r="P908"/>
  <c r="BI906"/>
  <c r="BH906"/>
  <c r="BG906"/>
  <c r="BF906"/>
  <c r="X906"/>
  <c r="V906"/>
  <c r="T906"/>
  <c r="P906"/>
  <c r="BI904"/>
  <c r="BH904"/>
  <c r="BG904"/>
  <c r="BF904"/>
  <c r="X904"/>
  <c r="V904"/>
  <c r="T904"/>
  <c r="P904"/>
  <c r="BI902"/>
  <c r="BH902"/>
  <c r="BG902"/>
  <c r="BF902"/>
  <c r="X902"/>
  <c r="V902"/>
  <c r="T902"/>
  <c r="P902"/>
  <c r="BI898"/>
  <c r="BH898"/>
  <c r="BG898"/>
  <c r="BF898"/>
  <c r="X898"/>
  <c r="V898"/>
  <c r="T898"/>
  <c r="P898"/>
  <c r="BI889"/>
  <c r="BH889"/>
  <c r="BG889"/>
  <c r="BF889"/>
  <c r="X889"/>
  <c r="V889"/>
  <c r="T889"/>
  <c r="P889"/>
  <c r="BI887"/>
  <c r="BH887"/>
  <c r="BG887"/>
  <c r="BF887"/>
  <c r="X887"/>
  <c r="V887"/>
  <c r="T887"/>
  <c r="P887"/>
  <c r="BI885"/>
  <c r="BH885"/>
  <c r="BG885"/>
  <c r="BF885"/>
  <c r="X885"/>
  <c r="V885"/>
  <c r="T885"/>
  <c r="P885"/>
  <c r="BI881"/>
  <c r="BH881"/>
  <c r="BG881"/>
  <c r="BF881"/>
  <c r="X881"/>
  <c r="V881"/>
  <c r="T881"/>
  <c r="P881"/>
  <c r="BI878"/>
  <c r="BH878"/>
  <c r="BG878"/>
  <c r="BF878"/>
  <c r="X878"/>
  <c r="V878"/>
  <c r="T878"/>
  <c r="P878"/>
  <c r="BI876"/>
  <c r="BH876"/>
  <c r="BG876"/>
  <c r="BF876"/>
  <c r="X876"/>
  <c r="V876"/>
  <c r="T876"/>
  <c r="P876"/>
  <c r="BI874"/>
  <c r="BH874"/>
  <c r="BG874"/>
  <c r="BF874"/>
  <c r="X874"/>
  <c r="V874"/>
  <c r="T874"/>
  <c r="P874"/>
  <c r="BI872"/>
  <c r="BH872"/>
  <c r="BG872"/>
  <c r="BF872"/>
  <c r="X872"/>
  <c r="V872"/>
  <c r="T872"/>
  <c r="P872"/>
  <c r="BI868"/>
  <c r="BH868"/>
  <c r="BG868"/>
  <c r="BF868"/>
  <c r="X868"/>
  <c r="V868"/>
  <c r="T868"/>
  <c r="P868"/>
  <c r="BI866"/>
  <c r="BH866"/>
  <c r="BG866"/>
  <c r="BF866"/>
  <c r="X866"/>
  <c r="V866"/>
  <c r="T866"/>
  <c r="P866"/>
  <c r="BI864"/>
  <c r="BH864"/>
  <c r="BG864"/>
  <c r="BF864"/>
  <c r="X864"/>
  <c r="V864"/>
  <c r="T864"/>
  <c r="P864"/>
  <c r="BI862"/>
  <c r="BH862"/>
  <c r="BG862"/>
  <c r="BF862"/>
  <c r="X862"/>
  <c r="V862"/>
  <c r="T862"/>
  <c r="P862"/>
  <c r="BI860"/>
  <c r="BH860"/>
  <c r="BG860"/>
  <c r="BF860"/>
  <c r="X860"/>
  <c r="V860"/>
  <c r="T860"/>
  <c r="P860"/>
  <c r="BI856"/>
  <c r="BH856"/>
  <c r="BG856"/>
  <c r="BF856"/>
  <c r="X856"/>
  <c r="V856"/>
  <c r="T856"/>
  <c r="P856"/>
  <c r="BI852"/>
  <c r="BH852"/>
  <c r="BG852"/>
  <c r="BF852"/>
  <c r="X852"/>
  <c r="V852"/>
  <c r="T852"/>
  <c r="P852"/>
  <c r="BI850"/>
  <c r="BH850"/>
  <c r="BG850"/>
  <c r="BF850"/>
  <c r="X850"/>
  <c r="V850"/>
  <c r="T850"/>
  <c r="P850"/>
  <c r="BI846"/>
  <c r="BH846"/>
  <c r="BG846"/>
  <c r="BF846"/>
  <c r="X846"/>
  <c r="V846"/>
  <c r="T846"/>
  <c r="P846"/>
  <c r="BI841"/>
  <c r="BH841"/>
  <c r="BG841"/>
  <c r="BF841"/>
  <c r="X841"/>
  <c r="V841"/>
  <c r="T841"/>
  <c r="P841"/>
  <c r="BI837"/>
  <c r="BH837"/>
  <c r="BG837"/>
  <c r="BF837"/>
  <c r="X837"/>
  <c r="V837"/>
  <c r="T837"/>
  <c r="P837"/>
  <c r="BI835"/>
  <c r="BH835"/>
  <c r="BG835"/>
  <c r="BF835"/>
  <c r="X835"/>
  <c r="V835"/>
  <c r="T835"/>
  <c r="P835"/>
  <c r="BI831"/>
  <c r="BH831"/>
  <c r="BG831"/>
  <c r="BF831"/>
  <c r="X831"/>
  <c r="V831"/>
  <c r="T831"/>
  <c r="P831"/>
  <c r="BI826"/>
  <c r="BH826"/>
  <c r="BG826"/>
  <c r="BF826"/>
  <c r="X826"/>
  <c r="V826"/>
  <c r="T826"/>
  <c r="P826"/>
  <c r="BI820"/>
  <c r="BH820"/>
  <c r="BG820"/>
  <c r="BF820"/>
  <c r="X820"/>
  <c r="V820"/>
  <c r="T820"/>
  <c r="P820"/>
  <c r="BI814"/>
  <c r="BH814"/>
  <c r="BG814"/>
  <c r="BF814"/>
  <c r="X814"/>
  <c r="V814"/>
  <c r="T814"/>
  <c r="P814"/>
  <c r="BI809"/>
  <c r="BH809"/>
  <c r="BG809"/>
  <c r="BF809"/>
  <c r="X809"/>
  <c r="V809"/>
  <c r="T809"/>
  <c r="P809"/>
  <c r="BI805"/>
  <c r="BH805"/>
  <c r="BG805"/>
  <c r="BF805"/>
  <c r="X805"/>
  <c r="V805"/>
  <c r="T805"/>
  <c r="P805"/>
  <c r="BI802"/>
  <c r="BH802"/>
  <c r="BG802"/>
  <c r="BF802"/>
  <c r="X802"/>
  <c r="V802"/>
  <c r="T802"/>
  <c r="P802"/>
  <c r="BI798"/>
  <c r="BH798"/>
  <c r="BG798"/>
  <c r="BF798"/>
  <c r="X798"/>
  <c r="V798"/>
  <c r="T798"/>
  <c r="P798"/>
  <c r="BI796"/>
  <c r="BH796"/>
  <c r="BG796"/>
  <c r="BF796"/>
  <c r="X796"/>
  <c r="V796"/>
  <c r="T796"/>
  <c r="P796"/>
  <c r="BI790"/>
  <c r="BH790"/>
  <c r="BG790"/>
  <c r="BF790"/>
  <c r="X790"/>
  <c r="V790"/>
  <c r="T790"/>
  <c r="P790"/>
  <c r="BI784"/>
  <c r="BH784"/>
  <c r="BG784"/>
  <c r="BF784"/>
  <c r="X784"/>
  <c r="V784"/>
  <c r="T784"/>
  <c r="P784"/>
  <c r="BI778"/>
  <c r="BH778"/>
  <c r="BG778"/>
  <c r="BF778"/>
  <c r="X778"/>
  <c r="V778"/>
  <c r="T778"/>
  <c r="P778"/>
  <c r="BI774"/>
  <c r="BH774"/>
  <c r="BG774"/>
  <c r="BF774"/>
  <c r="X774"/>
  <c r="V774"/>
  <c r="T774"/>
  <c r="P774"/>
  <c r="BI772"/>
  <c r="BH772"/>
  <c r="BG772"/>
  <c r="BF772"/>
  <c r="X772"/>
  <c r="V772"/>
  <c r="T772"/>
  <c r="P772"/>
  <c r="BI769"/>
  <c r="BH769"/>
  <c r="BG769"/>
  <c r="BF769"/>
  <c r="X769"/>
  <c r="V769"/>
  <c r="T769"/>
  <c r="P769"/>
  <c r="BI767"/>
  <c r="BH767"/>
  <c r="BG767"/>
  <c r="BF767"/>
  <c r="X767"/>
  <c r="V767"/>
  <c r="T767"/>
  <c r="P767"/>
  <c r="BI765"/>
  <c r="BH765"/>
  <c r="BG765"/>
  <c r="BF765"/>
  <c r="X765"/>
  <c r="V765"/>
  <c r="T765"/>
  <c r="P765"/>
  <c r="BI761"/>
  <c r="BH761"/>
  <c r="BG761"/>
  <c r="BF761"/>
  <c r="X761"/>
  <c r="V761"/>
  <c r="T761"/>
  <c r="P761"/>
  <c r="BI757"/>
  <c r="BH757"/>
  <c r="BG757"/>
  <c r="BF757"/>
  <c r="X757"/>
  <c r="V757"/>
  <c r="T757"/>
  <c r="P757"/>
  <c r="BI753"/>
  <c r="BH753"/>
  <c r="BG753"/>
  <c r="BF753"/>
  <c r="X753"/>
  <c r="V753"/>
  <c r="T753"/>
  <c r="P753"/>
  <c r="BI749"/>
  <c r="BH749"/>
  <c r="BG749"/>
  <c r="BF749"/>
  <c r="X749"/>
  <c r="V749"/>
  <c r="T749"/>
  <c r="P749"/>
  <c r="BI746"/>
  <c r="BH746"/>
  <c r="BG746"/>
  <c r="BF746"/>
  <c r="X746"/>
  <c r="V746"/>
  <c r="T746"/>
  <c r="P746"/>
  <c r="BI744"/>
  <c r="BH744"/>
  <c r="BG744"/>
  <c r="BF744"/>
  <c r="X744"/>
  <c r="V744"/>
  <c r="T744"/>
  <c r="P744"/>
  <c r="BI740"/>
  <c r="BH740"/>
  <c r="BG740"/>
  <c r="BF740"/>
  <c r="X740"/>
  <c r="V740"/>
  <c r="T740"/>
  <c r="P740"/>
  <c r="BI737"/>
  <c r="BH737"/>
  <c r="BG737"/>
  <c r="BF737"/>
  <c r="X737"/>
  <c r="V737"/>
  <c r="T737"/>
  <c r="P737"/>
  <c r="BI735"/>
  <c r="BH735"/>
  <c r="BG735"/>
  <c r="BF735"/>
  <c r="X735"/>
  <c r="V735"/>
  <c r="T735"/>
  <c r="P735"/>
  <c r="BI733"/>
  <c r="BH733"/>
  <c r="BG733"/>
  <c r="BF733"/>
  <c r="X733"/>
  <c r="V733"/>
  <c r="T733"/>
  <c r="P733"/>
  <c r="BI731"/>
  <c r="BH731"/>
  <c r="BG731"/>
  <c r="BF731"/>
  <c r="X731"/>
  <c r="V731"/>
  <c r="T731"/>
  <c r="P731"/>
  <c r="BI728"/>
  <c r="BH728"/>
  <c r="BG728"/>
  <c r="BF728"/>
  <c r="X728"/>
  <c r="V728"/>
  <c r="T728"/>
  <c r="P728"/>
  <c r="BI723"/>
  <c r="BH723"/>
  <c r="BG723"/>
  <c r="BF723"/>
  <c r="X723"/>
  <c r="V723"/>
  <c r="T723"/>
  <c r="P723"/>
  <c r="BI721"/>
  <c r="BH721"/>
  <c r="BG721"/>
  <c r="BF721"/>
  <c r="X721"/>
  <c r="V721"/>
  <c r="T721"/>
  <c r="P721"/>
  <c r="BI716"/>
  <c r="BH716"/>
  <c r="BG716"/>
  <c r="BF716"/>
  <c r="X716"/>
  <c r="V716"/>
  <c r="T716"/>
  <c r="P716"/>
  <c r="BI714"/>
  <c r="BH714"/>
  <c r="BG714"/>
  <c r="BF714"/>
  <c r="X714"/>
  <c r="V714"/>
  <c r="T714"/>
  <c r="P714"/>
  <c r="BI709"/>
  <c r="BH709"/>
  <c r="BG709"/>
  <c r="BF709"/>
  <c r="X709"/>
  <c r="V709"/>
  <c r="T709"/>
  <c r="P709"/>
  <c r="BI705"/>
  <c r="BH705"/>
  <c r="BG705"/>
  <c r="BF705"/>
  <c r="X705"/>
  <c r="V705"/>
  <c r="T705"/>
  <c r="P705"/>
  <c r="BI702"/>
  <c r="BH702"/>
  <c r="BG702"/>
  <c r="BF702"/>
  <c r="X702"/>
  <c r="V702"/>
  <c r="T702"/>
  <c r="P702"/>
  <c r="BI698"/>
  <c r="BH698"/>
  <c r="BG698"/>
  <c r="BF698"/>
  <c r="X698"/>
  <c r="V698"/>
  <c r="T698"/>
  <c r="P698"/>
  <c r="BI694"/>
  <c r="BH694"/>
  <c r="BG694"/>
  <c r="BF694"/>
  <c r="X694"/>
  <c r="V694"/>
  <c r="T694"/>
  <c r="P694"/>
  <c r="BI690"/>
  <c r="BH690"/>
  <c r="BG690"/>
  <c r="BF690"/>
  <c r="X690"/>
  <c r="V690"/>
  <c r="T690"/>
  <c r="P690"/>
  <c r="BI686"/>
  <c r="BH686"/>
  <c r="BG686"/>
  <c r="BF686"/>
  <c r="X686"/>
  <c r="V686"/>
  <c r="T686"/>
  <c r="P686"/>
  <c r="BI682"/>
  <c r="BH682"/>
  <c r="BG682"/>
  <c r="BF682"/>
  <c r="X682"/>
  <c r="V682"/>
  <c r="T682"/>
  <c r="P682"/>
  <c r="BI678"/>
  <c r="BH678"/>
  <c r="BG678"/>
  <c r="BF678"/>
  <c r="X678"/>
  <c r="V678"/>
  <c r="T678"/>
  <c r="P678"/>
  <c r="BI676"/>
  <c r="BH676"/>
  <c r="BG676"/>
  <c r="BF676"/>
  <c r="X676"/>
  <c r="V676"/>
  <c r="T676"/>
  <c r="P676"/>
  <c r="BI672"/>
  <c r="BH672"/>
  <c r="BG672"/>
  <c r="BF672"/>
  <c r="X672"/>
  <c r="V672"/>
  <c r="T672"/>
  <c r="P672"/>
  <c r="BI668"/>
  <c r="BH668"/>
  <c r="BG668"/>
  <c r="BF668"/>
  <c r="X668"/>
  <c r="V668"/>
  <c r="T668"/>
  <c r="P668"/>
  <c r="BI664"/>
  <c r="BH664"/>
  <c r="BG664"/>
  <c r="BF664"/>
  <c r="X664"/>
  <c r="V664"/>
  <c r="T664"/>
  <c r="P664"/>
  <c r="BI660"/>
  <c r="BH660"/>
  <c r="BG660"/>
  <c r="BF660"/>
  <c r="X660"/>
  <c r="V660"/>
  <c r="T660"/>
  <c r="P660"/>
  <c r="BI656"/>
  <c r="BH656"/>
  <c r="BG656"/>
  <c r="BF656"/>
  <c r="X656"/>
  <c r="V656"/>
  <c r="T656"/>
  <c r="P656"/>
  <c r="BI652"/>
  <c r="BH652"/>
  <c r="BG652"/>
  <c r="BF652"/>
  <c r="X652"/>
  <c r="V652"/>
  <c r="T652"/>
  <c r="P652"/>
  <c r="BI649"/>
  <c r="BH649"/>
  <c r="BG649"/>
  <c r="BF649"/>
  <c r="X649"/>
  <c r="V649"/>
  <c r="T649"/>
  <c r="P649"/>
  <c r="BI645"/>
  <c r="BH645"/>
  <c r="BG645"/>
  <c r="BF645"/>
  <c r="X645"/>
  <c r="V645"/>
  <c r="T645"/>
  <c r="P645"/>
  <c r="BI641"/>
  <c r="BH641"/>
  <c r="BG641"/>
  <c r="BF641"/>
  <c r="X641"/>
  <c r="V641"/>
  <c r="T641"/>
  <c r="P641"/>
  <c r="BI637"/>
  <c r="BH637"/>
  <c r="BG637"/>
  <c r="BF637"/>
  <c r="X637"/>
  <c r="V637"/>
  <c r="T637"/>
  <c r="P637"/>
  <c r="BI635"/>
  <c r="BH635"/>
  <c r="BG635"/>
  <c r="BF635"/>
  <c r="X635"/>
  <c r="V635"/>
  <c r="T635"/>
  <c r="P635"/>
  <c r="BI630"/>
  <c r="BH630"/>
  <c r="BG630"/>
  <c r="BF630"/>
  <c r="X630"/>
  <c r="V630"/>
  <c r="T630"/>
  <c r="P630"/>
  <c r="BI626"/>
  <c r="BH626"/>
  <c r="BG626"/>
  <c r="BF626"/>
  <c r="X626"/>
  <c r="V626"/>
  <c r="T626"/>
  <c r="P626"/>
  <c r="BI622"/>
  <c r="BH622"/>
  <c r="BG622"/>
  <c r="BF622"/>
  <c r="X622"/>
  <c r="V622"/>
  <c r="T622"/>
  <c r="P622"/>
  <c r="BI617"/>
  <c r="BH617"/>
  <c r="BG617"/>
  <c r="BF617"/>
  <c r="X617"/>
  <c r="V617"/>
  <c r="T617"/>
  <c r="P617"/>
  <c r="BI615"/>
  <c r="BH615"/>
  <c r="BG615"/>
  <c r="BF615"/>
  <c r="X615"/>
  <c r="V615"/>
  <c r="T615"/>
  <c r="P615"/>
  <c r="BI611"/>
  <c r="BH611"/>
  <c r="BG611"/>
  <c r="BF611"/>
  <c r="X611"/>
  <c r="V611"/>
  <c r="T611"/>
  <c r="P611"/>
  <c r="BI607"/>
  <c r="BH607"/>
  <c r="BG607"/>
  <c r="BF607"/>
  <c r="X607"/>
  <c r="V607"/>
  <c r="T607"/>
  <c r="P607"/>
  <c r="BI603"/>
  <c r="BH603"/>
  <c r="BG603"/>
  <c r="BF603"/>
  <c r="X603"/>
  <c r="V603"/>
  <c r="T603"/>
  <c r="P603"/>
  <c r="BI599"/>
  <c r="BH599"/>
  <c r="BG599"/>
  <c r="BF599"/>
  <c r="X599"/>
  <c r="V599"/>
  <c r="T599"/>
  <c r="P599"/>
  <c r="BI595"/>
  <c r="BH595"/>
  <c r="BG595"/>
  <c r="BF595"/>
  <c r="X595"/>
  <c r="V595"/>
  <c r="T595"/>
  <c r="P595"/>
  <c r="BI591"/>
  <c r="BH591"/>
  <c r="BG591"/>
  <c r="BF591"/>
  <c r="X591"/>
  <c r="V591"/>
  <c r="T591"/>
  <c r="P591"/>
  <c r="BI587"/>
  <c r="BH587"/>
  <c r="BG587"/>
  <c r="BF587"/>
  <c r="X587"/>
  <c r="V587"/>
  <c r="T587"/>
  <c r="P587"/>
  <c r="BI585"/>
  <c r="BH585"/>
  <c r="BG585"/>
  <c r="BF585"/>
  <c r="X585"/>
  <c r="V585"/>
  <c r="T585"/>
  <c r="P585"/>
  <c r="BI580"/>
  <c r="BH580"/>
  <c r="BG580"/>
  <c r="BF580"/>
  <c r="X580"/>
  <c r="V580"/>
  <c r="T580"/>
  <c r="P580"/>
  <c r="BI578"/>
  <c r="BH578"/>
  <c r="BG578"/>
  <c r="BF578"/>
  <c r="X578"/>
  <c r="V578"/>
  <c r="T578"/>
  <c r="P578"/>
  <c r="BI574"/>
  <c r="BH574"/>
  <c r="BG574"/>
  <c r="BF574"/>
  <c r="X574"/>
  <c r="V574"/>
  <c r="T574"/>
  <c r="P574"/>
  <c r="BI570"/>
  <c r="BH570"/>
  <c r="BG570"/>
  <c r="BF570"/>
  <c r="X570"/>
  <c r="V570"/>
  <c r="T570"/>
  <c r="P570"/>
  <c r="BI566"/>
  <c r="BH566"/>
  <c r="BG566"/>
  <c r="BF566"/>
  <c r="X566"/>
  <c r="V566"/>
  <c r="T566"/>
  <c r="P566"/>
  <c r="BI564"/>
  <c r="BH564"/>
  <c r="BG564"/>
  <c r="BF564"/>
  <c r="X564"/>
  <c r="V564"/>
  <c r="T564"/>
  <c r="P564"/>
  <c r="BI559"/>
  <c r="BH559"/>
  <c r="BG559"/>
  <c r="BF559"/>
  <c r="X559"/>
  <c r="V559"/>
  <c r="T559"/>
  <c r="P559"/>
  <c r="BI555"/>
  <c r="BH555"/>
  <c r="BG555"/>
  <c r="BF555"/>
  <c r="X555"/>
  <c r="V555"/>
  <c r="T555"/>
  <c r="P555"/>
  <c r="BI550"/>
  <c r="BH550"/>
  <c r="BG550"/>
  <c r="BF550"/>
  <c r="X550"/>
  <c r="V550"/>
  <c r="T550"/>
  <c r="P550"/>
  <c r="BI546"/>
  <c r="BH546"/>
  <c r="BG546"/>
  <c r="BF546"/>
  <c r="X546"/>
  <c r="X545"/>
  <c r="V546"/>
  <c r="V545"/>
  <c r="T546"/>
  <c r="T545"/>
  <c r="P546"/>
  <c r="BI543"/>
  <c r="BH543"/>
  <c r="BG543"/>
  <c r="BF543"/>
  <c r="X543"/>
  <c r="V543"/>
  <c r="T543"/>
  <c r="P543"/>
  <c r="BI539"/>
  <c r="BH539"/>
  <c r="BG539"/>
  <c r="BF539"/>
  <c r="X539"/>
  <c r="V539"/>
  <c r="T539"/>
  <c r="P539"/>
  <c r="BI537"/>
  <c r="BH537"/>
  <c r="BG537"/>
  <c r="BF537"/>
  <c r="X537"/>
  <c r="V537"/>
  <c r="T537"/>
  <c r="P537"/>
  <c r="BI535"/>
  <c r="BH535"/>
  <c r="BG535"/>
  <c r="BF535"/>
  <c r="X535"/>
  <c r="V535"/>
  <c r="T535"/>
  <c r="P535"/>
  <c r="BI528"/>
  <c r="BH528"/>
  <c r="BG528"/>
  <c r="BF528"/>
  <c r="X528"/>
  <c r="V528"/>
  <c r="T528"/>
  <c r="P528"/>
  <c r="BI523"/>
  <c r="BH523"/>
  <c r="BG523"/>
  <c r="BF523"/>
  <c r="X523"/>
  <c r="V523"/>
  <c r="T523"/>
  <c r="P523"/>
  <c r="BI519"/>
  <c r="BH519"/>
  <c r="BG519"/>
  <c r="BF519"/>
  <c r="X519"/>
  <c r="V519"/>
  <c r="T519"/>
  <c r="P519"/>
  <c r="BI515"/>
  <c r="BH515"/>
  <c r="BG515"/>
  <c r="BF515"/>
  <c r="X515"/>
  <c r="V515"/>
  <c r="T515"/>
  <c r="P515"/>
  <c r="BI508"/>
  <c r="BH508"/>
  <c r="BG508"/>
  <c r="BF508"/>
  <c r="X508"/>
  <c r="V508"/>
  <c r="T508"/>
  <c r="P508"/>
  <c r="BI504"/>
  <c r="BH504"/>
  <c r="BG504"/>
  <c r="BF504"/>
  <c r="X504"/>
  <c r="V504"/>
  <c r="T504"/>
  <c r="P504"/>
  <c r="BI500"/>
  <c r="BH500"/>
  <c r="BG500"/>
  <c r="BF500"/>
  <c r="X500"/>
  <c r="V500"/>
  <c r="T500"/>
  <c r="P500"/>
  <c r="BI495"/>
  <c r="BH495"/>
  <c r="BG495"/>
  <c r="BF495"/>
  <c r="X495"/>
  <c r="V495"/>
  <c r="T495"/>
  <c r="P495"/>
  <c r="BI491"/>
  <c r="BH491"/>
  <c r="BG491"/>
  <c r="BF491"/>
  <c r="X491"/>
  <c r="V491"/>
  <c r="T491"/>
  <c r="P491"/>
  <c r="BI487"/>
  <c r="BH487"/>
  <c r="BG487"/>
  <c r="BF487"/>
  <c r="X487"/>
  <c r="V487"/>
  <c r="T487"/>
  <c r="P487"/>
  <c r="BI485"/>
  <c r="BH485"/>
  <c r="BG485"/>
  <c r="BF485"/>
  <c r="X485"/>
  <c r="V485"/>
  <c r="T485"/>
  <c r="P485"/>
  <c r="BI483"/>
  <c r="BH483"/>
  <c r="BG483"/>
  <c r="BF483"/>
  <c r="X483"/>
  <c r="V483"/>
  <c r="T483"/>
  <c r="P483"/>
  <c r="BI481"/>
  <c r="BH481"/>
  <c r="BG481"/>
  <c r="BF481"/>
  <c r="X481"/>
  <c r="V481"/>
  <c r="T481"/>
  <c r="P481"/>
  <c r="BI476"/>
  <c r="BH476"/>
  <c r="BG476"/>
  <c r="BF476"/>
  <c r="X476"/>
  <c r="V476"/>
  <c r="T476"/>
  <c r="P476"/>
  <c r="BI474"/>
  <c r="BH474"/>
  <c r="BG474"/>
  <c r="BF474"/>
  <c r="X474"/>
  <c r="V474"/>
  <c r="T474"/>
  <c r="P474"/>
  <c r="BI470"/>
  <c r="BH470"/>
  <c r="BG470"/>
  <c r="BF470"/>
  <c r="X470"/>
  <c r="V470"/>
  <c r="T470"/>
  <c r="P470"/>
  <c r="BI466"/>
  <c r="BH466"/>
  <c r="BG466"/>
  <c r="BF466"/>
  <c r="X466"/>
  <c r="V466"/>
  <c r="T466"/>
  <c r="P466"/>
  <c r="BI462"/>
  <c r="BH462"/>
  <c r="BG462"/>
  <c r="BF462"/>
  <c r="X462"/>
  <c r="V462"/>
  <c r="T462"/>
  <c r="P462"/>
  <c r="BI458"/>
  <c r="BH458"/>
  <c r="BG458"/>
  <c r="BF458"/>
  <c r="X458"/>
  <c r="V458"/>
  <c r="T458"/>
  <c r="P458"/>
  <c r="BI454"/>
  <c r="BH454"/>
  <c r="BG454"/>
  <c r="BF454"/>
  <c r="X454"/>
  <c r="V454"/>
  <c r="T454"/>
  <c r="P454"/>
  <c r="BI450"/>
  <c r="BH450"/>
  <c r="BG450"/>
  <c r="BF450"/>
  <c r="X450"/>
  <c r="V450"/>
  <c r="T450"/>
  <c r="P450"/>
  <c r="BI443"/>
  <c r="BH443"/>
  <c r="BG443"/>
  <c r="BF443"/>
  <c r="X443"/>
  <c r="V443"/>
  <c r="T443"/>
  <c r="P443"/>
  <c r="BI435"/>
  <c r="BH435"/>
  <c r="BG435"/>
  <c r="BF435"/>
  <c r="X435"/>
  <c r="V435"/>
  <c r="T435"/>
  <c r="P435"/>
  <c r="BI433"/>
  <c r="BH433"/>
  <c r="BG433"/>
  <c r="BF433"/>
  <c r="X433"/>
  <c r="V433"/>
  <c r="T433"/>
  <c r="P433"/>
  <c r="BI431"/>
  <c r="BH431"/>
  <c r="BG431"/>
  <c r="BF431"/>
  <c r="X431"/>
  <c r="V431"/>
  <c r="T431"/>
  <c r="P431"/>
  <c r="BI424"/>
  <c r="BH424"/>
  <c r="BG424"/>
  <c r="BF424"/>
  <c r="X424"/>
  <c r="V424"/>
  <c r="T424"/>
  <c r="P424"/>
  <c r="BI422"/>
  <c r="BH422"/>
  <c r="BG422"/>
  <c r="BF422"/>
  <c r="X422"/>
  <c r="V422"/>
  <c r="T422"/>
  <c r="P422"/>
  <c r="BI418"/>
  <c r="BH418"/>
  <c r="BG418"/>
  <c r="BF418"/>
  <c r="X418"/>
  <c r="V418"/>
  <c r="T418"/>
  <c r="P418"/>
  <c r="BI414"/>
  <c r="BH414"/>
  <c r="BG414"/>
  <c r="BF414"/>
  <c r="X414"/>
  <c r="V414"/>
  <c r="T414"/>
  <c r="P414"/>
  <c r="BI410"/>
  <c r="BH410"/>
  <c r="BG410"/>
  <c r="BF410"/>
  <c r="X410"/>
  <c r="V410"/>
  <c r="T410"/>
  <c r="P410"/>
  <c r="BI406"/>
  <c r="BH406"/>
  <c r="BG406"/>
  <c r="BF406"/>
  <c r="X406"/>
  <c r="V406"/>
  <c r="T406"/>
  <c r="P406"/>
  <c r="BI398"/>
  <c r="BH398"/>
  <c r="BG398"/>
  <c r="BF398"/>
  <c r="X398"/>
  <c r="V398"/>
  <c r="T398"/>
  <c r="P398"/>
  <c r="BI390"/>
  <c r="BH390"/>
  <c r="BG390"/>
  <c r="BF390"/>
  <c r="X390"/>
  <c r="V390"/>
  <c r="T390"/>
  <c r="P390"/>
  <c r="BI384"/>
  <c r="BH384"/>
  <c r="BG384"/>
  <c r="BF384"/>
  <c r="X384"/>
  <c r="V384"/>
  <c r="T384"/>
  <c r="P384"/>
  <c r="BI380"/>
  <c r="BH380"/>
  <c r="BG380"/>
  <c r="BF380"/>
  <c r="X380"/>
  <c r="V380"/>
  <c r="T380"/>
  <c r="P380"/>
  <c r="BI376"/>
  <c r="BH376"/>
  <c r="BG376"/>
  <c r="BF376"/>
  <c r="X376"/>
  <c r="V376"/>
  <c r="T376"/>
  <c r="P376"/>
  <c r="BI371"/>
  <c r="BH371"/>
  <c r="BG371"/>
  <c r="BF371"/>
  <c r="X371"/>
  <c r="V371"/>
  <c r="T371"/>
  <c r="P371"/>
  <c r="BI367"/>
  <c r="BH367"/>
  <c r="BG367"/>
  <c r="BF367"/>
  <c r="X367"/>
  <c r="V367"/>
  <c r="T367"/>
  <c r="P367"/>
  <c r="BI362"/>
  <c r="BH362"/>
  <c r="BG362"/>
  <c r="BF362"/>
  <c r="X362"/>
  <c r="V362"/>
  <c r="T362"/>
  <c r="P362"/>
  <c r="BI360"/>
  <c r="BH360"/>
  <c r="BG360"/>
  <c r="BF360"/>
  <c r="X360"/>
  <c r="V360"/>
  <c r="T360"/>
  <c r="P360"/>
  <c r="BI356"/>
  <c r="BH356"/>
  <c r="BG356"/>
  <c r="BF356"/>
  <c r="X356"/>
  <c r="V356"/>
  <c r="T356"/>
  <c r="P356"/>
  <c r="BI352"/>
  <c r="BH352"/>
  <c r="BG352"/>
  <c r="BF352"/>
  <c r="X352"/>
  <c r="V352"/>
  <c r="T352"/>
  <c r="P352"/>
  <c r="BI348"/>
  <c r="BH348"/>
  <c r="BG348"/>
  <c r="BF348"/>
  <c r="X348"/>
  <c r="V348"/>
  <c r="T348"/>
  <c r="P348"/>
  <c r="BI344"/>
  <c r="BH344"/>
  <c r="BG344"/>
  <c r="BF344"/>
  <c r="X344"/>
  <c r="V344"/>
  <c r="T344"/>
  <c r="P344"/>
  <c r="BI332"/>
  <c r="BH332"/>
  <c r="BG332"/>
  <c r="BF332"/>
  <c r="X332"/>
  <c r="V332"/>
  <c r="T332"/>
  <c r="P332"/>
  <c r="BI330"/>
  <c r="BH330"/>
  <c r="BG330"/>
  <c r="BF330"/>
  <c r="X330"/>
  <c r="V330"/>
  <c r="T330"/>
  <c r="P330"/>
  <c r="BI326"/>
  <c r="BH326"/>
  <c r="BG326"/>
  <c r="BF326"/>
  <c r="X326"/>
  <c r="V326"/>
  <c r="T326"/>
  <c r="P326"/>
  <c r="BI321"/>
  <c r="BH321"/>
  <c r="BG321"/>
  <c r="BF321"/>
  <c r="X321"/>
  <c r="V321"/>
  <c r="T321"/>
  <c r="P321"/>
  <c r="BI319"/>
  <c r="BH319"/>
  <c r="BG319"/>
  <c r="BF319"/>
  <c r="X319"/>
  <c r="V319"/>
  <c r="T319"/>
  <c r="P319"/>
  <c r="BI314"/>
  <c r="BH314"/>
  <c r="BG314"/>
  <c r="BF314"/>
  <c r="X314"/>
  <c r="V314"/>
  <c r="T314"/>
  <c r="P314"/>
  <c r="BI312"/>
  <c r="BH312"/>
  <c r="BG312"/>
  <c r="BF312"/>
  <c r="X312"/>
  <c r="V312"/>
  <c r="T312"/>
  <c r="P312"/>
  <c r="BI310"/>
  <c r="BH310"/>
  <c r="BG310"/>
  <c r="BF310"/>
  <c r="X310"/>
  <c r="V310"/>
  <c r="T310"/>
  <c r="P310"/>
  <c r="BI306"/>
  <c r="BH306"/>
  <c r="BG306"/>
  <c r="BF306"/>
  <c r="X306"/>
  <c r="V306"/>
  <c r="T306"/>
  <c r="P306"/>
  <c r="BI304"/>
  <c r="BH304"/>
  <c r="BG304"/>
  <c r="BF304"/>
  <c r="X304"/>
  <c r="V304"/>
  <c r="T304"/>
  <c r="P304"/>
  <c r="BI299"/>
  <c r="BH299"/>
  <c r="BG299"/>
  <c r="BF299"/>
  <c r="X299"/>
  <c r="V299"/>
  <c r="T299"/>
  <c r="P299"/>
  <c r="BI295"/>
  <c r="BH295"/>
  <c r="BG295"/>
  <c r="BF295"/>
  <c r="X295"/>
  <c r="V295"/>
  <c r="T295"/>
  <c r="P295"/>
  <c r="BI291"/>
  <c r="BH291"/>
  <c r="BG291"/>
  <c r="BF291"/>
  <c r="X291"/>
  <c r="V291"/>
  <c r="T291"/>
  <c r="P291"/>
  <c r="BI287"/>
  <c r="BH287"/>
  <c r="BG287"/>
  <c r="BF287"/>
  <c r="X287"/>
  <c r="V287"/>
  <c r="T287"/>
  <c r="P287"/>
  <c r="BI282"/>
  <c r="BH282"/>
  <c r="BG282"/>
  <c r="BF282"/>
  <c r="X282"/>
  <c r="V282"/>
  <c r="T282"/>
  <c r="P282"/>
  <c r="BI280"/>
  <c r="BH280"/>
  <c r="BG280"/>
  <c r="BF280"/>
  <c r="X280"/>
  <c r="V280"/>
  <c r="T280"/>
  <c r="P280"/>
  <c r="BI278"/>
  <c r="BH278"/>
  <c r="BG278"/>
  <c r="BF278"/>
  <c r="X278"/>
  <c r="V278"/>
  <c r="T278"/>
  <c r="P278"/>
  <c r="BI273"/>
  <c r="BH273"/>
  <c r="BG273"/>
  <c r="BF273"/>
  <c r="X273"/>
  <c r="V273"/>
  <c r="T273"/>
  <c r="P273"/>
  <c r="BI271"/>
  <c r="BH271"/>
  <c r="BG271"/>
  <c r="BF271"/>
  <c r="X271"/>
  <c r="V271"/>
  <c r="T271"/>
  <c r="P271"/>
  <c r="BI267"/>
  <c r="BH267"/>
  <c r="BG267"/>
  <c r="BF267"/>
  <c r="X267"/>
  <c r="V267"/>
  <c r="T267"/>
  <c r="P267"/>
  <c r="BI263"/>
  <c r="BH263"/>
  <c r="BG263"/>
  <c r="BF263"/>
  <c r="X263"/>
  <c r="V263"/>
  <c r="T263"/>
  <c r="P263"/>
  <c r="BI258"/>
  <c r="BH258"/>
  <c r="BG258"/>
  <c r="BF258"/>
  <c r="X258"/>
  <c r="V258"/>
  <c r="T258"/>
  <c r="P258"/>
  <c r="BI254"/>
  <c r="BH254"/>
  <c r="BG254"/>
  <c r="BF254"/>
  <c r="X254"/>
  <c r="V254"/>
  <c r="T254"/>
  <c r="P254"/>
  <c r="BI252"/>
  <c r="BH252"/>
  <c r="BG252"/>
  <c r="BF252"/>
  <c r="X252"/>
  <c r="V252"/>
  <c r="T252"/>
  <c r="P252"/>
  <c r="BI250"/>
  <c r="BH250"/>
  <c r="BG250"/>
  <c r="BF250"/>
  <c r="X250"/>
  <c r="V250"/>
  <c r="T250"/>
  <c r="P250"/>
  <c r="BI248"/>
  <c r="BH248"/>
  <c r="BG248"/>
  <c r="BF248"/>
  <c r="X248"/>
  <c r="V248"/>
  <c r="T248"/>
  <c r="P248"/>
  <c r="BI245"/>
  <c r="BH245"/>
  <c r="BG245"/>
  <c r="BF245"/>
  <c r="X245"/>
  <c r="V245"/>
  <c r="T245"/>
  <c r="P245"/>
  <c r="BI241"/>
  <c r="BH241"/>
  <c r="BG241"/>
  <c r="BF241"/>
  <c r="X241"/>
  <c r="V241"/>
  <c r="T241"/>
  <c r="P241"/>
  <c r="BI239"/>
  <c r="BH239"/>
  <c r="BG239"/>
  <c r="BF239"/>
  <c r="X239"/>
  <c r="V239"/>
  <c r="T239"/>
  <c r="P239"/>
  <c r="BI235"/>
  <c r="BH235"/>
  <c r="BG235"/>
  <c r="BF235"/>
  <c r="X235"/>
  <c r="V235"/>
  <c r="T235"/>
  <c r="P235"/>
  <c r="BI229"/>
  <c r="BH229"/>
  <c r="BG229"/>
  <c r="BF229"/>
  <c r="X229"/>
  <c r="V229"/>
  <c r="T229"/>
  <c r="P229"/>
  <c r="BI222"/>
  <c r="BH222"/>
  <c r="BG222"/>
  <c r="BF222"/>
  <c r="X222"/>
  <c r="V222"/>
  <c r="T222"/>
  <c r="P222"/>
  <c r="BI219"/>
  <c r="BH219"/>
  <c r="BG219"/>
  <c r="BF219"/>
  <c r="X219"/>
  <c r="V219"/>
  <c r="T219"/>
  <c r="P219"/>
  <c r="BI217"/>
  <c r="BH217"/>
  <c r="BG217"/>
  <c r="BF217"/>
  <c r="X217"/>
  <c r="V217"/>
  <c r="T217"/>
  <c r="P217"/>
  <c r="BI213"/>
  <c r="BH213"/>
  <c r="BG213"/>
  <c r="BF213"/>
  <c r="X213"/>
  <c r="V213"/>
  <c r="T213"/>
  <c r="P213"/>
  <c r="BI209"/>
  <c r="BH209"/>
  <c r="BG209"/>
  <c r="BF209"/>
  <c r="X209"/>
  <c r="V209"/>
  <c r="T209"/>
  <c r="P209"/>
  <c r="BI207"/>
  <c r="BH207"/>
  <c r="BG207"/>
  <c r="BF207"/>
  <c r="X207"/>
  <c r="V207"/>
  <c r="T207"/>
  <c r="P207"/>
  <c r="BI205"/>
  <c r="BH205"/>
  <c r="BG205"/>
  <c r="BF205"/>
  <c r="X205"/>
  <c r="V205"/>
  <c r="T205"/>
  <c r="P205"/>
  <c r="BI201"/>
  <c r="BH201"/>
  <c r="BG201"/>
  <c r="BF201"/>
  <c r="X201"/>
  <c r="V201"/>
  <c r="T201"/>
  <c r="P201"/>
  <c r="BI197"/>
  <c r="BH197"/>
  <c r="BG197"/>
  <c r="BF197"/>
  <c r="X197"/>
  <c r="V197"/>
  <c r="T197"/>
  <c r="P197"/>
  <c r="BI192"/>
  <c r="BH192"/>
  <c r="BG192"/>
  <c r="BF192"/>
  <c r="X192"/>
  <c r="V192"/>
  <c r="T192"/>
  <c r="P192"/>
  <c r="BI187"/>
  <c r="BH187"/>
  <c r="BG187"/>
  <c r="BF187"/>
  <c r="X187"/>
  <c r="V187"/>
  <c r="T187"/>
  <c r="P187"/>
  <c r="BI183"/>
  <c r="BH183"/>
  <c r="BG183"/>
  <c r="BF183"/>
  <c r="X183"/>
  <c r="V183"/>
  <c r="T183"/>
  <c r="P183"/>
  <c r="BI179"/>
  <c r="BH179"/>
  <c r="BG179"/>
  <c r="BF179"/>
  <c r="X179"/>
  <c r="V179"/>
  <c r="T179"/>
  <c r="P179"/>
  <c r="BI177"/>
  <c r="BH177"/>
  <c r="BG177"/>
  <c r="BF177"/>
  <c r="X177"/>
  <c r="V177"/>
  <c r="T177"/>
  <c r="P177"/>
  <c r="BI175"/>
  <c r="BH175"/>
  <c r="BG175"/>
  <c r="BF175"/>
  <c r="X175"/>
  <c r="V175"/>
  <c r="T175"/>
  <c r="P175"/>
  <c r="BI171"/>
  <c r="BH171"/>
  <c r="BG171"/>
  <c r="BF171"/>
  <c r="X171"/>
  <c r="V171"/>
  <c r="T171"/>
  <c r="P171"/>
  <c r="BI167"/>
  <c r="BH167"/>
  <c r="BG167"/>
  <c r="BF167"/>
  <c r="X167"/>
  <c r="V167"/>
  <c r="T167"/>
  <c r="P167"/>
  <c r="BI163"/>
  <c r="BH163"/>
  <c r="BG163"/>
  <c r="BF163"/>
  <c r="X163"/>
  <c r="V163"/>
  <c r="T163"/>
  <c r="P163"/>
  <c r="BI160"/>
  <c r="BH160"/>
  <c r="BG160"/>
  <c r="BF160"/>
  <c r="X160"/>
  <c r="V160"/>
  <c r="T160"/>
  <c r="P160"/>
  <c r="BI158"/>
  <c r="BH158"/>
  <c r="BG158"/>
  <c r="BF158"/>
  <c r="X158"/>
  <c r="V158"/>
  <c r="T158"/>
  <c r="P158"/>
  <c r="BI156"/>
  <c r="BH156"/>
  <c r="BG156"/>
  <c r="BF156"/>
  <c r="X156"/>
  <c r="V156"/>
  <c r="T156"/>
  <c r="P156"/>
  <c r="BI154"/>
  <c r="BH154"/>
  <c r="BG154"/>
  <c r="BF154"/>
  <c r="X154"/>
  <c r="V154"/>
  <c r="T154"/>
  <c r="P154"/>
  <c r="BI152"/>
  <c r="BH152"/>
  <c r="BG152"/>
  <c r="BF152"/>
  <c r="X152"/>
  <c r="V152"/>
  <c r="T152"/>
  <c r="P152"/>
  <c r="BI150"/>
  <c r="BH150"/>
  <c r="BG150"/>
  <c r="BF150"/>
  <c r="X150"/>
  <c r="V150"/>
  <c r="T150"/>
  <c r="P150"/>
  <c r="BI148"/>
  <c r="BH148"/>
  <c r="BG148"/>
  <c r="BF148"/>
  <c r="X148"/>
  <c r="V148"/>
  <c r="T148"/>
  <c r="P148"/>
  <c r="BI146"/>
  <c r="BH146"/>
  <c r="BG146"/>
  <c r="BF146"/>
  <c r="X146"/>
  <c r="V146"/>
  <c r="T146"/>
  <c r="P146"/>
  <c r="F137"/>
  <c r="E135"/>
  <c r="F89"/>
  <c r="E87"/>
  <c r="J24"/>
  <c r="E24"/>
  <c r="J140"/>
  <c r="J23"/>
  <c r="J21"/>
  <c r="E21"/>
  <c r="J91"/>
  <c r="J20"/>
  <c r="J18"/>
  <c r="E18"/>
  <c r="F140"/>
  <c r="J17"/>
  <c r="J15"/>
  <c r="E15"/>
  <c r="F139"/>
  <c r="J14"/>
  <c r="J12"/>
  <c r="J137"/>
  <c r="E7"/>
  <c r="E133"/>
  <c i="1" r="L90"/>
  <c r="AM90"/>
  <c r="AM89"/>
  <c r="L89"/>
  <c r="AM87"/>
  <c r="L87"/>
  <c r="L85"/>
  <c r="L84"/>
  <c i="2" r="R1161"/>
  <c r="R1159"/>
  <c r="R1149"/>
  <c r="Q1146"/>
  <c r="K1117"/>
  <c r="R1098"/>
  <c r="Q1087"/>
  <c r="Q1078"/>
  <c r="R1064"/>
  <c r="R1051"/>
  <c r="R1043"/>
  <c r="Q1028"/>
  <c r="R546"/>
  <c r="R537"/>
  <c r="R495"/>
  <c r="Q485"/>
  <c r="R481"/>
  <c r="Q470"/>
  <c r="Q454"/>
  <c r="Q435"/>
  <c r="R414"/>
  <c r="Q406"/>
  <c r="Q384"/>
  <c r="Q352"/>
  <c r="R332"/>
  <c r="R319"/>
  <c r="Q312"/>
  <c r="R291"/>
  <c r="R278"/>
  <c r="Q267"/>
  <c r="R250"/>
  <c r="Q239"/>
  <c r="R222"/>
  <c r="R217"/>
  <c r="R201"/>
  <c r="Q183"/>
  <c r="Q160"/>
  <c r="R152"/>
  <c r="Q1024"/>
  <c r="Q1012"/>
  <c r="R1008"/>
  <c r="R994"/>
  <c r="Q862"/>
  <c r="Q852"/>
  <c r="R835"/>
  <c r="R814"/>
  <c r="R802"/>
  <c r="Q784"/>
  <c r="Q767"/>
  <c r="R757"/>
  <c r="R749"/>
  <c r="R737"/>
  <c r="R721"/>
  <c r="R682"/>
  <c r="Q678"/>
  <c r="Q672"/>
  <c r="Q664"/>
  <c r="R656"/>
  <c r="R645"/>
  <c r="R630"/>
  <c r="R617"/>
  <c r="R587"/>
  <c r="R578"/>
  <c r="R555"/>
  <c r="Q535"/>
  <c r="Q523"/>
  <c r="R515"/>
  <c r="Q495"/>
  <c r="Q474"/>
  <c r="Q462"/>
  <c r="R435"/>
  <c r="Q424"/>
  <c r="Q398"/>
  <c r="R376"/>
  <c r="R360"/>
  <c r="R330"/>
  <c r="Q321"/>
  <c r="Q310"/>
  <c r="R299"/>
  <c r="Q278"/>
  <c r="Q254"/>
  <c r="Q241"/>
  <c r="Q213"/>
  <c r="Q205"/>
  <c r="R183"/>
  <c r="R171"/>
  <c r="R154"/>
  <c r="R146"/>
  <c r="Q1004"/>
  <c r="R1000"/>
  <c r="R992"/>
  <c r="R983"/>
  <c r="Q977"/>
  <c r="Q963"/>
  <c r="R951"/>
  <c r="Q945"/>
  <c r="R920"/>
  <c r="R908"/>
  <c r="Q902"/>
  <c r="Q889"/>
  <c r="Q874"/>
  <c r="R864"/>
  <c r="R852"/>
  <c r="R837"/>
  <c r="Q814"/>
  <c r="R790"/>
  <c r="R767"/>
  <c r="R735"/>
  <c r="Q721"/>
  <c r="R1157"/>
  <c r="R1155"/>
  <c r="R1151"/>
  <c r="Q1119"/>
  <c r="Q1113"/>
  <c r="Q1098"/>
  <c r="Q1091"/>
  <c r="Q1082"/>
  <c r="R1073"/>
  <c r="R1062"/>
  <c r="R1057"/>
  <c r="R1038"/>
  <c r="Q1034"/>
  <c r="R1021"/>
  <c r="Q1019"/>
  <c r="Q988"/>
  <c r="R969"/>
  <c r="R955"/>
  <c r="Q940"/>
  <c r="Q931"/>
  <c r="R922"/>
  <c r="R918"/>
  <c r="Q912"/>
  <c r="Q904"/>
  <c r="R887"/>
  <c r="Q881"/>
  <c r="R876"/>
  <c r="Q872"/>
  <c r="R862"/>
  <c r="Q850"/>
  <c r="Q826"/>
  <c r="Q802"/>
  <c r="R784"/>
  <c r="R772"/>
  <c r="R746"/>
  <c r="Q740"/>
  <c r="R733"/>
  <c r="Q716"/>
  <c r="Q709"/>
  <c r="Q702"/>
  <c r="Q694"/>
  <c r="R686"/>
  <c r="Q676"/>
  <c r="Q652"/>
  <c r="Q641"/>
  <c r="Q626"/>
  <c r="Q617"/>
  <c r="Q611"/>
  <c r="R603"/>
  <c r="R595"/>
  <c r="R591"/>
  <c r="Q580"/>
  <c r="Q574"/>
  <c r="Q566"/>
  <c r="Q559"/>
  <c r="Q546"/>
  <c r="Q537"/>
  <c r="R519"/>
  <c r="Q491"/>
  <c r="R476"/>
  <c r="R443"/>
  <c r="R431"/>
  <c r="Q422"/>
  <c r="R380"/>
  <c r="R367"/>
  <c r="R348"/>
  <c r="R310"/>
  <c r="Q295"/>
  <c r="Q280"/>
  <c r="R263"/>
  <c r="R254"/>
  <c r="R241"/>
  <c r="Q219"/>
  <c r="Q197"/>
  <c r="R179"/>
  <c r="Q175"/>
  <c r="Q163"/>
  <c r="Q152"/>
  <c i="1" r="AU94"/>
  <c i="2" r="K733"/>
  <c r="BE733"/>
  <c r="K660"/>
  <c r="BE660"/>
  <c r="K603"/>
  <c r="BE603"/>
  <c r="BK555"/>
  <c r="BK495"/>
  <c r="BK376"/>
  <c r="BK332"/>
  <c r="BK321"/>
  <c r="BK306"/>
  <c r="BK248"/>
  <c r="BK205"/>
  <c r="BK183"/>
  <c r="K1151"/>
  <c r="BE1151"/>
  <c r="K1119"/>
  <c r="BE1119"/>
  <c r="BK1098"/>
  <c r="K1084"/>
  <c r="BE1084"/>
  <c r="K1057"/>
  <c r="BE1057"/>
  <c r="BK1028"/>
  <c r="BK1004"/>
  <c r="BK988"/>
  <c r="BK959"/>
  <c r="BK916"/>
  <c r="K889"/>
  <c r="BE889"/>
  <c r="K856"/>
  <c r="BE856"/>
  <c r="BK814"/>
  <c r="K769"/>
  <c r="BE769"/>
  <c r="K746"/>
  <c r="BE746"/>
  <c r="K721"/>
  <c r="BE721"/>
  <c r="K698"/>
  <c r="BE698"/>
  <c r="K664"/>
  <c r="BE664"/>
  <c r="K626"/>
  <c r="BE626"/>
  <c r="K578"/>
  <c r="BE578"/>
  <c r="K546"/>
  <c r="BE546"/>
  <c r="BK523"/>
  <c r="BK487"/>
  <c r="BK470"/>
  <c r="BK443"/>
  <c r="BK422"/>
  <c r="BK390"/>
  <c r="K362"/>
  <c r="BE362"/>
  <c r="BK1161"/>
  <c r="BK1153"/>
  <c r="BK1113"/>
  <c r="BK1082"/>
  <c r="BK1062"/>
  <c r="K1034"/>
  <c r="BE1034"/>
  <c r="BK1019"/>
  <c r="BK1012"/>
  <c r="K1000"/>
  <c r="BE1000"/>
  <c r="BK955"/>
  <c r="BK927"/>
  <c r="K912"/>
  <c r="BE912"/>
  <c r="K902"/>
  <c r="BE902"/>
  <c r="K876"/>
  <c r="BE876"/>
  <c r="K868"/>
  <c r="BE868"/>
  <c r="K860"/>
  <c r="BE860"/>
  <c r="K831"/>
  <c r="BE831"/>
  <c r="K805"/>
  <c r="BE805"/>
  <c r="K790"/>
  <c r="BE790"/>
  <c r="K774"/>
  <c r="BE774"/>
  <c r="BK753"/>
  <c r="K731"/>
  <c r="BE731"/>
  <c r="BK716"/>
  <c r="K682"/>
  <c r="BE682"/>
  <c r="K668"/>
  <c r="BE668"/>
  <c r="BK637"/>
  <c r="K622"/>
  <c r="BE622"/>
  <c r="K599"/>
  <c r="BE599"/>
  <c r="K570"/>
  <c r="BE570"/>
  <c r="K550"/>
  <c r="BE550"/>
  <c r="BK519"/>
  <c r="K485"/>
  <c r="BE485"/>
  <c r="K454"/>
  <c r="BE454"/>
  <c r="BK431"/>
  <c r="K371"/>
  <c r="BE371"/>
  <c r="K310"/>
  <c r="BE310"/>
  <c r="BK287"/>
  <c r="BK267"/>
  <c r="K254"/>
  <c r="BE254"/>
  <c r="K245"/>
  <c r="BE245"/>
  <c r="BK239"/>
  <c r="K213"/>
  <c r="BE213"/>
  <c r="K187"/>
  <c r="BE187"/>
  <c r="BK167"/>
  <c r="BK158"/>
  <c r="BK148"/>
  <c i="3" r="K243"/>
  <c r="Q232"/>
  <c r="R226"/>
  <c r="BK213"/>
  <c r="R207"/>
  <c r="R199"/>
  <c r="Q192"/>
  <c r="R186"/>
  <c r="R178"/>
  <c r="R172"/>
  <c r="R164"/>
  <c r="R158"/>
  <c r="R149"/>
  <c r="R141"/>
  <c r="R132"/>
  <c r="R245"/>
  <c r="Q240"/>
  <c r="Q236"/>
  <c r="Q230"/>
  <c r="Q224"/>
  <c r="Q219"/>
  <c r="R215"/>
  <c r="Q213"/>
  <c r="Q207"/>
  <c r="Q199"/>
  <c r="R192"/>
  <c r="Q186"/>
  <c r="Q180"/>
  <c r="Q174"/>
  <c r="Q168"/>
  <c r="Q164"/>
  <c r="Q158"/>
  <c r="Q149"/>
  <c r="Q141"/>
  <c r="Q136"/>
  <c r="Q129"/>
  <c r="BK238"/>
  <c r="BK222"/>
  <c r="K215"/>
  <c r="BE215"/>
  <c r="K207"/>
  <c r="BE207"/>
  <c r="BK199"/>
  <c r="BK188"/>
  <c r="K176"/>
  <c r="BE176"/>
  <c r="K170"/>
  <c r="BE170"/>
  <c r="BK164"/>
  <c r="BK156"/>
  <c r="BK147"/>
  <c r="BK134"/>
  <c r="BK245"/>
  <c r="K240"/>
  <c r="BE240"/>
  <c r="K234"/>
  <c r="BE234"/>
  <c r="BK190"/>
  <c r="K162"/>
  <c r="BE162"/>
  <c i="4" r="R259"/>
  <c r="R247"/>
  <c r="R243"/>
  <c r="Q231"/>
  <c r="Q223"/>
  <c r="R212"/>
  <c r="Q202"/>
  <c r="R184"/>
  <c r="R178"/>
  <c r="Q168"/>
  <c r="R158"/>
  <c r="Q149"/>
  <c r="Q145"/>
  <c r="R138"/>
  <c r="R257"/>
  <c r="R253"/>
  <c r="K245"/>
  <c r="R239"/>
  <c r="R227"/>
  <c r="R217"/>
  <c r="Q206"/>
  <c r="R197"/>
  <c r="R191"/>
  <c r="Q184"/>
  <c r="Q174"/>
  <c r="R162"/>
  <c r="Q142"/>
  <c r="Q135"/>
  <c r="Q257"/>
  <c r="Q253"/>
  <c r="K249"/>
  <c r="Q241"/>
  <c r="R233"/>
  <c r="Q221"/>
  <c r="Q212"/>
  <c r="Q197"/>
  <c r="R193"/>
  <c r="R174"/>
  <c r="R155"/>
  <c r="Q147"/>
  <c r="R135"/>
  <c r="BK249"/>
  <c r="K243"/>
  <c r="BE243"/>
  <c r="K237"/>
  <c r="BE237"/>
  <c r="K233"/>
  <c r="BE233"/>
  <c r="K225"/>
  <c r="BE225"/>
  <c r="K217"/>
  <c r="BE217"/>
  <c r="BK200"/>
  <c r="BK193"/>
  <c r="K178"/>
  <c r="BE178"/>
  <c r="BK168"/>
  <c r="K135"/>
  <c r="BE135"/>
  <c r="BK253"/>
  <c r="BK202"/>
  <c r="BK164"/>
  <c r="K149"/>
  <c r="BE149"/>
  <c r="K172"/>
  <c r="BE172"/>
  <c r="BK147"/>
  <c i="5" r="R175"/>
  <c r="Q166"/>
  <c r="R162"/>
  <c r="R153"/>
  <c r="R144"/>
  <c r="R136"/>
  <c r="Q175"/>
  <c r="Q170"/>
  <c r="Q164"/>
  <c r="Q159"/>
  <c r="Q155"/>
  <c r="Q147"/>
  <c r="Q138"/>
  <c r="R134"/>
  <c r="R128"/>
  <c r="BK162"/>
  <c r="K147"/>
  <c r="BE147"/>
  <c r="BK131"/>
  <c r="BK170"/>
  <c r="BK166"/>
  <c r="K153"/>
  <c r="BE153"/>
  <c r="BK142"/>
  <c r="BK128"/>
  <c i="6" r="R1121"/>
  <c r="R1098"/>
  <c r="Q1089"/>
  <c r="R1076"/>
  <c r="Q1068"/>
  <c r="Q1062"/>
  <c r="Q1052"/>
  <c r="Q1044"/>
  <c r="Q1033"/>
  <c r="R1016"/>
  <c r="Q1010"/>
  <c r="Q1003"/>
  <c r="Q1000"/>
  <c r="Q998"/>
  <c r="Q994"/>
  <c r="Q986"/>
  <c r="Q969"/>
  <c r="Q942"/>
  <c r="R826"/>
  <c r="R822"/>
  <c r="R801"/>
  <c r="Q785"/>
  <c r="R772"/>
  <c r="R761"/>
  <c r="R1131"/>
  <c r="R1128"/>
  <c r="Q1102"/>
  <c r="R1083"/>
  <c r="R1068"/>
  <c r="R1052"/>
  <c r="R1042"/>
  <c r="Q1035"/>
  <c r="R1029"/>
  <c r="Q1025"/>
  <c r="R996"/>
  <c r="R990"/>
  <c r="R982"/>
  <c r="Q980"/>
  <c r="R971"/>
  <c r="Q967"/>
  <c r="R956"/>
  <c r="R948"/>
  <c r="Q937"/>
  <c r="Q924"/>
  <c r="R915"/>
  <c r="R909"/>
  <c r="R899"/>
  <c r="Q895"/>
  <c r="Q878"/>
  <c r="R871"/>
  <c r="R863"/>
  <c r="R857"/>
  <c r="R853"/>
  <c r="Q434"/>
  <c r="K423"/>
  <c r="Q417"/>
  <c r="R409"/>
  <c r="Q378"/>
  <c r="R369"/>
  <c r="R358"/>
  <c r="R350"/>
  <c r="R335"/>
  <c r="R315"/>
  <c r="R309"/>
  <c r="R302"/>
  <c r="R285"/>
  <c r="R281"/>
  <c r="R266"/>
  <c r="R251"/>
  <c r="R244"/>
  <c r="Q238"/>
  <c r="R226"/>
  <c r="R220"/>
  <c r="R215"/>
  <c r="Q211"/>
  <c r="R205"/>
  <c r="K469"/>
  <c r="BE469"/>
  <c r="K434"/>
  <c r="BE434"/>
  <c r="BK421"/>
  <c r="BK396"/>
  <c r="BK374"/>
  <c r="BK354"/>
  <c r="K333"/>
  <c r="BE333"/>
  <c r="BK322"/>
  <c r="K309"/>
  <c r="BE309"/>
  <c r="K290"/>
  <c r="BE290"/>
  <c r="BK281"/>
  <c r="K266"/>
  <c r="BE266"/>
  <c r="K251"/>
  <c r="BE251"/>
  <c r="K238"/>
  <c r="BE238"/>
  <c r="K226"/>
  <c r="BE226"/>
  <c r="K211"/>
  <c r="BE211"/>
  <c r="K190"/>
  <c r="BE190"/>
  <c r="BK177"/>
  <c r="K152"/>
  <c r="BE152"/>
  <c r="K146"/>
  <c r="BE146"/>
  <c i="7" r="R261"/>
  <c r="R256"/>
  <c r="Q252"/>
  <c r="R248"/>
  <c r="Q240"/>
  <c r="R236"/>
  <c r="Q232"/>
  <c r="Q227"/>
  <c r="R223"/>
  <c r="Q221"/>
  <c r="Q215"/>
  <c r="Q211"/>
  <c r="R196"/>
  <c r="Q196"/>
  <c r="R194"/>
  <c r="R192"/>
  <c r="R188"/>
  <c r="R182"/>
  <c r="Q174"/>
  <c r="Q170"/>
  <c r="R164"/>
  <c r="Q162"/>
  <c r="R156"/>
  <c r="R149"/>
  <c r="Q141"/>
  <c r="R265"/>
  <c r="Q258"/>
  <c r="Q248"/>
  <c r="Q244"/>
  <c r="R242"/>
  <c r="Q236"/>
  <c r="Q217"/>
  <c r="R207"/>
  <c r="R201"/>
  <c r="R186"/>
  <c r="Q186"/>
  <c r="Q180"/>
  <c r="R176"/>
  <c r="Q168"/>
  <c r="Q160"/>
  <c r="Q152"/>
  <c r="Q143"/>
  <c r="R141"/>
  <c r="R134"/>
  <c r="Q129"/>
  <c r="BK263"/>
  <c r="BK256"/>
  <c r="BK246"/>
  <c r="K240"/>
  <c r="BE240"/>
  <c r="K236"/>
  <c r="BE236"/>
  <c r="BK225"/>
  <c r="BK217"/>
  <c r="BK196"/>
  <c r="K188"/>
  <c r="BE188"/>
  <c r="BK162"/>
  <c r="BK149"/>
  <c r="BK134"/>
  <c r="BK229"/>
  <c r="K213"/>
  <c r="BE213"/>
  <c r="BK205"/>
  <c r="K194"/>
  <c r="BE194"/>
  <c r="BK182"/>
  <c r="BK170"/>
  <c r="BK164"/>
  <c r="K143"/>
  <c r="BE143"/>
  <c r="BK129"/>
  <c i="8" r="R208"/>
  <c r="R202"/>
  <c r="R197"/>
  <c r="R191"/>
  <c r="Q182"/>
  <c r="R174"/>
  <c r="Q172"/>
  <c r="Q158"/>
  <c r="Q153"/>
  <c r="Q145"/>
  <c r="Q135"/>
  <c r="Q130"/>
  <c r="Q233"/>
  <c r="Q225"/>
  <c r="Q223"/>
  <c r="Q219"/>
  <c r="Q215"/>
  <c r="R206"/>
  <c r="Q197"/>
  <c r="R189"/>
  <c r="R186"/>
  <c r="Q186"/>
  <c r="Q164"/>
  <c r="R155"/>
  <c r="Q147"/>
  <c r="R140"/>
  <c r="R132"/>
  <c r="Q259"/>
  <c r="R257"/>
  <c r="Q253"/>
  <c r="Q251"/>
  <c r="R247"/>
  <c r="Q245"/>
  <c r="R241"/>
  <c r="R239"/>
  <c r="R235"/>
  <c r="R233"/>
  <c r="R225"/>
  <c r="BK257"/>
  <c r="BK251"/>
  <c r="BK245"/>
  <c r="BK221"/>
  <c r="K208"/>
  <c r="BE208"/>
  <c r="K186"/>
  <c r="BE186"/>
  <c r="K172"/>
  <c r="BE172"/>
  <c r="BK155"/>
  <c r="BK153"/>
  <c r="K140"/>
  <c r="BE140"/>
  <c r="BK249"/>
  <c r="BK239"/>
  <c r="K223"/>
  <c r="BE223"/>
  <c r="K217"/>
  <c r="BE217"/>
  <c r="BK202"/>
  <c r="BK197"/>
  <c r="BK158"/>
  <c r="K132"/>
  <c r="BE132"/>
  <c i="9" r="R175"/>
  <c r="Q168"/>
  <c r="R166"/>
  <c r="Q164"/>
  <c r="Q157"/>
  <c r="Q142"/>
  <c r="R136"/>
  <c r="Q131"/>
  <c r="Q175"/>
  <c r="Q170"/>
  <c r="R162"/>
  <c r="R155"/>
  <c r="R147"/>
  <c r="Q144"/>
  <c r="R138"/>
  <c r="R131"/>
  <c r="R128"/>
  <c r="BK177"/>
  <c r="BK168"/>
  <c r="BK153"/>
  <c r="BK144"/>
  <c r="K131"/>
  <c r="BE131"/>
  <c r="BK157"/>
  <c r="BK128"/>
  <c i="10" r="Q125"/>
  <c r="R131"/>
  <c r="R127"/>
  <c r="Q123"/>
  <c r="K131"/>
  <c r="BE131"/>
  <c r="K125"/>
  <c r="BE125"/>
  <c r="K119"/>
  <c r="BE119"/>
  <c i="11" r="R372"/>
  <c r="R370"/>
  <c r="Q364"/>
  <c r="R355"/>
  <c r="Q349"/>
  <c r="Q338"/>
  <c r="R332"/>
  <c r="R322"/>
  <c r="R320"/>
  <c r="Q312"/>
  <c r="R308"/>
  <c r="Q303"/>
  <c r="R297"/>
  <c r="Q289"/>
  <c r="Q287"/>
  <c r="Q283"/>
  <c r="Q281"/>
  <c i="2" r="Q1164"/>
  <c r="R1153"/>
  <c r="Q1149"/>
  <c r="Q1139"/>
  <c r="R1113"/>
  <c r="Q1103"/>
  <c r="R1087"/>
  <c r="R1069"/>
  <c r="R1060"/>
  <c r="Q1053"/>
  <c r="Q1047"/>
  <c r="R1028"/>
  <c r="R550"/>
  <c r="R523"/>
  <c r="R491"/>
  <c r="R483"/>
  <c r="R474"/>
  <c r="R462"/>
  <c r="R450"/>
  <c r="Q410"/>
  <c r="R398"/>
  <c r="R371"/>
  <c r="Q360"/>
  <c r="R344"/>
  <c r="R321"/>
  <c r="R314"/>
  <c r="R295"/>
  <c r="R280"/>
  <c r="Q273"/>
  <c r="Q258"/>
  <c r="R248"/>
  <c r="R235"/>
  <c r="R219"/>
  <c r="R205"/>
  <c r="Q187"/>
  <c r="R163"/>
  <c r="R156"/>
  <c r="Q146"/>
  <c r="Q1015"/>
  <c r="R1010"/>
  <c r="Q1008"/>
  <c r="Q1002"/>
  <c r="Q868"/>
  <c r="R846"/>
  <c r="R831"/>
  <c r="R809"/>
  <c r="R798"/>
  <c r="Q778"/>
  <c r="Q772"/>
  <c r="R765"/>
  <c r="R753"/>
  <c r="R740"/>
  <c r="R728"/>
  <c r="R709"/>
  <c r="R694"/>
  <c r="R678"/>
  <c r="R668"/>
  <c r="R660"/>
  <c r="R652"/>
  <c r="R641"/>
  <c r="R635"/>
  <c r="R626"/>
  <c r="R599"/>
  <c r="R580"/>
  <c r="R559"/>
  <c r="R539"/>
  <c r="R528"/>
  <c r="Q519"/>
  <c r="R504"/>
  <c r="R485"/>
  <c r="Q466"/>
  <c r="R454"/>
  <c r="Q414"/>
  <c r="Q380"/>
  <c r="R362"/>
  <c r="Q332"/>
  <c r="R312"/>
  <c r="Q304"/>
  <c r="R287"/>
  <c r="R273"/>
  <c r="Q250"/>
  <c r="Q235"/>
  <c r="R209"/>
  <c r="Q201"/>
  <c r="Q179"/>
  <c r="R167"/>
  <c r="Q150"/>
  <c r="R1006"/>
  <c r="R1002"/>
  <c r="R998"/>
  <c r="Q992"/>
  <c r="R977"/>
  <c r="Q967"/>
  <c r="R959"/>
  <c r="Q951"/>
  <c r="R935"/>
  <c r="Q916"/>
  <c r="R904"/>
  <c r="Q898"/>
  <c r="Q887"/>
  <c r="R868"/>
  <c r="Q864"/>
  <c r="R850"/>
  <c r="Q841"/>
  <c r="Q820"/>
  <c r="Q798"/>
  <c r="R778"/>
  <c r="Q765"/>
  <c r="Q757"/>
  <c r="Q728"/>
  <c r="Q1159"/>
  <c r="Q1155"/>
  <c r="R1146"/>
  <c r="R1117"/>
  <c r="R1107"/>
  <c r="Q1094"/>
  <c r="R1084"/>
  <c r="R1078"/>
  <c r="Q1064"/>
  <c r="Q1060"/>
  <c r="R1047"/>
  <c r="Q1038"/>
  <c r="R1032"/>
  <c r="Q1021"/>
  <c r="Q1017"/>
  <c r="Q979"/>
  <c r="R967"/>
  <c r="R940"/>
  <c r="R931"/>
  <c r="Q927"/>
  <c r="Q920"/>
  <c r="R912"/>
  <c r="Q906"/>
  <c r="R898"/>
  <c r="Q885"/>
  <c r="R878"/>
  <c r="Q876"/>
  <c r="R866"/>
  <c r="R856"/>
  <c r="Q831"/>
  <c r="R805"/>
  <c r="Q790"/>
  <c r="Q753"/>
  <c r="Q746"/>
  <c r="Q737"/>
  <c r="Q731"/>
  <c r="R714"/>
  <c r="Q705"/>
  <c r="Q698"/>
  <c r="Q690"/>
  <c r="R676"/>
  <c r="Q656"/>
  <c r="Q645"/>
  <c r="Q635"/>
  <c r="Q622"/>
  <c r="R611"/>
  <c r="Q607"/>
  <c r="Q599"/>
  <c r="Q591"/>
  <c r="Q585"/>
  <c r="R574"/>
  <c r="Q570"/>
  <c r="Q564"/>
  <c r="Q550"/>
  <c r="R535"/>
  <c r="Q508"/>
  <c r="R500"/>
  <c r="Q481"/>
  <c r="Q450"/>
  <c r="R433"/>
  <c r="R422"/>
  <c r="R384"/>
  <c r="Q371"/>
  <c r="Q356"/>
  <c r="Q330"/>
  <c r="Q299"/>
  <c r="R271"/>
  <c r="R258"/>
  <c r="R252"/>
  <c r="R239"/>
  <c r="R213"/>
  <c r="R192"/>
  <c r="Q171"/>
  <c r="R160"/>
  <c r="Q156"/>
  <c r="K314"/>
  <c r="BE314"/>
  <c r="BK282"/>
  <c r="K179"/>
  <c r="BE179"/>
  <c r="K156"/>
  <c r="BE156"/>
  <c r="K146"/>
  <c r="BE146"/>
  <c r="BK1038"/>
  <c r="BK1008"/>
  <c r="BK940"/>
  <c r="K922"/>
  <c r="BE922"/>
  <c r="BK878"/>
  <c r="BK841"/>
  <c r="BK784"/>
  <c r="BK765"/>
  <c r="BK672"/>
  <c r="BK615"/>
  <c r="K580"/>
  <c r="BE580"/>
  <c r="K543"/>
  <c r="BE543"/>
  <c r="K476"/>
  <c r="BE476"/>
  <c r="BK367"/>
  <c r="K330"/>
  <c r="BE330"/>
  <c r="BK319"/>
  <c r="K291"/>
  <c r="BE291"/>
  <c r="BK235"/>
  <c r="BK217"/>
  <c r="K201"/>
  <c r="BE201"/>
  <c r="BK1164"/>
  <c r="K1149"/>
  <c r="BE1149"/>
  <c r="K1107"/>
  <c r="BE1107"/>
  <c r="BK1087"/>
  <c r="BK1069"/>
  <c r="BK1047"/>
  <c r="BK1010"/>
  <c r="BK998"/>
  <c r="K979"/>
  <c r="BE979"/>
  <c r="K920"/>
  <c r="BE920"/>
  <c r="BK908"/>
  <c r="BK881"/>
  <c r="BK846"/>
  <c r="BK809"/>
  <c r="K761"/>
  <c r="BE761"/>
  <c r="K735"/>
  <c r="BE735"/>
  <c r="K714"/>
  <c r="BE714"/>
  <c r="K694"/>
  <c r="BE694"/>
  <c r="BK656"/>
  <c r="BK645"/>
  <c r="K611"/>
  <c r="BE611"/>
  <c r="BK559"/>
  <c r="K535"/>
  <c r="BE535"/>
  <c r="BK500"/>
  <c r="BK481"/>
  <c r="BK458"/>
  <c r="BK424"/>
  <c r="K398"/>
  <c r="BE398"/>
  <c r="K380"/>
  <c r="BE380"/>
  <c r="BK352"/>
  <c r="K1155"/>
  <c r="BE1155"/>
  <c r="BK1117"/>
  <c r="BK1091"/>
  <c r="BK1060"/>
  <c r="BK1032"/>
  <c r="BK1017"/>
  <c r="K1006"/>
  <c r="BE1006"/>
  <c r="K983"/>
  <c r="BE983"/>
  <c r="K967"/>
  <c r="BE967"/>
  <c r="K951"/>
  <c r="BE951"/>
  <c r="BK918"/>
  <c r="K887"/>
  <c r="BE887"/>
  <c r="K872"/>
  <c r="BE872"/>
  <c r="BK862"/>
  <c r="K837"/>
  <c r="BE837"/>
  <c r="K820"/>
  <c r="BE820"/>
  <c r="K798"/>
  <c r="BE798"/>
  <c r="K767"/>
  <c r="BE767"/>
  <c r="BK744"/>
  <c r="K728"/>
  <c r="BE728"/>
  <c r="BK709"/>
  <c r="BK678"/>
  <c r="BK649"/>
  <c r="BK617"/>
  <c r="K595"/>
  <c r="BE595"/>
  <c r="BK566"/>
  <c r="BK537"/>
  <c r="K508"/>
  <c r="BE508"/>
  <c r="BK474"/>
  <c r="K450"/>
  <c r="BE450"/>
  <c r="BK418"/>
  <c r="BK360"/>
  <c r="K299"/>
  <c r="BE299"/>
  <c r="K273"/>
  <c r="BE273"/>
  <c r="K258"/>
  <c r="BE258"/>
  <c r="BK250"/>
  <c r="K222"/>
  <c r="BE222"/>
  <c r="K192"/>
  <c r="BE192"/>
  <c r="BK171"/>
  <c r="K160"/>
  <c r="BE160"/>
  <c r="K150"/>
  <c r="BE150"/>
  <c i="3" r="Q245"/>
  <c r="Q234"/>
  <c r="Q228"/>
  <c r="R222"/>
  <c r="R209"/>
  <c r="R201"/>
  <c r="R194"/>
  <c r="R188"/>
  <c r="R182"/>
  <c r="R176"/>
  <c r="R170"/>
  <c r="R162"/>
  <c r="R156"/>
  <c r="R147"/>
  <c r="R136"/>
  <c r="R129"/>
  <c r="R243"/>
  <c r="R238"/>
  <c r="R236"/>
  <c r="R232"/>
  <c r="Q226"/>
  <c r="R219"/>
  <c r="Q217"/>
  <c r="R213"/>
  <c r="Q209"/>
  <c r="Q201"/>
  <c r="Q194"/>
  <c r="Q188"/>
  <c r="Q182"/>
  <c r="Q176"/>
  <c r="Q170"/>
  <c r="Q166"/>
  <c r="Q162"/>
  <c r="Q156"/>
  <c r="Q147"/>
  <c r="R139"/>
  <c r="Q132"/>
  <c r="K230"/>
  <c r="BE230"/>
  <c r="BK219"/>
  <c r="K211"/>
  <c r="BE211"/>
  <c r="BK205"/>
  <c r="K194"/>
  <c r="BE194"/>
  <c r="K182"/>
  <c r="BE182"/>
  <c r="BK174"/>
  <c r="K168"/>
  <c r="BE168"/>
  <c r="K160"/>
  <c r="BE160"/>
  <c r="BK149"/>
  <c r="BK139"/>
  <c r="BK129"/>
  <c r="BK226"/>
  <c r="K213"/>
  <c r="BE213"/>
  <c r="BK196"/>
  <c r="K186"/>
  <c r="BE186"/>
  <c r="K184"/>
  <c r="BE184"/>
  <c r="BK180"/>
  <c r="BK158"/>
  <c r="BK141"/>
  <c i="4" r="Q251"/>
  <c r="Q245"/>
  <c r="Q237"/>
  <c r="Q225"/>
  <c r="R219"/>
  <c r="R208"/>
  <c r="Q191"/>
  <c r="R182"/>
  <c r="Q172"/>
  <c r="Q162"/>
  <c r="R147"/>
  <c r="R140"/>
  <c r="R130"/>
  <c r="Q255"/>
  <c r="Q243"/>
  <c r="Q233"/>
  <c r="R225"/>
  <c r="Q219"/>
  <c r="Q208"/>
  <c r="R200"/>
  <c r="Q193"/>
  <c r="R186"/>
  <c r="Q178"/>
  <c r="R164"/>
  <c r="Q155"/>
  <c r="Q138"/>
  <c r="Q259"/>
  <c r="R255"/>
  <c r="R249"/>
  <c r="Q247"/>
  <c r="Q239"/>
  <c r="Q235"/>
  <c r="Q227"/>
  <c r="R215"/>
  <c r="Q195"/>
  <c r="Q186"/>
  <c r="Q158"/>
  <c r="Q153"/>
  <c r="Q140"/>
  <c r="BK255"/>
  <c r="K247"/>
  <c r="BE247"/>
  <c r="BK241"/>
  <c r="K235"/>
  <c r="BE235"/>
  <c r="K227"/>
  <c r="BE227"/>
  <c r="K219"/>
  <c r="BE219"/>
  <c r="BK212"/>
  <c r="BK197"/>
  <c r="K186"/>
  <c r="BE186"/>
  <c r="K174"/>
  <c r="BE174"/>
  <c r="K162"/>
  <c r="BE162"/>
  <c r="BK140"/>
  <c r="BK259"/>
  <c r="BK251"/>
  <c r="K208"/>
  <c r="BE208"/>
  <c r="BK182"/>
  <c r="BK153"/>
  <c r="K130"/>
  <c r="BE130"/>
  <c r="BK189"/>
  <c r="K155"/>
  <c r="BE155"/>
  <c i="5" r="Q177"/>
  <c r="Q168"/>
  <c r="R164"/>
  <c r="R155"/>
  <c r="R147"/>
  <c r="R138"/>
  <c r="R177"/>
  <c r="R170"/>
  <c r="R168"/>
  <c r="Q162"/>
  <c r="Q157"/>
  <c r="Q151"/>
  <c r="Q142"/>
  <c r="Q136"/>
  <c r="Q131"/>
  <c r="Q128"/>
  <c r="BK164"/>
  <c r="BK157"/>
  <c r="BK175"/>
  <c r="BK173"/>
  <c r="BK168"/>
  <c r="BK151"/>
  <c r="BK138"/>
  <c i="6" r="Q1128"/>
  <c r="Q1104"/>
  <c r="Q1098"/>
  <c r="Q1079"/>
  <c r="Q1076"/>
  <c r="Q1066"/>
  <c r="R1056"/>
  <c r="R1044"/>
  <c r="R1035"/>
  <c r="Q1020"/>
  <c r="Q1016"/>
  <c r="Q1006"/>
  <c r="Q996"/>
  <c r="Q992"/>
  <c r="Q988"/>
  <c r="Q971"/>
  <c r="Q948"/>
  <c r="R845"/>
  <c r="Q816"/>
  <c r="R806"/>
  <c r="R789"/>
  <c r="Q778"/>
  <c r="R1146"/>
  <c r="R1133"/>
  <c r="Q1131"/>
  <c r="R1102"/>
  <c r="R1089"/>
  <c r="Q1083"/>
  <c r="R1066"/>
  <c r="Q1046"/>
  <c r="R1039"/>
  <c r="R1033"/>
  <c r="Q1029"/>
  <c r="R1014"/>
  <c r="R1006"/>
  <c r="R992"/>
  <c r="R986"/>
  <c r="Q982"/>
  <c r="R976"/>
  <c r="R967"/>
  <c r="Q960"/>
  <c r="R952"/>
  <c r="R937"/>
  <c r="Q928"/>
  <c r="Q919"/>
  <c r="R913"/>
  <c r="Q909"/>
  <c r="Q899"/>
  <c r="Q882"/>
  <c r="R876"/>
  <c r="Q865"/>
  <c r="Q859"/>
  <c r="Q855"/>
  <c r="R434"/>
  <c r="R423"/>
  <c r="R417"/>
  <c r="R413"/>
  <c r="R396"/>
  <c r="R378"/>
  <c r="Q374"/>
  <c r="R360"/>
  <c r="Q354"/>
  <c r="Q346"/>
  <c r="R317"/>
  <c r="R313"/>
  <c r="Q309"/>
  <c r="R290"/>
  <c r="Q285"/>
  <c r="R270"/>
  <c r="Q266"/>
  <c r="R257"/>
  <c r="R249"/>
  <c r="R240"/>
  <c r="R234"/>
  <c r="R217"/>
  <c r="R211"/>
  <c r="R207"/>
  <c r="Q205"/>
  <c r="R199"/>
  <c r="Q199"/>
  <c r="R195"/>
  <c r="R175"/>
  <c r="R169"/>
  <c r="R161"/>
  <c r="R156"/>
  <c r="R152"/>
  <c r="Q150"/>
  <c r="R148"/>
  <c r="Q1146"/>
  <c r="Q1141"/>
  <c r="Q1139"/>
  <c r="R1135"/>
  <c r="Q932"/>
  <c r="Q742"/>
  <c r="Q728"/>
  <c r="R716"/>
  <c r="R702"/>
  <c r="K702"/>
  <c r="K695"/>
  <c r="R687"/>
  <c r="R657"/>
  <c r="R645"/>
  <c r="Q630"/>
  <c r="R615"/>
  <c r="Q608"/>
  <c r="R600"/>
  <c r="R588"/>
  <c r="R573"/>
  <c r="Q567"/>
  <c r="Q563"/>
  <c r="R552"/>
  <c r="R543"/>
  <c r="Q539"/>
  <c r="Q516"/>
  <c r="R507"/>
  <c r="R497"/>
  <c r="R484"/>
  <c r="R479"/>
  <c r="R477"/>
  <c r="Q469"/>
  <c r="Q453"/>
  <c r="R442"/>
  <c r="Q430"/>
  <c r="Q421"/>
  <c r="Q404"/>
  <c r="R382"/>
  <c r="Q360"/>
  <c r="Q335"/>
  <c r="R329"/>
  <c r="Q324"/>
  <c r="Q317"/>
  <c r="Q307"/>
  <c r="Q298"/>
  <c r="R283"/>
  <c r="Q281"/>
  <c r="Q276"/>
  <c r="Q274"/>
  <c r="Q257"/>
  <c r="Q249"/>
  <c r="Q240"/>
  <c r="Q232"/>
  <c r="Q215"/>
  <c r="Q203"/>
  <c r="R181"/>
  <c r="R177"/>
  <c r="Q165"/>
  <c r="Q146"/>
  <c r="R917"/>
  <c r="Q915"/>
  <c r="Q903"/>
  <c r="R901"/>
  <c r="Q886"/>
  <c r="Q876"/>
  <c r="R874"/>
  <c r="R869"/>
  <c r="R865"/>
  <c r="Q857"/>
  <c r="Q853"/>
  <c r="Q851"/>
  <c r="R841"/>
  <c r="Q837"/>
  <c r="Q835"/>
  <c r="Q826"/>
  <c r="R820"/>
  <c r="Q806"/>
  <c r="R796"/>
  <c r="Q789"/>
  <c r="R778"/>
  <c r="Q767"/>
  <c r="Q761"/>
  <c r="R756"/>
  <c r="Q754"/>
  <c r="Q735"/>
  <c r="Q730"/>
  <c r="Q726"/>
  <c r="Q721"/>
  <c r="Q716"/>
  <c r="R707"/>
  <c r="Q687"/>
  <c r="Q679"/>
  <c r="Q673"/>
  <c r="R665"/>
  <c r="R653"/>
  <c r="Q645"/>
  <c r="Q638"/>
  <c r="R630"/>
  <c r="R623"/>
  <c r="R619"/>
  <c r="Q619"/>
  <c r="Q610"/>
  <c r="R596"/>
  <c r="R580"/>
  <c r="R571"/>
  <c r="Q557"/>
  <c r="R539"/>
  <c r="Q530"/>
  <c r="Q528"/>
  <c r="Q507"/>
  <c r="R488"/>
  <c r="Q477"/>
  <c r="R465"/>
  <c r="Q457"/>
  <c r="R453"/>
  <c r="BK1042"/>
  <c r="K1000"/>
  <c r="BE1000"/>
  <c r="K988"/>
  <c r="BE988"/>
  <c r="BK982"/>
  <c r="K942"/>
  <c r="BE942"/>
  <c r="BK917"/>
  <c r="K909"/>
  <c r="BE909"/>
  <c r="BK895"/>
  <c r="K869"/>
  <c r="BE869"/>
  <c r="K865"/>
  <c r="BE865"/>
  <c r="BK831"/>
  <c r="BK816"/>
  <c r="BK796"/>
  <c r="BK789"/>
  <c r="BK767"/>
  <c r="K746"/>
  <c r="BE746"/>
  <c r="BK716"/>
  <c r="BK653"/>
  <c r="BK645"/>
  <c r="BK623"/>
  <c r="BK592"/>
  <c r="BK573"/>
  <c r="K552"/>
  <c r="BE552"/>
  <c r="K507"/>
  <c r="BE507"/>
  <c r="BK465"/>
  <c r="BK449"/>
  <c r="BK404"/>
  <c r="K335"/>
  <c r="BE335"/>
  <c r="BK298"/>
  <c r="K257"/>
  <c r="BE257"/>
  <c r="K215"/>
  <c r="BE215"/>
  <c r="K199"/>
  <c r="BE199"/>
  <c r="K165"/>
  <c r="BE165"/>
  <c r="K1141"/>
  <c r="BE1141"/>
  <c r="BK1131"/>
  <c r="K1093"/>
  <c r="BE1093"/>
  <c r="BK1052"/>
  <c r="K1039"/>
  <c r="BE1039"/>
  <c r="BK1025"/>
  <c r="K1006"/>
  <c r="BE1006"/>
  <c r="BK980"/>
  <c r="K969"/>
  <c r="BE969"/>
  <c r="K952"/>
  <c r="BE952"/>
  <c r="BK928"/>
  <c r="K905"/>
  <c r="BE905"/>
  <c r="BK899"/>
  <c r="BK876"/>
  <c r="BK855"/>
  <c r="K847"/>
  <c r="BE847"/>
  <c r="K835"/>
  <c r="BE835"/>
  <c r="K1143"/>
  <c r="BE1143"/>
  <c r="BK1133"/>
  <c r="BK1121"/>
  <c r="K1071"/>
  <c r="BE1071"/>
  <c r="BK1062"/>
  <c r="BK761"/>
  <c r="K750"/>
  <c r="BE750"/>
  <c r="BK738"/>
  <c r="K733"/>
  <c r="BE733"/>
  <c r="K714"/>
  <c r="BE714"/>
  <c r="BK702"/>
  <c r="K691"/>
  <c r="BE691"/>
  <c r="BK675"/>
  <c r="BK669"/>
  <c r="K642"/>
  <c r="BE642"/>
  <c r="BK634"/>
  <c r="BK608"/>
  <c r="BK580"/>
  <c r="K567"/>
  <c r="BE567"/>
  <c r="BK543"/>
  <c r="BK536"/>
  <c r="BK521"/>
  <c i="7" r="R190"/>
  <c r="Q184"/>
  <c r="Q178"/>
  <c r="R172"/>
  <c r="R168"/>
  <c r="Q164"/>
  <c r="R160"/>
  <c r="Q149"/>
  <c r="Q139"/>
  <c r="Q136"/>
  <c r="Q261"/>
  <c r="R254"/>
  <c r="R246"/>
  <c r="R240"/>
  <c r="Q229"/>
  <c r="R219"/>
  <c r="R217"/>
  <c r="R209"/>
  <c r="R205"/>
  <c r="R199"/>
  <c r="R184"/>
  <c r="R178"/>
  <c r="Q172"/>
  <c r="Q166"/>
  <c r="Q158"/>
  <c r="Q147"/>
  <c r="R139"/>
  <c r="R132"/>
  <c r="R129"/>
  <c r="BK261"/>
  <c r="BK254"/>
  <c r="BK250"/>
  <c r="BK242"/>
  <c r="BK238"/>
  <c r="K234"/>
  <c r="BE234"/>
  <c r="BK227"/>
  <c r="BK215"/>
  <c r="BK192"/>
  <c r="K180"/>
  <c r="BE180"/>
  <c r="BK160"/>
  <c r="BK147"/>
  <c r="K136"/>
  <c r="BE136"/>
  <c r="K132"/>
  <c r="BE132"/>
  <c r="K223"/>
  <c r="BE223"/>
  <c r="K209"/>
  <c r="BE209"/>
  <c r="K201"/>
  <c r="BE201"/>
  <c r="BK186"/>
  <c r="BK178"/>
  <c r="K172"/>
  <c r="BE172"/>
  <c r="BK166"/>
  <c r="BK156"/>
  <c i="8" r="Q206"/>
  <c r="R200"/>
  <c r="R193"/>
  <c r="Q184"/>
  <c r="R178"/>
  <c r="Q174"/>
  <c r="Q168"/>
  <c r="R153"/>
  <c r="R147"/>
  <c r="Q142"/>
  <c r="Q138"/>
  <c r="K235"/>
  <c r="Q231"/>
  <c r="R221"/>
  <c r="Q217"/>
  <c r="Q212"/>
  <c r="Q200"/>
  <c r="Q195"/>
  <c r="Q189"/>
  <c r="R182"/>
  <c r="R168"/>
  <c r="R162"/>
  <c r="Q155"/>
  <c r="R142"/>
  <c r="R138"/>
  <c r="R130"/>
  <c r="Q257"/>
  <c r="Q255"/>
  <c r="R251"/>
  <c r="Q249"/>
  <c r="Q247"/>
  <c r="R243"/>
  <c r="Q239"/>
  <c r="Q237"/>
  <c r="Q235"/>
  <c r="R231"/>
  <c r="Q221"/>
  <c r="BK259"/>
  <c r="BK253"/>
  <c r="BK235"/>
  <c r="K225"/>
  <c r="BE225"/>
  <c r="K215"/>
  <c r="BE215"/>
  <c r="K193"/>
  <c r="BE193"/>
  <c r="K184"/>
  <c r="BE184"/>
  <c r="K168"/>
  <c r="BE168"/>
  <c r="BK145"/>
  <c r="K135"/>
  <c r="BE135"/>
  <c r="BK130"/>
  <c r="BK241"/>
  <c r="K227"/>
  <c r="BE227"/>
  <c r="BK219"/>
  <c r="K206"/>
  <c r="BE206"/>
  <c r="K189"/>
  <c r="BE189"/>
  <c r="K182"/>
  <c r="BE182"/>
  <c r="BK162"/>
  <c r="K142"/>
  <c r="BE142"/>
  <c i="9" r="Q177"/>
  <c r="R170"/>
  <c r="Q166"/>
  <c r="Q159"/>
  <c r="R153"/>
  <c r="Q153"/>
  <c r="Q138"/>
  <c r="Q134"/>
  <c r="R177"/>
  <c r="R168"/>
  <c r="Q162"/>
  <c r="R157"/>
  <c r="R151"/>
  <c r="Q147"/>
  <c r="R142"/>
  <c r="R134"/>
  <c r="K175"/>
  <c r="BE175"/>
  <c r="BK170"/>
  <c r="BK166"/>
  <c r="BK159"/>
  <c r="BK147"/>
  <c r="K142"/>
  <c r="BE142"/>
  <c r="K155"/>
  <c r="BE155"/>
  <c r="K134"/>
  <c r="BE134"/>
  <c i="10" r="Q131"/>
  <c r="R125"/>
  <c r="R119"/>
  <c r="Q129"/>
  <c r="Q127"/>
  <c r="Q119"/>
  <c r="K127"/>
  <c r="BE127"/>
  <c r="BK121"/>
  <c i="11" r="R379"/>
  <c r="R376"/>
  <c r="R374"/>
  <c r="Q370"/>
  <c r="R360"/>
  <c r="Q351"/>
  <c r="R345"/>
  <c r="Q336"/>
  <c r="Q327"/>
  <c r="Q324"/>
  <c r="Q314"/>
  <c r="Q308"/>
  <c r="Q301"/>
  <c r="Q299"/>
  <c r="Q297"/>
  <c r="R293"/>
  <c r="R283"/>
  <c r="R281"/>
  <c r="R277"/>
  <c r="R261"/>
  <c r="R251"/>
  <c r="Q245"/>
  <c r="Q243"/>
  <c r="R239"/>
  <c r="Q235"/>
  <c r="Q231"/>
  <c r="Q223"/>
  <c r="R214"/>
  <c r="R204"/>
  <c r="R198"/>
  <c r="Q191"/>
  <c r="R187"/>
  <c r="Q183"/>
  <c r="Q177"/>
  <c r="Q165"/>
  <c r="R160"/>
  <c r="R158"/>
  <c r="R152"/>
  <c r="R148"/>
  <c r="Q132"/>
  <c r="R128"/>
  <c r="Q368"/>
  <c r="Q366"/>
  <c r="R362"/>
  <c r="R358"/>
  <c r="Q355"/>
  <c r="Q353"/>
  <c r="R347"/>
  <c r="Q345"/>
  <c r="R343"/>
  <c r="Q341"/>
  <c r="R336"/>
  <c r="Q332"/>
  <c r="Q330"/>
  <c r="R327"/>
  <c r="Q320"/>
  <c r="Q318"/>
  <c r="Q316"/>
  <c r="Q310"/>
  <c r="Q305"/>
  <c r="Q295"/>
  <c r="Q293"/>
  <c r="R289"/>
  <c r="R285"/>
  <c r="R279"/>
  <c r="Q277"/>
  <c r="Q275"/>
  <c r="Q273"/>
  <c r="Q269"/>
  <c r="R265"/>
  <c r="Q263"/>
  <c r="R257"/>
  <c r="R255"/>
  <c r="Q253"/>
  <c r="R249"/>
  <c r="Q247"/>
  <c r="R241"/>
  <c r="Q233"/>
  <c r="R227"/>
  <c r="R223"/>
  <c r="Q219"/>
  <c r="Q212"/>
  <c r="Q208"/>
  <c r="Q204"/>
  <c r="Q198"/>
  <c r="Q195"/>
  <c r="Q179"/>
  <c r="R173"/>
  <c r="Q171"/>
  <c r="R167"/>
  <c r="R154"/>
  <c r="R150"/>
  <c r="Q146"/>
  <c r="R142"/>
  <c r="R138"/>
  <c r="Q136"/>
  <c r="K382"/>
  <c r="BE382"/>
  <c r="K374"/>
  <c r="BE374"/>
  <c r="BK368"/>
  <c r="BK362"/>
  <c r="K343"/>
  <c r="BE343"/>
  <c r="BK324"/>
  <c r="K305"/>
  <c r="BE305"/>
  <c r="BK297"/>
  <c r="K285"/>
  <c r="BE285"/>
  <c r="K273"/>
  <c r="BE273"/>
  <c r="BK263"/>
  <c r="BK253"/>
  <c r="K247"/>
  <c r="BE247"/>
  <c r="BK241"/>
  <c r="K229"/>
  <c r="BE229"/>
  <c r="K223"/>
  <c r="BE223"/>
  <c r="BK216"/>
  <c r="BK206"/>
  <c r="BK193"/>
  <c r="K181"/>
  <c r="BE181"/>
  <c r="BK171"/>
  <c r="K152"/>
  <c r="BE152"/>
  <c r="BK146"/>
  <c r="BK140"/>
  <c r="BK134"/>
  <c r="BK358"/>
  <c r="K353"/>
  <c r="BE353"/>
  <c r="K351"/>
  <c r="BE351"/>
  <c r="BK345"/>
  <c r="K338"/>
  <c r="BE338"/>
  <c r="BK332"/>
  <c r="BK322"/>
  <c r="K314"/>
  <c r="BE314"/>
  <c r="K303"/>
  <c r="BE303"/>
  <c r="K291"/>
  <c r="BE291"/>
  <c r="K283"/>
  <c r="BE283"/>
  <c r="BK277"/>
  <c r="K261"/>
  <c r="BE261"/>
  <c r="K237"/>
  <c r="BE237"/>
  <c r="BK219"/>
  <c r="K208"/>
  <c r="BE208"/>
  <c r="BK198"/>
  <c r="BK185"/>
  <c r="K169"/>
  <c r="BE169"/>
  <c r="BK158"/>
  <c r="BK150"/>
  <c r="K130"/>
  <c r="BE130"/>
  <c r="BK128"/>
  <c i="2" r="R1164"/>
  <c r="Q1161"/>
  <c r="Q1151"/>
  <c r="R1139"/>
  <c r="Q1107"/>
  <c r="R1094"/>
  <c r="Q1084"/>
  <c r="Q1069"/>
  <c r="R1053"/>
  <c r="Q1051"/>
  <c r="Q1043"/>
  <c r="R1024"/>
  <c r="Q539"/>
  <c r="Q515"/>
  <c r="R487"/>
  <c r="Q476"/>
  <c r="R466"/>
  <c r="Q433"/>
  <c r="Q418"/>
  <c r="R406"/>
  <c r="Q390"/>
  <c r="Q362"/>
  <c r="Q348"/>
  <c r="R326"/>
  <c r="Q319"/>
  <c r="R304"/>
  <c r="Q282"/>
  <c r="Q271"/>
  <c r="Q252"/>
  <c r="R245"/>
  <c r="Q229"/>
  <c r="Q222"/>
  <c r="Q207"/>
  <c r="R197"/>
  <c r="R175"/>
  <c r="Q154"/>
  <c r="Q148"/>
  <c r="R1015"/>
  <c r="R1012"/>
  <c r="Q1010"/>
  <c r="Q1006"/>
  <c r="Q994"/>
  <c r="R860"/>
  <c r="Q837"/>
  <c r="R826"/>
  <c r="Q805"/>
  <c r="R796"/>
  <c r="Q774"/>
  <c r="R769"/>
  <c r="R761"/>
  <c r="R744"/>
  <c r="Q733"/>
  <c r="R723"/>
  <c r="R702"/>
  <c r="Q682"/>
  <c r="R672"/>
  <c r="R664"/>
  <c r="Q660"/>
  <c r="R649"/>
  <c r="R637"/>
  <c r="Q630"/>
  <c r="R615"/>
  <c r="R585"/>
  <c r="R566"/>
  <c r="R543"/>
  <c r="BK528"/>
  <c r="R508"/>
  <c r="Q500"/>
  <c r="Q487"/>
  <c r="R470"/>
  <c r="R458"/>
  <c r="R424"/>
  <c r="R418"/>
  <c r="R390"/>
  <c r="Q367"/>
  <c r="R352"/>
  <c r="Q326"/>
  <c r="Q314"/>
  <c r="R306"/>
  <c r="Q291"/>
  <c r="R282"/>
  <c r="Q263"/>
  <c r="Q245"/>
  <c r="Q217"/>
  <c r="R207"/>
  <c r="R187"/>
  <c r="Q177"/>
  <c r="Q158"/>
  <c r="R148"/>
  <c r="R1004"/>
  <c r="Q1000"/>
  <c r="Q998"/>
  <c r="R988"/>
  <c r="Q983"/>
  <c r="R963"/>
  <c r="Q959"/>
  <c r="R945"/>
  <c r="R916"/>
  <c r="Q908"/>
  <c r="R902"/>
  <c r="R889"/>
  <c r="R872"/>
  <c r="Q866"/>
  <c r="Q856"/>
  <c r="Q846"/>
  <c r="Q835"/>
  <c r="Q809"/>
  <c r="Q769"/>
  <c r="Q761"/>
  <c r="R731"/>
  <c r="R716"/>
  <c r="Q1157"/>
  <c r="Q1153"/>
  <c r="R1119"/>
  <c r="Q1117"/>
  <c r="R1103"/>
  <c r="R1091"/>
  <c r="R1082"/>
  <c r="Q1073"/>
  <c r="Q1062"/>
  <c r="Q1057"/>
  <c r="R1034"/>
  <c r="Q1032"/>
  <c r="R1019"/>
  <c r="R1017"/>
  <c r="R979"/>
  <c r="Q969"/>
  <c r="Q955"/>
  <c r="Q935"/>
  <c r="R927"/>
  <c r="Q922"/>
  <c r="Q918"/>
  <c r="R906"/>
  <c r="R885"/>
  <c r="R881"/>
  <c r="Q878"/>
  <c r="R874"/>
  <c r="Q860"/>
  <c r="R841"/>
  <c r="R820"/>
  <c r="Q796"/>
  <c r="R774"/>
  <c r="Q749"/>
  <c r="Q744"/>
  <c r="Q735"/>
  <c r="Q723"/>
  <c r="Q714"/>
  <c r="R705"/>
  <c r="R698"/>
  <c r="R690"/>
  <c r="Q686"/>
  <c r="Q668"/>
  <c r="Q649"/>
  <c r="Q637"/>
  <c r="R622"/>
  <c r="Q615"/>
  <c r="R607"/>
  <c r="Q603"/>
  <c r="Q595"/>
  <c r="Q587"/>
  <c r="Q578"/>
  <c r="R570"/>
  <c r="R564"/>
  <c r="Q555"/>
  <c r="Q543"/>
  <c r="Q528"/>
  <c r="Q504"/>
  <c r="Q483"/>
  <c r="Q458"/>
  <c r="Q443"/>
  <c r="Q431"/>
  <c r="R410"/>
  <c r="Q376"/>
  <c r="R356"/>
  <c r="Q344"/>
  <c r="Q306"/>
  <c r="Q287"/>
  <c r="R267"/>
  <c r="Q248"/>
  <c r="R229"/>
  <c r="Q209"/>
  <c r="Q192"/>
  <c r="R177"/>
  <c r="Q167"/>
  <c r="R158"/>
  <c r="R150"/>
  <c r="BK304"/>
  <c r="BK271"/>
  <c r="BK175"/>
  <c r="K154"/>
  <c r="BE154"/>
  <c r="K1053"/>
  <c r="BE1053"/>
  <c r="BK1024"/>
  <c r="BK994"/>
  <c r="K931"/>
  <c r="BE931"/>
  <c r="K898"/>
  <c r="BE898"/>
  <c r="BK850"/>
  <c r="BK796"/>
  <c r="K772"/>
  <c r="BE772"/>
  <c r="K702"/>
  <c r="BE702"/>
  <c r="K630"/>
  <c r="BE630"/>
  <c r="BK585"/>
  <c r="BK574"/>
  <c r="K504"/>
  <c r="BE504"/>
  <c r="BK406"/>
  <c r="BK348"/>
  <c r="BK326"/>
  <c r="K312"/>
  <c r="BE312"/>
  <c r="K280"/>
  <c r="BE280"/>
  <c r="K229"/>
  <c r="BE229"/>
  <c r="BK207"/>
  <c r="BK197"/>
  <c r="BK1159"/>
  <c r="K1139"/>
  <c r="BE1139"/>
  <c r="K1103"/>
  <c r="BE1103"/>
  <c r="K1073"/>
  <c r="BE1073"/>
  <c r="K1064"/>
  <c r="BE1064"/>
  <c r="K1043"/>
  <c r="BE1043"/>
  <c r="K992"/>
  <c r="BE992"/>
  <c r="K969"/>
  <c r="BE969"/>
  <c r="K935"/>
  <c r="BE935"/>
  <c r="BK904"/>
  <c r="BK866"/>
  <c r="K835"/>
  <c r="BE835"/>
  <c r="K802"/>
  <c r="BE802"/>
  <c r="BK749"/>
  <c r="K740"/>
  <c r="BE740"/>
  <c r="BK705"/>
  <c r="K686"/>
  <c r="BE686"/>
  <c r="K652"/>
  <c r="BE652"/>
  <c r="K591"/>
  <c r="BE591"/>
  <c r="K539"/>
  <c r="BE539"/>
  <c r="K515"/>
  <c r="BE515"/>
  <c r="BK483"/>
  <c r="K462"/>
  <c r="BE462"/>
  <c r="K435"/>
  <c r="BE435"/>
  <c r="BK414"/>
  <c r="BK384"/>
  <c r="BK356"/>
  <c r="BK1157"/>
  <c r="BK1146"/>
  <c r="BK1094"/>
  <c r="K1078"/>
  <c r="BE1078"/>
  <c r="K1051"/>
  <c r="BE1051"/>
  <c r="BK1021"/>
  <c r="BK1015"/>
  <c r="BK1002"/>
  <c r="BK977"/>
  <c r="K963"/>
  <c r="BE963"/>
  <c r="BK945"/>
  <c r="BK906"/>
  <c r="BK885"/>
  <c r="BK874"/>
  <c r="BK864"/>
  <c r="BK852"/>
  <c r="K826"/>
  <c r="BE826"/>
  <c r="K778"/>
  <c r="BE778"/>
  <c r="BK757"/>
  <c r="BK737"/>
  <c r="BK723"/>
  <c r="BK690"/>
  <c r="K676"/>
  <c r="BE676"/>
  <c r="K641"/>
  <c r="BE641"/>
  <c r="K635"/>
  <c r="BE635"/>
  <c r="K607"/>
  <c r="BE607"/>
  <c r="BK587"/>
  <c r="BK564"/>
  <c r="K528"/>
  <c r="BE528"/>
  <c r="BK491"/>
  <c r="BK466"/>
  <c r="BK433"/>
  <c r="BK410"/>
  <c r="BK344"/>
  <c r="K295"/>
  <c r="BE295"/>
  <c r="K278"/>
  <c r="BE278"/>
  <c r="BK263"/>
  <c r="K252"/>
  <c r="BE252"/>
  <c r="K241"/>
  <c r="BE241"/>
  <c r="BK219"/>
  <c r="K209"/>
  <c r="BE209"/>
  <c r="K177"/>
  <c r="BE177"/>
  <c r="BK163"/>
  <c r="BK152"/>
  <c i="3" r="Q247"/>
  <c r="R240"/>
  <c r="R230"/>
  <c r="R224"/>
  <c r="Q211"/>
  <c r="R205"/>
  <c r="R196"/>
  <c r="R190"/>
  <c r="R184"/>
  <c r="R180"/>
  <c r="R174"/>
  <c r="R168"/>
  <c r="R160"/>
  <c r="R152"/>
  <c r="R143"/>
  <c r="Q134"/>
  <c r="R247"/>
  <c r="Q243"/>
  <c r="Q238"/>
  <c r="R234"/>
  <c r="R228"/>
  <c r="Q222"/>
  <c r="R217"/>
  <c r="Q215"/>
  <c r="R211"/>
  <c r="Q205"/>
  <c r="Q196"/>
  <c r="Q190"/>
  <c r="Q184"/>
  <c r="Q178"/>
  <c r="Q172"/>
  <c r="R166"/>
  <c r="Q160"/>
  <c r="Q152"/>
  <c r="Q143"/>
  <c r="Q139"/>
  <c r="R134"/>
  <c r="BK247"/>
  <c r="K224"/>
  <c r="BE224"/>
  <c r="BK217"/>
  <c r="K209"/>
  <c r="BE209"/>
  <c r="K201"/>
  <c r="BE201"/>
  <c r="BK192"/>
  <c r="BK178"/>
  <c r="BK172"/>
  <c r="BK166"/>
  <c r="BK152"/>
  <c r="K143"/>
  <c r="BE143"/>
  <c r="BK132"/>
  <c r="BK243"/>
  <c r="BK236"/>
  <c r="BK232"/>
  <c i="6" r="R185"/>
  <c r="R173"/>
  <c r="R165"/>
  <c r="R158"/>
  <c r="Q154"/>
  <c r="R150"/>
  <c r="R1143"/>
  <c r="R1139"/>
  <c r="Q1137"/>
  <c r="R932"/>
  <c r="Q746"/>
  <c r="K738"/>
  <c r="R721"/>
  <c r="Q714"/>
  <c r="Q702"/>
  <c r="Q695"/>
  <c r="Q691"/>
  <c r="R679"/>
  <c r="Q665"/>
  <c r="R649"/>
  <c r="Q642"/>
  <c r="Q628"/>
  <c r="R610"/>
  <c r="R604"/>
  <c r="Q592"/>
  <c r="Q571"/>
  <c r="R563"/>
  <c r="R559"/>
  <c r="Q552"/>
  <c r="Q543"/>
  <c r="R536"/>
  <c r="R530"/>
  <c r="Q501"/>
  <c r="Q488"/>
  <c r="Q484"/>
  <c r="Q479"/>
  <c r="Q473"/>
  <c r="R462"/>
  <c r="R449"/>
  <c r="R432"/>
  <c r="Q423"/>
  <c r="R404"/>
  <c r="Q388"/>
  <c r="Q369"/>
  <c r="Q365"/>
  <c r="Q333"/>
  <c r="R324"/>
  <c r="Q315"/>
  <c r="R298"/>
  <c r="R294"/>
  <c r="Q290"/>
  <c r="Q253"/>
  <c r="Q247"/>
  <c r="Q234"/>
  <c r="Q217"/>
  <c r="Q207"/>
  <c r="R190"/>
  <c r="Q185"/>
  <c r="Q177"/>
  <c r="Q158"/>
  <c r="Q156"/>
  <c r="R924"/>
  <c r="Q917"/>
  <c r="R905"/>
  <c r="R886"/>
  <c r="Q884"/>
  <c r="K876"/>
  <c r="Q874"/>
  <c r="Q867"/>
  <c r="Q863"/>
  <c r="R855"/>
  <c r="R847"/>
  <c r="Q841"/>
  <c r="R835"/>
  <c r="Q831"/>
  <c r="Q822"/>
  <c r="Q820"/>
  <c r="Q801"/>
  <c r="R792"/>
  <c r="R785"/>
  <c r="Q772"/>
  <c r="Q763"/>
  <c r="R758"/>
  <c r="Q756"/>
  <c r="R746"/>
  <c r="R738"/>
  <c r="Q738"/>
  <c r="R733"/>
  <c r="R728"/>
  <c r="R724"/>
  <c r="R709"/>
  <c r="R698"/>
  <c r="Q683"/>
  <c r="R675"/>
  <c r="R669"/>
  <c r="Q661"/>
  <c r="R642"/>
  <c r="K638"/>
  <c r="Q600"/>
  <c r="Q588"/>
  <c r="Q580"/>
  <c r="Q573"/>
  <c r="R557"/>
  <c r="Q548"/>
  <c r="Q532"/>
  <c r="R521"/>
  <c r="Q511"/>
  <c r="Q497"/>
  <c r="R486"/>
  <c r="R473"/>
  <c r="Q462"/>
  <c r="BK1146"/>
  <c r="BK1014"/>
  <c r="K994"/>
  <c r="BE994"/>
  <c r="BK986"/>
  <c r="BK948"/>
  <c r="K932"/>
  <c r="BE932"/>
  <c r="BK915"/>
  <c r="BK903"/>
  <c r="BK871"/>
  <c r="BK857"/>
  <c r="K826"/>
  <c r="BE826"/>
  <c r="BK811"/>
  <c r="BK801"/>
  <c r="BK792"/>
  <c r="BK772"/>
  <c r="BK758"/>
  <c r="BK726"/>
  <c r="K683"/>
  <c r="BE683"/>
  <c r="K649"/>
  <c r="BE649"/>
  <c r="BK628"/>
  <c r="BK604"/>
  <c r="BK588"/>
  <c r="BK559"/>
  <c r="BK511"/>
  <c r="K488"/>
  <c r="BE488"/>
  <c r="K462"/>
  <c r="BE462"/>
  <c r="BK423"/>
  <c r="K365"/>
  <c r="BE365"/>
  <c r="BK360"/>
  <c r="K317"/>
  <c r="BE317"/>
  <c r="K276"/>
  <c r="BE276"/>
  <c r="BK240"/>
  <c r="K195"/>
  <c r="BE195"/>
  <c r="K158"/>
  <c r="BE158"/>
  <c r="K1139"/>
  <c r="BE1139"/>
  <c r="BK1102"/>
  <c r="BK1089"/>
  <c r="BK1046"/>
  <c r="BK1033"/>
  <c r="K1010"/>
  <c r="BE1010"/>
  <c r="K996"/>
  <c r="BE996"/>
  <c r="K976"/>
  <c r="BE976"/>
  <c r="BK967"/>
  <c r="BK937"/>
  <c r="K919"/>
  <c r="BE919"/>
  <c r="BK901"/>
  <c r="K878"/>
  <c r="BE878"/>
  <c r="K859"/>
  <c r="BE859"/>
  <c r="BK851"/>
  <c r="BK837"/>
  <c r="K822"/>
  <c r="BE822"/>
  <c r="K1137"/>
  <c r="BE1137"/>
  <c r="BK1128"/>
  <c r="BK1098"/>
  <c r="K1079"/>
  <c r="BE1079"/>
  <c r="BK1066"/>
  <c r="BK778"/>
  <c r="BK754"/>
  <c r="K742"/>
  <c r="BE742"/>
  <c r="BK728"/>
  <c r="BK721"/>
  <c r="BK707"/>
  <c r="BK695"/>
  <c r="BK687"/>
  <c r="BK673"/>
  <c r="K661"/>
  <c r="BE661"/>
  <c r="BK638"/>
  <c r="BK615"/>
  <c r="K596"/>
  <c r="BE596"/>
  <c r="BK578"/>
  <c r="BK563"/>
  <c r="BK548"/>
  <c r="BK532"/>
  <c r="K516"/>
  <c r="BE516"/>
  <c r="K501"/>
  <c r="BE501"/>
  <c r="BK497"/>
  <c r="BK492"/>
  <c r="BK479"/>
  <c r="BK473"/>
  <c r="BK442"/>
  <c r="BK430"/>
  <c r="BK409"/>
  <c r="K378"/>
  <c r="BE378"/>
  <c r="K358"/>
  <c r="BE358"/>
  <c r="K350"/>
  <c r="BE350"/>
  <c r="K324"/>
  <c r="BE324"/>
  <c r="K313"/>
  <c r="BE313"/>
  <c r="K307"/>
  <c r="BE307"/>
  <c r="K285"/>
  <c r="BE285"/>
  <c r="K270"/>
  <c r="BE270"/>
  <c r="BK253"/>
  <c r="K249"/>
  <c r="BE249"/>
  <c r="K232"/>
  <c r="BE232"/>
  <c r="BK217"/>
  <c r="K205"/>
  <c r="BE205"/>
  <c r="K185"/>
  <c r="BE185"/>
  <c r="K175"/>
  <c r="BE175"/>
  <c r="K154"/>
  <c r="BE154"/>
  <c r="K150"/>
  <c r="BE150"/>
  <c i="7" r="R263"/>
  <c r="R258"/>
  <c r="Q254"/>
  <c r="Q250"/>
  <c r="Q242"/>
  <c r="Q238"/>
  <c r="Q234"/>
  <c r="R225"/>
  <c r="Q223"/>
  <c r="R215"/>
  <c r="R211"/>
  <c r="Q205"/>
  <c r="Q199"/>
  <c i="11" r="Q271"/>
  <c r="R263"/>
  <c r="Q259"/>
  <c r="R253"/>
  <c r="Q249"/>
  <c r="R243"/>
  <c r="Q239"/>
  <c r="R233"/>
  <c r="Q225"/>
  <c r="R216"/>
  <c r="Q214"/>
  <c r="R202"/>
  <c r="R193"/>
  <c r="R189"/>
  <c r="R183"/>
  <c r="R179"/>
  <c r="Q175"/>
  <c r="R163"/>
  <c r="Q160"/>
  <c r="Q156"/>
  <c r="Q150"/>
  <c r="R134"/>
  <c r="Q130"/>
  <c r="Q128"/>
  <c r="K36"/>
  <c r="R237"/>
  <c r="R231"/>
  <c r="Q227"/>
  <c r="R221"/>
  <c r="Q216"/>
  <c r="R210"/>
  <c r="R206"/>
  <c r="R200"/>
  <c r="R195"/>
  <c r="Q189"/>
  <c r="Q185"/>
  <c r="Q181"/>
  <c r="R177"/>
  <c r="Q173"/>
  <c r="R169"/>
  <c r="Q167"/>
  <c r="Q154"/>
  <c r="R146"/>
  <c r="Q144"/>
  <c r="Q142"/>
  <c r="Q138"/>
  <c r="Q134"/>
  <c r="BK379"/>
  <c r="BK372"/>
  <c r="K366"/>
  <c r="BE366"/>
  <c r="BK347"/>
  <c r="BK330"/>
  <c r="K320"/>
  <c r="BE320"/>
  <c r="BK301"/>
  <c r="BK293"/>
  <c r="BK275"/>
  <c r="BK265"/>
  <c r="K259"/>
  <c r="BE259"/>
  <c r="BK249"/>
  <c r="K243"/>
  <c r="BE243"/>
  <c r="K233"/>
  <c r="BE233"/>
  <c r="K225"/>
  <c r="BE225"/>
  <c r="BK221"/>
  <c r="BK210"/>
  <c r="BK195"/>
  <c r="K183"/>
  <c r="BE183"/>
  <c r="BK173"/>
  <c r="BK165"/>
  <c r="BK148"/>
  <c r="K138"/>
  <c r="BE138"/>
  <c r="BK336"/>
  <c r="BK318"/>
  <c r="BK312"/>
  <c r="BK295"/>
  <c r="BK279"/>
  <c r="BK271"/>
  <c r="BK255"/>
  <c r="BK235"/>
  <c r="K214"/>
  <c r="BE214"/>
  <c r="BK202"/>
  <c r="K187"/>
  <c r="BE187"/>
  <c r="K175"/>
  <c r="BE175"/>
  <c r="BK167"/>
  <c r="K156"/>
  <c r="BE156"/>
  <c r="BK132"/>
  <c i="3" r="K228"/>
  <c r="BE228"/>
  <c r="BK136"/>
  <c i="4" r="R241"/>
  <c r="R221"/>
  <c r="R206"/>
  <c r="Q189"/>
  <c r="Q164"/>
  <c r="R153"/>
  <c r="R142"/>
  <c r="R132"/>
  <c r="K257"/>
  <c r="R251"/>
  <c r="R235"/>
  <c r="R223"/>
  <c r="Q215"/>
  <c r="R202"/>
  <c r="R195"/>
  <c r="Q182"/>
  <c r="R168"/>
  <c r="R145"/>
  <c r="Q130"/>
  <c r="K255"/>
  <c r="Q249"/>
  <c r="R245"/>
  <c r="R237"/>
  <c r="R231"/>
  <c r="Q217"/>
  <c r="Q200"/>
  <c r="R189"/>
  <c r="R172"/>
  <c r="R149"/>
  <c r="Q132"/>
  <c r="BK245"/>
  <c r="K239"/>
  <c r="BE239"/>
  <c r="BK231"/>
  <c r="K223"/>
  <c r="BE223"/>
  <c r="K215"/>
  <c r="BE215"/>
  <c r="K195"/>
  <c r="BE195"/>
  <c r="BK184"/>
  <c r="K142"/>
  <c r="BE142"/>
  <c r="BK138"/>
  <c r="BK257"/>
  <c r="BK221"/>
  <c r="BK191"/>
  <c r="BK145"/>
  <c r="BK206"/>
  <c r="K158"/>
  <c r="BE158"/>
  <c r="BK132"/>
  <c i="5" r="R173"/>
  <c r="R159"/>
  <c r="R151"/>
  <c r="R142"/>
  <c r="R131"/>
  <c r="Q173"/>
  <c r="R166"/>
  <c r="R157"/>
  <c r="Q153"/>
  <c r="Q144"/>
  <c r="Q134"/>
  <c r="BK177"/>
  <c r="K159"/>
  <c r="BE159"/>
  <c r="K134"/>
  <c r="BE134"/>
  <c r="K155"/>
  <c r="BE155"/>
  <c r="BK144"/>
  <c r="K136"/>
  <c r="BE136"/>
  <c i="6" r="R1104"/>
  <c r="Q1093"/>
  <c r="R1079"/>
  <c r="Q1071"/>
  <c r="R1062"/>
  <c r="Q1056"/>
  <c r="Q1042"/>
  <c r="R1020"/>
  <c r="Q1014"/>
  <c r="R1000"/>
  <c r="R998"/>
  <c r="R994"/>
  <c r="Q990"/>
  <c r="Q976"/>
  <c r="Q952"/>
  <c r="Q847"/>
  <c r="R816"/>
  <c r="R811"/>
  <c r="Q792"/>
  <c r="Q783"/>
  <c r="R763"/>
  <c r="Q1143"/>
  <c r="Q1133"/>
  <c r="Q1121"/>
  <c r="R1093"/>
  <c r="R1071"/>
  <c r="R1046"/>
  <c r="Q1039"/>
  <c r="R1025"/>
  <c r="R1010"/>
  <c r="R1003"/>
  <c r="R988"/>
  <c r="R980"/>
  <c r="R969"/>
  <c r="R960"/>
  <c r="Q956"/>
  <c r="R942"/>
  <c r="R928"/>
  <c r="K924"/>
  <c r="Q913"/>
  <c r="R903"/>
  <c r="R895"/>
  <c r="R878"/>
  <c r="Q869"/>
  <c r="R859"/>
  <c r="Q442"/>
  <c r="R430"/>
  <c r="R421"/>
  <c r="Q413"/>
  <c r="R388"/>
  <c r="R374"/>
  <c r="R365"/>
  <c r="Q358"/>
  <c r="R354"/>
  <c r="R346"/>
  <c r="R322"/>
  <c r="Q313"/>
  <c r="R307"/>
  <c r="R276"/>
  <c r="Q270"/>
  <c r="R262"/>
  <c r="Q251"/>
  <c r="R238"/>
  <c r="Q226"/>
  <c r="Q220"/>
  <c r="Q195"/>
  <c r="Q175"/>
  <c r="Q169"/>
  <c r="Q161"/>
  <c r="R154"/>
  <c r="Q152"/>
  <c r="R146"/>
  <c r="R1141"/>
  <c r="R1137"/>
  <c r="Q1135"/>
  <c r="R750"/>
  <c r="R735"/>
  <c r="R730"/>
  <c r="Q709"/>
  <c r="Q698"/>
  <c r="R691"/>
  <c r="R683"/>
  <c r="Q675"/>
  <c r="R661"/>
  <c r="Q649"/>
  <c r="Q634"/>
  <c r="Q623"/>
  <c r="R608"/>
  <c r="R592"/>
  <c r="Q584"/>
  <c r="R578"/>
  <c r="Q559"/>
  <c r="R548"/>
  <c r="Q536"/>
  <c r="Q521"/>
  <c r="R511"/>
  <c r="Q492"/>
  <c r="R469"/>
  <c r="R457"/>
  <c r="Q449"/>
  <c r="Q432"/>
  <c r="Q409"/>
  <c r="Q396"/>
  <c r="Q382"/>
  <c r="Q350"/>
  <c r="R333"/>
  <c r="Q329"/>
  <c r="Q322"/>
  <c r="Q302"/>
  <c r="Q294"/>
  <c r="Q283"/>
  <c r="R274"/>
  <c r="Q262"/>
  <c r="R253"/>
  <c r="R247"/>
  <c r="Q244"/>
  <c r="R232"/>
  <c r="R203"/>
  <c r="Q190"/>
  <c r="Q181"/>
  <c r="Q173"/>
  <c r="Q148"/>
  <c r="R919"/>
  <c r="Q905"/>
  <c r="Q901"/>
  <c r="R884"/>
  <c r="R882"/>
  <c r="Q871"/>
  <c r="R867"/>
  <c r="R851"/>
  <c r="Q845"/>
  <c r="R837"/>
  <c r="R831"/>
  <c r="Q811"/>
  <c r="Q796"/>
  <c r="R783"/>
  <c r="R767"/>
  <c r="Q758"/>
  <c r="R754"/>
  <c r="Q750"/>
  <c r="R742"/>
  <c r="Q733"/>
  <c r="R726"/>
  <c r="Q724"/>
  <c r="R714"/>
  <c r="Q707"/>
  <c r="R695"/>
  <c r="R673"/>
  <c r="Q669"/>
  <c r="Q657"/>
  <c r="Q653"/>
  <c r="R638"/>
  <c r="R634"/>
  <c r="R628"/>
  <c r="Q615"/>
  <c r="Q604"/>
  <c r="Q596"/>
  <c r="R584"/>
  <c r="Q578"/>
  <c r="R567"/>
  <c r="R532"/>
  <c r="R528"/>
  <c r="R516"/>
  <c r="R501"/>
  <c r="R492"/>
  <c r="Q486"/>
  <c r="Q465"/>
  <c r="K1044"/>
  <c r="BE1044"/>
  <c r="BK1029"/>
  <c r="K1016"/>
  <c r="BE1016"/>
  <c r="BK1003"/>
  <c r="BK992"/>
  <c r="BK956"/>
  <c r="BK924"/>
  <c r="BK886"/>
  <c r="BK874"/>
  <c r="K867"/>
  <c r="BE867"/>
  <c r="BK845"/>
  <c r="BK820"/>
  <c r="BK806"/>
  <c r="BK785"/>
  <c r="BK783"/>
  <c r="BK763"/>
  <c r="K730"/>
  <c r="BE730"/>
  <c r="K657"/>
  <c r="BE657"/>
  <c r="BK630"/>
  <c r="BK600"/>
  <c r="BK584"/>
  <c r="BK530"/>
  <c r="K486"/>
  <c r="BE486"/>
  <c r="BK453"/>
  <c r="BK413"/>
  <c r="K388"/>
  <c r="BE388"/>
  <c r="K302"/>
  <c r="BE302"/>
  <c r="K274"/>
  <c r="BE274"/>
  <c r="K207"/>
  <c r="BE207"/>
  <c r="K173"/>
  <c r="BE173"/>
  <c r="BK161"/>
  <c r="K156"/>
  <c r="BE156"/>
  <c r="K1068"/>
  <c r="BE1068"/>
  <c r="BK1035"/>
  <c r="K1020"/>
  <c r="BE1020"/>
  <c r="K998"/>
  <c r="BE998"/>
  <c r="BK990"/>
  <c r="K971"/>
  <c r="BE971"/>
  <c r="BK960"/>
  <c r="K913"/>
  <c r="BE913"/>
  <c r="K884"/>
  <c r="BE884"/>
  <c r="BK882"/>
  <c r="K863"/>
  <c r="BE863"/>
  <c r="K853"/>
  <c r="BE853"/>
  <c r="BK841"/>
  <c r="BK1135"/>
  <c r="K1104"/>
  <c r="BE1104"/>
  <c r="BK1083"/>
  <c r="BK1076"/>
  <c r="K1056"/>
  <c r="BE1056"/>
  <c r="BK756"/>
  <c r="BK735"/>
  <c r="K724"/>
  <c r="BE724"/>
  <c r="K709"/>
  <c r="BE709"/>
  <c r="BK698"/>
  <c r="K679"/>
  <c r="BE679"/>
  <c r="BK665"/>
  <c r="BK619"/>
  <c r="K610"/>
  <c r="BE610"/>
  <c r="BK571"/>
  <c r="BK557"/>
  <c r="BK539"/>
  <c r="BK528"/>
  <c r="K484"/>
  <c r="BE484"/>
  <c r="BK477"/>
  <c r="BK457"/>
  <c r="BK432"/>
  <c r="BK417"/>
  <c r="K382"/>
  <c r="BE382"/>
  <c r="K369"/>
  <c r="BE369"/>
  <c r="BK346"/>
  <c r="BK329"/>
  <c r="K315"/>
  <c r="BE315"/>
  <c r="BK294"/>
  <c r="BK283"/>
  <c r="BK262"/>
  <c r="BK247"/>
  <c r="BK244"/>
  <c r="K234"/>
  <c r="BE234"/>
  <c r="K220"/>
  <c r="BE220"/>
  <c r="K203"/>
  <c r="BE203"/>
  <c r="K181"/>
  <c r="BE181"/>
  <c r="BK169"/>
  <c r="BK148"/>
  <c i="7" r="Q265"/>
  <c r="Q256"/>
  <c r="R250"/>
  <c r="R244"/>
  <c r="R238"/>
  <c r="R234"/>
  <c r="R229"/>
  <c r="Q225"/>
  <c r="R221"/>
  <c r="R213"/>
  <c r="Q209"/>
  <c r="Q201"/>
  <c r="Q194"/>
  <c r="Q192"/>
  <c r="Q188"/>
  <c r="R180"/>
  <c r="R174"/>
  <c r="R166"/>
  <c r="R158"/>
  <c r="R152"/>
  <c r="R147"/>
  <c r="R136"/>
  <c r="Q263"/>
  <c r="R252"/>
  <c r="Q246"/>
  <c r="R232"/>
  <c r="R227"/>
  <c r="Q219"/>
  <c r="Q213"/>
  <c r="Q207"/>
  <c r="Q190"/>
  <c r="Q182"/>
  <c r="Q176"/>
  <c r="R170"/>
  <c r="R162"/>
  <c r="Q156"/>
  <c r="R143"/>
  <c r="Q134"/>
  <c r="Q132"/>
  <c r="K265"/>
  <c r="BE265"/>
  <c r="BK258"/>
  <c r="BK252"/>
  <c r="K248"/>
  <c r="BE248"/>
  <c r="K244"/>
  <c r="BE244"/>
  <c r="K232"/>
  <c r="BE232"/>
  <c r="K221"/>
  <c r="BE221"/>
  <c r="K211"/>
  <c r="BE211"/>
  <c r="BK190"/>
  <c r="BK174"/>
  <c r="K158"/>
  <c r="BE158"/>
  <c r="K141"/>
  <c r="BE141"/>
  <c r="K219"/>
  <c r="BE219"/>
  <c r="K207"/>
  <c r="BE207"/>
  <c r="BK199"/>
  <c r="BK184"/>
  <c r="BK176"/>
  <c r="BK168"/>
  <c r="BK152"/>
  <c r="K139"/>
  <c r="BE139"/>
  <c i="8" r="R212"/>
  <c r="Q202"/>
  <c r="R195"/>
  <c r="Q193"/>
  <c r="Q178"/>
  <c r="R172"/>
  <c r="R158"/>
  <c r="Q149"/>
  <c r="R145"/>
  <c r="Q140"/>
  <c r="Q132"/>
  <c r="Q227"/>
  <c r="R223"/>
  <c r="R219"/>
  <c r="R215"/>
  <c r="Q208"/>
  <c r="Q191"/>
  <c r="R184"/>
  <c r="R164"/>
  <c r="Q162"/>
  <c r="R149"/>
  <c r="R135"/>
  <c r="R259"/>
  <c r="R255"/>
  <c r="R253"/>
  <c r="R249"/>
  <c r="R245"/>
  <c r="Q243"/>
  <c r="Q241"/>
  <c r="R237"/>
  <c r="R227"/>
  <c r="R217"/>
  <c r="BK255"/>
  <c r="BK247"/>
  <c r="BK237"/>
  <c r="BK231"/>
  <c r="BK195"/>
  <c r="BK178"/>
  <c r="BK164"/>
  <c r="BK147"/>
  <c r="K138"/>
  <c r="BE138"/>
  <c r="BK243"/>
  <c r="BK233"/>
  <c r="BK212"/>
  <c r="K200"/>
  <c r="BE200"/>
  <c r="K191"/>
  <c r="BE191"/>
  <c r="K174"/>
  <c r="BE174"/>
  <c r="BK149"/>
  <c i="9" r="Q173"/>
  <c r="R164"/>
  <c r="Q155"/>
  <c r="R144"/>
  <c r="Q136"/>
  <c r="Q128"/>
  <c r="R173"/>
  <c r="R159"/>
  <c r="Q151"/>
  <c r="K173"/>
  <c r="BE173"/>
  <c r="BK162"/>
  <c r="BK151"/>
  <c r="BK136"/>
  <c r="K164"/>
  <c r="BE164"/>
  <c r="K138"/>
  <c r="BE138"/>
  <c i="10" r="R121"/>
  <c r="R129"/>
  <c r="R123"/>
  <c r="Q121"/>
  <c r="K129"/>
  <c r="BE129"/>
  <c r="K123"/>
  <c r="BE123"/>
  <c i="11" r="Q372"/>
  <c r="R368"/>
  <c r="Q360"/>
  <c r="R349"/>
  <c r="Q343"/>
  <c r="R334"/>
  <c r="R324"/>
  <c r="R314"/>
  <c r="R310"/>
  <c r="R303"/>
  <c r="R299"/>
  <c r="R295"/>
  <c r="R291"/>
  <c r="R275"/>
  <c r="R271"/>
  <c r="Q267"/>
  <c r="Q261"/>
  <c r="Q251"/>
  <c r="Q241"/>
  <c r="Q237"/>
  <c r="Q229"/>
  <c r="R219"/>
  <c r="R208"/>
  <c r="Q202"/>
  <c r="R191"/>
  <c r="Q187"/>
  <c r="R165"/>
  <c r="Q163"/>
  <c r="R156"/>
  <c r="Q152"/>
  <c r="Q140"/>
  <c r="R130"/>
  <c r="R382"/>
  <c r="Q382"/>
  <c r="Q379"/>
  <c r="Q376"/>
  <c r="Q374"/>
  <c r="K372"/>
  <c r="R366"/>
  <c r="R364"/>
  <c r="Q362"/>
  <c r="Q358"/>
  <c r="R353"/>
  <c r="R351"/>
  <c r="Q347"/>
  <c r="R341"/>
  <c r="R338"/>
  <c r="Q334"/>
  <c r="R330"/>
  <c r="Q322"/>
  <c r="R318"/>
  <c r="R316"/>
  <c r="R312"/>
  <c r="R305"/>
  <c r="R301"/>
  <c r="Q291"/>
  <c r="R287"/>
  <c r="Q285"/>
  <c r="Q279"/>
  <c r="R273"/>
  <c r="R269"/>
  <c r="R267"/>
  <c r="Q265"/>
  <c r="R259"/>
  <c r="Q257"/>
  <c r="Q255"/>
  <c r="R247"/>
  <c r="R245"/>
  <c r="R235"/>
  <c r="R229"/>
  <c r="R225"/>
  <c r="Q221"/>
  <c r="R212"/>
  <c r="Q210"/>
  <c r="Q206"/>
  <c r="Q200"/>
  <c r="Q193"/>
  <c r="R185"/>
  <c r="R181"/>
  <c r="R175"/>
  <c r="R171"/>
  <c r="Q169"/>
  <c r="Q158"/>
  <c r="Q148"/>
  <c r="R144"/>
  <c r="R140"/>
  <c r="R136"/>
  <c r="R132"/>
  <c r="K376"/>
  <c r="BE376"/>
  <c r="K370"/>
  <c r="BE370"/>
  <c r="K360"/>
  <c r="BE360"/>
  <c r="K334"/>
  <c r="BE334"/>
  <c r="BK310"/>
  <c r="BK299"/>
  <c r="K287"/>
  <c r="BE287"/>
  <c r="K267"/>
  <c r="BE267"/>
  <c r="K257"/>
  <c r="BE257"/>
  <c r="BK245"/>
  <c r="K239"/>
  <c r="BE239"/>
  <c r="K227"/>
  <c r="BE227"/>
  <c r="K212"/>
  <c r="BE212"/>
  <c r="BK200"/>
  <c r="BK191"/>
  <c r="K177"/>
  <c r="BE177"/>
  <c r="K160"/>
  <c r="BE160"/>
  <c r="BK142"/>
  <c r="K136"/>
  <c r="BE136"/>
  <c r="BK364"/>
  <c r="BK355"/>
  <c r="K349"/>
  <c r="BE349"/>
  <c r="K341"/>
  <c r="BE341"/>
  <c r="BK327"/>
  <c r="BK316"/>
  <c r="BK308"/>
  <c r="K289"/>
  <c r="BE289"/>
  <c r="BK281"/>
  <c r="K269"/>
  <c r="BE269"/>
  <c r="K251"/>
  <c r="BE251"/>
  <c r="K231"/>
  <c r="BE231"/>
  <c r="BK204"/>
  <c r="BK189"/>
  <c r="BK179"/>
  <c r="K163"/>
  <c r="BE163"/>
  <c r="BK154"/>
  <c r="K144"/>
  <c r="BE144"/>
  <c i="6" l="1" r="T145"/>
  <c r="X160"/>
  <c r="X189"/>
  <c r="X219"/>
  <c r="Q280"/>
  <c r="I102"/>
  <c r="T306"/>
  <c r="Q321"/>
  <c r="I104"/>
  <c r="T468"/>
  <c r="X468"/>
  <c r="T527"/>
  <c r="R527"/>
  <c r="J106"/>
  <c r="V542"/>
  <c r="R542"/>
  <c r="J109"/>
  <c r="V644"/>
  <c r="Q644"/>
  <c r="I110"/>
  <c r="V697"/>
  <c r="R697"/>
  <c r="J111"/>
  <c r="V732"/>
  <c r="Q732"/>
  <c r="I113"/>
  <c r="R732"/>
  <c r="J113"/>
  <c r="T737"/>
  <c r="Q737"/>
  <c r="I114"/>
  <c r="BK760"/>
  <c r="K760"/>
  <c r="K115"/>
  <c r="X760"/>
  <c r="R760"/>
  <c r="J115"/>
  <c r="V791"/>
  <c r="Q791"/>
  <c r="I116"/>
  <c r="T873"/>
  <c i="2" r="X145"/>
  <c r="R162"/>
  <c r="J99"/>
  <c r="V191"/>
  <c r="Q191"/>
  <c r="I100"/>
  <c r="T221"/>
  <c r="Q221"/>
  <c r="I101"/>
  <c r="T277"/>
  <c r="Q277"/>
  <c r="I102"/>
  <c r="T303"/>
  <c r="Q303"/>
  <c r="I103"/>
  <c r="R303"/>
  <c r="J103"/>
  <c r="V318"/>
  <c r="Q318"/>
  <c r="I104"/>
  <c r="T465"/>
  <c r="X465"/>
  <c r="X534"/>
  <c r="T549"/>
  <c r="X549"/>
  <c r="V651"/>
  <c r="X651"/>
  <c r="X704"/>
  <c r="X730"/>
  <c r="X739"/>
  <c r="X748"/>
  <c r="X771"/>
  <c r="X804"/>
  <c r="X845"/>
  <c r="R880"/>
  <c r="J118"/>
  <c r="V1023"/>
  <c r="X1023"/>
  <c r="X1059"/>
  <c r="BK1086"/>
  <c r="K1086"/>
  <c r="K121"/>
  <c r="X1086"/>
  <c r="R1093"/>
  <c r="J122"/>
  <c r="T1148"/>
  <c r="Q1148"/>
  <c r="I123"/>
  <c i="3" r="T131"/>
  <c r="T127"/>
  <c r="Q131"/>
  <c r="I99"/>
  <c r="V138"/>
  <c r="Q138"/>
  <c r="I100"/>
  <c r="V155"/>
  <c r="R155"/>
  <c r="V198"/>
  <c r="Q198"/>
  <c r="I104"/>
  <c r="Q221"/>
  <c r="I105"/>
  <c r="T242"/>
  <c r="X242"/>
  <c i="4" r="X129"/>
  <c r="Q137"/>
  <c r="I100"/>
  <c r="V144"/>
  <c r="R144"/>
  <c r="J101"/>
  <c r="T161"/>
  <c r="R161"/>
  <c r="V188"/>
  <c r="R188"/>
  <c r="J105"/>
  <c r="V199"/>
  <c r="R199"/>
  <c r="J106"/>
  <c r="V214"/>
  <c r="X214"/>
  <c i="5" r="T133"/>
  <c r="T126"/>
  <c r="Q133"/>
  <c r="I100"/>
  <c r="X150"/>
  <c r="BK161"/>
  <c r="K161"/>
  <c r="K104"/>
  <c r="X161"/>
  <c r="BK172"/>
  <c r="K172"/>
  <c r="K105"/>
  <c r="Q172"/>
  <c r="I105"/>
  <c i="6" r="X145"/>
  <c r="R145"/>
  <c r="J98"/>
  <c r="V160"/>
  <c r="R160"/>
  <c r="J99"/>
  <c r="V189"/>
  <c r="Q189"/>
  <c r="I100"/>
  <c r="T219"/>
  <c r="Q219"/>
  <c r="I101"/>
  <c r="T280"/>
  <c r="X280"/>
  <c r="V306"/>
  <c r="Q306"/>
  <c r="I103"/>
  <c r="T321"/>
  <c r="R321"/>
  <c r="J104"/>
  <c r="V468"/>
  <c r="Q468"/>
  <c r="I105"/>
  <c r="BK527"/>
  <c r="K527"/>
  <c r="K106"/>
  <c r="X527"/>
  <c r="T542"/>
  <c r="Q542"/>
  <c r="I109"/>
  <c r="X644"/>
  <c r="R644"/>
  <c r="J110"/>
  <c r="T697"/>
  <c r="X697"/>
  <c r="Q697"/>
  <c r="I111"/>
  <c r="T723"/>
  <c r="V723"/>
  <c r="X723"/>
  <c r="Q723"/>
  <c r="I112"/>
  <c r="R723"/>
  <c r="J112"/>
  <c r="T732"/>
  <c r="X732"/>
  <c r="V737"/>
  <c r="X737"/>
  <c r="R737"/>
  <c r="J114"/>
  <c r="T760"/>
  <c r="V760"/>
  <c r="Q760"/>
  <c r="I115"/>
  <c r="T791"/>
  <c r="X791"/>
  <c r="R791"/>
  <c r="J116"/>
  <c r="T830"/>
  <c r="V830"/>
  <c r="X830"/>
  <c r="Q830"/>
  <c r="I117"/>
  <c r="R830"/>
  <c r="J117"/>
  <c r="X873"/>
  <c r="R873"/>
  <c r="J118"/>
  <c r="T1005"/>
  <c r="X1005"/>
  <c r="R1005"/>
  <c r="J119"/>
  <c r="T1041"/>
  <c r="X1041"/>
  <c r="R1041"/>
  <c r="J120"/>
  <c r="T1070"/>
  <c r="X1070"/>
  <c r="R1070"/>
  <c r="J121"/>
  <c r="T1078"/>
  <c r="V1078"/>
  <c r="Q1078"/>
  <c r="I122"/>
  <c r="V1130"/>
  <c r="Q1130"/>
  <c r="I123"/>
  <c i="7" r="X131"/>
  <c r="X127"/>
  <c r="T155"/>
  <c r="V155"/>
  <c r="R155"/>
  <c r="T198"/>
  <c r="X198"/>
  <c r="Q198"/>
  <c r="I104"/>
  <c r="X231"/>
  <c r="Q231"/>
  <c r="I105"/>
  <c r="V260"/>
  <c r="R260"/>
  <c r="J106"/>
  <c i="8" r="V129"/>
  <c r="Q129"/>
  <c r="V137"/>
  <c r="Q137"/>
  <c r="I100"/>
  <c r="BK144"/>
  <c r="K144"/>
  <c r="K101"/>
  <c r="V144"/>
  <c r="Q144"/>
  <c r="I101"/>
  <c r="V161"/>
  <c r="Q161"/>
  <c r="V188"/>
  <c r="Q188"/>
  <c r="I105"/>
  <c r="V199"/>
  <c r="Q199"/>
  <c r="I106"/>
  <c r="V214"/>
  <c r="Q214"/>
  <c r="I107"/>
  <c i="9" r="T133"/>
  <c r="T126"/>
  <c r="X133"/>
  <c r="X126"/>
  <c r="R133"/>
  <c r="J100"/>
  <c r="V150"/>
  <c r="Q150"/>
  <c r="V161"/>
  <c r="Q161"/>
  <c r="I104"/>
  <c r="V172"/>
  <c r="Q172"/>
  <c r="I105"/>
  <c i="10" r="V118"/>
  <c r="V117"/>
  <c r="Q118"/>
  <c r="I97"/>
  <c i="2" r="T145"/>
  <c r="R145"/>
  <c r="V162"/>
  <c r="X162"/>
  <c r="X191"/>
  <c r="X221"/>
  <c r="X277"/>
  <c r="X303"/>
  <c r="R318"/>
  <c r="J104"/>
  <c r="V465"/>
  <c r="R465"/>
  <c r="J105"/>
  <c r="V534"/>
  <c r="R534"/>
  <c r="J106"/>
  <c r="R549"/>
  <c r="T651"/>
  <c r="R651"/>
  <c r="J110"/>
  <c r="V704"/>
  <c r="R704"/>
  <c r="J111"/>
  <c r="V730"/>
  <c r="Q730"/>
  <c r="I112"/>
  <c r="T739"/>
  <c r="R739"/>
  <c r="J113"/>
  <c r="V748"/>
  <c r="Q748"/>
  <c r="I114"/>
  <c r="T771"/>
  <c r="R771"/>
  <c r="J115"/>
  <c r="V804"/>
  <c r="R804"/>
  <c r="J116"/>
  <c r="T845"/>
  <c r="Q845"/>
  <c r="I117"/>
  <c r="T880"/>
  <c r="X880"/>
  <c r="Q1023"/>
  <c r="I119"/>
  <c r="T1059"/>
  <c r="Q1059"/>
  <c r="I120"/>
  <c r="T1086"/>
  <c r="Q1086"/>
  <c r="I121"/>
  <c r="T1093"/>
  <c r="Q1093"/>
  <c r="I122"/>
  <c r="V1148"/>
  <c r="R1148"/>
  <c r="J123"/>
  <c i="3" r="V131"/>
  <c r="V127"/>
  <c r="R131"/>
  <c r="J99"/>
  <c r="T138"/>
  <c r="R138"/>
  <c r="J100"/>
  <c r="T155"/>
  <c r="X155"/>
  <c r="R198"/>
  <c r="J104"/>
  <c r="V221"/>
  <c r="X221"/>
  <c r="BK242"/>
  <c r="K242"/>
  <c r="K106"/>
  <c r="Q242"/>
  <c r="I106"/>
  <c i="4" r="V129"/>
  <c r="R129"/>
  <c r="J98"/>
  <c r="V137"/>
  <c r="R137"/>
  <c r="J100"/>
  <c r="T144"/>
  <c r="Q144"/>
  <c r="I101"/>
  <c r="X161"/>
  <c r="X160"/>
  <c r="X188"/>
  <c r="X199"/>
  <c r="Q214"/>
  <c r="I107"/>
  <c i="5" r="V133"/>
  <c r="V126"/>
  <c r="R133"/>
  <c r="J100"/>
  <c r="V150"/>
  <c r="R150"/>
  <c r="V161"/>
  <c r="R161"/>
  <c r="J104"/>
  <c r="V172"/>
  <c r="R172"/>
  <c r="J105"/>
  <c i="11" r="T127"/>
  <c r="X127"/>
  <c r="R127"/>
  <c r="T162"/>
  <c r="X162"/>
  <c r="R162"/>
  <c r="J98"/>
  <c r="V197"/>
  <c r="Q197"/>
  <c r="I99"/>
  <c r="V218"/>
  <c r="R218"/>
  <c r="J100"/>
  <c r="T307"/>
  <c r="X307"/>
  <c r="R307"/>
  <c r="J101"/>
  <c r="T329"/>
  <c r="X329"/>
  <c r="V340"/>
  <c r="Q340"/>
  <c r="I103"/>
  <c r="V357"/>
  <c r="R357"/>
  <c r="J104"/>
  <c i="2" r="V145"/>
  <c r="Q145"/>
  <c r="T162"/>
  <c r="Q162"/>
  <c r="I99"/>
  <c r="T191"/>
  <c r="R191"/>
  <c r="J100"/>
  <c r="V221"/>
  <c r="R221"/>
  <c r="J101"/>
  <c r="V277"/>
  <c r="R277"/>
  <c r="J102"/>
  <c r="V303"/>
  <c r="T318"/>
  <c r="X318"/>
  <c r="Q465"/>
  <c r="I105"/>
  <c r="T534"/>
  <c r="Q534"/>
  <c r="I106"/>
  <c r="V549"/>
  <c r="Q549"/>
  <c r="I109"/>
  <c r="Q651"/>
  <c r="I110"/>
  <c r="T704"/>
  <c r="Q704"/>
  <c r="I111"/>
  <c r="T730"/>
  <c r="R730"/>
  <c r="J112"/>
  <c r="V739"/>
  <c r="Q739"/>
  <c r="I113"/>
  <c r="T748"/>
  <c r="R748"/>
  <c r="J114"/>
  <c r="V771"/>
  <c r="Q771"/>
  <c r="I115"/>
  <c r="T804"/>
  <c r="Q804"/>
  <c r="I116"/>
  <c r="V845"/>
  <c r="R845"/>
  <c r="J117"/>
  <c r="V880"/>
  <c r="Q880"/>
  <c r="I118"/>
  <c r="T1023"/>
  <c r="R1023"/>
  <c r="J119"/>
  <c r="V1059"/>
  <c r="R1059"/>
  <c r="J120"/>
  <c r="V1086"/>
  <c r="R1086"/>
  <c r="J121"/>
  <c r="V1093"/>
  <c r="X1093"/>
  <c r="X1148"/>
  <c i="3" r="BK131"/>
  <c r="K131"/>
  <c r="K99"/>
  <c r="X131"/>
  <c r="X127"/>
  <c r="X138"/>
  <c r="Q155"/>
  <c r="Q154"/>
  <c r="I102"/>
  <c r="T198"/>
  <c r="X198"/>
  <c r="T221"/>
  <c r="R221"/>
  <c r="J105"/>
  <c r="V242"/>
  <c r="R242"/>
  <c r="J106"/>
  <c i="4" r="T129"/>
  <c r="Q129"/>
  <c r="T137"/>
  <c r="X137"/>
  <c r="X144"/>
  <c r="V161"/>
  <c r="V160"/>
  <c r="Q161"/>
  <c r="I104"/>
  <c r="T188"/>
  <c r="Q188"/>
  <c r="I105"/>
  <c r="T199"/>
  <c r="Q199"/>
  <c r="I106"/>
  <c r="T214"/>
  <c r="R214"/>
  <c r="J107"/>
  <c i="5" r="X133"/>
  <c r="X126"/>
  <c r="T150"/>
  <c r="Q150"/>
  <c r="Q149"/>
  <c r="I102"/>
  <c r="T161"/>
  <c r="Q161"/>
  <c r="I104"/>
  <c r="T172"/>
  <c r="X172"/>
  <c i="6" r="V145"/>
  <c r="Q145"/>
  <c r="T160"/>
  <c r="Q160"/>
  <c r="I99"/>
  <c r="T189"/>
  <c r="R189"/>
  <c r="J100"/>
  <c r="V219"/>
  <c r="R219"/>
  <c r="J101"/>
  <c r="V280"/>
  <c r="R280"/>
  <c r="J102"/>
  <c r="X306"/>
  <c r="R306"/>
  <c r="J103"/>
  <c r="V321"/>
  <c r="X321"/>
  <c r="R468"/>
  <c r="J105"/>
  <c r="V527"/>
  <c r="Q527"/>
  <c r="I106"/>
  <c r="X542"/>
  <c r="T644"/>
  <c r="V873"/>
  <c r="Q873"/>
  <c r="I118"/>
  <c r="V1005"/>
  <c r="Q1005"/>
  <c r="I119"/>
  <c r="V1041"/>
  <c r="Q1041"/>
  <c r="I120"/>
  <c r="V1070"/>
  <c r="Q1070"/>
  <c r="I121"/>
  <c r="X1078"/>
  <c r="R1078"/>
  <c r="J122"/>
  <c r="T1130"/>
  <c r="X1130"/>
  <c r="R1130"/>
  <c r="J123"/>
  <c i="7" r="T131"/>
  <c r="T127"/>
  <c r="V131"/>
  <c r="V127"/>
  <c r="Q131"/>
  <c r="I99"/>
  <c r="R131"/>
  <c r="J99"/>
  <c r="T138"/>
  <c r="V138"/>
  <c r="X138"/>
  <c r="Q138"/>
  <c r="I100"/>
  <c r="R138"/>
  <c r="J100"/>
  <c r="X155"/>
  <c r="Q155"/>
  <c r="V198"/>
  <c r="R198"/>
  <c r="J104"/>
  <c r="T231"/>
  <c r="V231"/>
  <c r="R231"/>
  <c r="J105"/>
  <c r="T260"/>
  <c r="X260"/>
  <c r="Q260"/>
  <c r="I106"/>
  <c i="8" r="T129"/>
  <c r="X129"/>
  <c r="R129"/>
  <c r="T137"/>
  <c r="X137"/>
  <c r="R137"/>
  <c r="J100"/>
  <c r="T144"/>
  <c r="X144"/>
  <c r="R144"/>
  <c r="J101"/>
  <c r="T161"/>
  <c r="X161"/>
  <c r="R161"/>
  <c r="T188"/>
  <c r="X188"/>
  <c r="R188"/>
  <c r="J105"/>
  <c r="T199"/>
  <c r="X199"/>
  <c r="R199"/>
  <c r="J106"/>
  <c r="T214"/>
  <c r="X214"/>
  <c r="R214"/>
  <c r="J107"/>
  <c i="9" r="V133"/>
  <c r="V126"/>
  <c r="Q133"/>
  <c r="I100"/>
  <c r="T150"/>
  <c r="X150"/>
  <c r="R150"/>
  <c r="T161"/>
  <c r="X161"/>
  <c r="R161"/>
  <c r="J104"/>
  <c r="T172"/>
  <c r="X172"/>
  <c r="R172"/>
  <c r="J105"/>
  <c i="10" r="T118"/>
  <c r="T117"/>
  <c i="1" r="AW103"/>
  <c i="10" r="X118"/>
  <c r="X117"/>
  <c r="R118"/>
  <c r="R117"/>
  <c r="J96"/>
  <c r="K31"/>
  <c i="1" r="AT103"/>
  <c i="11" r="V127"/>
  <c r="Q127"/>
  <c r="I97"/>
  <c r="V162"/>
  <c r="Q162"/>
  <c r="I98"/>
  <c r="T197"/>
  <c r="X197"/>
  <c r="R197"/>
  <c r="J99"/>
  <c r="T218"/>
  <c r="X218"/>
  <c r="Q218"/>
  <c r="I100"/>
  <c r="V307"/>
  <c r="Q307"/>
  <c r="I101"/>
  <c r="V329"/>
  <c r="Q329"/>
  <c r="I102"/>
  <c r="R329"/>
  <c r="J102"/>
  <c r="T340"/>
  <c r="X340"/>
  <c r="R340"/>
  <c r="J103"/>
  <c r="T357"/>
  <c r="X357"/>
  <c r="Q357"/>
  <c r="I104"/>
  <c i="6" r="Q538"/>
  <c r="I107"/>
  <c i="2" r="R545"/>
  <c r="J107"/>
  <c i="3" r="Q128"/>
  <c r="I98"/>
  <c i="4" r="R157"/>
  <c r="J102"/>
  <c i="5" r="BK127"/>
  <c r="K127"/>
  <c r="K98"/>
  <c r="BK130"/>
  <c r="K130"/>
  <c r="K99"/>
  <c r="Q130"/>
  <c r="I99"/>
  <c i="6" r="BK538"/>
  <c r="K538"/>
  <c r="K107"/>
  <c r="R538"/>
  <c r="J107"/>
  <c i="7" r="R128"/>
  <c i="8" r="Q134"/>
  <c r="I99"/>
  <c r="BK157"/>
  <c r="K157"/>
  <c r="K102"/>
  <c r="Q157"/>
  <c r="I102"/>
  <c i="9" r="R127"/>
  <c r="J98"/>
  <c r="R130"/>
  <c r="J99"/>
  <c r="Q146"/>
  <c r="I101"/>
  <c i="3" r="R128"/>
  <c r="R127"/>
  <c r="R151"/>
  <c r="J101"/>
  <c i="4" r="R134"/>
  <c r="J99"/>
  <c r="Q157"/>
  <c r="I102"/>
  <c i="5" r="R127"/>
  <c r="R130"/>
  <c r="J99"/>
  <c r="Q146"/>
  <c r="I101"/>
  <c i="11" r="R378"/>
  <c r="J105"/>
  <c i="2" r="Q545"/>
  <c r="I107"/>
  <c i="3" r="BK128"/>
  <c r="K128"/>
  <c r="K98"/>
  <c r="BK151"/>
  <c r="K151"/>
  <c r="K101"/>
  <c r="Q151"/>
  <c r="I101"/>
  <c i="4" r="Q134"/>
  <c r="I99"/>
  <c i="5" r="Q127"/>
  <c r="Q126"/>
  <c r="Q125"/>
  <c r="I96"/>
  <c r="K30"/>
  <c i="1" r="AS98"/>
  <c i="5" r="R146"/>
  <c r="J101"/>
  <c i="7" r="BK128"/>
  <c r="K128"/>
  <c r="K98"/>
  <c r="Q128"/>
  <c r="BK151"/>
  <c r="K151"/>
  <c r="K101"/>
  <c r="Q151"/>
  <c r="I101"/>
  <c r="R151"/>
  <c r="J101"/>
  <c i="8" r="R134"/>
  <c r="J99"/>
  <c r="R157"/>
  <c r="J102"/>
  <c i="9" r="BK127"/>
  <c r="K127"/>
  <c r="K98"/>
  <c r="Q127"/>
  <c r="Q130"/>
  <c r="I99"/>
  <c r="BK146"/>
  <c r="K146"/>
  <c r="K101"/>
  <c r="R146"/>
  <c r="J101"/>
  <c i="11" r="BK378"/>
  <c r="K378"/>
  <c r="K105"/>
  <c r="Q378"/>
  <c r="I105"/>
  <c r="Q381"/>
  <c r="I106"/>
  <c r="R381"/>
  <c r="J106"/>
  <c r="E85"/>
  <c r="F91"/>
  <c r="F92"/>
  <c r="J120"/>
  <c r="J122"/>
  <c r="J123"/>
  <c r="BE372"/>
  <c i="1" r="AY104"/>
  <c i="10" r="E85"/>
  <c r="J89"/>
  <c r="J91"/>
  <c r="J92"/>
  <c r="F113"/>
  <c r="F114"/>
  <c i="9" r="J89"/>
  <c r="J91"/>
  <c r="J92"/>
  <c r="F121"/>
  <c r="F122"/>
  <c r="E85"/>
  <c i="8" r="BE235"/>
  <c r="E85"/>
  <c r="F91"/>
  <c r="F92"/>
  <c r="J121"/>
  <c r="J123"/>
  <c r="J124"/>
  <c i="7" r="E85"/>
  <c r="J91"/>
  <c r="J92"/>
  <c r="J120"/>
  <c r="F122"/>
  <c r="F123"/>
  <c i="6" r="BE702"/>
  <c r="BE876"/>
  <c r="E85"/>
  <c r="J89"/>
  <c r="J91"/>
  <c r="J92"/>
  <c r="F140"/>
  <c r="BE423"/>
  <c r="BE638"/>
  <c r="BE695"/>
  <c r="BE738"/>
  <c r="F91"/>
  <c r="BE924"/>
  <c i="5" r="E85"/>
  <c r="F91"/>
  <c r="J91"/>
  <c r="J92"/>
  <c r="J119"/>
  <c r="F92"/>
  <c i="4" r="J91"/>
  <c r="J121"/>
  <c r="F124"/>
  <c r="BE249"/>
  <c r="E85"/>
  <c r="F91"/>
  <c r="J124"/>
  <c r="BE245"/>
  <c r="BE255"/>
  <c r="BE257"/>
  <c i="3" r="E85"/>
  <c r="F91"/>
  <c r="J91"/>
  <c r="J92"/>
  <c r="J120"/>
  <c r="F92"/>
  <c r="BE243"/>
  <c i="2" r="F91"/>
  <c r="J92"/>
  <c r="J139"/>
  <c r="F92"/>
  <c r="E85"/>
  <c r="J89"/>
  <c r="BE1117"/>
  <c r="K235"/>
  <c r="BE235"/>
  <c r="BK380"/>
  <c r="BK450"/>
  <c r="BK535"/>
  <c r="BK578"/>
  <c r="BK611"/>
  <c r="K645"/>
  <c r="BE645"/>
  <c r="K678"/>
  <c r="BE678"/>
  <c r="K709"/>
  <c r="BE709"/>
  <c r="BK746"/>
  <c r="BK868"/>
  <c r="K906"/>
  <c r="BE906"/>
  <c r="K955"/>
  <c r="BE955"/>
  <c r="BK1053"/>
  <c r="K1094"/>
  <c r="BE1094"/>
  <c r="BK1155"/>
  <c r="BK1000"/>
  <c r="K304"/>
  <c r="BE304"/>
  <c r="BK515"/>
  <c r="F38"/>
  <c i="1" r="BE95"/>
  <c i="2" r="BK154"/>
  <c r="K197"/>
  <c r="BE197"/>
  <c r="K239"/>
  <c r="BE239"/>
  <c r="K271"/>
  <c r="BE271"/>
  <c r="K319"/>
  <c r="BE319"/>
  <c r="BK362"/>
  <c r="K418"/>
  <c r="BE418"/>
  <c r="BK435"/>
  <c r="K483"/>
  <c r="BE483"/>
  <c r="K537"/>
  <c r="BE537"/>
  <c r="BK580"/>
  <c r="K615"/>
  <c r="BE615"/>
  <c r="K649"/>
  <c r="BE649"/>
  <c r="BK728"/>
  <c r="K765"/>
  <c r="BE765"/>
  <c r="K850"/>
  <c r="BE850"/>
  <c r="K916"/>
  <c r="BE916"/>
  <c r="BK951"/>
  <c r="BK1051"/>
  <c r="K1091"/>
  <c r="BE1091"/>
  <c r="K1146"/>
  <c r="BE1146"/>
  <c r="K846"/>
  <c r="BE846"/>
  <c r="BK280"/>
  <c r="K495"/>
  <c r="BE495"/>
  <c r="K1159"/>
  <c r="BE1159"/>
  <c r="K148"/>
  <c r="BE148"/>
  <c r="BK156"/>
  <c r="K175"/>
  <c r="BE175"/>
  <c r="BK192"/>
  <c r="BK209"/>
  <c r="BK245"/>
  <c r="K282"/>
  <c r="BE282"/>
  <c r="BK310"/>
  <c r="K344"/>
  <c r="BE344"/>
  <c r="K384"/>
  <c r="BE384"/>
  <c r="K443"/>
  <c r="BE443"/>
  <c r="K487"/>
  <c r="BE487"/>
  <c r="BK546"/>
  <c r="BK545"/>
  <c r="K545"/>
  <c r="K107"/>
  <c r="K585"/>
  <c r="BE585"/>
  <c r="K617"/>
  <c r="BE617"/>
  <c r="BK668"/>
  <c r="K705"/>
  <c r="BE705"/>
  <c r="BK731"/>
  <c r="BK778"/>
  <c r="BK835"/>
  <c r="BK876"/>
  <c r="BK912"/>
  <c r="K959"/>
  <c r="BE959"/>
  <c r="K1047"/>
  <c r="BE1047"/>
  <c r="K1087"/>
  <c r="BE1087"/>
  <c r="BK733"/>
  <c r="K1002"/>
  <c r="BE1002"/>
  <c r="BK213"/>
  <c r="K348"/>
  <c r="BE348"/>
  <c r="BK543"/>
  <c i="3" r="K36"/>
  <c i="1" r="AY96"/>
  <c i="3" r="K152"/>
  <c r="BE152"/>
  <c r="K158"/>
  <c r="BE158"/>
  <c r="K166"/>
  <c r="BE166"/>
  <c r="K174"/>
  <c r="BE174"/>
  <c r="K180"/>
  <c r="BE180"/>
  <c r="K192"/>
  <c r="BE192"/>
  <c r="BK201"/>
  <c r="K217"/>
  <c r="BE217"/>
  <c r="BK224"/>
  <c r="K232"/>
  <c r="BE232"/>
  <c r="K247"/>
  <c r="BE247"/>
  <c r="K132"/>
  <c r="BE132"/>
  <c r="K136"/>
  <c r="BE136"/>
  <c r="K147"/>
  <c r="BE147"/>
  <c r="K156"/>
  <c r="BE156"/>
  <c r="K164"/>
  <c r="BE164"/>
  <c r="BK176"/>
  <c r="K190"/>
  <c r="BE190"/>
  <c r="K205"/>
  <c r="BE205"/>
  <c r="BK215"/>
  <c r="K226"/>
  <c r="BE226"/>
  <c r="K238"/>
  <c r="BE238"/>
  <c i="4" r="F39"/>
  <c i="1" r="BF97"/>
  <c i="4" r="BK135"/>
  <c r="BK134"/>
  <c r="K134"/>
  <c r="K99"/>
  <c r="K168"/>
  <c r="BE168"/>
  <c r="BK208"/>
  <c r="BK199"/>
  <c r="K199"/>
  <c r="K106"/>
  <c r="BK233"/>
  <c r="K259"/>
  <c r="BE259"/>
  <c r="BK158"/>
  <c r="BK157"/>
  <c r="K157"/>
  <c r="K102"/>
  <c r="BK195"/>
  <c r="BK188"/>
  <c r="K188"/>
  <c r="K105"/>
  <c r="K140"/>
  <c r="BE140"/>
  <c r="K164"/>
  <c r="BE164"/>
  <c r="K231"/>
  <c r="BE231"/>
  <c r="BK178"/>
  <c r="BK223"/>
  <c i="5" r="F39"/>
  <c i="1" r="BF98"/>
  <c i="5" r="K157"/>
  <c r="BE157"/>
  <c r="BK134"/>
  <c r="K151"/>
  <c r="BE151"/>
  <c r="K164"/>
  <c r="BE164"/>
  <c r="K175"/>
  <c r="BE175"/>
  <c i="6" r="F39"/>
  <c i="1" r="BF99"/>
  <c i="6" r="BK1016"/>
  <c r="K1042"/>
  <c r="BE1042"/>
  <c r="K1083"/>
  <c r="BE1083"/>
  <c r="K1131"/>
  <c r="BE1131"/>
  <c r="F37"/>
  <c i="1" r="BD99"/>
  <c i="7" r="K229"/>
  <c r="BE229"/>
  <c r="BK265"/>
  <c r="BK260"/>
  <c r="K260"/>
  <c r="K106"/>
  <c r="K149"/>
  <c r="BE149"/>
  <c r="K162"/>
  <c r="BE162"/>
  <c r="K170"/>
  <c r="BE170"/>
  <c r="K178"/>
  <c r="BE178"/>
  <c r="K186"/>
  <c r="BE186"/>
  <c r="BK194"/>
  <c r="K205"/>
  <c r="BE205"/>
  <c r="BK213"/>
  <c r="BK223"/>
  <c r="BK232"/>
  <c r="BK240"/>
  <c r="BK248"/>
  <c r="K258"/>
  <c r="BE258"/>
  <c r="K217"/>
  <c r="BE217"/>
  <c i="8" r="K36"/>
  <c i="1" r="AY101"/>
  <c i="8" r="K237"/>
  <c r="BE237"/>
  <c r="K253"/>
  <c r="BE253"/>
  <c r="BK142"/>
  <c r="K162"/>
  <c r="BE162"/>
  <c r="K178"/>
  <c r="BE178"/>
  <c r="K195"/>
  <c r="BE195"/>
  <c r="BK215"/>
  <c r="K221"/>
  <c r="BE221"/>
  <c r="K241"/>
  <c r="BE241"/>
  <c r="BK135"/>
  <c r="BK134"/>
  <c r="K134"/>
  <c r="K99"/>
  <c r="K155"/>
  <c r="BE155"/>
  <c r="BK186"/>
  <c r="K212"/>
  <c r="BE212"/>
  <c i="9" r="K36"/>
  <c i="1" r="AY102"/>
  <c i="9" r="K166"/>
  <c r="BE166"/>
  <c r="K147"/>
  <c r="BE147"/>
  <c r="BK134"/>
  <c r="BK155"/>
  <c r="BK150"/>
  <c r="K150"/>
  <c r="K103"/>
  <c r="BK175"/>
  <c r="K162"/>
  <c r="BE162"/>
  <c i="10" r="F38"/>
  <c i="1" r="BE103"/>
  <c i="10" r="BK123"/>
  <c r="F39"/>
  <c i="1" r="BF103"/>
  <c i="11" r="BK169"/>
  <c r="BK177"/>
  <c r="BK183"/>
  <c r="K193"/>
  <c r="BE193"/>
  <c r="K202"/>
  <c r="BE202"/>
  <c r="BK214"/>
  <c r="BK223"/>
  <c r="BK233"/>
  <c r="K241"/>
  <c r="BE241"/>
  <c r="K249"/>
  <c r="BE249"/>
  <c r="BK257"/>
  <c r="K265"/>
  <c r="BE265"/>
  <c r="K275"/>
  <c r="BE275"/>
  <c r="BK283"/>
  <c r="BK291"/>
  <c r="K299"/>
  <c r="BE299"/>
  <c r="BK303"/>
  <c r="BK314"/>
  <c r="K322"/>
  <c r="BE322"/>
  <c r="BK334"/>
  <c r="BK341"/>
  <c r="BK349"/>
  <c r="K358"/>
  <c r="BE358"/>
  <c r="K368"/>
  <c r="BE368"/>
  <c r="K158"/>
  <c r="BE158"/>
  <c r="K271"/>
  <c r="BE271"/>
  <c r="F38"/>
  <c i="1" r="BE104"/>
  <c i="11" r="BK351"/>
  <c r="BK376"/>
  <c r="K310"/>
  <c r="BE310"/>
  <c i="2" r="K36"/>
  <c i="1" r="AY95"/>
  <c i="2" r="BK187"/>
  <c r="K250"/>
  <c r="BE250"/>
  <c r="K332"/>
  <c r="BE332"/>
  <c r="K390"/>
  <c r="BE390"/>
  <c r="BK454"/>
  <c r="K519"/>
  <c r="BE519"/>
  <c r="BK570"/>
  <c r="BK607"/>
  <c r="BK626"/>
  <c r="BK664"/>
  <c r="K753"/>
  <c r="BE753"/>
  <c r="BK831"/>
  <c r="K881"/>
  <c r="BE881"/>
  <c r="K927"/>
  <c r="BE927"/>
  <c r="BK983"/>
  <c r="K1062"/>
  <c r="BE1062"/>
  <c r="K1157"/>
  <c r="BE1157"/>
  <c r="K994"/>
  <c r="BE994"/>
  <c r="BK241"/>
  <c r="K376"/>
  <c r="BE376"/>
  <c r="K1010"/>
  <c r="BE1010"/>
  <c r="BK146"/>
  <c r="K152"/>
  <c r="BE152"/>
  <c r="K158"/>
  <c r="BE158"/>
  <c r="K183"/>
  <c r="BE183"/>
  <c r="BK201"/>
  <c r="BK222"/>
  <c r="K267"/>
  <c r="BE267"/>
  <c r="BK314"/>
  <c r="K356"/>
  <c r="BE356"/>
  <c r="K424"/>
  <c r="BE424"/>
  <c r="K458"/>
  <c r="BE458"/>
  <c r="BK508"/>
  <c r="K559"/>
  <c r="BE559"/>
  <c r="BK595"/>
  <c r="BK630"/>
  <c r="BK660"/>
  <c r="BK694"/>
  <c r="K723"/>
  <c r="BE723"/>
  <c r="BK798"/>
  <c r="K841"/>
  <c r="BE841"/>
  <c r="BK887"/>
  <c r="BK922"/>
  <c r="K977"/>
  <c r="BE977"/>
  <c r="BK1034"/>
  <c r="BK1073"/>
  <c r="BK1119"/>
  <c r="BK826"/>
  <c r="K1008"/>
  <c r="BE1008"/>
  <c r="BK177"/>
  <c r="BK258"/>
  <c r="BK462"/>
  <c r="K1164"/>
  <c r="BE1164"/>
  <c i="3" r="F36"/>
  <c i="1" r="BC96"/>
  <c i="3" r="BK143"/>
  <c r="BK138"/>
  <c r="K138"/>
  <c r="K100"/>
  <c r="BK162"/>
  <c r="BK170"/>
  <c r="K178"/>
  <c r="BE178"/>
  <c r="BK184"/>
  <c r="K188"/>
  <c r="BE188"/>
  <c r="K196"/>
  <c r="BE196"/>
  <c r="BK207"/>
  <c r="BK211"/>
  <c r="K222"/>
  <c r="BE222"/>
  <c r="BK228"/>
  <c r="K236"/>
  <c r="BE236"/>
  <c r="F39"/>
  <c i="1" r="BF96"/>
  <c i="4" r="K184"/>
  <c r="BE184"/>
  <c r="K202"/>
  <c r="BE202"/>
  <c r="BK219"/>
  <c r="BK235"/>
  <c r="BK243"/>
  <c r="K251"/>
  <c r="BE251"/>
  <c r="K138"/>
  <c r="BE138"/>
  <c r="BK172"/>
  <c r="BK186"/>
  <c r="K197"/>
  <c r="BE197"/>
  <c r="BK217"/>
  <c r="BK225"/>
  <c r="K253"/>
  <c r="BE253"/>
  <c r="F36"/>
  <c i="1" r="BC97"/>
  <c i="4" r="BK227"/>
  <c r="K145"/>
  <c r="BE145"/>
  <c r="K193"/>
  <c r="BE193"/>
  <c r="BK237"/>
  <c r="BK162"/>
  <c i="5" r="F36"/>
  <c i="1" r="BC98"/>
  <c i="5" r="K128"/>
  <c r="BE128"/>
  <c r="K142"/>
  <c r="BE142"/>
  <c r="K168"/>
  <c r="BE168"/>
  <c r="F38"/>
  <c i="1" r="BE98"/>
  <c i="6" r="K465"/>
  <c r="BE465"/>
  <c r="K477"/>
  <c r="BE477"/>
  <c r="BK484"/>
  <c r="BK488"/>
  <c r="K497"/>
  <c r="BE497"/>
  <c r="BK507"/>
  <c r="BK516"/>
  <c r="K528"/>
  <c r="BE528"/>
  <c r="K532"/>
  <c r="BE532"/>
  <c r="K539"/>
  <c r="BE539"/>
  <c r="K543"/>
  <c r="BE543"/>
  <c r="BK552"/>
  <c r="K559"/>
  <c r="BE559"/>
  <c r="BK567"/>
  <c r="K573"/>
  <c r="BE573"/>
  <c r="K584"/>
  <c r="BE584"/>
  <c r="K592"/>
  <c r="BE592"/>
  <c r="BK596"/>
  <c r="K604"/>
  <c r="BE604"/>
  <c r="BK610"/>
  <c r="K619"/>
  <c r="BE619"/>
  <c r="K630"/>
  <c r="BE630"/>
  <c r="BK642"/>
  <c r="BK649"/>
  <c r="K653"/>
  <c r="BE653"/>
  <c r="BK661"/>
  <c r="K669"/>
  <c r="BE669"/>
  <c r="K675"/>
  <c r="BE675"/>
  <c r="BK683"/>
  <c r="BK691"/>
  <c r="BK714"/>
  <c r="K721"/>
  <c r="BE721"/>
  <c r="K728"/>
  <c r="BE728"/>
  <c r="BK733"/>
  <c r="BK732"/>
  <c r="K732"/>
  <c r="K113"/>
  <c r="BK742"/>
  <c r="BK750"/>
  <c r="K754"/>
  <c r="BE754"/>
  <c r="K758"/>
  <c r="BE758"/>
  <c r="K763"/>
  <c r="BE763"/>
  <c r="K772"/>
  <c r="BE772"/>
  <c r="K783"/>
  <c r="BE783"/>
  <c r="K789"/>
  <c r="BE789"/>
  <c r="K796"/>
  <c r="BE796"/>
  <c r="K806"/>
  <c r="BE806"/>
  <c r="K811"/>
  <c r="BE811"/>
  <c r="K820"/>
  <c r="BE820"/>
  <c r="BK826"/>
  <c r="BK835"/>
  <c r="K841"/>
  <c r="BE841"/>
  <c r="BK847"/>
  <c r="BK853"/>
  <c r="K855"/>
  <c r="BE855"/>
  <c r="BK859"/>
  <c r="BK865"/>
  <c r="BK867"/>
  <c r="K871"/>
  <c r="BE871"/>
  <c r="K882"/>
  <c r="BE882"/>
  <c r="K886"/>
  <c r="BE886"/>
  <c r="K899"/>
  <c r="BE899"/>
  <c r="K903"/>
  <c r="BE903"/>
  <c r="BK909"/>
  <c r="BK913"/>
  <c r="K917"/>
  <c r="BE917"/>
  <c r="K928"/>
  <c r="BE928"/>
  <c r="K148"/>
  <c r="BE148"/>
  <c r="BK150"/>
  <c r="BK154"/>
  <c r="BK158"/>
  <c r="BK165"/>
  <c r="BK173"/>
  <c r="K177"/>
  <c r="BE177"/>
  <c r="BK181"/>
  <c r="BK190"/>
  <c r="BK199"/>
  <c r="BK205"/>
  <c r="BK211"/>
  <c r="K217"/>
  <c r="BE217"/>
  <c r="BK226"/>
  <c r="BK232"/>
  <c r="BK238"/>
  <c r="K244"/>
  <c r="BE244"/>
  <c r="BK249"/>
  <c r="K253"/>
  <c r="BE253"/>
  <c r="K262"/>
  <c r="BE262"/>
  <c r="BK266"/>
  <c r="BK274"/>
  <c r="K281"/>
  <c r="BE281"/>
  <c r="BK285"/>
  <c r="K294"/>
  <c r="BE294"/>
  <c r="K298"/>
  <c r="BE298"/>
  <c r="BK307"/>
  <c r="BK313"/>
  <c r="BK317"/>
  <c r="BK324"/>
  <c r="BK333"/>
  <c r="BK335"/>
  <c r="BK350"/>
  <c r="BK358"/>
  <c r="BK365"/>
  <c r="K374"/>
  <c r="BE374"/>
  <c r="BK382"/>
  <c r="K396"/>
  <c r="BE396"/>
  <c r="K404"/>
  <c r="BE404"/>
  <c r="K413"/>
  <c r="BE413"/>
  <c r="K421"/>
  <c r="BE421"/>
  <c r="K430"/>
  <c r="BE430"/>
  <c r="BK434"/>
  <c r="K580"/>
  <c r="BE580"/>
  <c r="K707"/>
  <c r="BE707"/>
  <c r="BK932"/>
  <c r="BK1137"/>
  <c r="BK1141"/>
  <c r="K1146"/>
  <c r="BE1146"/>
  <c r="K948"/>
  <c r="BE948"/>
  <c r="K956"/>
  <c r="BE956"/>
  <c r="BK969"/>
  <c r="BK971"/>
  <c r="K986"/>
  <c r="BE986"/>
  <c r="BK988"/>
  <c r="K992"/>
  <c r="BE992"/>
  <c r="BK996"/>
  <c r="BK1000"/>
  <c r="BK1010"/>
  <c r="K1035"/>
  <c r="BE1035"/>
  <c r="K1046"/>
  <c r="BE1046"/>
  <c r="BK1071"/>
  <c r="BK1070"/>
  <c r="K1070"/>
  <c r="K121"/>
  <c r="K1121"/>
  <c r="BE1121"/>
  <c r="K1003"/>
  <c r="BE1003"/>
  <c r="F38"/>
  <c i="1" r="BE99"/>
  <c i="7" r="BK139"/>
  <c r="K152"/>
  <c r="BE152"/>
  <c r="K160"/>
  <c r="BE160"/>
  <c r="K164"/>
  <c r="BE164"/>
  <c r="BK172"/>
  <c r="BK180"/>
  <c r="BK188"/>
  <c r="K196"/>
  <c r="BE196"/>
  <c r="BK211"/>
  <c r="K225"/>
  <c r="BE225"/>
  <c r="K242"/>
  <c r="BE242"/>
  <c r="K256"/>
  <c r="BE256"/>
  <c r="F39"/>
  <c i="1" r="BF100"/>
  <c i="8" r="F39"/>
  <c i="1" r="BF101"/>
  <c i="8" r="K233"/>
  <c r="BE233"/>
  <c r="K249"/>
  <c r="BE249"/>
  <c r="BK132"/>
  <c r="BK129"/>
  <c r="K129"/>
  <c r="K98"/>
  <c r="K145"/>
  <c r="BE145"/>
  <c r="BK168"/>
  <c r="BK191"/>
  <c r="BK208"/>
  <c r="BK217"/>
  <c r="BK227"/>
  <c r="K251"/>
  <c r="BE251"/>
  <c r="BK140"/>
  <c r="K164"/>
  <c r="BE164"/>
  <c r="BK182"/>
  <c r="K197"/>
  <c r="BE197"/>
  <c r="K231"/>
  <c r="BE231"/>
  <c i="9" r="F38"/>
  <c i="1" r="BE102"/>
  <c i="9" r="K153"/>
  <c r="BE153"/>
  <c r="K177"/>
  <c r="BE177"/>
  <c r="K157"/>
  <c r="BE157"/>
  <c r="F39"/>
  <c i="1" r="BF102"/>
  <c i="10" r="F37"/>
  <c i="1" r="BD103"/>
  <c i="10" r="BK131"/>
  <c i="11" r="F39"/>
  <c i="1" r="BF104"/>
  <c i="11" r="BK144"/>
  <c r="K150"/>
  <c r="BE150"/>
  <c r="BK156"/>
  <c r="K165"/>
  <c r="BE165"/>
  <c r="BK175"/>
  <c r="K191"/>
  <c r="BE191"/>
  <c r="K200"/>
  <c r="BE200"/>
  <c r="BK212"/>
  <c r="BK225"/>
  <c r="K235"/>
  <c r="BE235"/>
  <c r="BK243"/>
  <c r="K255"/>
  <c r="BE255"/>
  <c r="BK267"/>
  <c r="K277"/>
  <c r="BE277"/>
  <c r="BK289"/>
  <c r="K301"/>
  <c r="BE301"/>
  <c r="K312"/>
  <c r="BE312"/>
  <c r="K324"/>
  <c r="BE324"/>
  <c r="BK338"/>
  <c r="BK360"/>
  <c r="BK374"/>
  <c r="K171"/>
  <c r="BE171"/>
  <c i="2" r="K163"/>
  <c r="BE163"/>
  <c r="K263"/>
  <c r="BE263"/>
  <c r="BK312"/>
  <c r="K326"/>
  <c r="BE326"/>
  <c r="K422"/>
  <c r="BE422"/>
  <c r="K466"/>
  <c r="BE466"/>
  <c r="K500"/>
  <c r="BE500"/>
  <c r="BK550"/>
  <c r="K587"/>
  <c r="BE587"/>
  <c r="BK622"/>
  <c r="K656"/>
  <c r="BE656"/>
  <c r="K690"/>
  <c r="BE690"/>
  <c r="BK721"/>
  <c r="BK761"/>
  <c r="BK805"/>
  <c r="BK898"/>
  <c r="BK935"/>
  <c r="K1017"/>
  <c r="BE1017"/>
  <c r="BK1043"/>
  <c r="BK1064"/>
  <c r="BK1107"/>
  <c r="BK767"/>
  <c r="BK992"/>
  <c r="K406"/>
  <c r="BE406"/>
  <c r="K796"/>
  <c r="BE796"/>
  <c r="BK652"/>
  <c r="BK686"/>
  <c r="BK698"/>
  <c r="BK714"/>
  <c r="BK735"/>
  <c r="K744"/>
  <c r="BE744"/>
  <c r="K757"/>
  <c r="BE757"/>
  <c r="BK769"/>
  <c r="BK802"/>
  <c r="BK820"/>
  <c r="BK856"/>
  <c r="BK860"/>
  <c r="K862"/>
  <c r="BE862"/>
  <c r="BK872"/>
  <c r="K874"/>
  <c r="BE874"/>
  <c r="K878"/>
  <c r="BE878"/>
  <c r="BK889"/>
  <c r="K904"/>
  <c r="BE904"/>
  <c r="K908"/>
  <c r="BE908"/>
  <c r="K918"/>
  <c r="BE918"/>
  <c r="BK931"/>
  <c r="K945"/>
  <c r="BE945"/>
  <c r="BK963"/>
  <c r="BK979"/>
  <c r="K1021"/>
  <c r="BE1021"/>
  <c r="K1038"/>
  <c r="BE1038"/>
  <c r="BK1057"/>
  <c r="K1069"/>
  <c r="BE1069"/>
  <c r="K1082"/>
  <c r="BE1082"/>
  <c r="BK1103"/>
  <c r="BK1149"/>
  <c r="K1153"/>
  <c r="BE1153"/>
  <c r="BK772"/>
  <c r="K809"/>
  <c r="BE809"/>
  <c r="K864"/>
  <c r="BE864"/>
  <c r="K998"/>
  <c r="BE998"/>
  <c r="K1004"/>
  <c r="BE1004"/>
  <c r="BK160"/>
  <c r="K171"/>
  <c r="BE171"/>
  <c r="K205"/>
  <c r="BE205"/>
  <c r="K217"/>
  <c r="BE217"/>
  <c r="BK252"/>
  <c r="BK273"/>
  <c r="BK295"/>
  <c r="K321"/>
  <c r="BE321"/>
  <c r="K367"/>
  <c r="BE367"/>
  <c r="K470"/>
  <c r="BE470"/>
  <c r="BK504"/>
  <c r="K566"/>
  <c r="BE566"/>
  <c r="K1015"/>
  <c r="BE1015"/>
  <c r="K1028"/>
  <c r="BE1028"/>
  <c r="K1161"/>
  <c r="BE1161"/>
  <c r="F37"/>
  <c i="1" r="BD95"/>
  <c i="2" r="K248"/>
  <c r="BE248"/>
  <c r="BK299"/>
  <c r="BK330"/>
  <c r="BK371"/>
  <c r="BK398"/>
  <c r="K481"/>
  <c r="BE481"/>
  <c r="K523"/>
  <c r="BE523"/>
  <c r="K574"/>
  <c r="BE574"/>
  <c r="BK603"/>
  <c r="BK641"/>
  <c r="BK682"/>
  <c r="K716"/>
  <c r="BE716"/>
  <c r="K749"/>
  <c r="BE749"/>
  <c r="K814"/>
  <c r="BE814"/>
  <c r="K866"/>
  <c r="BE866"/>
  <c r="BK902"/>
  <c r="K940"/>
  <c r="BE940"/>
  <c r="K1019"/>
  <c r="BE1019"/>
  <c r="K1060"/>
  <c r="BE1060"/>
  <c r="K1098"/>
  <c r="BE1098"/>
  <c r="BK1151"/>
  <c r="K988"/>
  <c r="BE988"/>
  <c r="K167"/>
  <c r="BE167"/>
  <c r="BK229"/>
  <c r="BK278"/>
  <c r="K491"/>
  <c r="BE491"/>
  <c r="K1012"/>
  <c r="BE1012"/>
  <c i="3" r="F37"/>
  <c i="1" r="BD96"/>
  <c i="3" r="F38"/>
  <c i="1" r="BE96"/>
  <c i="3" r="BK240"/>
  <c r="K129"/>
  <c r="BE129"/>
  <c r="K134"/>
  <c r="BE134"/>
  <c r="K139"/>
  <c r="BE139"/>
  <c r="K141"/>
  <c r="BE141"/>
  <c r="K149"/>
  <c r="BE149"/>
  <c r="BK160"/>
  <c r="BK168"/>
  <c r="K172"/>
  <c r="BE172"/>
  <c r="BK186"/>
  <c r="BK194"/>
  <c r="BK209"/>
  <c r="K219"/>
  <c r="BE219"/>
  <c r="BK234"/>
  <c r="K245"/>
  <c r="BE245"/>
  <c i="4" r="F38"/>
  <c i="1" r="BE97"/>
  <c i="4" r="K36"/>
  <c i="1" r="AY97"/>
  <c i="4" r="K212"/>
  <c r="BE212"/>
  <c r="BK149"/>
  <c r="BK174"/>
  <c r="BK215"/>
  <c r="K147"/>
  <c r="BE147"/>
  <c r="K206"/>
  <c r="BE206"/>
  <c r="K241"/>
  <c r="BE241"/>
  <c i="5" r="K36"/>
  <c i="1" r="AY98"/>
  <c i="5" r="K131"/>
  <c r="BE131"/>
  <c r="BK147"/>
  <c r="BK146"/>
  <c r="K146"/>
  <c r="K101"/>
  <c r="K162"/>
  <c r="BE162"/>
  <c r="K177"/>
  <c r="BE177"/>
  <c r="K144"/>
  <c r="BE144"/>
  <c r="BK159"/>
  <c r="K170"/>
  <c r="BE170"/>
  <c i="6" r="K36"/>
  <c i="1" r="AY99"/>
  <c i="6" r="K1029"/>
  <c r="BE1029"/>
  <c r="K1066"/>
  <c r="BE1066"/>
  <c r="K1102"/>
  <c r="BE1102"/>
  <c r="K1135"/>
  <c r="BE1135"/>
  <c r="K1089"/>
  <c r="BE1089"/>
  <c r="K453"/>
  <c r="BE453"/>
  <c r="BK462"/>
  <c r="K473"/>
  <c r="BE473"/>
  <c r="BK486"/>
  <c r="BK501"/>
  <c r="K521"/>
  <c r="BE521"/>
  <c r="K536"/>
  <c r="BE536"/>
  <c r="K557"/>
  <c r="BE557"/>
  <c r="K571"/>
  <c r="BE571"/>
  <c r="K588"/>
  <c r="BE588"/>
  <c r="K608"/>
  <c r="BE608"/>
  <c r="K623"/>
  <c r="BE623"/>
  <c r="K645"/>
  <c r="BE645"/>
  <c r="BK657"/>
  <c r="K673"/>
  <c r="BE673"/>
  <c r="K687"/>
  <c r="BE687"/>
  <c r="BK709"/>
  <c r="K716"/>
  <c r="BE716"/>
  <c r="BK730"/>
  <c r="BK746"/>
  <c r="K761"/>
  <c r="BE761"/>
  <c r="K778"/>
  <c r="BE778"/>
  <c r="K792"/>
  <c r="BE792"/>
  <c r="K816"/>
  <c r="BE816"/>
  <c r="BK822"/>
  <c r="K845"/>
  <c r="BE845"/>
  <c r="K857"/>
  <c r="BE857"/>
  <c r="BK869"/>
  <c r="BK878"/>
  <c r="K895"/>
  <c r="BE895"/>
  <c r="BK905"/>
  <c r="BK919"/>
  <c r="BK146"/>
  <c r="BK156"/>
  <c r="K169"/>
  <c r="BE169"/>
  <c r="BK175"/>
  <c r="BK195"/>
  <c r="BK207"/>
  <c r="BK215"/>
  <c r="BK234"/>
  <c r="K247"/>
  <c r="BE247"/>
  <c r="BK257"/>
  <c r="BK276"/>
  <c r="BK290"/>
  <c r="BK309"/>
  <c r="BK315"/>
  <c r="K329"/>
  <c r="BE329"/>
  <c r="K354"/>
  <c r="BE354"/>
  <c r="BK369"/>
  <c r="BK388"/>
  <c r="K417"/>
  <c r="BE417"/>
  <c r="K442"/>
  <c r="BE442"/>
  <c r="K628"/>
  <c r="BE628"/>
  <c r="BK1139"/>
  <c r="BK942"/>
  <c r="K967"/>
  <c r="BE967"/>
  <c r="K980"/>
  <c r="BE980"/>
  <c r="K990"/>
  <c r="BE990"/>
  <c r="BK998"/>
  <c r="K1014"/>
  <c r="BE1014"/>
  <c r="K1033"/>
  <c r="BE1033"/>
  <c r="BK1044"/>
  <c r="K1062"/>
  <c r="BE1062"/>
  <c r="BK1079"/>
  <c r="BK1104"/>
  <c r="K1133"/>
  <c r="BE1133"/>
  <c r="K982"/>
  <c r="BE982"/>
  <c i="7" r="K36"/>
  <c i="1" r="AY100"/>
  <c i="7" r="F37"/>
  <c i="1" r="BD100"/>
  <c i="7" r="BK207"/>
  <c r="BK221"/>
  <c r="BK234"/>
  <c r="K246"/>
  <c r="BE246"/>
  <c r="K261"/>
  <c r="BE261"/>
  <c r="F38"/>
  <c i="1" r="BE100"/>
  <c i="8" r="F38"/>
  <c i="1" r="BE101"/>
  <c i="8" r="BK225"/>
  <c r="K239"/>
  <c r="BE239"/>
  <c r="K245"/>
  <c r="BE245"/>
  <c r="K259"/>
  <c r="BE259"/>
  <c r="K153"/>
  <c r="BE153"/>
  <c r="BK174"/>
  <c r="BK184"/>
  <c r="BK200"/>
  <c r="K130"/>
  <c r="BE130"/>
  <c r="K219"/>
  <c r="BE219"/>
  <c r="BK223"/>
  <c r="K247"/>
  <c r="BE247"/>
  <c r="K257"/>
  <c r="BE257"/>
  <c r="K147"/>
  <c r="BE147"/>
  <c r="BK172"/>
  <c r="BK193"/>
  <c r="K202"/>
  <c r="BE202"/>
  <c r="K149"/>
  <c r="BE149"/>
  <c i="9" r="F37"/>
  <c i="1" r="BD102"/>
  <c i="9" r="K159"/>
  <c r="BE159"/>
  <c r="K136"/>
  <c r="BE136"/>
  <c r="K170"/>
  <c r="BE170"/>
  <c r="K151"/>
  <c r="BE151"/>
  <c r="BK164"/>
  <c r="BK161"/>
  <c r="K161"/>
  <c r="K104"/>
  <c r="K144"/>
  <c r="BE144"/>
  <c i="10" r="K36"/>
  <c i="1" r="AY103"/>
  <c i="10" r="BK119"/>
  <c r="BK129"/>
  <c r="K121"/>
  <c r="BE121"/>
  <c r="K35"/>
  <c i="1" r="AX103"/>
  <c i="11" r="F37"/>
  <c i="1" r="BD104"/>
  <c i="11" r="K142"/>
  <c r="BE142"/>
  <c r="K148"/>
  <c r="BE148"/>
  <c r="K154"/>
  <c r="BE154"/>
  <c r="BK163"/>
  <c r="K173"/>
  <c r="BE173"/>
  <c r="BK181"/>
  <c r="K195"/>
  <c r="BE195"/>
  <c r="BK208"/>
  <c r="K221"/>
  <c r="BE221"/>
  <c r="BK231"/>
  <c r="BK239"/>
  <c r="BK251"/>
  <c r="K263"/>
  <c r="BE263"/>
  <c r="K281"/>
  <c r="BE281"/>
  <c r="K293"/>
  <c r="BE293"/>
  <c r="BK305"/>
  <c r="BK320"/>
  <c r="K332"/>
  <c r="BE332"/>
  <c r="K347"/>
  <c r="BE347"/>
  <c r="BK366"/>
  <c r="BK382"/>
  <c r="BK381"/>
  <c r="K381"/>
  <c r="K106"/>
  <c i="2" r="K207"/>
  <c r="BE207"/>
  <c r="K287"/>
  <c r="BE287"/>
  <c r="K414"/>
  <c r="BE414"/>
  <c r="K433"/>
  <c r="BE433"/>
  <c r="BK485"/>
  <c r="K564"/>
  <c r="BE564"/>
  <c r="BK599"/>
  <c r="BK635"/>
  <c r="K672"/>
  <c r="BE672"/>
  <c r="BK702"/>
  <c r="BK740"/>
  <c r="K784"/>
  <c r="BE784"/>
  <c r="K885"/>
  <c r="BE885"/>
  <c r="BK920"/>
  <c r="BK969"/>
  <c r="K1032"/>
  <c r="BE1032"/>
  <c r="BK1084"/>
  <c r="BK1139"/>
  <c r="BK837"/>
  <c r="BK254"/>
  <c r="K474"/>
  <c r="BE474"/>
  <c r="F36"/>
  <c i="1" r="BC95"/>
  <c i="2" r="BK150"/>
  <c r="BK179"/>
  <c r="K219"/>
  <c r="BE219"/>
  <c r="BK291"/>
  <c r="K306"/>
  <c r="BE306"/>
  <c r="K352"/>
  <c r="BE352"/>
  <c r="K410"/>
  <c r="BE410"/>
  <c r="K431"/>
  <c r="BE431"/>
  <c r="BK476"/>
  <c r="K555"/>
  <c r="BE555"/>
  <c r="BK591"/>
  <c r="K637"/>
  <c r="BE637"/>
  <c r="BK676"/>
  <c r="K737"/>
  <c r="BE737"/>
  <c r="BK790"/>
  <c r="K852"/>
  <c r="BE852"/>
  <c r="BK967"/>
  <c r="K1024"/>
  <c r="BE1024"/>
  <c r="BK1078"/>
  <c r="K1113"/>
  <c r="BE1113"/>
  <c r="BK774"/>
  <c r="BK1006"/>
  <c r="K360"/>
  <c r="BE360"/>
  <c r="BK539"/>
  <c r="F39"/>
  <c i="1" r="BF95"/>
  <c i="3" r="BK182"/>
  <c r="K199"/>
  <c r="BE199"/>
  <c r="BK230"/>
  <c i="4" r="F37"/>
  <c i="1" r="BD97"/>
  <c i="4" r="BK142"/>
  <c r="BK137"/>
  <c r="K137"/>
  <c r="K100"/>
  <c r="K153"/>
  <c r="BE153"/>
  <c r="K191"/>
  <c r="BE191"/>
  <c r="K221"/>
  <c r="BE221"/>
  <c r="BK239"/>
  <c r="BK130"/>
  <c r="BK129"/>
  <c r="K129"/>
  <c r="K98"/>
  <c r="K182"/>
  <c r="BE182"/>
  <c r="K132"/>
  <c r="BE132"/>
  <c r="BK155"/>
  <c r="K200"/>
  <c r="BE200"/>
  <c r="BK247"/>
  <c r="K189"/>
  <c r="BE189"/>
  <c i="5" r="F37"/>
  <c i="1" r="BD98"/>
  <c i="5" r="BK136"/>
  <c r="BK153"/>
  <c r="K173"/>
  <c r="BE173"/>
  <c r="K138"/>
  <c r="BE138"/>
  <c r="BK155"/>
  <c r="K166"/>
  <c r="BE166"/>
  <c i="6" r="F36"/>
  <c i="1" r="BC99"/>
  <c i="6" r="K1025"/>
  <c r="BE1025"/>
  <c r="BK1056"/>
  <c r="BK1093"/>
  <c r="K960"/>
  <c r="BE960"/>
  <c r="K449"/>
  <c r="BE449"/>
  <c r="K457"/>
  <c r="BE457"/>
  <c r="BK469"/>
  <c r="K479"/>
  <c r="BE479"/>
  <c r="K492"/>
  <c r="BE492"/>
  <c r="K511"/>
  <c r="BE511"/>
  <c r="K530"/>
  <c r="BE530"/>
  <c r="K548"/>
  <c r="BE548"/>
  <c r="K563"/>
  <c r="BE563"/>
  <c r="K578"/>
  <c r="BE578"/>
  <c r="K600"/>
  <c r="BE600"/>
  <c r="K615"/>
  <c r="BE615"/>
  <c r="K634"/>
  <c r="BE634"/>
  <c r="K665"/>
  <c r="BE665"/>
  <c r="BK679"/>
  <c r="K698"/>
  <c r="BE698"/>
  <c r="BK724"/>
  <c r="K735"/>
  <c r="BE735"/>
  <c r="K756"/>
  <c r="BE756"/>
  <c r="K767"/>
  <c r="BE767"/>
  <c r="K785"/>
  <c r="BE785"/>
  <c r="K801"/>
  <c r="BE801"/>
  <c r="K831"/>
  <c r="BE831"/>
  <c r="K851"/>
  <c r="BE851"/>
  <c r="BK863"/>
  <c r="K874"/>
  <c r="BE874"/>
  <c r="BK884"/>
  <c r="K901"/>
  <c r="BE901"/>
  <c r="K915"/>
  <c r="BE915"/>
  <c r="BK152"/>
  <c r="K161"/>
  <c r="BE161"/>
  <c r="BK185"/>
  <c r="BK203"/>
  <c r="BK220"/>
  <c r="K240"/>
  <c r="BE240"/>
  <c r="BK251"/>
  <c r="BK270"/>
  <c r="K283"/>
  <c r="BE283"/>
  <c r="BK302"/>
  <c r="K322"/>
  <c r="BE322"/>
  <c r="K346"/>
  <c r="BE346"/>
  <c r="K360"/>
  <c r="BE360"/>
  <c r="BK378"/>
  <c r="K409"/>
  <c r="BE409"/>
  <c r="K432"/>
  <c r="BE432"/>
  <c r="K726"/>
  <c r="BE726"/>
  <c r="K937"/>
  <c r="BE937"/>
  <c r="BK1143"/>
  <c r="BK952"/>
  <c r="BK976"/>
  <c r="BK994"/>
  <c r="BK1006"/>
  <c r="BK1020"/>
  <c r="BK1039"/>
  <c r="K1052"/>
  <c r="BE1052"/>
  <c r="BK1068"/>
  <c r="K1098"/>
  <c r="BE1098"/>
  <c r="K1128"/>
  <c r="BE1128"/>
  <c r="K837"/>
  <c r="BE837"/>
  <c r="K1076"/>
  <c r="BE1076"/>
  <c i="7" r="F36"/>
  <c i="1" r="BC100"/>
  <c i="7" r="K129"/>
  <c r="BE129"/>
  <c r="BK132"/>
  <c r="K134"/>
  <c r="BE134"/>
  <c r="BK136"/>
  <c r="BK143"/>
  <c r="K147"/>
  <c r="BE147"/>
  <c r="K156"/>
  <c r="BE156"/>
  <c r="K168"/>
  <c r="BE168"/>
  <c r="K176"/>
  <c r="BE176"/>
  <c r="K184"/>
  <c r="BE184"/>
  <c r="K192"/>
  <c r="BE192"/>
  <c r="BK201"/>
  <c r="K215"/>
  <c r="BE215"/>
  <c r="K238"/>
  <c r="BE238"/>
  <c r="K252"/>
  <c r="BE252"/>
  <c r="K250"/>
  <c r="BE250"/>
  <c r="BK141"/>
  <c r="BK158"/>
  <c r="K166"/>
  <c r="BE166"/>
  <c r="K174"/>
  <c r="BE174"/>
  <c r="K182"/>
  <c r="BE182"/>
  <c r="K190"/>
  <c r="BE190"/>
  <c r="K199"/>
  <c r="BE199"/>
  <c r="BK209"/>
  <c r="BK219"/>
  <c r="K227"/>
  <c r="BE227"/>
  <c r="BK236"/>
  <c r="BK244"/>
  <c r="K254"/>
  <c r="BE254"/>
  <c r="K263"/>
  <c r="BE263"/>
  <c i="8" r="F36"/>
  <c i="1" r="BC101"/>
  <c i="8" r="K243"/>
  <c r="BE243"/>
  <c r="K255"/>
  <c r="BE255"/>
  <c r="BK138"/>
  <c r="K158"/>
  <c r="BE158"/>
  <c r="BK189"/>
  <c r="BK206"/>
  <c r="F37"/>
  <c i="1" r="BD101"/>
  <c i="9" r="K128"/>
  <c r="BE128"/>
  <c r="BK131"/>
  <c r="BK130"/>
  <c r="K130"/>
  <c r="K99"/>
  <c r="BK138"/>
  <c r="BK142"/>
  <c r="BK173"/>
  <c r="F36"/>
  <c i="1" r="BC102"/>
  <c i="9" r="K168"/>
  <c r="BE168"/>
  <c i="10" r="F36"/>
  <c i="1" r="BC103"/>
  <c i="10" r="BK125"/>
  <c r="BK127"/>
  <c i="11" r="F36"/>
  <c i="1" r="BC104"/>
  <c i="11" r="BK187"/>
  <c r="K206"/>
  <c r="BE206"/>
  <c r="K210"/>
  <c r="BE210"/>
  <c r="K219"/>
  <c r="BE219"/>
  <c r="BK229"/>
  <c r="BK237"/>
  <c r="K245"/>
  <c r="BE245"/>
  <c r="K253"/>
  <c r="BE253"/>
  <c r="BK261"/>
  <c r="BK269"/>
  <c r="K279"/>
  <c r="BE279"/>
  <c r="BK287"/>
  <c r="K295"/>
  <c r="BE295"/>
  <c r="K308"/>
  <c r="BE308"/>
  <c r="K318"/>
  <c r="BE318"/>
  <c r="K327"/>
  <c r="BE327"/>
  <c r="K336"/>
  <c r="BE336"/>
  <c r="K345"/>
  <c r="BE345"/>
  <c r="BK353"/>
  <c r="K364"/>
  <c r="BE364"/>
  <c r="K379"/>
  <c r="BE379"/>
  <c r="K189"/>
  <c r="BE189"/>
  <c r="K362"/>
  <c r="BE362"/>
  <c r="K128"/>
  <c r="BE128"/>
  <c r="BK130"/>
  <c r="K132"/>
  <c r="BE132"/>
  <c r="K134"/>
  <c r="BE134"/>
  <c r="BK136"/>
  <c r="BK138"/>
  <c r="K140"/>
  <c r="BE140"/>
  <c r="K146"/>
  <c r="BE146"/>
  <c r="BK152"/>
  <c r="BK160"/>
  <c r="K167"/>
  <c r="BE167"/>
  <c r="K179"/>
  <c r="BE179"/>
  <c r="K185"/>
  <c r="BE185"/>
  <c r="K204"/>
  <c r="BE204"/>
  <c r="K216"/>
  <c r="BE216"/>
  <c r="BK227"/>
  <c r="BK247"/>
  <c r="BK259"/>
  <c r="BK273"/>
  <c r="BK285"/>
  <c r="K297"/>
  <c r="BE297"/>
  <c r="K316"/>
  <c r="BE316"/>
  <c r="K330"/>
  <c r="BE330"/>
  <c r="BK343"/>
  <c r="K355"/>
  <c r="BE355"/>
  <c r="BK370"/>
  <c r="K198"/>
  <c r="BE198"/>
  <c i="5" l="1" r="BK133"/>
  <c r="K133"/>
  <c r="K100"/>
  <c r="R126"/>
  <c r="J97"/>
  <c i="9" r="T149"/>
  <c r="T125"/>
  <c i="1" r="AW102"/>
  <c i="8" r="R160"/>
  <c r="J103"/>
  <c r="R128"/>
  <c r="R127"/>
  <c r="J96"/>
  <c r="K31"/>
  <c i="1" r="AT101"/>
  <c i="7" r="X154"/>
  <c r="X126"/>
  <c i="6" r="V144"/>
  <c i="4" r="T128"/>
  <c i="2" r="Q144"/>
  <c i="5" r="V149"/>
  <c r="V125"/>
  <c i="3" r="X154"/>
  <c r="X126"/>
  <c i="8" r="V160"/>
  <c i="7" r="T154"/>
  <c r="T126"/>
  <c i="1" r="AW100"/>
  <c i="6" r="T541"/>
  <c r="X144"/>
  <c i="5" r="X149"/>
  <c r="X125"/>
  <c i="4" r="R160"/>
  <c r="J103"/>
  <c r="X128"/>
  <c r="X127"/>
  <c i="2" r="T548"/>
  <c r="X144"/>
  <c i="7" r="Q127"/>
  <c i="9" r="R149"/>
  <c r="J102"/>
  <c i="8" r="T160"/>
  <c r="T128"/>
  <c r="T127"/>
  <c i="1" r="AW101"/>
  <c i="7" r="Q154"/>
  <c r="I102"/>
  <c i="6" r="X541"/>
  <c i="5" r="T149"/>
  <c r="T125"/>
  <c i="1" r="AW98"/>
  <c i="4" r="Q128"/>
  <c i="11" r="X126"/>
  <c i="4" r="V128"/>
  <c r="V127"/>
  <c i="2" r="R144"/>
  <c r="J97"/>
  <c i="9" r="Q149"/>
  <c r="I102"/>
  <c i="8" r="V128"/>
  <c r="V127"/>
  <c i="4" r="T160"/>
  <c i="3" r="R154"/>
  <c r="J102"/>
  <c i="6" r="V541"/>
  <c i="9" r="Q126"/>
  <c r="Q125"/>
  <c r="I96"/>
  <c r="K30"/>
  <c i="1" r="AS102"/>
  <c i="9" r="X149"/>
  <c r="X125"/>
  <c i="11" r="R126"/>
  <c r="J96"/>
  <c r="K31"/>
  <c i="1" r="AT104"/>
  <c i="5" r="R149"/>
  <c r="J102"/>
  <c i="8" r="Q160"/>
  <c r="I103"/>
  <c r="Q128"/>
  <c r="Q127"/>
  <c r="I96"/>
  <c r="K30"/>
  <c i="1" r="AS101"/>
  <c i="7" r="R154"/>
  <c r="J102"/>
  <c i="3" r="V154"/>
  <c r="V126"/>
  <c i="2" r="X548"/>
  <c i="7" r="R127"/>
  <c r="R126"/>
  <c r="J96"/>
  <c r="K31"/>
  <c i="1" r="AT100"/>
  <c i="11" r="V126"/>
  <c i="8" r="X160"/>
  <c r="X128"/>
  <c r="X127"/>
  <c i="6" r="Q144"/>
  <c r="I97"/>
  <c i="2" r="V548"/>
  <c r="V144"/>
  <c r="V143"/>
  <c i="11" r="T126"/>
  <c i="1" r="AW104"/>
  <c i="3" r="T154"/>
  <c r="T126"/>
  <c i="1" r="AW96"/>
  <c i="2" r="R548"/>
  <c r="J108"/>
  <c r="T144"/>
  <c r="T143"/>
  <c i="1" r="AW95"/>
  <c i="9" r="V149"/>
  <c r="V125"/>
  <c i="7" r="V154"/>
  <c r="V126"/>
  <c i="6" r="T144"/>
  <c r="T143"/>
  <c i="1" r="AW99"/>
  <c i="6" r="R144"/>
  <c r="Q541"/>
  <c r="I108"/>
  <c r="R541"/>
  <c r="J108"/>
  <c i="2" r="J98"/>
  <c r="J109"/>
  <c r="Q548"/>
  <c r="I108"/>
  <c i="3" r="J98"/>
  <c r="I103"/>
  <c i="4" r="J104"/>
  <c r="Q160"/>
  <c r="I103"/>
  <c i="5" r="I98"/>
  <c r="BK126"/>
  <c r="K126"/>
  <c r="K97"/>
  <c i="6" r="I98"/>
  <c i="7" r="J98"/>
  <c r="J103"/>
  <c i="8" r="I98"/>
  <c r="I104"/>
  <c i="9" r="I98"/>
  <c r="I103"/>
  <c r="R126"/>
  <c r="J97"/>
  <c i="10" r="J97"/>
  <c r="Q117"/>
  <c r="I96"/>
  <c r="K30"/>
  <c i="1" r="AS103"/>
  <c i="11" r="J97"/>
  <c i="2" r="I98"/>
  <c i="3" r="J97"/>
  <c r="J103"/>
  <c r="Q127"/>
  <c r="Q126"/>
  <c r="I96"/>
  <c r="K30"/>
  <c i="1" r="AS96"/>
  <c i="4" r="I98"/>
  <c r="R128"/>
  <c r="J97"/>
  <c i="5" r="I97"/>
  <c r="J98"/>
  <c r="I103"/>
  <c i="11" r="Q126"/>
  <c r="I96"/>
  <c r="K30"/>
  <c i="1" r="AS104"/>
  <c i="3" r="BK127"/>
  <c r="K127"/>
  <c r="K97"/>
  <c i="5" r="J103"/>
  <c i="7" r="I98"/>
  <c r="I103"/>
  <c i="8" r="J98"/>
  <c r="J104"/>
  <c i="9" r="J103"/>
  <c i="6" r="BK160"/>
  <c r="K160"/>
  <c r="K99"/>
  <c r="BK189"/>
  <c r="K189"/>
  <c r="K100"/>
  <c r="BK219"/>
  <c r="K219"/>
  <c r="K101"/>
  <c r="BK280"/>
  <c r="K280"/>
  <c r="K102"/>
  <c r="BK321"/>
  <c r="K321"/>
  <c r="K104"/>
  <c r="BK697"/>
  <c r="K697"/>
  <c r="K111"/>
  <c i="2" r="BK162"/>
  <c r="K162"/>
  <c r="K99"/>
  <c r="BK534"/>
  <c r="K534"/>
  <c r="K106"/>
  <c r="BK704"/>
  <c r="K704"/>
  <c r="K111"/>
  <c r="BK730"/>
  <c r="K730"/>
  <c r="K112"/>
  <c r="BK739"/>
  <c r="K739"/>
  <c r="K113"/>
  <c r="BK748"/>
  <c r="K748"/>
  <c r="K114"/>
  <c r="BK771"/>
  <c r="K771"/>
  <c r="K115"/>
  <c r="BK804"/>
  <c r="K804"/>
  <c r="K116"/>
  <c r="BK845"/>
  <c r="K845"/>
  <c r="K117"/>
  <c r="BK880"/>
  <c r="K880"/>
  <c r="K118"/>
  <c r="BK1059"/>
  <c r="K1059"/>
  <c r="K120"/>
  <c r="BK1093"/>
  <c r="K1093"/>
  <c r="K122"/>
  <c i="3" r="BK221"/>
  <c r="K221"/>
  <c r="K105"/>
  <c i="5" r="BK150"/>
  <c r="K150"/>
  <c r="K103"/>
  <c i="6" r="BK145"/>
  <c r="K145"/>
  <c r="K98"/>
  <c r="BK306"/>
  <c r="K306"/>
  <c r="K103"/>
  <c r="BK644"/>
  <c r="K644"/>
  <c r="K110"/>
  <c r="BK723"/>
  <c r="K723"/>
  <c r="K112"/>
  <c r="BK737"/>
  <c r="K737"/>
  <c r="K114"/>
  <c r="BK791"/>
  <c r="K791"/>
  <c r="K116"/>
  <c r="BK830"/>
  <c r="K830"/>
  <c r="K117"/>
  <c r="BK1130"/>
  <c r="K1130"/>
  <c r="K123"/>
  <c i="7" r="BK131"/>
  <c r="K131"/>
  <c r="K99"/>
  <c r="BK155"/>
  <c r="K155"/>
  <c r="K103"/>
  <c r="BK231"/>
  <c r="K231"/>
  <c r="K105"/>
  <c i="8" r="BK137"/>
  <c r="K137"/>
  <c r="K100"/>
  <c r="BK161"/>
  <c r="K161"/>
  <c r="K104"/>
  <c r="BK188"/>
  <c r="K188"/>
  <c r="K105"/>
  <c r="BK199"/>
  <c r="K199"/>
  <c r="K106"/>
  <c r="BK214"/>
  <c r="K214"/>
  <c r="K107"/>
  <c i="9" r="BK172"/>
  <c r="K172"/>
  <c r="K105"/>
  <c i="2" r="BK191"/>
  <c r="K191"/>
  <c r="K100"/>
  <c r="BK221"/>
  <c r="K221"/>
  <c r="K101"/>
  <c r="BK277"/>
  <c r="K277"/>
  <c r="K102"/>
  <c r="BK303"/>
  <c r="K303"/>
  <c r="K103"/>
  <c r="BK318"/>
  <c r="K318"/>
  <c r="K104"/>
  <c r="BK549"/>
  <c r="K549"/>
  <c r="K109"/>
  <c r="BK1023"/>
  <c r="K1023"/>
  <c r="K119"/>
  <c i="3" r="BK198"/>
  <c r="K198"/>
  <c r="K104"/>
  <c i="4" r="BK161"/>
  <c r="K161"/>
  <c r="K104"/>
  <c r="BK214"/>
  <c r="K214"/>
  <c r="K107"/>
  <c i="6" r="BK873"/>
  <c r="K873"/>
  <c r="K118"/>
  <c i="11" r="BK218"/>
  <c r="K218"/>
  <c r="K100"/>
  <c r="BK340"/>
  <c r="K340"/>
  <c r="K103"/>
  <c r="BK357"/>
  <c r="K357"/>
  <c r="K104"/>
  <c i="2" r="BK145"/>
  <c r="K145"/>
  <c r="K98"/>
  <c r="BK465"/>
  <c r="K465"/>
  <c r="K105"/>
  <c r="BK651"/>
  <c r="K651"/>
  <c r="K110"/>
  <c i="3" r="BK155"/>
  <c r="K155"/>
  <c r="K103"/>
  <c i="4" r="BK144"/>
  <c r="K144"/>
  <c r="K101"/>
  <c i="6" r="BK468"/>
  <c r="K468"/>
  <c r="K105"/>
  <c r="BK542"/>
  <c r="K542"/>
  <c r="K109"/>
  <c r="BK1005"/>
  <c r="K1005"/>
  <c r="K119"/>
  <c r="BK1041"/>
  <c r="K1041"/>
  <c r="K120"/>
  <c r="BK1078"/>
  <c r="K1078"/>
  <c r="K122"/>
  <c i="7" r="BK138"/>
  <c r="K138"/>
  <c r="K100"/>
  <c r="BK198"/>
  <c r="K198"/>
  <c r="K104"/>
  <c i="9" r="BK133"/>
  <c r="K133"/>
  <c r="K100"/>
  <c i="10" r="BK118"/>
  <c r="K118"/>
  <c r="K97"/>
  <c i="11" r="BK127"/>
  <c r="K127"/>
  <c r="K97"/>
  <c r="BK162"/>
  <c r="K162"/>
  <c r="K98"/>
  <c r="BK197"/>
  <c r="K197"/>
  <c r="K99"/>
  <c r="BK307"/>
  <c r="K307"/>
  <c r="K101"/>
  <c r="BK329"/>
  <c r="K329"/>
  <c r="K102"/>
  <c i="2" r="BK1148"/>
  <c r="K1148"/>
  <c r="K123"/>
  <c r="F35"/>
  <c i="1" r="BB95"/>
  <c i="7" r="F35"/>
  <c i="1" r="BB100"/>
  <c i="8" r="F35"/>
  <c i="1" r="BB101"/>
  <c i="9" r="K35"/>
  <c i="1" r="AX102"/>
  <c r="AV102"/>
  <c i="10" r="F35"/>
  <c i="1" r="BB103"/>
  <c i="11" r="K35"/>
  <c i="1" r="AX104"/>
  <c r="AV104"/>
  <c i="3" r="K35"/>
  <c i="1" r="AX96"/>
  <c r="AV96"/>
  <c i="4" r="K35"/>
  <c i="1" r="AX97"/>
  <c r="AV97"/>
  <c i="5" r="K35"/>
  <c i="1" r="AX98"/>
  <c r="AV98"/>
  <c i="6" r="F35"/>
  <c i="1" r="BB99"/>
  <c i="11" r="F35"/>
  <c i="1" r="BB104"/>
  <c i="3" r="F35"/>
  <c i="1" r="BB96"/>
  <c i="4" r="F35"/>
  <c i="1" r="BB97"/>
  <c i="5" r="F35"/>
  <c i="1" r="BB98"/>
  <c i="6" r="K35"/>
  <c i="1" r="AX99"/>
  <c r="AV99"/>
  <c r="BE94"/>
  <c r="W32"/>
  <c r="BF94"/>
  <c r="W33"/>
  <c r="BD94"/>
  <c r="AZ94"/>
  <c i="2" r="K35"/>
  <c i="1" r="AX95"/>
  <c r="AV95"/>
  <c i="7" r="K35"/>
  <c i="1" r="AX100"/>
  <c r="AV100"/>
  <c i="8" r="K35"/>
  <c i="1" r="AX101"/>
  <c r="AV101"/>
  <c i="9" r="F35"/>
  <c i="1" r="BB102"/>
  <c r="AV103"/>
  <c r="BC94"/>
  <c r="AY94"/>
  <c r="AK30"/>
  <c i="6" l="1" r="R143"/>
  <c r="J96"/>
  <c r="K31"/>
  <c i="1" r="AT99"/>
  <c i="4" r="Q127"/>
  <c r="I96"/>
  <c r="K30"/>
  <c i="1" r="AS97"/>
  <c i="7" r="Q126"/>
  <c r="I96"/>
  <c r="K30"/>
  <c i="1" r="AS100"/>
  <c i="6" r="V143"/>
  <c i="2" r="X143"/>
  <c i="6" r="X143"/>
  <c i="2" r="Q143"/>
  <c r="I96"/>
  <c r="K30"/>
  <c i="1" r="AS95"/>
  <c i="4" r="T127"/>
  <c i="1" r="AW97"/>
  <c i="9" r="BK126"/>
  <c r="K126"/>
  <c r="K97"/>
  <c i="7" r="BK127"/>
  <c r="K127"/>
  <c r="K97"/>
  <c i="8" r="BK128"/>
  <c r="K128"/>
  <c r="K97"/>
  <c i="9" r="BK149"/>
  <c r="K149"/>
  <c r="K102"/>
  <c i="3" r="R126"/>
  <c r="J96"/>
  <c r="K31"/>
  <c i="1" r="AT96"/>
  <c i="4" r="BK128"/>
  <c r="K128"/>
  <c r="K97"/>
  <c i="6" r="BK144"/>
  <c r="K144"/>
  <c r="K97"/>
  <c r="BK541"/>
  <c r="K541"/>
  <c r="K108"/>
  <c i="2" r="I97"/>
  <c r="R143"/>
  <c r="J96"/>
  <c r="K31"/>
  <c i="1" r="AT95"/>
  <c i="2" r="BK144"/>
  <c r="K144"/>
  <c r="K97"/>
  <c i="3" r="I97"/>
  <c r="BK154"/>
  <c r="K154"/>
  <c r="K102"/>
  <c i="4" r="I97"/>
  <c i="6" r="Q143"/>
  <c r="I96"/>
  <c r="K30"/>
  <c i="1" r="AS99"/>
  <c i="7" r="J97"/>
  <c i="8" r="J97"/>
  <c r="BK160"/>
  <c r="K160"/>
  <c r="K103"/>
  <c i="9" r="I97"/>
  <c r="R125"/>
  <c r="J96"/>
  <c r="K31"/>
  <c i="1" r="AT102"/>
  <c i="10" r="BK117"/>
  <c r="K117"/>
  <c r="K96"/>
  <c i="4" r="R127"/>
  <c r="J96"/>
  <c r="K31"/>
  <c i="1" r="AT97"/>
  <c i="5" r="R125"/>
  <c r="J96"/>
  <c r="K31"/>
  <c i="1" r="AT98"/>
  <c i="5" r="BK149"/>
  <c r="K149"/>
  <c r="K102"/>
  <c i="6" r="J97"/>
  <c i="11" r="BK126"/>
  <c r="K126"/>
  <c r="K96"/>
  <c i="2" r="BK548"/>
  <c r="K548"/>
  <c r="K108"/>
  <c i="4" r="BK160"/>
  <c r="K160"/>
  <c r="K103"/>
  <c i="7" r="I97"/>
  <c r="BK154"/>
  <c r="K154"/>
  <c r="K102"/>
  <c i="8" r="I97"/>
  <c i="1" r="BA94"/>
  <c r="BB94"/>
  <c r="W29"/>
  <c r="AW94"/>
  <c r="W30"/>
  <c r="W31"/>
  <c i="5" l="1" r="BK125"/>
  <c r="K125"/>
  <c r="K96"/>
  <c i="3" r="BK126"/>
  <c r="K126"/>
  <c i="4" r="BK127"/>
  <c r="K127"/>
  <c r="K96"/>
  <c i="7" r="BK126"/>
  <c r="K126"/>
  <c i="2" r="BK143"/>
  <c r="K143"/>
  <c r="K96"/>
  <c i="6" r="BK143"/>
  <c r="K143"/>
  <c r="K96"/>
  <c i="8" r="BK127"/>
  <c r="K127"/>
  <c r="K96"/>
  <c i="9" r="BK125"/>
  <c r="K125"/>
  <c r="K96"/>
  <c i="3" r="K32"/>
  <c i="1" r="AG96"/>
  <c i="10" r="K32"/>
  <c i="1" r="AG103"/>
  <c i="11" r="K32"/>
  <c i="1" r="AG104"/>
  <c i="7" r="K32"/>
  <c i="1" r="AG100"/>
  <c r="AT94"/>
  <c r="AX94"/>
  <c r="AK29"/>
  <c r="AS94"/>
  <c i="7" l="1" r="K96"/>
  <c i="11" r="K41"/>
  <c i="10" r="K41"/>
  <c i="3" r="K41"/>
  <c i="7" r="K41"/>
  <c i="3" r="K96"/>
  <c i="1" r="AN104"/>
  <c r="AN96"/>
  <c r="AN100"/>
  <c r="AN103"/>
  <c i="2" r="K32"/>
  <c i="1" r="AG95"/>
  <c i="8" r="K32"/>
  <c i="1" r="AG101"/>
  <c i="9" r="K32"/>
  <c i="1" r="AG102"/>
  <c i="5" r="K32"/>
  <c i="1" r="AG98"/>
  <c r="AV94"/>
  <c i="6" r="K32"/>
  <c i="1" r="AG99"/>
  <c i="4" r="K32"/>
  <c i="1" r="AG97"/>
  <c i="9" l="1" r="K41"/>
  <c i="5" r="K41"/>
  <c i="2" r="K41"/>
  <c i="4" r="K41"/>
  <c i="6" r="K41"/>
  <c i="8" r="K41"/>
  <c i="1" r="AN102"/>
  <c r="AN97"/>
  <c r="AN98"/>
  <c r="AN99"/>
  <c r="AN95"/>
  <c r="AN101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<sst xmlns="http://schemas.openxmlformats.org/spreadsheetml/2006/main">
  <si>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</si>
  <si>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</si>
  <si>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</si>
  <si>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</si>
  <si>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</si>
  <si>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True</t>
  </si>
  <si>
    <t>{d1f4e5ee-7f2b-4dd2-ab7a-4cf9e5a58332}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</si>
  <si>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</si>
  <si>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</si>
  <si>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</si>
  <si>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</si>
  <si>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</si>
  <si>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</si>
  <si>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</si>
  <si>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</si>
  <si>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IMPORT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</si>
  <si>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</si>
  <si>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</si>
  <si>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23-416 - Dostavba budovy - zkapacitnění - ZŠ Hovorčovická, Praha 8</t>
  </si>
  <si>
    <t>KSO:</t>
  </si>
  <si>
    <t>CC-CZ:</t>
  </si>
  <si>
    <t>Místo:</t>
  </si>
  <si>
    <t xml:space="preserve"> </t>
  </si>
  <si>
    <t>Datum:</t>
  </si>
  <si>
    <t>19. 9. 2025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</si>
  <si>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</si>
  <si>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</si>
  <si>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</si>
  <si>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</si>
  <si>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</si>
  <si>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</si>
  <si>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</si>
  <si>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</si>
  <si>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zvlášť)._x000d_
Podrobná specifikace položek je obsažena v projektové dokumentaci (zejména výrobků, výplní otvorů a finálních povrchů v příslušných tabulkách a technických zprávách), která je nedílnou součástí zadávací dokumentace._x000d_
Pokud není uveden výkaz výměr, byly hodnoty převzaty přímo z tabulek v projektu a CAD systémů._x000d_
Pokud se v položkách objeví obchodní název, je uveden pouze orientačně, jako příklad._x000d_
Rozpočet je nedílnou součástí Projektové dokumentace a při jeho ocenění musí zhotovitel brát v potaz veškeré specifikace z Projektové dokumentace.																																		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</si>
  <si>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</si>
  <si>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</si>
  <si>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</si>
  <si>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</si>
  <si>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</si>
  <si>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</si>
  <si>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</si>
  <si>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</si>
  <si>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</si>
  <si>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</si>
  <si>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</si>
  <si>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</si>
  <si>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</si>
  <si>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</si>
  <si>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</si>
  <si>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</si>
  <si>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</si>
  <si>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</si>
  <si>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</si>
  <si>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</si>
  <si>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</si>
  <si>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</si>
  <si>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</si>
  <si>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</si>
  <si>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</si>
  <si>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</si>
  <si>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</si>
  <si>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</si>
  <si>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</si>
  <si>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</si>
  <si>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</si>
  <si>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</si>
  <si>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</si>
  <si>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</si>
  <si>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</si>
  <si>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</si>
  <si>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</si>
  <si>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</si>
  <si>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</si>
  <si>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</si>
  <si>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</si>
  <si>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</si>
  <si>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</si>
  <si>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</si>
  <si>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{00000000-0000-0000-0000-000000000000}</t>
  </si>
  <si>
    <t>/</t>
  </si>
  <si>
    <t>SO-01</t>
  </si>
  <si>
    <t>Stavební úpravy -...</t>
  </si>
  <si>
    <t>STA</t>
  </si>
  <si>
    <t>1</t>
  </si>
  <si>
    <t>{b08b733f-eb11-4159-a825-7b2a689c6e9b}</t>
  </si>
  <si>
    <t>2</t>
  </si>
  <si>
    <t>SO-01 ZTI</t>
  </si>
  <si>
    <t>Zdravotechnik...</t>
  </si>
  <si>
    <t>{ad804427-00bd-4e4a-9648-2a930e7301dd}</t>
  </si>
  <si>
    <t>SO-01 VZT</t>
  </si>
  <si>
    <t>Vzduchotechni...</t>
  </si>
  <si>
    <t>{74679343-0a53-4edb-bfaf-1e532814a40d}</t>
  </si>
  <si>
    <t>SO-01 VYT</t>
  </si>
  <si>
    <t>Vytápění D14d...</t>
  </si>
  <si>
    <t>{a6baab7f-af58-4a88-a629-06e67b999718}</t>
  </si>
  <si>
    <t>SO-02</t>
  </si>
  <si>
    <t>{dd32bd77-a7a2-455b-98e3-60b7f1258dc5}</t>
  </si>
  <si>
    <t>SO-02 ZTI</t>
  </si>
  <si>
    <t>{8bc1802c-9d9f-40eb-8359-6c7b9964b5f6}</t>
  </si>
  <si>
    <t>SO-02 VZT</t>
  </si>
  <si>
    <t>{d6474d10-6434-439e-81d7-f5b1249a4451}</t>
  </si>
  <si>
    <t>SO-02 VYT</t>
  </si>
  <si>
    <t>{4072c921-7e8f-4580-b51b-f1ad71cc4cef}</t>
  </si>
  <si>
    <t>SO-03</t>
  </si>
  <si>
    <t>Mobiliář</t>
  </si>
  <si>
    <t>{8feb8b6c-fcd3-4224-80d8-d1723ca6d5bd}</t>
  </si>
  <si>
    <t>ELINST</t>
  </si>
  <si>
    <t>Elektroinstalace</t>
  </si>
  <si>
    <t>{635b09f2-a529-4d90-b165-4a93560c1c2b}</t>
  </si>
  <si>
    <t>KRYCÍ LIST SOUPISU PRACÍ</t>
  </si>
  <si>
    <t>Objekt:</t>
  </si>
  <si>
    <t>SO-01 - Stavební úpravy -...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</si>
  <si>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 Podrobná specifikace položek je obsažena v projektové dokumentaci (zejména výrobků, výplní otvorů a finálních povrchů v příslušných tabulkách a technických zprávách), která je nedílnou součástí zadávací dokumentace. Pokud není uveden výkaz výměr, byly hodnoty převzaty přímo z tabulek v projektu a CAD systémů. Pokud se v položkách objeví obchodní název, je uveden pouze orientačně, jako příklad. Rozpočet je nedílnou součástí Projektové dokumentace a při jeho ocenění musí zhotovitel brát v potaz veškeré specifikace z Projektové dokumentace.																																		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</si>
  <si>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</si>
  <si>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</si>
  <si>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</si>
  <si>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</si>
  <si>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</si>
  <si>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</si>
  <si>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</si>
  <si>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Náklady ze soupisu prací</t>
  </si>
  <si>
    <t>-1</t>
  </si>
  <si>
    <t>HSV - Práce a dodávky HSV</t>
  </si>
  <si>
    <t xml:space="preserve">    11 - Přípravné a přidružené práce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</si>
  <si>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</si>
  <si>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</si>
  <si>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</si>
  <si>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</si>
  <si>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</si>
  <si>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</si>
  <si>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</si>
  <si>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</si>
  <si>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</si>
  <si>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</si>
  <si>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</si>
  <si>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</si>
  <si>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</si>
  <si>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741 - Elektroinstalace - silnoproud</t>
  </si>
  <si>
    <t xml:space="preserve">    742 - Elektroinstalace - slaboproud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</si>
  <si>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</si>
  <si>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</si>
  <si>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</si>
  <si>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</si>
  <si>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</si>
  <si>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</si>
  <si>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</si>
  <si>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</si>
  <si>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</si>
  <si>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</si>
  <si>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</si>
  <si>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</si>
  <si>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</si>
  <si>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</si>
  <si>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</si>
  <si>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</si>
  <si>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</si>
  <si>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</si>
  <si>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</si>
  <si>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</si>
  <si>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</si>
  <si>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</si>
  <si>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</si>
  <si>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</si>
  <si>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</si>
  <si>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</si>
  <si>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</si>
  <si>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</si>
  <si>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</si>
  <si>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</si>
  <si>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11</t>
  </si>
  <si>
    <t>Přípravné a přidružené práce</t>
  </si>
  <si>
    <t>K</t>
  </si>
  <si>
    <t>01001R01</t>
  </si>
  <si>
    <t>Vyklizení a vyčištění prostoru</t>
  </si>
  <si>
    <t>soubor</t>
  </si>
  <si>
    <t>4</t>
  </si>
  <si>
    <t>PP</t>
  </si>
  <si>
    <t>01001R02</t>
  </si>
  <si>
    <t>Vypískání inženýrských sítí, jejich vytyčení, ochrana, příp. odpojení</t>
  </si>
  <si>
    <t>3</t>
  </si>
  <si>
    <t>01001R03</t>
  </si>
  <si>
    <t>Provedení ochranných opatření, ochrana zabudovaných konstrukcí, dopravních tras</t>
  </si>
  <si>
    <t>6</t>
  </si>
  <si>
    <t>01001R04</t>
  </si>
  <si>
    <t>Předložení požadovaných vzorků materiálů a katalogových listů ostatních dodávaných prvků</t>
  </si>
  <si>
    <t>8</t>
  </si>
  <si>
    <t>5</t>
  </si>
  <si>
    <t>01001R05</t>
  </si>
  <si>
    <t>Stavební přípomoce profesí TZB - drážkování, rýhování, průrazy, zednické začištění, opravy podlah atd.</t>
  </si>
  <si>
    <t>10</t>
  </si>
  <si>
    <t>01001R06</t>
  </si>
  <si>
    <t>Dodávka a montáž požárních ucpávek a tesnění - kabelové prostupy skrz požárně dělící konstrukce</t>
  </si>
  <si>
    <t>7</t>
  </si>
  <si>
    <t>01001R07</t>
  </si>
  <si>
    <t>Přeložky vedení SLP na střeše objektu včetně pomocného materiálu a ochrany vedení v průběhu stavby</t>
  </si>
  <si>
    <t>14</t>
  </si>
  <si>
    <t>01001R08</t>
  </si>
  <si>
    <t>Dodatečné kotvení stávajících atikových konstrukcí - odhad, bude upřesněno na základě statického posouzení po odkrytí konstrukcí</t>
  </si>
  <si>
    <t>16</t>
  </si>
  <si>
    <t>Zemní práce</t>
  </si>
  <si>
    <t>9</t>
  </si>
  <si>
    <t>113106123</t>
  </si>
  <si>
    <t>Rozebrání dlažeb ze zámkových dlaždic komunikací pro pěší ručně</t>
  </si>
  <si>
    <t>m2</t>
  </si>
  <si>
    <t>18</t>
  </si>
  <si>
    <t>VV</t>
  </si>
  <si>
    <t>3,5*11,5</t>
  </si>
  <si>
    <t>Součet</t>
  </si>
  <si>
    <t>131213702</t>
  </si>
  <si>
    <t>Hloubení nezapažených jam v nesoudržných horninách třídy těžitelnosti I skupiny 3 ručně</t>
  </si>
  <si>
    <t>m3</t>
  </si>
  <si>
    <t>20</t>
  </si>
  <si>
    <t>8,1*3,6*1,08</t>
  </si>
  <si>
    <t>132212132</t>
  </si>
  <si>
    <t>Hloubení nezapažených rýh šířky do 800 mm v nesoudržných horninách třídy těžitelnosti I skupiny 3 ručně</t>
  </si>
  <si>
    <t>22</t>
  </si>
  <si>
    <t>0,6*1,8*0,6</t>
  </si>
  <si>
    <t>162751117</t>
  </si>
  <si>
    <t>Vodorovné přemístění přes 9 000 do 10000 m výkopku/sypaniny z horniny třídy těžitelnosti I skupiny 1 až 3</t>
  </si>
  <si>
    <t>24</t>
  </si>
  <si>
    <t>13</t>
  </si>
  <si>
    <t>167111101</t>
  </si>
  <si>
    <t>Nakládání výkopku z hornin třídy těžitelnosti I skupiny 1 až 3 ručně</t>
  </si>
  <si>
    <t>26</t>
  </si>
  <si>
    <t>171201231</t>
  </si>
  <si>
    <t>Poplatek za uložení zeminy a kamení na recyklační skládce (skládkovné) kód odpadu 17 05 04</t>
  </si>
  <si>
    <t>t</t>
  </si>
  <si>
    <t>28</t>
  </si>
  <si>
    <t>32,141*1,8 "Přepočtené koeficientem množství</t>
  </si>
  <si>
    <t>15</t>
  </si>
  <si>
    <t>171251201</t>
  </si>
  <si>
    <t>Uložení sypaniny na skládky nebo meziskládky</t>
  </si>
  <si>
    <t>30</t>
  </si>
  <si>
    <t>31,493+0,648</t>
  </si>
  <si>
    <t>181912112</t>
  </si>
  <si>
    <t>Úprava pláně v hornině třídy těžitelnosti I skupiny 3 se zhutněním ručně</t>
  </si>
  <si>
    <t>32</t>
  </si>
  <si>
    <t>Zakládání</t>
  </si>
  <si>
    <t>17</t>
  </si>
  <si>
    <t>213311151</t>
  </si>
  <si>
    <t>Polštáře zhutněné pod základy ze štěrkodrti netříděné</t>
  </si>
  <si>
    <t>34</t>
  </si>
  <si>
    <t>8,1*3,6*0,15</t>
  </si>
  <si>
    <t>0,6*1,8*0,15</t>
  </si>
  <si>
    <t>273321511</t>
  </si>
  <si>
    <t>Základové desky ze ŽB bez zvýšených nároků na prostředí tř. C 25/30</t>
  </si>
  <si>
    <t>36</t>
  </si>
  <si>
    <t>8,1*3,6*0,4</t>
  </si>
  <si>
    <t>19</t>
  </si>
  <si>
    <t>273351121</t>
  </si>
  <si>
    <t>Zřízení bednění základových desek</t>
  </si>
  <si>
    <t>38</t>
  </si>
  <si>
    <t>(8,1+3,6)*2*0,4</t>
  </si>
  <si>
    <t>273351122</t>
  </si>
  <si>
    <t>Odstranění bednění základových desek</t>
  </si>
  <si>
    <t>40</t>
  </si>
  <si>
    <t>273361821</t>
  </si>
  <si>
    <t>Výztuž základových desek betonářskou ocelí 10 505 (R)</t>
  </si>
  <si>
    <t>42</t>
  </si>
  <si>
    <t>274321511</t>
  </si>
  <si>
    <t>Základové pasy ze ŽB bez zvýšených nároků na prostředí tř. C 25/30</t>
  </si>
  <si>
    <t>44</t>
  </si>
  <si>
    <t>0,6*0,4*1,8</t>
  </si>
  <si>
    <t>23</t>
  </si>
  <si>
    <t>274351121</t>
  </si>
  <si>
    <t>Zřízení bednění základových pasů rovného</t>
  </si>
  <si>
    <t>46</t>
  </si>
  <si>
    <t>(0,6+1,8)*2*0,4</t>
  </si>
  <si>
    <t>274351122</t>
  </si>
  <si>
    <t>Odstranění bednění základových pasů rovného</t>
  </si>
  <si>
    <t>48</t>
  </si>
  <si>
    <t>25</t>
  </si>
  <si>
    <t>274361821</t>
  </si>
  <si>
    <t>Výztuž základových pasů betonářskou ocelí 10 505 (R)</t>
  </si>
  <si>
    <t>50</t>
  </si>
  <si>
    <t>Svislé a kompletní konstrukce</t>
  </si>
  <si>
    <t>311235131</t>
  </si>
  <si>
    <t>Zdivo jednovrstvé z cihel broušených do P10 na tenkovrstvou maltu tl 240 mm</t>
  </si>
  <si>
    <t>52</t>
  </si>
  <si>
    <t>5,6*2,6*4+6,5*3*2+3,2*3 "vyzdění pod průvlaky</t>
  </si>
  <si>
    <t>-(2,4*2,03*8+2,68*2,45) "odpočet okna dveře</t>
  </si>
  <si>
    <t>3,185*3-2,65*2,5 "přepažení chodby</t>
  </si>
  <si>
    <t>2,87*2,97 "zazdívka pav. E</t>
  </si>
  <si>
    <t>27</t>
  </si>
  <si>
    <t>311236301</t>
  </si>
  <si>
    <t>Zdivo jednovrstvé zvukově izolační na tenkovrstvou maltu z cihel děrovaných broušených do P15 tl 190 mm</t>
  </si>
  <si>
    <t>54</t>
  </si>
  <si>
    <t>5,6*3*4+0,39*3*4</t>
  </si>
  <si>
    <t>(0,5+1,615)*3,5</t>
  </si>
  <si>
    <t>-0,8*1,97*2</t>
  </si>
  <si>
    <t>317168052</t>
  </si>
  <si>
    <t>Překlad keramický vysoký v 238 mm dl 1250 mm</t>
  </si>
  <si>
    <t>kus</t>
  </si>
  <si>
    <t>56</t>
  </si>
  <si>
    <t>2*2</t>
  </si>
  <si>
    <t>29</t>
  </si>
  <si>
    <t>317168060</t>
  </si>
  <si>
    <t>Překlad keramický vysoký v 238 mm dl 3250 mm</t>
  </si>
  <si>
    <t>58</t>
  </si>
  <si>
    <t>317941121</t>
  </si>
  <si>
    <t>Osazování ocelových válcovaných nosníků na zdivu I, IE, U, UE nebo L do č. 12 nebo výšky do 120 mm</t>
  </si>
  <si>
    <t>60</t>
  </si>
  <si>
    <t>18*(9,32/1000)</t>
  </si>
  <si>
    <t>31</t>
  </si>
  <si>
    <t>M</t>
  </si>
  <si>
    <t>13332003</t>
  </si>
  <si>
    <t>úhelník ocelový nerovnostranný jakost S235JR (11 375) 100x75x7mm</t>
  </si>
  <si>
    <t>62</t>
  </si>
  <si>
    <t>P</t>
  </si>
  <si>
    <t>Poznámka k položce:_x000d_
Poznámka k položce: Hmotnost: 9,32 kg/m</t>
  </si>
  <si>
    <t>337173111</t>
  </si>
  <si>
    <t>Montáž ocelových kcí skeletů 3 až 4 podlažních budov</t>
  </si>
  <si>
    <t>64</t>
  </si>
  <si>
    <t>33</t>
  </si>
  <si>
    <t>RMAT0009</t>
  </si>
  <si>
    <t>ocelová nosná konstrukce únikového schodiště z válcovaných profilů, včetně kotevních a spojovacích prvků, bez zábradlí a podlah, povrchová úprava žárový zinek</t>
  </si>
  <si>
    <t>66</t>
  </si>
  <si>
    <t>RMAT0010</t>
  </si>
  <si>
    <t>ocelová nosná konstrukce zastřešení požární lávky, rozměr 9217x1790 mm, výška 2750 mm. Konstrukce z ocelových válcovaných profilů, včetně kotevních a spojovacích prvků</t>
  </si>
  <si>
    <t>68</t>
  </si>
  <si>
    <t>35</t>
  </si>
  <si>
    <t>340237212</t>
  </si>
  <si>
    <t>Zazdívka otvorů v příčkách nebo stěnách pl přes 0,09 do 0,25 m2 cihlami plnými tl přes 100 mm</t>
  </si>
  <si>
    <t>70</t>
  </si>
  <si>
    <t>2,000 "oprava odbourání šachet, stoupaček ve 2. NP pro napojení ZTI</t>
  </si>
  <si>
    <t>342244201</t>
  </si>
  <si>
    <t>Příčka z cihel broušených na tenkovrstvou maltu tloušťky 80 mm</t>
  </si>
  <si>
    <t>72</t>
  </si>
  <si>
    <t>(0,26+0,69)*3,5*2 "obezdění šachet 3NP</t>
  </si>
  <si>
    <t>(0,5+1+0,5)*3,2 "vyzdívka šachty 2NP</t>
  </si>
  <si>
    <t>37</t>
  </si>
  <si>
    <t>345321515</t>
  </si>
  <si>
    <t>Zídky atikové, parapetní, schodišťové a zábradelní ze ŽB tř. C 25/30</t>
  </si>
  <si>
    <t>74</t>
  </si>
  <si>
    <t>0,2*0,61*(12,1*2+17,5) "atika nové střechy</t>
  </si>
  <si>
    <t>345351005</t>
  </si>
  <si>
    <t>Zřízení bednění plnostěnných zídek atikových, parapetních, zábradelních</t>
  </si>
  <si>
    <t>76</t>
  </si>
  <si>
    <t>(17,9+12,1*2)*0,8+(17,5+11,9*2)*0,7</t>
  </si>
  <si>
    <t>39</t>
  </si>
  <si>
    <t>345351006</t>
  </si>
  <si>
    <t>Odstranění bednění plnostěnných zídek atikových, parapetních, zábradelních</t>
  </si>
  <si>
    <t>78</t>
  </si>
  <si>
    <t>345361821</t>
  </si>
  <si>
    <t>Výztuž zídek atikových, parapetních, schodišťových a zábradelních betonářskou ocelí 10 505</t>
  </si>
  <si>
    <t>80</t>
  </si>
  <si>
    <t>(17,4+12,1*2)*0,012</t>
  </si>
  <si>
    <t>Vodorovné konstrukce</t>
  </si>
  <si>
    <t>41</t>
  </si>
  <si>
    <t>411171131</t>
  </si>
  <si>
    <t>Montáž ocelových kcí podlah a plošin hmotnosti do 30 kg/m2 pokrytých rošty</t>
  </si>
  <si>
    <t>82</t>
  </si>
  <si>
    <t>RMAT0004</t>
  </si>
  <si>
    <t>ocelová konstrukce požární lávky Z/06, rozměr 9217x1790 mm - nosná konstrukce z profilů IPE120, včetně kotevních a spojovacích prvků, rámů pro uložení pororoštů. Povrchová úprava žárový zinek.</t>
  </si>
  <si>
    <t>84</t>
  </si>
  <si>
    <t>43</t>
  </si>
  <si>
    <t>411322525</t>
  </si>
  <si>
    <t>Stropy trámové nebo kazetové ze ŽB tř. C 20/25</t>
  </si>
  <si>
    <t>86</t>
  </si>
  <si>
    <t>12,1*17,5*0,065 "nad vlnou</t>
  </si>
  <si>
    <t>12,1*17,5*0,035/2 "vlny</t>
  </si>
  <si>
    <t>411354233</t>
  </si>
  <si>
    <t>Bednění stropů ztracené z hraněných trapézových vln v 40 mm plech pozinkovaný tl 0,75 mm</t>
  </si>
  <si>
    <t>88</t>
  </si>
  <si>
    <t>12,1*17,5</t>
  </si>
  <si>
    <t>45</t>
  </si>
  <si>
    <t>411354271</t>
  </si>
  <si>
    <t>Příplatek k ztracenému bednění stropů za lože z MC</t>
  </si>
  <si>
    <t>90</t>
  </si>
  <si>
    <t>0,5*12,1*4+0,2*(6,5*2+3,2)*10 "vyrovnání horní hrany trámů</t>
  </si>
  <si>
    <t>411361821</t>
  </si>
  <si>
    <t>Výztuž stropů betonářskou ocelí 10 505</t>
  </si>
  <si>
    <t>92</t>
  </si>
  <si>
    <t>12,1*(17,5/0,2)*(0,4/1000)*1,2</t>
  </si>
  <si>
    <t>47</t>
  </si>
  <si>
    <t>411362021</t>
  </si>
  <si>
    <t>Výztuž stropů svařovanými sítěmi Kari</t>
  </si>
  <si>
    <t>94</t>
  </si>
  <si>
    <t>211,75*(3,08/1000)*1,2</t>
  </si>
  <si>
    <t>Komunikace pozemní</t>
  </si>
  <si>
    <t>564251011</t>
  </si>
  <si>
    <t>Podklad nebo podsyp ze štěrkopísku ŠP plochy do 100 m2 tl 150 mm</t>
  </si>
  <si>
    <t>96</t>
  </si>
  <si>
    <t>49</t>
  </si>
  <si>
    <t>564841012</t>
  </si>
  <si>
    <t>Podklad ze štěrkodrtě ŠD plochy do 100 m2 tl 130 mm</t>
  </si>
  <si>
    <t>98</t>
  </si>
  <si>
    <t xml:space="preserve">8,1*3,6 "nad základem, celkem 330 mm </t>
  </si>
  <si>
    <t>564861011</t>
  </si>
  <si>
    <t>Podklad ze štěrkodrtě ŠD plochy do 100 m2 tl 200 mm</t>
  </si>
  <si>
    <t>100</t>
  </si>
  <si>
    <t>51</t>
  </si>
  <si>
    <t>596211110</t>
  </si>
  <si>
    <t>Kladení zámkové dlažby komunikací pro pěší ručně tl 60 mm skupiny A pl do 50 m2</t>
  </si>
  <si>
    <t>102</t>
  </si>
  <si>
    <t>59245018</t>
  </si>
  <si>
    <t>dlažba skladebná betonová 200x100mm tl 60mm přírodní</t>
  </si>
  <si>
    <t>104</t>
  </si>
  <si>
    <t>40,25*1,03 "Přepočtené koeficientem množství</t>
  </si>
  <si>
    <t>Úpravy povrchů, podlahy a osazování výplní</t>
  </si>
  <si>
    <t>53</t>
  </si>
  <si>
    <t>611131121</t>
  </si>
  <si>
    <t>Penetrační disperzní nátěr vnitřních stropů nanášený ručně</t>
  </si>
  <si>
    <t>106</t>
  </si>
  <si>
    <t>611321142</t>
  </si>
  <si>
    <t>Vápenocementová omítka štuková dvouvrstvá vnitřních stropů žebrových nanášená ručně</t>
  </si>
  <si>
    <t>108</t>
  </si>
  <si>
    <t>(0,2+0,5*2)*(6,5+3,2+6,5)*10 "trámy</t>
  </si>
  <si>
    <t>(0,475+0,5*2)*12*4 "průvlaky</t>
  </si>
  <si>
    <t>55</t>
  </si>
  <si>
    <t>611325222</t>
  </si>
  <si>
    <t>Vápenocementová štuková omítka malých ploch přes 0,09 do 0,25 m2 na stropech</t>
  </si>
  <si>
    <t>110</t>
  </si>
  <si>
    <t>1 "oprava po prostupu 1PP</t>
  </si>
  <si>
    <t>612131102</t>
  </si>
  <si>
    <t>Cementový postřik vnitřních stěn nanášený síťovitě ručně</t>
  </si>
  <si>
    <t>112</t>
  </si>
  <si>
    <t>57</t>
  </si>
  <si>
    <t>612321141</t>
  </si>
  <si>
    <t>Vápenocementová omítka štuková dvouvrstvá vnitřních stěn nanášená ručně</t>
  </si>
  <si>
    <t>114</t>
  </si>
  <si>
    <t>(39,3+32,1-2,7+39,3)*3,35 "plocha stěn nástavba</t>
  </si>
  <si>
    <t>-(2,4*2,03*8+2,68*2,45+0,9*1,97*4) "odpočet otvory</t>
  </si>
  <si>
    <t>(2,4+2,03)*2*0,16*8+(2,68+2,45)*2*0,12 "ostění a nadpraží</t>
  </si>
  <si>
    <t>2,93*2+(2,5*2+2,65)*0,25 "příčka v chodbě</t>
  </si>
  <si>
    <t>Mezisoučet nástavba</t>
  </si>
  <si>
    <t>(0,95*2,03+1,38*0,1) "zazdívka pavilon A</t>
  </si>
  <si>
    <t>(0,5+1+0,5)*3 "dozdívka umyvadla 2NP A</t>
  </si>
  <si>
    <t>2,97*2,87 "zazdívka pavilon E</t>
  </si>
  <si>
    <t>Mezisoučet vyzdívky</t>
  </si>
  <si>
    <t>612325222</t>
  </si>
  <si>
    <t>Vápenocementová štuková omítka malých ploch přes 0,09 do 0,25 m2 na stěnách</t>
  </si>
  <si>
    <t>116</t>
  </si>
  <si>
    <t>2+2 "opravy po prostupu 1PP, 2NP</t>
  </si>
  <si>
    <t>59</t>
  </si>
  <si>
    <t>612325223</t>
  </si>
  <si>
    <t>Vápenocementová štuková omítka malých ploch přes 0,25 do 1 m2 na stěnách</t>
  </si>
  <si>
    <t>118</t>
  </si>
  <si>
    <t>2 "opravy dozdívek ZTI 3NP</t>
  </si>
  <si>
    <t>612325225</t>
  </si>
  <si>
    <t>Vápenocementová štuková omítka malých ploch přes 1 do 4 m2 na stěnách</t>
  </si>
  <si>
    <t>120</t>
  </si>
  <si>
    <t>18 "opravy okolo oken a zazdívek, pav. A, B</t>
  </si>
  <si>
    <t>61</t>
  </si>
  <si>
    <t>612325302</t>
  </si>
  <si>
    <t>Vápenocementová štuková omítka ostění nebo nadpraží</t>
  </si>
  <si>
    <t>122</t>
  </si>
  <si>
    <t>(0,88+1,5*2)*3*0,25 "výměna oken pav. E</t>
  </si>
  <si>
    <t>622151031</t>
  </si>
  <si>
    <t>Penetrační silikonový nátěr vnějších pastovitých tenkovrstvých omítek stěn</t>
  </si>
  <si>
    <t>124</t>
  </si>
  <si>
    <t>63</t>
  </si>
  <si>
    <t>622221021</t>
  </si>
  <si>
    <t>Montáž kontaktního zateplení vnějších stěn lepením a mechanickým kotvením TI z minerální vlny s podélnou orientací do zdiva a betonu tl přes 80 do 120 mm</t>
  </si>
  <si>
    <t>126</t>
  </si>
  <si>
    <t>14,67*8,125+4,35*4,5 "fasáda B, E</t>
  </si>
  <si>
    <t>-(2,4*2,03*10) "odpočet okna</t>
  </si>
  <si>
    <t>63142026</t>
  </si>
  <si>
    <t>deska tepelně izolační minerální kontaktních fasád podélné vlákno λ=0,035-0,036 tl 120mm</t>
  </si>
  <si>
    <t>128</t>
  </si>
  <si>
    <t>90,049*1,05 "Přepočtené koeficientem množství</t>
  </si>
  <si>
    <t>65</t>
  </si>
  <si>
    <t>622221041</t>
  </si>
  <si>
    <t>Montáž kontaktního zateplení vnějších stěn lepením a mechanickým kotvením desek z minerální vlny s podélnou orientací do zdiva a betonu tl přes 160 do 200 mm</t>
  </si>
  <si>
    <t>130</t>
  </si>
  <si>
    <t>12*4,15*2-2,4*2,03*8 "průčelí</t>
  </si>
  <si>
    <t>17,82*3,8-2,68*2,45 "štít</t>
  </si>
  <si>
    <t>63142030</t>
  </si>
  <si>
    <t>deska tepelně izolační minerální kontaktních fasád podélné vlákno λ=0,035-0,036 tl 180mm</t>
  </si>
  <si>
    <t>132</t>
  </si>
  <si>
    <t>60,624*1,05 "Přepočtené koeficientem množství</t>
  </si>
  <si>
    <t>67</t>
  </si>
  <si>
    <t>63142031</t>
  </si>
  <si>
    <t>deska tepelně izolační minerální kontaktních fasád podélné vlákno λ=0,035-0,036 tl 200mm</t>
  </si>
  <si>
    <t>134</t>
  </si>
  <si>
    <t>60,15*1,05 "Přepočtené koeficientem množství</t>
  </si>
  <si>
    <t>622222001</t>
  </si>
  <si>
    <t>Montáž kontaktního zateplení vnějšího ostění, nadpraží nebo parapetu hl. špalety do 200 mm lepením desek z minerální vlny tl do 40 mm</t>
  </si>
  <si>
    <t>m</t>
  </si>
  <si>
    <t>136</t>
  </si>
  <si>
    <t>(2,4+2,03)*2*8 "okna nástavba</t>
  </si>
  <si>
    <t>(2,68+2,45)*2 "dveře nástavba</t>
  </si>
  <si>
    <t>(2,4+2,03)*2*11 "okna B</t>
  </si>
  <si>
    <t>69</t>
  </si>
  <si>
    <t>63142020</t>
  </si>
  <si>
    <t>deska tepelně izolační minerální kontaktních fasád podélné vlákno λ=0,035-0,036 tl 40mm</t>
  </si>
  <si>
    <t>138</t>
  </si>
  <si>
    <t>(2,4+2,03*2)*8*0,08 "okna nástavba</t>
  </si>
  <si>
    <t>(2,68+2,45*2)*0,08 "dveře nástavba</t>
  </si>
  <si>
    <t>(2,4+2,03*2)*11*0,08 "okna B</t>
  </si>
  <si>
    <t>Součet ostění a nadpraží</t>
  </si>
  <si>
    <t>10,425*1,05 "Přepočtené koeficientem množství</t>
  </si>
  <si>
    <t>28376416</t>
  </si>
  <si>
    <t>deska XPS hrana polodrážková a hladký povrch 300kPA λ=0,035 tl 40mm</t>
  </si>
  <si>
    <t>140</t>
  </si>
  <si>
    <t>(2,4)*8*0,08 "okna nástavba</t>
  </si>
  <si>
    <t>(2,68)*0,08 "dveře nástavba</t>
  </si>
  <si>
    <t>(2,4)*11*0,08 "okna B</t>
  </si>
  <si>
    <t>Součet parapety</t>
  </si>
  <si>
    <t>3,862*1,05 "Přepočtené koeficientem množství</t>
  </si>
  <si>
    <t>71</t>
  </si>
  <si>
    <t>622225124</t>
  </si>
  <si>
    <t>Oprava kontaktního zateplení stěn z desek z minerální vlny tl přes 80 do 120 mm pl přes 0,5 do 1,0 m2</t>
  </si>
  <si>
    <t>142</t>
  </si>
  <si>
    <t>2 "navázání nástavby</t>
  </si>
  <si>
    <t>622241141</t>
  </si>
  <si>
    <t>Montáž kontaktního zateplení vnějších stěn lepením a mechanickým kotvením desek kalcium-silikátových tl přes 160 do 200 mm</t>
  </si>
  <si>
    <t>144</t>
  </si>
  <si>
    <t>2 "pěnové sklo v místě kotev do fasády</t>
  </si>
  <si>
    <t>73</t>
  </si>
  <si>
    <t>63482243</t>
  </si>
  <si>
    <t>deska tepelně izolační z pěnového skla pevnost v tlaku 600kPa λ= 0,040-0,042 tl 180mm</t>
  </si>
  <si>
    <t>146</t>
  </si>
  <si>
    <t>2*1,05 "Přepočtené koeficientem množství</t>
  </si>
  <si>
    <t>622251105</t>
  </si>
  <si>
    <t>Příplatek k cenám kontaktního zateplení vnějších stěn za zápustnou montáž a použití tepelněizolačních zátek z minerální vlny</t>
  </si>
  <si>
    <t>148</t>
  </si>
  <si>
    <t>121,774+2,067</t>
  </si>
  <si>
    <t>75</t>
  </si>
  <si>
    <t>622252002</t>
  </si>
  <si>
    <t>Montáž profilů kontaktního zateplení lepených</t>
  </si>
  <si>
    <t>150</t>
  </si>
  <si>
    <t>63127464</t>
  </si>
  <si>
    <t>profil rohový Al s výztužnou tkaninou š 100/100mm</t>
  </si>
  <si>
    <t>152</t>
  </si>
  <si>
    <t>2,03*2*8+2,45*2+2,03*2*11 "ostění</t>
  </si>
  <si>
    <t>4,2*2 "rohy fasády</t>
  </si>
  <si>
    <t>90,44*1,05 "Přepočtené koeficientem množství</t>
  </si>
  <si>
    <t>77</t>
  </si>
  <si>
    <t>59051510</t>
  </si>
  <si>
    <t>profil napojovací nadokenní PVC s okapnicí s výztužnou tkaninou</t>
  </si>
  <si>
    <t>154</t>
  </si>
  <si>
    <t>59051512</t>
  </si>
  <si>
    <t>profil napojovací parapetní PVC s okapnicí a výztužnou tkaninou</t>
  </si>
  <si>
    <t>156</t>
  </si>
  <si>
    <t>79</t>
  </si>
  <si>
    <t>28342205</t>
  </si>
  <si>
    <t>profil napojovací okenní PVC s výztužnou tkaninou 6mm</t>
  </si>
  <si>
    <t>158</t>
  </si>
  <si>
    <t>(2,4+2,03*2)*8</t>
  </si>
  <si>
    <t>(2,68+2,45*2)</t>
  </si>
  <si>
    <t>(2,4+2,03*2)*11</t>
  </si>
  <si>
    <t>130,32*1,05 "Přepočtené koeficientem množství</t>
  </si>
  <si>
    <t>622531012</t>
  </si>
  <si>
    <t>Tenkovrstvá silikonová zatíraná omítka zrnitost 1,5 mm vnějších stěn</t>
  </si>
  <si>
    <t>160</t>
  </si>
  <si>
    <t>90,049+121,774 "stěny</t>
  </si>
  <si>
    <t>(2,4+2,03*2)*8*0,28 "okna nástavba</t>
  </si>
  <si>
    <t>(2,68+2,45*2)*0,28 "dveře nástavba</t>
  </si>
  <si>
    <t>(2,4+2,03*2)*10*0,28 "dveře únikové</t>
  </si>
  <si>
    <t>81</t>
  </si>
  <si>
    <t>629991012</t>
  </si>
  <si>
    <t>Zakrytí výplní otvorů fólií přilepenou na začišťovací lišty</t>
  </si>
  <si>
    <t>162</t>
  </si>
  <si>
    <t>2,4*2,03*8+2,68*2,45+2,4*2,03*11</t>
  </si>
  <si>
    <t>632450131</t>
  </si>
  <si>
    <t>Vyrovnávací cementový potěr tl přes 10 do 20 mm ze suchých směsí provedený v ploše</t>
  </si>
  <si>
    <t>164</t>
  </si>
  <si>
    <t>17,4*11,76</t>
  </si>
  <si>
    <t>83</t>
  </si>
  <si>
    <t>642942111</t>
  </si>
  <si>
    <t>Osazování zárubní nebo rámů dveřních kovových do 2,5 m2 na MC</t>
  </si>
  <si>
    <t>166</t>
  </si>
  <si>
    <t>2 "D/01</t>
  </si>
  <si>
    <t>55331488</t>
  </si>
  <si>
    <t>zárubeň jednokřídlá ocelová pro zdění tl stěny 110-150mm rozměru 900/1970, 2100mm</t>
  </si>
  <si>
    <t>168</t>
  </si>
  <si>
    <t>Poznámka k položce:_x000d_
Poznámka k položce: YH, YH s drážkou, YZP</t>
  </si>
  <si>
    <t>Ostatní konstrukce a práce, bourání</t>
  </si>
  <si>
    <t>85</t>
  </si>
  <si>
    <t>941311112</t>
  </si>
  <si>
    <t>Montáž lešení řadového modulového lehkého zatížení do 200 kg/m2 š od 0,6 do 0,9 m v přes 10 do 25 m</t>
  </si>
  <si>
    <t>170</t>
  </si>
  <si>
    <t>(13+7,5+13+2)*12+10*4</t>
  </si>
  <si>
    <t>941311212</t>
  </si>
  <si>
    <t>Příplatek k lešení řadovému modulovému lehkému do 200 kg/m2 š od 0,6 do 0,9 m v přes 10 do 25 m za každý den použití</t>
  </si>
  <si>
    <t>172</t>
  </si>
  <si>
    <t>466*90 "Přepočtené koeficientem množství</t>
  </si>
  <si>
    <t>87</t>
  </si>
  <si>
    <t>941311812</t>
  </si>
  <si>
    <t>Demontáž lešení řadového modulového lehkého zatížení do 200 kg/m2 š od 0,6 do 0,9 m v přes 10 do 25 m</t>
  </si>
  <si>
    <t>174</t>
  </si>
  <si>
    <t>949101111</t>
  </si>
  <si>
    <t>Lešení pomocné pro objekty pozemních staveb s lešeňovou podlahou v do 1,9 m zatížení do 150 kg/m2</t>
  </si>
  <si>
    <t>176</t>
  </si>
  <si>
    <t>80,4+32,2+81,4+3,2</t>
  </si>
  <si>
    <t>18*2+3+2+3,5+3,5+3,5</t>
  </si>
  <si>
    <t>89</t>
  </si>
  <si>
    <t>953841122</t>
  </si>
  <si>
    <t>Nástavec na komínový průduch nerezový v do 1,2 m D přes 160 do 200 mm</t>
  </si>
  <si>
    <t>178</t>
  </si>
  <si>
    <t>953943211</t>
  </si>
  <si>
    <t>Osazování hasicího přístroje</t>
  </si>
  <si>
    <t>180</t>
  </si>
  <si>
    <t>91</t>
  </si>
  <si>
    <t>44932114</t>
  </si>
  <si>
    <t>přístroj hasicí ruční práškový PG 6 LE</t>
  </si>
  <si>
    <t>182</t>
  </si>
  <si>
    <t>963053937</t>
  </si>
  <si>
    <t>Bourání ŽB schodišťových ramen monolitických na schodnicích</t>
  </si>
  <si>
    <t>184</t>
  </si>
  <si>
    <t>2,76*0,75</t>
  </si>
  <si>
    <t>93</t>
  </si>
  <si>
    <t>965045113</t>
  </si>
  <si>
    <t>Bourání potěrů cementových nebo pískocementových tl do 50 mm pl přes 4 m2</t>
  </si>
  <si>
    <t>186</t>
  </si>
  <si>
    <t>217,175 "potěr střechy</t>
  </si>
  <si>
    <t>966080105</t>
  </si>
  <si>
    <t>Bourání kontaktního zateplení z polystyrenových desek tl přes 120 do 180 mm</t>
  </si>
  <si>
    <t>188</t>
  </si>
  <si>
    <t>-(2,4*2,03*10+2,97*2,87) "odpočet okna</t>
  </si>
  <si>
    <t>95</t>
  </si>
  <si>
    <t>966080107</t>
  </si>
  <si>
    <t>Bourání kontaktního zateplení z polystyrenových desek tl přes 180 mm</t>
  </si>
  <si>
    <t>190</t>
  </si>
  <si>
    <t>(0,54+7,78)*2*4,14+2,7*1,25</t>
  </si>
  <si>
    <t>968082016</t>
  </si>
  <si>
    <t>Vybourání plastových rámů oken včetně křídel plochy přes 1 do 2 m2</t>
  </si>
  <si>
    <t>192</t>
  </si>
  <si>
    <t>0,88*1,5*3 "okna pavilon E</t>
  </si>
  <si>
    <t>97</t>
  </si>
  <si>
    <t>968082018</t>
  </si>
  <si>
    <t>Vybourání plastových rámů oken včetně křídel plochy přes 4 m2</t>
  </si>
  <si>
    <t>194</t>
  </si>
  <si>
    <t>2,77*2,5 "pavilon A okno na střechu</t>
  </si>
  <si>
    <t>2,4*2,03*5*2 "okna pavilon B</t>
  </si>
  <si>
    <t>2,4*2,03 "okno pav. A</t>
  </si>
  <si>
    <t>2,97*2,87 "prosklená stěna E</t>
  </si>
  <si>
    <t>971033431</t>
  </si>
  <si>
    <t>Vybourání otvorů ve zdivu cihelném pl do 0,25 m2 na MVC nebo MV tl do 150 mm</t>
  </si>
  <si>
    <t>196</t>
  </si>
  <si>
    <t>2,000 "odbourání šachet, stoupaček ve 2. NP pro napojení ZTI</t>
  </si>
  <si>
    <t>99</t>
  </si>
  <si>
    <t>971038591</t>
  </si>
  <si>
    <t>Vybourání otvorů ve zdivu z dutých tvárnic nebo příčkovek pl do 1 m2 tl přes 150 mm</t>
  </si>
  <si>
    <t>198</t>
  </si>
  <si>
    <t>1,45*0,45*0,3 "odbourání parapetu pav. A</t>
  </si>
  <si>
    <t>977151113</t>
  </si>
  <si>
    <t>Jádrové vrty diamantovými korunkami do stavebních materiálů D přes 40 do 50 mm</t>
  </si>
  <si>
    <t>200</t>
  </si>
  <si>
    <t>0,3*2 "prostupy elektro stropy</t>
  </si>
  <si>
    <t>0,2 "prostup elektro 1PP</t>
  </si>
  <si>
    <t>101</t>
  </si>
  <si>
    <t>978036191</t>
  </si>
  <si>
    <t>Otlučení (osekání) cementových omítek vnějších ploch v rozsahu přes 80 do 100 %</t>
  </si>
  <si>
    <t>202</t>
  </si>
  <si>
    <t>0,4*4*3*8 "sloupy</t>
  </si>
  <si>
    <t>(0,2+0,5)*2*(6,5+3,2+6,5)*10 "trámy</t>
  </si>
  <si>
    <t>(0,475+0,5)*2*12*4 "průvlaky</t>
  </si>
  <si>
    <t>997</t>
  </si>
  <si>
    <t>Přesun sutě</t>
  </si>
  <si>
    <t>997013212</t>
  </si>
  <si>
    <t>Vnitrostaveništní doprava suti a vybouraných hmot pro budovy v přes 6 do 9 m ručně</t>
  </si>
  <si>
    <t>204</t>
  </si>
  <si>
    <t>103</t>
  </si>
  <si>
    <t>997013501</t>
  </si>
  <si>
    <t>Odvoz suti a vybouraných hmot na skládku nebo meziskládku do 1 km se složením</t>
  </si>
  <si>
    <t>206</t>
  </si>
  <si>
    <t>997013509</t>
  </si>
  <si>
    <t>Příplatek k odvozu suti a vybouraných hmot na skládku ZKD 1 km přes 1 km</t>
  </si>
  <si>
    <t>208</t>
  </si>
  <si>
    <t>62,121*14 "Přepočtené koeficientem množství</t>
  </si>
  <si>
    <t>105</t>
  </si>
  <si>
    <t>997013871</t>
  </si>
  <si>
    <t>Poplatek za uložení stavebního odpadu na recyklační skládce (skládkovné) směsného stavebního a demoličního kód odpadu 17 09 04</t>
  </si>
  <si>
    <t>210</t>
  </si>
  <si>
    <t>998</t>
  </si>
  <si>
    <t>Přesun hmot</t>
  </si>
  <si>
    <t>998018002</t>
  </si>
  <si>
    <t>Přesun hmot pro budovy ruční pro budovy v přes 6 do 12 m</t>
  </si>
  <si>
    <t>212</t>
  </si>
  <si>
    <t>PSV</t>
  </si>
  <si>
    <t>Práce a dodávky PSV</t>
  </si>
  <si>
    <t>712</t>
  </si>
  <si>
    <t>Povlakové krytiny</t>
  </si>
  <si>
    <t>107</t>
  </si>
  <si>
    <t>712300931</t>
  </si>
  <si>
    <t>Příplatek k opravě povlakové krytiny do 10° za správkový kus fóliemi</t>
  </si>
  <si>
    <t>214</t>
  </si>
  <si>
    <t xml:space="preserve">1 "napojení v místě dveří </t>
  </si>
  <si>
    <t>12 "prostupy kotev</t>
  </si>
  <si>
    <t>712311101</t>
  </si>
  <si>
    <t>Provedení povlakové krytiny střech do 10° za studena lakem penetračním nebo asfaltovým</t>
  </si>
  <si>
    <t>216</t>
  </si>
  <si>
    <t>17,5*11,9</t>
  </si>
  <si>
    <t>109</t>
  </si>
  <si>
    <t>11163150</t>
  </si>
  <si>
    <t>lak penetrační asfaltový</t>
  </si>
  <si>
    <t>218</t>
  </si>
  <si>
    <t>Poznámka k položce:_x000d_
Poznámka k položce: Spotřeba 0,3-0,4kg/m2</t>
  </si>
  <si>
    <t>208,25*0,00032 "Přepočtené koeficientem množství</t>
  </si>
  <si>
    <t>712331111</t>
  </si>
  <si>
    <t>Provedení povlakové krytiny střech do 10° podkladní vrstvy pásy na sucho samolepící</t>
  </si>
  <si>
    <t>220</t>
  </si>
  <si>
    <t>111</t>
  </si>
  <si>
    <t>62856002</t>
  </si>
  <si>
    <t>pás asfaltový samolepicí modifikovaný SBS s vložkou z hliníkové fólie s textilií se spalitelnou fólií nebo jemnozrnným minerálním posypem nebo textilií na horním povrchu tl 3,0mm</t>
  </si>
  <si>
    <t>222</t>
  </si>
  <si>
    <t>208,25*1,1655 "Přepočtené koeficientem množství</t>
  </si>
  <si>
    <t>712340833</t>
  </si>
  <si>
    <t>Odstranění povlakové krytiny střech do 10° z pásů NAIP přitavených v plné ploše třívrstvé</t>
  </si>
  <si>
    <t>224</t>
  </si>
  <si>
    <t>11,9*18,25+(11,9+18,25)*2*0,2+0,4*4*0,2*8</t>
  </si>
  <si>
    <t>113</t>
  </si>
  <si>
    <t>712363115</t>
  </si>
  <si>
    <t>Provedení povlakové krytiny střech do 10° zaizolování prostupů kruhového průřezu D do 300 mm</t>
  </si>
  <si>
    <t>226</t>
  </si>
  <si>
    <t>12 "kotevní prvky do střech</t>
  </si>
  <si>
    <t>28342023</t>
  </si>
  <si>
    <t>manžeta těsnící pro prostupy hydroizolací z PVC otevřená kruhová vnitřní průměr 15-35</t>
  </si>
  <si>
    <t>228</t>
  </si>
  <si>
    <t>115</t>
  </si>
  <si>
    <t>712363352</t>
  </si>
  <si>
    <t>Povlakové krytiny střech do 10° z tvarovaných poplastovaných lišt délky 2 m koutová lišta vnitřní rš 100 mm</t>
  </si>
  <si>
    <t>230</t>
  </si>
  <si>
    <t>11,6*2+17,2*2</t>
  </si>
  <si>
    <t>0,4*4</t>
  </si>
  <si>
    <t>712363353</t>
  </si>
  <si>
    <t>Povlakové krytiny střech do 10° z tvarovaných poplastovaných lišt délky 2 m koutová lišta vnější rš 100 mm</t>
  </si>
  <si>
    <t>232</t>
  </si>
  <si>
    <t>117</t>
  </si>
  <si>
    <t>712363358</t>
  </si>
  <si>
    <t>Povlakové krytiny střech do 10° z tvarovaných poplastovaných lišt délky 2 m závětrná lišta rš 250 mm</t>
  </si>
  <si>
    <t>234</t>
  </si>
  <si>
    <t>60,9 "K/2.1</t>
  </si>
  <si>
    <t>712363611</t>
  </si>
  <si>
    <t>Provedení povlak krytiny mechanicky kotvenou do trapézu TI tl přes 240 mm vnitřní pole, budova v do 18 m</t>
  </si>
  <si>
    <t>236</t>
  </si>
  <si>
    <t>(12,7-1,8)*(18,2-2,3*2)</t>
  </si>
  <si>
    <t>119</t>
  </si>
  <si>
    <t>28322065</t>
  </si>
  <si>
    <t>fólie hydroizolační střešní mPVC mechanicky kotvená se zvýšenou požární odolností tl 1,8mm</t>
  </si>
  <si>
    <t>238</t>
  </si>
  <si>
    <t>148,24*1,1655 "Přepočtené koeficientem množství</t>
  </si>
  <si>
    <t>712363612</t>
  </si>
  <si>
    <t>Provedení povlak krytiny mechanicky kotvenou do trapézu TI tl přes 240 mm krajní pole, budova v do 18 m</t>
  </si>
  <si>
    <t>240</t>
  </si>
  <si>
    <t>9*1,8+7*2,3*2</t>
  </si>
  <si>
    <t>121</t>
  </si>
  <si>
    <t>242</t>
  </si>
  <si>
    <t>48,4*1,1655 "Přepočtené koeficientem množství</t>
  </si>
  <si>
    <t>712363613</t>
  </si>
  <si>
    <t>Provedení povlak krytiny mechanicky kotvenou do trapézu TI tl přes 240 mm rohové pole, budova v do 18 m</t>
  </si>
  <si>
    <t>244</t>
  </si>
  <si>
    <t>(5,7*2,3+1,8*2,3)*2</t>
  </si>
  <si>
    <t>123</t>
  </si>
  <si>
    <t>246</t>
  </si>
  <si>
    <t>34,5*1,1655 "Přepočtené koeficientem množství</t>
  </si>
  <si>
    <t>712363803</t>
  </si>
  <si>
    <t>Odstranění povlakové krytiny mechanicky kotvené do betonu, budova v do 18 m</t>
  </si>
  <si>
    <t>248</t>
  </si>
  <si>
    <t>125</t>
  </si>
  <si>
    <t>712391171</t>
  </si>
  <si>
    <t>Provedení povlakové krytiny střech do 10° podkladní textilní vrstvy</t>
  </si>
  <si>
    <t>250</t>
  </si>
  <si>
    <t>12,7*18,2 "vodorovně</t>
  </si>
  <si>
    <t>20,16 "svisle</t>
  </si>
  <si>
    <t>RMAT0003</t>
  </si>
  <si>
    <t>geotextilie skleněná (vlies) 120 g/m2</t>
  </si>
  <si>
    <t>252</t>
  </si>
  <si>
    <t>251,3*1,155 "Přepočtené koeficientem množství</t>
  </si>
  <si>
    <t>127</t>
  </si>
  <si>
    <t>712811101</t>
  </si>
  <si>
    <t>Provedení povlakové krytiny vytažením na konstrukce za studena nátěrem penetračním</t>
  </si>
  <si>
    <t>254</t>
  </si>
  <si>
    <t>(11,6*2+17,2*2)*0,6</t>
  </si>
  <si>
    <t>256</t>
  </si>
  <si>
    <t>34,56*0,00035 "Přepočtené koeficientem množství</t>
  </si>
  <si>
    <t>129</t>
  </si>
  <si>
    <t>712831101</t>
  </si>
  <si>
    <t>Provedení povlakové krytiny vytažením na konstrukce pásy na sucho AIP, NAIP nebo tkaninou</t>
  </si>
  <si>
    <t>258</t>
  </si>
  <si>
    <t>260</t>
  </si>
  <si>
    <t>34,56*1,2 "Přepočtené koeficientem množství</t>
  </si>
  <si>
    <t>131</t>
  </si>
  <si>
    <t>712862701</t>
  </si>
  <si>
    <t>Provedení povlakové krytiny vytažením na konstrukce zesílením spojů páskem fólie</t>
  </si>
  <si>
    <t>262</t>
  </si>
  <si>
    <t>(11,6*2+17,2*2)*0,35</t>
  </si>
  <si>
    <t>264</t>
  </si>
  <si>
    <t>20,16*0,18 "Přepočtené koeficientem množství</t>
  </si>
  <si>
    <t>133</t>
  </si>
  <si>
    <t>998712122</t>
  </si>
  <si>
    <t>Přesun hmot tonážní pro krytiny povlakové ruční v objektech v přes 6 do 12 m</t>
  </si>
  <si>
    <t>266</t>
  </si>
  <si>
    <t>713</t>
  </si>
  <si>
    <t>Izolace tepelné</t>
  </si>
  <si>
    <t>713121111</t>
  </si>
  <si>
    <t>Montáž izolace tepelné podlah volně kladenými rohožemi, pásy, dílci, deskami 1 vrstva</t>
  </si>
  <si>
    <t>268</t>
  </si>
  <si>
    <t>80,53+39,21+81,33</t>
  </si>
  <si>
    <t>135</t>
  </si>
  <si>
    <t>63141432</t>
  </si>
  <si>
    <t>deska tepelně izolační minerální plovoucích podlah λ=0,033-0,035 tl 30mm</t>
  </si>
  <si>
    <t>270</t>
  </si>
  <si>
    <t>201,07*1,05 "Přepočtené koeficientem množství</t>
  </si>
  <si>
    <t>713121211</t>
  </si>
  <si>
    <t>Montáž izolace tepelné podlah volně kladenými okrajovými pásky</t>
  </si>
  <si>
    <t>272</t>
  </si>
  <si>
    <t>39,3+32,1+39,3</t>
  </si>
  <si>
    <t>137</t>
  </si>
  <si>
    <t>63140274</t>
  </si>
  <si>
    <t>pásek okrajový izolační minerální plovoucích podlah š 120mm tl 12mm</t>
  </si>
  <si>
    <t>274</t>
  </si>
  <si>
    <t>110,7*1,05 "Přepočtené koeficientem množství</t>
  </si>
  <si>
    <t>713141152</t>
  </si>
  <si>
    <t>Montáž izolace tepelné střech plochých kladené volně 2 vrstvy rohoží, pásů, dílců, desek</t>
  </si>
  <si>
    <t>276</t>
  </si>
  <si>
    <t>11,7*17,3</t>
  </si>
  <si>
    <t>139</t>
  </si>
  <si>
    <t>28372312</t>
  </si>
  <si>
    <t>deska EPS 100 pro konstrukce s běžným zatížením λ=0,037 tl 120mm</t>
  </si>
  <si>
    <t>278</t>
  </si>
  <si>
    <t>202,41*2,1 "Přepočtené koeficientem množství</t>
  </si>
  <si>
    <t>713141311</t>
  </si>
  <si>
    <t>Montáž izolace tepelné střech plochých kladené volně, spádová vrstva</t>
  </si>
  <si>
    <t>280</t>
  </si>
  <si>
    <t>141</t>
  </si>
  <si>
    <t>28376141</t>
  </si>
  <si>
    <t>klín izolační spád do 5% EPS 100</t>
  </si>
  <si>
    <t>282</t>
  </si>
  <si>
    <t>202,41*0,126 "Přepočtené koeficientem množství</t>
  </si>
  <si>
    <t>713141376</t>
  </si>
  <si>
    <t>Montáž spádové izolace na zhlaví atiky š přes 500 do 1000 mm lepené za studena nízkoexpanzní (PUR) pěnou</t>
  </si>
  <si>
    <t>284</t>
  </si>
  <si>
    <t>12,7*2+17,2*2</t>
  </si>
  <si>
    <t>143</t>
  </si>
  <si>
    <t>286</t>
  </si>
  <si>
    <t>59,8*0,0437 "Přepočtené koeficientem množství</t>
  </si>
  <si>
    <t>713141396</t>
  </si>
  <si>
    <t>Montáž izolace tepelné stěn v do 1000 mm na atiky a prostupy střechou lepené nízkoexpanzní (PUR) pěnou</t>
  </si>
  <si>
    <t>288</t>
  </si>
  <si>
    <t>(17,2+11,6)*2*0,6 "vnitřní plocha atik</t>
  </si>
  <si>
    <t>145</t>
  </si>
  <si>
    <t>28372309</t>
  </si>
  <si>
    <t>deska EPS 100 pro konstrukce s běžným zatížením λ=0,037 tl 100mm</t>
  </si>
  <si>
    <t>290</t>
  </si>
  <si>
    <t>34,56*1,05 "Přepočtené koeficientem množství</t>
  </si>
  <si>
    <t>713140843</t>
  </si>
  <si>
    <t>Odstranění tepelné izolace střech nadstřešní připevněné z polystyrenu suchého tl přes 100 do 200 mm</t>
  </si>
  <si>
    <t>292</t>
  </si>
  <si>
    <t>11,9*18,25</t>
  </si>
  <si>
    <t>147</t>
  </si>
  <si>
    <t>998713122</t>
  </si>
  <si>
    <t>Přesun hmot tonážní pro izolace tepelné ruční v objektech v přes 6 do 12 m</t>
  </si>
  <si>
    <t>294</t>
  </si>
  <si>
    <t>714</t>
  </si>
  <si>
    <t>Akustická a protiotřesová opatření</t>
  </si>
  <si>
    <t>714113103</t>
  </si>
  <si>
    <t>Montáž akustických obkladů stěn z dřevěných lamelových panelů navrtaných do nosného roštu z latí</t>
  </si>
  <si>
    <t>296</t>
  </si>
  <si>
    <t>(5*2)*2</t>
  </si>
  <si>
    <t>149</t>
  </si>
  <si>
    <t>RMAT0011</t>
  </si>
  <si>
    <t>drážkovaný akustický obklad na bázi dřeva tl. 18 mm, s absorpční vložkou tl. 40 mm</t>
  </si>
  <si>
    <t>298</t>
  </si>
  <si>
    <t xml:space="preserve">Poznámka k položce:_x000d_
Poznámka k položce: jedná se o širokopásmově absorpční akustický obklad s maximem činitele zvukové pohltivosti na středních kmitočtech; prvek je z lícové strany tvořen deskovým materiálem na bázi dřeva o tl. cca 18 mm; deska je kotvena k vyrovnávacímu nosnému  rastru; deska je z rubové strany navrtána kruhovými otvory o průměru 8 mm do hloubky 14 mm s roztečí otvorů 16 mm; z lícové strany je deska prořezána lineárními drážkami šířky 3 mm, hloubky 6 mm a osové vzdálenosti 16 mm; rubová strana čelní desky je celoplošně čalouněna průzvučnou textilií černé barvy; dále je na rubovou stranu desek přisazena absorpční vložka o tl. 40 mm a objemové hmotnosti 20-30 kg/m3 balená v polyethylenové folii s retardanty hoření o tloušťce ≤ 20 µm; třída reakce na oheň absorpční vložky vč. folie je A2-s1,d0;  požadovaný činitel zvukové pohltivosti prvku o skladebné tl. 100 mm v oktávových pásmech je: 125 Hz – α ÷ 0,40; 250 Hz - α ÷ 0,75; 500 Hz - α ÷ 0,85; 1 kHz - α ÷ 0,70; 2 kHz - α ÷ 0,55; 4 kHz - α ÷ 0,45; celková skladebná tloušťka obkladu je cca 100 mm; součástí položky jsou rovněž ukončovací a napojovací prvky, obložky a sokly;</t>
  </si>
  <si>
    <t>20*1,08 "Přepočtené koeficientem množství</t>
  </si>
  <si>
    <t>714113113</t>
  </si>
  <si>
    <t>Montáž akustických obkladů stropů z dřevěných lamelových panelů navrtaných do nosného roštu z latí</t>
  </si>
  <si>
    <t>300</t>
  </si>
  <si>
    <t>151</t>
  </si>
  <si>
    <t>RMAT0012</t>
  </si>
  <si>
    <t>tvárnicový rezonátor tl. 18 mm, s absorpční vložkou tl. 80 mm</t>
  </si>
  <si>
    <t>302</t>
  </si>
  <si>
    <t xml:space="preserve">Poznámka k položce:_x000d_
Poznámka k položce: jedná se o nízkofrekvenční absorpční akustický prvek s maximem činitele zvukové pohltivosti na nízkých kmitočtech; prvek bude vyroben z materiálu na bázi dřeva o tl. 18 mm o objemové hmotnosti min. 700 kg/m3; rozměry rezonátoru jsou cca 1075x460x200 mm, upraveno na základě prostoru mezi ŽB žebrováním; návrhová rezonanční frekvence je frez = 115-125 Hz; rezonanční štěrbina o šířce 80 mm bude na rubové straně přečalouněna akustickou textilií černé barvy; vnitřní objem nízkofrekvenčního rezonátoru bude zatlumený absorpční vložkou; absorpční vložka bude o tl. 80 mm a objemové hmotnosti 20-25 kg/m3 balená v akustické polyethylenové folii s retardanty hoření o tloušťce ≤ 20 µm; třída reakce na oheň absorpční vložky vč. folie je A2-s1,d0;  požadovaný činitel zvukové pohltivosti rezonátoru v oktávových pásmech je: 125 Hz – α ÷ 0,60; 250 Hz - α ÷ 0,45; 500 Hz - α ÷ 0,30; 1 kHz - α ÷ 0,25; 2 kHz - α ÷ 0,20; 4 kHz - α ÷ 0,20; kotvení do stropní konstrukce uvažováno pomocí úhelníků; plošná hmotnost je cca 40-45 kg/m2; povrchová úprava: HPL dle výběru investora</t>
  </si>
  <si>
    <t>48,1*1,08 "Přepočtené koeficientem množství</t>
  </si>
  <si>
    <t>714121011</t>
  </si>
  <si>
    <t>Montáž podstropních panelů s rozšířenou zvukovou pohltivostí zavěšených na viditelný rošt</t>
  </si>
  <si>
    <t>304</t>
  </si>
  <si>
    <t>153</t>
  </si>
  <si>
    <t>RMAT0013</t>
  </si>
  <si>
    <t>akustický podhled kazetový rastr s viditelným roštem, kazeta hygienický povrch 1200x600 mm tl. 15 mm, s absorbční vložkou tl. 80 mm, reakce na oheň A2-s1,d0</t>
  </si>
  <si>
    <t>306</t>
  </si>
  <si>
    <t xml:space="preserve">Poznámka k položce:_x000d_
Poznámka k položce: jedná se o širokopásmově pohltivý rastrový podhled s kazetami s jádrem ze skelné vlny o základním formátu 1200x600 mm; přesný rozměr kazety je nutno upravit dle rozteče stávajícího ŽB žebrování; tloušťka podhledové kazety je 15 mm; lícový povrch kazet je tvořen unikátní vrstvou s možností údržby formou denního stírání prachu/vysávání a týdenního čištění za mokra; rubová strana kazet je pokryta skelnou tkaninou; hrany kazet jsou natřeny; jedná se o podhledový systém s viditelným nosným roštem; kazety jsou plně demontovatelné; svěšení akustického podhledu od nosného stropu 200 mm;  nad podhledové kazety je dále umístěna přídavná absorpční vložka tloušťky 80 mm formátu 1200×600 mm zabalená v  v akustické polyethylenové folii s retardanty hoření o tloušťce ≤ 20 µm; třída reakce na oheň absorpční vložky vč. folie je A2-s1,d0;  požadovaný činitel zvukové pohltivosti podhledu při skladebné tloušťce 200 mm v oktávových pásmech je: 125 Hz – α ÷ 0,55; 250 Hz - α ÷ 0,85; 500 Hz - α ÷ 0,90; 1 kHz - α ÷ 0,85; 2 kHz - α ÷ 0,9; 4 kHz - α ÷ 0,9; povrchová úprava kazet v bílé barvě; třída reakce na oheň: A2-s1, d0</t>
  </si>
  <si>
    <t>79,36*1,05 "Přepočtené koeficientem množství</t>
  </si>
  <si>
    <t>998714312</t>
  </si>
  <si>
    <t>Přesun hmot procentní pro akustická a protiotřesová opatření ruční v objektech v do 12 m</t>
  </si>
  <si>
    <t>%</t>
  </si>
  <si>
    <t>308</t>
  </si>
  <si>
    <t>741</t>
  </si>
  <si>
    <t>Elektroinstalace - silnoproud</t>
  </si>
  <si>
    <t>155</t>
  </si>
  <si>
    <t>741421811</t>
  </si>
  <si>
    <t>Demontáž drátu nebo lana svodového vedení D do 8 mm kolmý svod</t>
  </si>
  <si>
    <t>310</t>
  </si>
  <si>
    <t>741421821</t>
  </si>
  <si>
    <t>Demontáž drátu nebo lana svodového vedení D do 8 mm rovná střecha</t>
  </si>
  <si>
    <t>312</t>
  </si>
  <si>
    <t>157</t>
  </si>
  <si>
    <t>741421861</t>
  </si>
  <si>
    <t>Demontáž vedení hromosvodné-podpěra svislého vedení šroubovaného</t>
  </si>
  <si>
    <t>314</t>
  </si>
  <si>
    <t>998741312</t>
  </si>
  <si>
    <t>Přesun hmot procentní pro silnoproud ruční v objektech v přes 6 do 12 m</t>
  </si>
  <si>
    <t>316</t>
  </si>
  <si>
    <t>742</t>
  </si>
  <si>
    <t>Elektroinstalace - slaboproud</t>
  </si>
  <si>
    <t>159</t>
  </si>
  <si>
    <t>742420021</t>
  </si>
  <si>
    <t>Montáž anténního stožáru včetně upevňovacího materiálu</t>
  </si>
  <si>
    <t>318</t>
  </si>
  <si>
    <t>2 "zpětná montáž stávajících</t>
  </si>
  <si>
    <t>742420821</t>
  </si>
  <si>
    <t>Demontáž anténního stožáru</t>
  </si>
  <si>
    <t>320</t>
  </si>
  <si>
    <t>161</t>
  </si>
  <si>
    <t>998742312</t>
  </si>
  <si>
    <t>Přesun hmot procentní pro slaboproud ruční v objektech v do 12 m</t>
  </si>
  <si>
    <t>322</t>
  </si>
  <si>
    <t>762</t>
  </si>
  <si>
    <t>Konstrukce tesařské</t>
  </si>
  <si>
    <t>762361312</t>
  </si>
  <si>
    <t>Konstrukční a vyrovnávací vrstva pod klempířské prvky (atiky) z desek dřevoštěpkových tl 22 mm</t>
  </si>
  <si>
    <t>324</t>
  </si>
  <si>
    <t>12,7*0,53*2+17,2*0,53*2</t>
  </si>
  <si>
    <t>163</t>
  </si>
  <si>
    <t>762431230</t>
  </si>
  <si>
    <t>Montáž obložení stěn deskami cementotřískovými na sraz</t>
  </si>
  <si>
    <t>326</t>
  </si>
  <si>
    <t>1,9*3,9*2+3,1*3,9*2 "obklad E2.2, dvě vrstvy</t>
  </si>
  <si>
    <t>59590767</t>
  </si>
  <si>
    <t>deska cementotřísková fasádní hladká finální vrstva lazura tl 12mm</t>
  </si>
  <si>
    <t>328</t>
  </si>
  <si>
    <t>39*1,1 "Přepočtené koeficientem množství</t>
  </si>
  <si>
    <t>165</t>
  </si>
  <si>
    <t>762511296</t>
  </si>
  <si>
    <t>Podlahové kce podkladové dvouvrstvé z desek OSB tl 2x18 mm broušených na pero a drážku šroubovaných</t>
  </si>
  <si>
    <t>330</t>
  </si>
  <si>
    <t>632481213</t>
  </si>
  <si>
    <t>Separační vrstva z PE fólie</t>
  </si>
  <si>
    <t>332</t>
  </si>
  <si>
    <t>167</t>
  </si>
  <si>
    <t>762595001</t>
  </si>
  <si>
    <t>Spojovací prostředky pro položení dřevěných podlah a zakrytí kanálů</t>
  </si>
  <si>
    <t>334</t>
  </si>
  <si>
    <t>998762122</t>
  </si>
  <si>
    <t>Přesun hmot tonážní pro kce tesařské ruční v objektech v přes 6 do 12 m</t>
  </si>
  <si>
    <t>336</t>
  </si>
  <si>
    <t>763</t>
  </si>
  <si>
    <t>Konstrukce suché výstavby</t>
  </si>
  <si>
    <t>169</t>
  </si>
  <si>
    <t>763111742</t>
  </si>
  <si>
    <t>Montáž jedné vrstvy tepelné izolace do SDK příčky</t>
  </si>
  <si>
    <t>338</t>
  </si>
  <si>
    <t>63150962</t>
  </si>
  <si>
    <t>role akustická a tepelně izolační ze skelných vláken tl 40mm</t>
  </si>
  <si>
    <t>340</t>
  </si>
  <si>
    <t>8,256*1,02 "Přepočtené koeficientem množství</t>
  </si>
  <si>
    <t>171</t>
  </si>
  <si>
    <t>763122401</t>
  </si>
  <si>
    <t>SDK stěna šachtová tl 62,5 mm profil CW+UW 50 desky 1xDF 12,5 bez izolace EI 15</t>
  </si>
  <si>
    <t>342</t>
  </si>
  <si>
    <t>(0,27+0,21)*3,2 "1NP</t>
  </si>
  <si>
    <t>(0,4+0,2)*3,2 "2NP</t>
  </si>
  <si>
    <t>(1,3+0,2)*3,2 "3NP</t>
  </si>
  <si>
    <t>763131531</t>
  </si>
  <si>
    <t>SDK podhled deska 1xDF 12,5 bez izolace jednovrstvá spodní kce profil CD+UD EI 15</t>
  </si>
  <si>
    <t>344</t>
  </si>
  <si>
    <t>10*(6,5+6,5) "podhledy 3NP třídy</t>
  </si>
  <si>
    <t>39,05 "podhled chodba 3NP</t>
  </si>
  <si>
    <t>0,5*3,05 "kastlík 1NP</t>
  </si>
  <si>
    <t>173</t>
  </si>
  <si>
    <t>763131722</t>
  </si>
  <si>
    <t>SDK podhled skoková změna v přes 0,5 m</t>
  </si>
  <si>
    <t>346</t>
  </si>
  <si>
    <t>3,05+0,5 "kastlík 2NP</t>
  </si>
  <si>
    <t>3,2 "chodba</t>
  </si>
  <si>
    <t>6,68*2 "třídy</t>
  </si>
  <si>
    <t>763131752</t>
  </si>
  <si>
    <t>Montáž jedné vrstvy tepelné izolace do SDK podhledu</t>
  </si>
  <si>
    <t>348</t>
  </si>
  <si>
    <t>175</t>
  </si>
  <si>
    <t>63152097</t>
  </si>
  <si>
    <t>pás tepelně izolační univerzální λ=0,032-0,033 tl 60mm</t>
  </si>
  <si>
    <t>350</t>
  </si>
  <si>
    <t>170,575*1,02 "Přepočtené koeficientem množství</t>
  </si>
  <si>
    <t>998763332</t>
  </si>
  <si>
    <t>Přesun hmot tonážní pro konstrukce montované z desek ruční v objektech v přes 6 do 12 m</t>
  </si>
  <si>
    <t>352</t>
  </si>
  <si>
    <t>764</t>
  </si>
  <si>
    <t>Konstrukce klempířské</t>
  </si>
  <si>
    <t>177</t>
  </si>
  <si>
    <t>764002801</t>
  </si>
  <si>
    <t>Demontáž závětrné lišty do suti</t>
  </si>
  <si>
    <t>354</t>
  </si>
  <si>
    <t>11,9*2+18,25*2</t>
  </si>
  <si>
    <t>764002841</t>
  </si>
  <si>
    <t>Demontáž oplechování horních ploch zdí a nadezdívek do suti</t>
  </si>
  <si>
    <t>356</t>
  </si>
  <si>
    <t>(6,5+3,15+6,5)*10+12*4 "oplechování trámů</t>
  </si>
  <si>
    <t xml:space="preserve">18,25+0,3*2 "atika </t>
  </si>
  <si>
    <t>179</t>
  </si>
  <si>
    <t>764002851</t>
  </si>
  <si>
    <t>Demontáž oplechování parapetů do suti</t>
  </si>
  <si>
    <t>358</t>
  </si>
  <si>
    <t>0,88*3 "pav.E</t>
  </si>
  <si>
    <t>2,4*5*2 "pav. B</t>
  </si>
  <si>
    <t>2,4 "pav. A</t>
  </si>
  <si>
    <t>764226445</t>
  </si>
  <si>
    <t>Oplechování parapetů rovných celoplošně lepené z Al plechu rš 400 mm</t>
  </si>
  <si>
    <t>360</t>
  </si>
  <si>
    <t>2,32*8 "K/1.1</t>
  </si>
  <si>
    <t>2,36*11 "K/1.2</t>
  </si>
  <si>
    <t>0,88*3 "K/1.4</t>
  </si>
  <si>
    <t>181</t>
  </si>
  <si>
    <t>764311613R1</t>
  </si>
  <si>
    <t>Napojovací lišta zastřešení schodiště z Pz s povrchovou úpravou rš 190 mm</t>
  </si>
  <si>
    <t>362</t>
  </si>
  <si>
    <t>2,99 "K/2.4</t>
  </si>
  <si>
    <t>9,265 "K/2.5</t>
  </si>
  <si>
    <t>764511612</t>
  </si>
  <si>
    <t>Žlab podokapní hranatý z Pz s povrchovou úpravou rš 330 mm</t>
  </si>
  <si>
    <t>364</t>
  </si>
  <si>
    <t>7,39+2,61+9,25 "K/2.2</t>
  </si>
  <si>
    <t>183</t>
  </si>
  <si>
    <t>764511661</t>
  </si>
  <si>
    <t>Kotlík hranatý pro podokapní žlaby z Pz s povrchovou úpravou 330/87 mm</t>
  </si>
  <si>
    <t>366</t>
  </si>
  <si>
    <t>7645186R01</t>
  </si>
  <si>
    <t>Hranatý svod včetně objímek, kolen, odskoků z Pz s povrchovou úpravou o straně 80 mm</t>
  </si>
  <si>
    <t>368</t>
  </si>
  <si>
    <t>10,5+3,1+2,35</t>
  </si>
  <si>
    <t>185</t>
  </si>
  <si>
    <t>998764122</t>
  </si>
  <si>
    <t>Přesun hmot tonážní pro konstrukce klempířské ruční v objektech v přes 6 do 12 m</t>
  </si>
  <si>
    <t>370</t>
  </si>
  <si>
    <t>11+3,8 "K/2.3</t>
  </si>
  <si>
    <t>766</t>
  </si>
  <si>
    <t>Konstrukce truhlářské</t>
  </si>
  <si>
    <t>766622132</t>
  </si>
  <si>
    <t>Montáž plastových oken plochy přes 1 m2 otevíravých v do 2,5 m s rámem do zdiva</t>
  </si>
  <si>
    <t>372</t>
  </si>
  <si>
    <t>2,4*2,03*5 "O/01</t>
  </si>
  <si>
    <t>187</t>
  </si>
  <si>
    <t>61140054</t>
  </si>
  <si>
    <t>okno plastové otevíravé/sklopné trojsklo přes plochu 1m2 v 1,5-2,5m</t>
  </si>
  <si>
    <t>374</t>
  </si>
  <si>
    <t>766629214</t>
  </si>
  <si>
    <t>Příplatek k montáži oken za izolaci pro rovné ostění připojovací spára do 15 mm - páska</t>
  </si>
  <si>
    <t>376</t>
  </si>
  <si>
    <t>(2,4*2,03)*2*5</t>
  </si>
  <si>
    <t>189</t>
  </si>
  <si>
    <t>766660002</t>
  </si>
  <si>
    <t>Montáž dveřních křídel otvíravých jednokřídlových š přes 0,8 m do ocelové zárubně</t>
  </si>
  <si>
    <t>378</t>
  </si>
  <si>
    <t>61162087</t>
  </si>
  <si>
    <t>dveře jednokřídlé dřevotřískové povrch laminátový plné 900x1970-2100mm</t>
  </si>
  <si>
    <t>380</t>
  </si>
  <si>
    <t>191</t>
  </si>
  <si>
    <t>766660729</t>
  </si>
  <si>
    <t>Montáž dveřního interiérového kování - štítku s klikou</t>
  </si>
  <si>
    <t>382</t>
  </si>
  <si>
    <t>54914129</t>
  </si>
  <si>
    <t>dveřní kování bezpečnostní RC2 klika/klika lakovaný nerez</t>
  </si>
  <si>
    <t>384</t>
  </si>
  <si>
    <t>193</t>
  </si>
  <si>
    <t>7666607R01</t>
  </si>
  <si>
    <t>Dodávka a montáž dveřní zarážky pevné</t>
  </si>
  <si>
    <t>386</t>
  </si>
  <si>
    <t>766694116</t>
  </si>
  <si>
    <t>Montáž parapetních desek dřevěných nebo plastových š do 30 cm</t>
  </si>
  <si>
    <t>388</t>
  </si>
  <si>
    <t>2,4*8 "T/01</t>
  </si>
  <si>
    <t>195</t>
  </si>
  <si>
    <t>60794101</t>
  </si>
  <si>
    <t>parapet dřevotřískový vnitřní povrch laminátový š 200mm</t>
  </si>
  <si>
    <t>390</t>
  </si>
  <si>
    <t>766695212</t>
  </si>
  <si>
    <t>Montáž truhlářských prahů dveří jednokřídlových š do 10 cm</t>
  </si>
  <si>
    <t>392</t>
  </si>
  <si>
    <t>197</t>
  </si>
  <si>
    <t>61187176</t>
  </si>
  <si>
    <t>práh dveřní dřevěný dubový tl 20mm dl 920mm š 100mm</t>
  </si>
  <si>
    <t>394</t>
  </si>
  <si>
    <t>998766122</t>
  </si>
  <si>
    <t>Přesun hmot tonážní pro kce truhlářské ruční v objektech v přes 6 do 12 m</t>
  </si>
  <si>
    <t>396</t>
  </si>
  <si>
    <t>767</t>
  </si>
  <si>
    <t>Konstrukce zámečnické</t>
  </si>
  <si>
    <t>199</t>
  </si>
  <si>
    <t>767114143</t>
  </si>
  <si>
    <t>Montáž stěn a příček rámových zasklených do zdiva s požární odolností plochy přes 9 do 12 m2</t>
  </si>
  <si>
    <t>398</t>
  </si>
  <si>
    <t>3,185*2,93 "D/04</t>
  </si>
  <si>
    <t>RMAT0001</t>
  </si>
  <si>
    <t>Al prosklená stěna 3185x2930 mm s požární odolností min. EW15DP3 s výplní z bezpečnostního skla, včetně dveří 900x2100 mm</t>
  </si>
  <si>
    <t>400</t>
  </si>
  <si>
    <t>201</t>
  </si>
  <si>
    <t>RMAT0002</t>
  </si>
  <si>
    <t>panikové kování pro Al dveře</t>
  </si>
  <si>
    <t>402</t>
  </si>
  <si>
    <t>767131111</t>
  </si>
  <si>
    <t>Montáž stěn a příček plechových šroubovaných</t>
  </si>
  <si>
    <t>404</t>
  </si>
  <si>
    <t>7,4*11,15+3*3,9</t>
  </si>
  <si>
    <t>3,1*3,4</t>
  </si>
  <si>
    <t>7,4*3,4-1,8*2,4</t>
  </si>
  <si>
    <t>3,1*11,15-(1,4*2,2)*2</t>
  </si>
  <si>
    <t>Mezisoučet únikové schodiště</t>
  </si>
  <si>
    <t>17,4*1,1 "zábradlí lávka</t>
  </si>
  <si>
    <t>203</t>
  </si>
  <si>
    <t>159452R01</t>
  </si>
  <si>
    <t>plech děrovaný tahokov oko 62,5x25x3x3 mm žárově zinkovaný</t>
  </si>
  <si>
    <t>406</t>
  </si>
  <si>
    <t>173,135*1,05 "Přepočtené koeficientem množství</t>
  </si>
  <si>
    <t>767163112</t>
  </si>
  <si>
    <t>Montáž přímého kovového zábradlí z do ocelové konstrukce v rovině v exteriéru</t>
  </si>
  <si>
    <t>408</t>
  </si>
  <si>
    <t>205</t>
  </si>
  <si>
    <t>RMAT0005</t>
  </si>
  <si>
    <t>zábradlí Z/01 z ocelových profilů, příprava pro výplň z tahokovu, výška 1,100 m, pú. pozink + nástřik RAL, včetně kotevního a spojovacího materiálu</t>
  </si>
  <si>
    <t>410</t>
  </si>
  <si>
    <t>RMAT0006</t>
  </si>
  <si>
    <t>příplatek za provedení branky s visacím zámkem do zábradlí</t>
  </si>
  <si>
    <t>412</t>
  </si>
  <si>
    <t>207</t>
  </si>
  <si>
    <t>767161813</t>
  </si>
  <si>
    <t>Demontáž zábradlí rovného nerozebíratelného hmotnosti 1 m zábradlí do 20 kg do suti</t>
  </si>
  <si>
    <t>414</t>
  </si>
  <si>
    <t>5,4+5,6+6,5+3,2+6,5+5,6+5,4</t>
  </si>
  <si>
    <t>767210113</t>
  </si>
  <si>
    <t>Montáž schodnic ocelových rovných na ocelovou konstrukci šroubováním</t>
  </si>
  <si>
    <t>416</t>
  </si>
  <si>
    <t>54 "únikové schodiště</t>
  </si>
  <si>
    <t>209</t>
  </si>
  <si>
    <t>55347096</t>
  </si>
  <si>
    <t>stupeň schodišťový lisovaný žárově zinkovaný velikost 40/3mm 1200x270mm</t>
  </si>
  <si>
    <t>418</t>
  </si>
  <si>
    <t>767223212</t>
  </si>
  <si>
    <t>Montáž přímého kovového zábradlí do ocelové konstrukce na schodišti v exteriéru</t>
  </si>
  <si>
    <t>420</t>
  </si>
  <si>
    <t>211</t>
  </si>
  <si>
    <t>RMAT0007</t>
  </si>
  <si>
    <t>zábradlí Z/05 z ocelových profilů s výplní z ocelové kulatiny, výška 1,100 m, pú. pozink + nástřik RAL, včetně kotevního a spojovacího materiálu</t>
  </si>
  <si>
    <t>422</t>
  </si>
  <si>
    <t>767391207</t>
  </si>
  <si>
    <t>Montáž krytiny z tvarovaných plechů šroubováním přes kaloty</t>
  </si>
  <si>
    <t>424</t>
  </si>
  <si>
    <t>3,15*7,4+1,91*2,65 "střecha schodiště</t>
  </si>
  <si>
    <t>1,8*9,25 "střecha lávky</t>
  </si>
  <si>
    <t>213</t>
  </si>
  <si>
    <t>15484340</t>
  </si>
  <si>
    <t>plech trapézový 55/235 PES 25µm tl 0,75mm</t>
  </si>
  <si>
    <t>426</t>
  </si>
  <si>
    <t>45,022*1,133 "Přepočtené koeficientem množství</t>
  </si>
  <si>
    <t>767590124</t>
  </si>
  <si>
    <t>Montáž podlahového roštu šroubovaného</t>
  </si>
  <si>
    <t>428</t>
  </si>
  <si>
    <t>1,2*1*37+0,5*1*19</t>
  </si>
  <si>
    <t>215</t>
  </si>
  <si>
    <t>55347038</t>
  </si>
  <si>
    <t>rošt podlahový lisovaný žárově zinkovaný velikost 40/3mm 1200x1000mm</t>
  </si>
  <si>
    <t>430</t>
  </si>
  <si>
    <t>10 "podlaha Z/06</t>
  </si>
  <si>
    <t>27 "únikové schodiště</t>
  </si>
  <si>
    <t>55347031</t>
  </si>
  <si>
    <t>rošt podlahový lisovaný žárově zinkovaný velikost 40/3mm 500x1000mm</t>
  </si>
  <si>
    <t>432</t>
  </si>
  <si>
    <t>9 "únikové schodiště</t>
  </si>
  <si>
    <t>217</t>
  </si>
  <si>
    <t>767620324</t>
  </si>
  <si>
    <t>Montáž oken kovových s izolačními trojskly pevných do zdiva plochy přes 2,5 do 6 m2</t>
  </si>
  <si>
    <t>434</t>
  </si>
  <si>
    <t>2,4*2,03*3 "O/02</t>
  </si>
  <si>
    <t>2,4*2,03*7 "O/03</t>
  </si>
  <si>
    <t>2,4*2,03*4 "O/04</t>
  </si>
  <si>
    <t>55341005R01</t>
  </si>
  <si>
    <t>okno protipožární EW15DP1 Al s fixním zasklením trojsklo přes plochu 1m2 v 1,5-2,5m</t>
  </si>
  <si>
    <t>436</t>
  </si>
  <si>
    <t>219</t>
  </si>
  <si>
    <t>55341005R02</t>
  </si>
  <si>
    <t>okno protipožární EI30DP1 Al s fixním zasklením trojsklo přes plochu 1m2 v 1,5-2,5m</t>
  </si>
  <si>
    <t>438</t>
  </si>
  <si>
    <t>55341005R03</t>
  </si>
  <si>
    <t>okno protipožární EW30DP1 Al s fixním zasklením trojsklo přes plochu 1m2 v 1,5-2,5m</t>
  </si>
  <si>
    <t>440</t>
  </si>
  <si>
    <t>221</t>
  </si>
  <si>
    <t>767620352</t>
  </si>
  <si>
    <t>Montáž oken kovových s izolačními trojskly otevíravých do zdiva plochy přes 0,6 do 1,5 m2</t>
  </si>
  <si>
    <t>442</t>
  </si>
  <si>
    <t>0,88*1,5*3 "O/05</t>
  </si>
  <si>
    <t>55341011R01</t>
  </si>
  <si>
    <t>okno protipožární EW15DP1 Al otevíravé/sklopné trojsklo přes plochu 1m2 do v 1,5m</t>
  </si>
  <si>
    <t>444</t>
  </si>
  <si>
    <t>223</t>
  </si>
  <si>
    <t>767627306</t>
  </si>
  <si>
    <t>Připojovací spára oken a stěn parotěsnou páskou interiérovou</t>
  </si>
  <si>
    <t>446</t>
  </si>
  <si>
    <t>(2,4+2,03)*2*(3+7+4)</t>
  </si>
  <si>
    <t>(0,88+1,5)*2*3</t>
  </si>
  <si>
    <t>Mezisoučet okna</t>
  </si>
  <si>
    <t>(2,68+2,45)*2*1</t>
  </si>
  <si>
    <t>Mezisoučet dveře</t>
  </si>
  <si>
    <t>767627307</t>
  </si>
  <si>
    <t>Připojovací spára oken a stěn paropropustnou páskou exteriérovou</t>
  </si>
  <si>
    <t>448</t>
  </si>
  <si>
    <t>225</t>
  </si>
  <si>
    <t>767640114</t>
  </si>
  <si>
    <t>Montáž dveří ocelových nebo hliníkových vchodových jednokřídlových s pevným bočním dílem a nadsvětlíkem</t>
  </si>
  <si>
    <t>450</t>
  </si>
  <si>
    <t xml:space="preserve">1 "D/02 </t>
  </si>
  <si>
    <t>55341345R2</t>
  </si>
  <si>
    <t>dveře jednokřídlé s nadsvětlíkem a bočnicemi Al prosklené, celkový rozměr 2680x2450 mm, dveře 900x2100 mm, protipožární EW15 C DP1</t>
  </si>
  <si>
    <t>452</t>
  </si>
  <si>
    <t>Poznámka k položce:_x000d_
Poznámka k položce: rám/zárubeň, kování a zámek v ceně</t>
  </si>
  <si>
    <t>1*6,566 "Přepočtené koeficientem množství</t>
  </si>
  <si>
    <t>227</t>
  </si>
  <si>
    <t>767649191</t>
  </si>
  <si>
    <t>Montáž dveřního hydraulického samozavírače</t>
  </si>
  <si>
    <t>454</t>
  </si>
  <si>
    <t>54917250</t>
  </si>
  <si>
    <t>samozavírač dveří hydraulický</t>
  </si>
  <si>
    <t>456</t>
  </si>
  <si>
    <t>229</t>
  </si>
  <si>
    <t>767649197</t>
  </si>
  <si>
    <t>Montáž panikového kování dveří jednokřídlých</t>
  </si>
  <si>
    <t>458</t>
  </si>
  <si>
    <t>54914136</t>
  </si>
  <si>
    <t>kování panikové madlo/klika</t>
  </si>
  <si>
    <t>460</t>
  </si>
  <si>
    <t>231</t>
  </si>
  <si>
    <t>767832102</t>
  </si>
  <si>
    <t>Montáž venkovních požárních žebříků do zdiva bez suchovodu</t>
  </si>
  <si>
    <t>462</t>
  </si>
  <si>
    <t>44983046</t>
  </si>
  <si>
    <t>žebřík venkovní s přímým výstupem a ochranným košem bez suchovodu z pozinkované oceli celkem do dl 6m</t>
  </si>
  <si>
    <t>464</t>
  </si>
  <si>
    <t>233</t>
  </si>
  <si>
    <t>449830R01</t>
  </si>
  <si>
    <t>výstupní podesta délky 700 mm žebříku z pororoštu</t>
  </si>
  <si>
    <t>ks</t>
  </si>
  <si>
    <t>466</t>
  </si>
  <si>
    <t>767834111</t>
  </si>
  <si>
    <t>Příplatek k ceně za montáž ochranného koše připevněného šroubováním</t>
  </si>
  <si>
    <t>468</t>
  </si>
  <si>
    <t>235</t>
  </si>
  <si>
    <t>767832802</t>
  </si>
  <si>
    <t>Demontáž venkovních požárních žebříků bez ochranného koše</t>
  </si>
  <si>
    <t>470</t>
  </si>
  <si>
    <t>767881118</t>
  </si>
  <si>
    <t>Montáž bodů záchytného systému do trapézového plechu samořeznými vruty, příchytkami</t>
  </si>
  <si>
    <t>472</t>
  </si>
  <si>
    <t>237</t>
  </si>
  <si>
    <t>70921303</t>
  </si>
  <si>
    <t>kotvicí bod pro trapézové a sendvičových konstrukce dl 500mm</t>
  </si>
  <si>
    <t>474</t>
  </si>
  <si>
    <t>Poznámka k položce:_x000d_
Poznámka k položce: kotvení pomocí sklopných kotev do plechu min tl 0,63mm roznášecí deska 200x290mm</t>
  </si>
  <si>
    <t>76799R01</t>
  </si>
  <si>
    <t>Doplnění kotvení stávajícího komínu do nové fasády</t>
  </si>
  <si>
    <t>476</t>
  </si>
  <si>
    <t>239</t>
  </si>
  <si>
    <t>76695R01</t>
  </si>
  <si>
    <t>Dodávka a montáž podpůrné konstrukce pro rekuperační jednotku - ocelová nosná konstrukce nosnost do 500 kg s aretací nohou a roznášecími podložkami pro uložení na plochou střechu, včetně podkladních rohoží</t>
  </si>
  <si>
    <t>478</t>
  </si>
  <si>
    <t>76695R02</t>
  </si>
  <si>
    <t>Dodávka a montáž podpůrné konstrukce pro chladící jednotky - ocelová nosná konstrukce nosnost do 150 kg s aretací nohou a roznášecími podložkami pro uložení na plochou střechu, včetně podkladních rohoží</t>
  </si>
  <si>
    <t>480</t>
  </si>
  <si>
    <t>241</t>
  </si>
  <si>
    <t>998767122</t>
  </si>
  <si>
    <t>Přesun hmot tonážní pro zámečnické konstrukce ruční v objektech v přes 6 do 12 m</t>
  </si>
  <si>
    <t>482</t>
  </si>
  <si>
    <t>776</t>
  </si>
  <si>
    <t>Podlahy povlakové</t>
  </si>
  <si>
    <t>776121112</t>
  </si>
  <si>
    <t>Vodou ředitelná penetrace savého podkladu povlakových podlah</t>
  </si>
  <si>
    <t>484</t>
  </si>
  <si>
    <t>110,700 "penetrace na ŽB panely</t>
  </si>
  <si>
    <t>243</t>
  </si>
  <si>
    <t>776121321</t>
  </si>
  <si>
    <t>Neředěná penetrace savého podkladu povlakových podlah</t>
  </si>
  <si>
    <t>486</t>
  </si>
  <si>
    <t>776221111</t>
  </si>
  <si>
    <t>Lepení pásů z PVC standardním lepidlem</t>
  </si>
  <si>
    <t>488</t>
  </si>
  <si>
    <t>245</t>
  </si>
  <si>
    <t>28411104</t>
  </si>
  <si>
    <t>podlahovina vinylová heterogenní zátěžová třída zátěže 34/42, hořlavost Bfl-s1, nášlapná vrstva &gt;1mm tl 3mm</t>
  </si>
  <si>
    <t>490</t>
  </si>
  <si>
    <t>110,7*1,1 "Přepočtené koeficientem množství</t>
  </si>
  <si>
    <t>776223111</t>
  </si>
  <si>
    <t>Spoj povlakových podlahovin z PVC svařováním za tepla</t>
  </si>
  <si>
    <t>492</t>
  </si>
  <si>
    <t>39,3+32,1+39,3 "okolo stěn</t>
  </si>
  <si>
    <t>12,2*9</t>
  </si>
  <si>
    <t>247</t>
  </si>
  <si>
    <t>776411211</t>
  </si>
  <si>
    <t>Montáž tahaných obvodových soklíků z PVC výšky do 80 mm</t>
  </si>
  <si>
    <t>494</t>
  </si>
  <si>
    <t>496</t>
  </si>
  <si>
    <t>110,7*0,092 "Přepočtené koeficientem množství</t>
  </si>
  <si>
    <t>249</t>
  </si>
  <si>
    <t>776421111</t>
  </si>
  <si>
    <t>Montáž obvodových lišt lepením</t>
  </si>
  <si>
    <t>498</t>
  </si>
  <si>
    <t>28342166</t>
  </si>
  <si>
    <t>lišta podlahová PVC zakončovací</t>
  </si>
  <si>
    <t>500</t>
  </si>
  <si>
    <t>110,7*1,02 "Přepočtené koeficientem množství</t>
  </si>
  <si>
    <t>251</t>
  </si>
  <si>
    <t>998776122</t>
  </si>
  <si>
    <t>Přesun hmot tonážní pro podlahy povlakové ruční v objektech v přes 6 do 12 m</t>
  </si>
  <si>
    <t>502</t>
  </si>
  <si>
    <t>781</t>
  </si>
  <si>
    <t>Dokončovací práce - obklady</t>
  </si>
  <si>
    <t>781121011</t>
  </si>
  <si>
    <t>Nátěr penetrační na stěnu</t>
  </si>
  <si>
    <t>504</t>
  </si>
  <si>
    <t>253</t>
  </si>
  <si>
    <t>781131112</t>
  </si>
  <si>
    <t>Izolace pod obklad nátěrem nebo stěrkou ve dvou vrstvách</t>
  </si>
  <si>
    <t>506</t>
  </si>
  <si>
    <t>781492251</t>
  </si>
  <si>
    <t>Montáž profilů ukončovacích lepených flexibilním cementovým lepidlem</t>
  </si>
  <si>
    <t>508</t>
  </si>
  <si>
    <t>1,8*3+1,615+1,2 "3NP</t>
  </si>
  <si>
    <t>(0,5+1+0,5+1,8*2) "2NP</t>
  </si>
  <si>
    <t>255</t>
  </si>
  <si>
    <t>59054122</t>
  </si>
  <si>
    <t>profil ukončovací pro vnější hrany obkladů hliník matně eloxovaný 8x2500mm</t>
  </si>
  <si>
    <t>510</t>
  </si>
  <si>
    <t>13,815*1,1 "Přepočtené koeficientem množství</t>
  </si>
  <si>
    <t>781472219</t>
  </si>
  <si>
    <t>Montáž obkladů keramických hladkých lepených cementovým flexibilním lepidlem přes 22 do 25 ks/m2</t>
  </si>
  <si>
    <t>512</t>
  </si>
  <si>
    <t>1,2*1,8+1,615*1,8 "obklady nástavba</t>
  </si>
  <si>
    <t>(0,5+1+0,5)*1,8 "obklad 2.06</t>
  </si>
  <si>
    <t>257</t>
  </si>
  <si>
    <t>59761714</t>
  </si>
  <si>
    <t>obklad keramický nemrazuvzdorný povrch hladký/matný tl do 10mm přes 22 do 25ks/m2</t>
  </si>
  <si>
    <t>514</t>
  </si>
  <si>
    <t>8,667*1,1 "Přepočtené koeficientem množství</t>
  </si>
  <si>
    <t>781472291</t>
  </si>
  <si>
    <t>Příplatek k montáži obkladů keramických lepených cementovým flexibilním lepidlem za plochu do 10 m2</t>
  </si>
  <si>
    <t>516</t>
  </si>
  <si>
    <t>259</t>
  </si>
  <si>
    <t>998781122</t>
  </si>
  <si>
    <t>Přesun hmot tonážní pro obklady keramické ruční v objektech v přes 6 do 12 m</t>
  </si>
  <si>
    <t>518</t>
  </si>
  <si>
    <t>783</t>
  </si>
  <si>
    <t>Dokončovací práce - nátěry</t>
  </si>
  <si>
    <t>783163101</t>
  </si>
  <si>
    <t>Jednonásobný napouštěcí olejový nátěr truhlářských konstrukcí</t>
  </si>
  <si>
    <t>520</t>
  </si>
  <si>
    <t>(0,02+0,1+0,02)*0,9*2 "prahy D/01</t>
  </si>
  <si>
    <t>261</t>
  </si>
  <si>
    <t>783168211</t>
  </si>
  <si>
    <t>Lakovací dvojnásobný olejový nátěr truhlářských konstrukcí s mezibroušením</t>
  </si>
  <si>
    <t>522</t>
  </si>
  <si>
    <t>784</t>
  </si>
  <si>
    <t>Dokončovací práce - malby a tapety</t>
  </si>
  <si>
    <t>784121001</t>
  </si>
  <si>
    <t>Oškrabání malby v místnostech v do 3,80 m</t>
  </si>
  <si>
    <t>524</t>
  </si>
  <si>
    <t>69,319 "opravy, dozdívky atd</t>
  </si>
  <si>
    <t>263</t>
  </si>
  <si>
    <t>784171101</t>
  </si>
  <si>
    <t>Zakrytí vnitřních podlah včetně pozdějšího odkrytí</t>
  </si>
  <si>
    <t>526</t>
  </si>
  <si>
    <t>58124844</t>
  </si>
  <si>
    <t>fólie pro malířské potřeby zakrývací tl 25µ 4x5m</t>
  </si>
  <si>
    <t>528</t>
  </si>
  <si>
    <t>248,7*1,05 "Přepočtené koeficientem množství</t>
  </si>
  <si>
    <t>265</t>
  </si>
  <si>
    <t>784171111</t>
  </si>
  <si>
    <t>Zakrytí vnitřních ploch stěn v místnostech v do 3,80 m</t>
  </si>
  <si>
    <t>530</t>
  </si>
  <si>
    <t>2,4*2,03*(5+5+3+8)</t>
  </si>
  <si>
    <t>0,88*1,5*3</t>
  </si>
  <si>
    <t>2,65*2,45+2,7*2,1*2+0,9*1,97*4</t>
  </si>
  <si>
    <t>58124842</t>
  </si>
  <si>
    <t>fólie pro malířské potřeby zakrývací tl 7µ 4x5m</t>
  </si>
  <si>
    <t>532</t>
  </si>
  <si>
    <t>131,197*1,05 "Přepočtené koeficientem množství</t>
  </si>
  <si>
    <t>267</t>
  </si>
  <si>
    <t>784181101</t>
  </si>
  <si>
    <t>Základní akrylátová jednonásobná bezbarvá penetrace podkladu v místnostech v do 3,80 m</t>
  </si>
  <si>
    <t>534</t>
  </si>
  <si>
    <t>784211111</t>
  </si>
  <si>
    <t>Dvojnásobné bílé malby ze směsí za mokra velmi dobře oděruvzdorných v místnostech v do 3,80 m</t>
  </si>
  <si>
    <t>536</t>
  </si>
  <si>
    <t>(0,2+0,5*2)*(6,5+6,5)*10 "trámy</t>
  </si>
  <si>
    <t>(0,475+0,5*2)*12*2 "průvlaky</t>
  </si>
  <si>
    <t>170,575+3,2*0,5 "strop podhledy</t>
  </si>
  <si>
    <t>Mezisoučet strop 3NP</t>
  </si>
  <si>
    <t>329,511 "stěny nástavba</t>
  </si>
  <si>
    <t>Mezisoučet stěny 3NP</t>
  </si>
  <si>
    <t>5 "opravy 1PP</t>
  </si>
  <si>
    <t>(0,9+0,3)*3,15+(0,5+0,15)*3,1 "kastlíky 1NP A</t>
  </si>
  <si>
    <t>((17,6+0,34*6)*3-(2,4*2,03*5))*2 "stěna u oken 1. a 2. NP pav. B</t>
  </si>
  <si>
    <t>2,91"ostění pav. E</t>
  </si>
  <si>
    <t>2,75*3-2,4*2,03 "stěna u dveří 2NP A</t>
  </si>
  <si>
    <t>10 "opravy prostupů 2NP A</t>
  </si>
  <si>
    <t>(0,4+0,2)*3,2 "kastlík 2NP A</t>
  </si>
  <si>
    <t>(1,3+0,2)*3 "kastlík 3NP A</t>
  </si>
  <si>
    <t>(0,5+1+0,5)*1,2 "dozdívka 2.06</t>
  </si>
  <si>
    <t>3*3,26 "zazdívka pav, E</t>
  </si>
  <si>
    <t>Mezisoučet opravy a dozdívky</t>
  </si>
  <si>
    <t>269</t>
  </si>
  <si>
    <t>784660111</t>
  </si>
  <si>
    <t>Linkrustace s vrchním nátěrem syntetickým v místnosti v do 3,80 m</t>
  </si>
  <si>
    <t>538</t>
  </si>
  <si>
    <t>(32,2-0,9*2-2,65*2)*1,4 "chodba 3NP</t>
  </si>
  <si>
    <t>(2,4*0,9*5+(0,34*4+0,6*4+1,65)*1,4)*2 "chodby 1, 2 NP B</t>
  </si>
  <si>
    <t>1,2*1,4 "chodba 2NP A</t>
  </si>
  <si>
    <t>3*1,4 "zazdívka E</t>
  </si>
  <si>
    <t>784660125</t>
  </si>
  <si>
    <t>Příplatek k cenám linkrustace za provedení malé pl v rozsahu jednotlivě přes 0,5 do 1,0 m2</t>
  </si>
  <si>
    <t>540</t>
  </si>
  <si>
    <t>VRN</t>
  </si>
  <si>
    <t>Vedlejší rozpočtové náklady</t>
  </si>
  <si>
    <t>271</t>
  </si>
  <si>
    <t>013254000</t>
  </si>
  <si>
    <t>Dokumentace skutečného provedení stavby</t>
  </si>
  <si>
    <t>542</t>
  </si>
  <si>
    <t>030001000</t>
  </si>
  <si>
    <t>Zařízení staveniště</t>
  </si>
  <si>
    <t>544</t>
  </si>
  <si>
    <t>273</t>
  </si>
  <si>
    <t>044002000</t>
  </si>
  <si>
    <t>Revize, zkoušky a ostatní úkony potřebné pro kolaudaci</t>
  </si>
  <si>
    <t>546</t>
  </si>
  <si>
    <t>045002000</t>
  </si>
  <si>
    <t>Kompletační a koordinační činnost</t>
  </si>
  <si>
    <t>548</t>
  </si>
  <si>
    <t>275</t>
  </si>
  <si>
    <t>065002000</t>
  </si>
  <si>
    <t>Mimostaveništní doprava materiálů</t>
  </si>
  <si>
    <t>550</t>
  </si>
  <si>
    <t>013294001</t>
  </si>
  <si>
    <t>Dílenská dokumentace opatření prostorové akustiky</t>
  </si>
  <si>
    <t>552</t>
  </si>
  <si>
    <t>277</t>
  </si>
  <si>
    <t>04320300</t>
  </si>
  <si>
    <t>Měření doby dozvuku - etapové</t>
  </si>
  <si>
    <t>554</t>
  </si>
  <si>
    <t>Poznámka k položce:_x000d_
Poznámka k položce: jedná se o etapové měření doby dozvuku dle normy ČSN EN ISO 3382-1 akusticky náročných prostorů učeben; součástí měření je také vyhodnocení a protokolární zpracování výsledků s příslušnými závěry v komplexní vazbě na akustiku prostorů jako celku</t>
  </si>
  <si>
    <t>043203002</t>
  </si>
  <si>
    <t>Měření doby dozvuku - závěrečné</t>
  </si>
  <si>
    <t>556</t>
  </si>
  <si>
    <t>Poznámka k položce:_x000d_
Poznámka k položce: jedná se o závěrečné měření doby dozvuku dle normy ČSN EN ISO 3382-1 akusticky náročných prostorů učeben; součástí měření je také vyhodnocení a protokolární zpracování výsledků</t>
  </si>
  <si>
    <t>SO-01 ZTI - Zdravotechnik...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</si>
  <si>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</si>
  <si>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</si>
  <si>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</si>
  <si>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727 - Zdravotechnika - požární ochrana</t>
  </si>
  <si>
    <t>310236241</t>
  </si>
  <si>
    <t>Zazdívka otvorů pl přes 0,0225 do 0,09 m2 ve zdivu nadzákladovém cihlami pálenými tl do 300 mm</t>
  </si>
  <si>
    <t>977151111</t>
  </si>
  <si>
    <t>Jádrové vrty diamantovými korunkami do stavebních materiálů D do 35 mm</t>
  </si>
  <si>
    <t>977151116</t>
  </si>
  <si>
    <t>Jádrové vrty diamantovými korunkami do stavebních materiálů D přes 70 do 80 mm</t>
  </si>
  <si>
    <t>977151121</t>
  </si>
  <si>
    <t>Jádrové vrty diamantovými korunkami do stavebních materiálů D přes 110 do 120 mm</t>
  </si>
  <si>
    <t>997013213</t>
  </si>
  <si>
    <t>Vnitrostaveništní doprava suti a vybouraných hmot pro budovy v přes 9 do 12 m ručně</t>
  </si>
  <si>
    <t>0,069*20 "Přepočtené koeficientem množství</t>
  </si>
  <si>
    <t>997013645</t>
  </si>
  <si>
    <t>Poplatek za uložení na skládce (skládkovné) odpadu asfaltového bez dehtu kód odpadu 17 03 02</t>
  </si>
  <si>
    <t>997221611</t>
  </si>
  <si>
    <t>Nakládání suti na dopravní prostředky pro vodorovnou dopravu</t>
  </si>
  <si>
    <t>998011009</t>
  </si>
  <si>
    <t>Přesun hmot pro budovy zděné s omezením mechanizace pro budovy v přes 6 do 12 m</t>
  </si>
  <si>
    <t>721</t>
  </si>
  <si>
    <t>Zdravotechnika - vnitřní kanalizace</t>
  </si>
  <si>
    <t>721171903</t>
  </si>
  <si>
    <t>Potrubí z PP vsazení odbočky do hrdla DN 50</t>
  </si>
  <si>
    <t>721171914</t>
  </si>
  <si>
    <t>Potrubí z PP propojení potrubí DN 75</t>
  </si>
  <si>
    <t>721171915</t>
  </si>
  <si>
    <t>Potrubí z PP propojení potrubí DN 110</t>
  </si>
  <si>
    <t>721174024</t>
  </si>
  <si>
    <t>Potrubí kanalizační z PP odpadní DN 75</t>
  </si>
  <si>
    <t>28615658</t>
  </si>
  <si>
    <t>objímka instalační pevná dvoušroubová HTPO DN 75</t>
  </si>
  <si>
    <t>721174025</t>
  </si>
  <si>
    <t>Potrubí kanalizační z PP odpadní DN 110</t>
  </si>
  <si>
    <t>28615659</t>
  </si>
  <si>
    <t>objímka instalační pevná dvoušroubová HTPO DN 110</t>
  </si>
  <si>
    <t>721174041</t>
  </si>
  <si>
    <t>Potrubí kanalizační z PP připojovací DN 32</t>
  </si>
  <si>
    <t>28615655</t>
  </si>
  <si>
    <t>objímka instalační pevná dvoušroubová HTPO DN 32</t>
  </si>
  <si>
    <t>721174043</t>
  </si>
  <si>
    <t>Potrubí kanalizační z PP připojovací DN 50</t>
  </si>
  <si>
    <t>28615657</t>
  </si>
  <si>
    <t>objímka instalační pevná dvoušroubová HTPO DN 50</t>
  </si>
  <si>
    <t>721194103</t>
  </si>
  <si>
    <t>Vyvedení a upevnění odpadních výpustek DN 32</t>
  </si>
  <si>
    <t>721194105</t>
  </si>
  <si>
    <t>Vyvedení a upevnění odpadních výpustek DN 50</t>
  </si>
  <si>
    <t>721210822</t>
  </si>
  <si>
    <t>Demontáž vpustí střešních DN 100</t>
  </si>
  <si>
    <t>721229111</t>
  </si>
  <si>
    <t>Montáž zápachové uzávěrky pro pračku a myčku do DN 50 ostatní typ</t>
  </si>
  <si>
    <t>28654742</t>
  </si>
  <si>
    <t>sifon pro odvod kondenzátu, zpětná klapka s koulí, DN 40</t>
  </si>
  <si>
    <t>721233221</t>
  </si>
  <si>
    <t>Střešní vtok polypropylen PP se svěrnou přírubou pro pochůzné střechy vodorovný odtok DN 75/110</t>
  </si>
  <si>
    <t>721273153</t>
  </si>
  <si>
    <t>Hlavice ventilační polypropylen PP DN 110</t>
  </si>
  <si>
    <t>722181255</t>
  </si>
  <si>
    <t>Ochrana vodovodního potrubí přilepenými termoizolačními trubicemi z PE tl přes 20 do 25 mm DN přes 89 do 110 mm</t>
  </si>
  <si>
    <t>721290111</t>
  </si>
  <si>
    <t>Zkouška těsnosti potrubí kanalizace vodou DN do 125</t>
  </si>
  <si>
    <t>998721112</t>
  </si>
  <si>
    <t>Přesun hmot tonážní pro vnitřní kanalizaci s omezením mechanizace v objektech v přes 6 do 12 m</t>
  </si>
  <si>
    <t>722</t>
  </si>
  <si>
    <t>Zdravotechnika - vnitřní vodovod</t>
  </si>
  <si>
    <t>722171932</t>
  </si>
  <si>
    <t>Potrubí plastové výměna trub nebo tvarovek D přes 16 do 20 mm</t>
  </si>
  <si>
    <t>28615133</t>
  </si>
  <si>
    <t>trubka vodovodní tlaková PPR řada PN 16 D 20mm</t>
  </si>
  <si>
    <t>2*1,03 "Přepočtené koeficientem množství</t>
  </si>
  <si>
    <t>722174022</t>
  </si>
  <si>
    <t>Potrubí vodovodní plastové PPR svar polyfúze PN 20 D 20x3,4 mm</t>
  </si>
  <si>
    <t>42390136</t>
  </si>
  <si>
    <t>objímka potrubí jednošroubová M8 40-46 5/4"</t>
  </si>
  <si>
    <t>722181231</t>
  </si>
  <si>
    <t>Ochrana vodovodního potrubí přilepenými termoizolačními trubicemi z PE tl přes 9 do 13 mm DN do 22 mm</t>
  </si>
  <si>
    <t>722190401</t>
  </si>
  <si>
    <t>Vyvedení a upevnění výpustku DN do 25</t>
  </si>
  <si>
    <t>722220111</t>
  </si>
  <si>
    <t>Nástěnka pro výtokový ventil G 1/2" s jedním závitem</t>
  </si>
  <si>
    <t>722290234</t>
  </si>
  <si>
    <t>Proplach a dezinfekce vodovodního potrubí DN do 80</t>
  </si>
  <si>
    <t>722290246</t>
  </si>
  <si>
    <t>Zkouška těsnosti vodovodního potrubí plastového DN do 40</t>
  </si>
  <si>
    <t>998722112</t>
  </si>
  <si>
    <t>Přesun hmot tonážní pro vnitřní vodovod s omezením mechanizace v objektech v přes 6 do 12 m</t>
  </si>
  <si>
    <t>725</t>
  </si>
  <si>
    <t>Zdravotechnika - zařizovací předměty</t>
  </si>
  <si>
    <t>725210914</t>
  </si>
  <si>
    <t>Opravy umyvadel zpětná montáž umyvadel bez výtokových armatur</t>
  </si>
  <si>
    <t>725211601</t>
  </si>
  <si>
    <t>Umyvadlo keramické bílé šířky 500 mm bez krytu na sifon připevněné na stěnu šrouby</t>
  </si>
  <si>
    <t>725800924</t>
  </si>
  <si>
    <t>Zpětná montáž baterie nástěnné</t>
  </si>
  <si>
    <t>725819401</t>
  </si>
  <si>
    <t>Montáž ventilů rohových G 1/2" s připojovací trubičkou</t>
  </si>
  <si>
    <t>55141001</t>
  </si>
  <si>
    <t>kohout kulový rohový mosazný R 1/2"x3/8"</t>
  </si>
  <si>
    <t>725820801</t>
  </si>
  <si>
    <t>Demontáž baterie nástěnné do G 3 / 4</t>
  </si>
  <si>
    <t>725829121</t>
  </si>
  <si>
    <t>Montáž baterie umyvadlové nástěnné pákové a klasické ostatní typ</t>
  </si>
  <si>
    <t>55145615</t>
  </si>
  <si>
    <t>baterie umyvadlová nástěnná páková 150mm chrom</t>
  </si>
  <si>
    <t>725861102</t>
  </si>
  <si>
    <t>Zápachová uzávěrka pro umyvadla DN 40</t>
  </si>
  <si>
    <t>998725112</t>
  </si>
  <si>
    <t>Přesun hmot tonážní pro zařizovací předměty s omezením mechanizace v objektech v přes 6 do 12 m</t>
  </si>
  <si>
    <t>727</t>
  </si>
  <si>
    <t>Zdravotechnika - požární ochrana</t>
  </si>
  <si>
    <t>727213225</t>
  </si>
  <si>
    <t>Trubní ucpávka plastového potrubí bez izolace D 75 mm stropem tl 150 mm požární odolnost EI 120</t>
  </si>
  <si>
    <t>727213227</t>
  </si>
  <si>
    <t>Trubní ucpávka plastového potrubí bez izolace D 110 mm stropem tl 150 mm požární odolnost EI 120</t>
  </si>
  <si>
    <t>998727112</t>
  </si>
  <si>
    <t>Přesun hmot tonážní pro protipožární ochranu s omezením mechanizace v objektech v přes 6 do 12 m</t>
  </si>
  <si>
    <t>SO-01 VZT - Vzduchotechni...</t>
  </si>
  <si>
    <t xml:space="preserve">    733 - Ústřední vytápění - rozvodné potrubí</t>
  </si>
  <si>
    <t xml:space="preserve">    751 - Vzduchotechnika</t>
  </si>
  <si>
    <t>310235241</t>
  </si>
  <si>
    <t>Zazdívka otvorů pl do 0,0225 m2 ve zdivu nadzákladovém cihlami pálenými tl do 300 mm</t>
  </si>
  <si>
    <t>411386611</t>
  </si>
  <si>
    <t>Zabetonování prostupů v instalačních šachtách ze suchých směsí pl do 0,09 m2 ve stropech</t>
  </si>
  <si>
    <t>971033341</t>
  </si>
  <si>
    <t>Vybourání otvorů ve zdivu cihelném pl do 0,09 m2 na MVC nebo MV tl do 300 mm</t>
  </si>
  <si>
    <t>972054241</t>
  </si>
  <si>
    <t>Vybourání otvorů v ŽB stropech nebo klenbách pl do 0,09 m2 tl do 150 mm</t>
  </si>
  <si>
    <t>0,314*20 "Přepočtené koeficientem množství</t>
  </si>
  <si>
    <t>713411141</t>
  </si>
  <si>
    <t>Montáž izolace tepelné potrubí pásy nebo rohožemi s Al fólií staženými Al páskou 1x</t>
  </si>
  <si>
    <t>63141799</t>
  </si>
  <si>
    <t>rohož izolační z minerální vlny lamelová s Al fólií 65kg/m3 tl 100mm</t>
  </si>
  <si>
    <t>26,952380952381*1,05 "Přepočtené koeficientem množství</t>
  </si>
  <si>
    <t>63150980</t>
  </si>
  <si>
    <t>rohož izolační z minerální vlny lamelová s Al fólií 25-40kg/m3 tl 20mm</t>
  </si>
  <si>
    <t>11,6190476190476*1,05 "Přepočtené koeficientem množství</t>
  </si>
  <si>
    <t>713411145</t>
  </si>
  <si>
    <t>Montáž izolace tepelné ohybů pásy nebo rohožemi s Al fólií staženými Al páskou 1x</t>
  </si>
  <si>
    <t>63141781</t>
  </si>
  <si>
    <t>rohož izolační z minerální vlny lamelová s Al fólií 50-60kg/m3 tl 20mm</t>
  </si>
  <si>
    <t>9,33333333333333*1,05 "Přepočtené koeficientem množství</t>
  </si>
  <si>
    <t>63151674</t>
  </si>
  <si>
    <t>rohož izolační z minerální vlny lamelová s Al fólií 50-60kg/m3 tl 100mm</t>
  </si>
  <si>
    <t>4,66666666666667*1,05 "Přepočtené koeficientem množství</t>
  </si>
  <si>
    <t>713491211</t>
  </si>
  <si>
    <t>Montáž tepelné izolace oplechování pevné potrubí vnějšího obvodu přes 500 mm</t>
  </si>
  <si>
    <t>13814223</t>
  </si>
  <si>
    <t>plech hladký Pz jakost 10 143 a 10 327 tl 3mm</t>
  </si>
  <si>
    <t>998713112</t>
  </si>
  <si>
    <t>Přesun hmot tonážní pro izolace tepelné s omezením mechanizace v objektech v přes 6 do 12 m</t>
  </si>
  <si>
    <t>733</t>
  </si>
  <si>
    <t>Ústřední vytápění - rozvodné potrubí</t>
  </si>
  <si>
    <t>733221101</t>
  </si>
  <si>
    <t>Potrubí měděné měkké spojované měkkým pájením D 12x1 mm</t>
  </si>
  <si>
    <t>42390130</t>
  </si>
  <si>
    <t>objímka potrubí jednošroubová M8 10-12 1/8"</t>
  </si>
  <si>
    <t>733291101</t>
  </si>
  <si>
    <t>Zkouška těsnosti potrubí měděné D do 35x1,5</t>
  </si>
  <si>
    <t>733390104</t>
  </si>
  <si>
    <t>Ochrana potrubí primárních okruhů tepelně izolačními trubicemi z kaučuku tl 13 mm D do 38 mm</t>
  </si>
  <si>
    <t>998733112</t>
  </si>
  <si>
    <t>Přesun hmot tonážní pro rozvody potrubí s omezením mechanizace v objektech v přes 6 do 12 m</t>
  </si>
  <si>
    <t>741122016</t>
  </si>
  <si>
    <t>Montáž kabel Cu bez ukončení uložený pod omítku plný kulatý 3x2,5 až 6 mm2 (např. CYKY)</t>
  </si>
  <si>
    <t>34111036</t>
  </si>
  <si>
    <t>kabel instalační jádro Cu plné izolace PVC plášť PVC 450/750V (CYKY) 3x2,5mm2</t>
  </si>
  <si>
    <t>40*1,15 "Přepočtené koeficientem množství</t>
  </si>
  <si>
    <t>741122021</t>
  </si>
  <si>
    <t>Montáž kabel Cu bez ukončení uložený pod omítku plný kulatý 4x1,5 mm2 (např. CYKY)</t>
  </si>
  <si>
    <t>34111060</t>
  </si>
  <si>
    <t>kabel instalační jádro Cu plné izolace PVC plášť PVC 450/750V (CYKY) 4x1,5mm2</t>
  </si>
  <si>
    <t>998741112</t>
  </si>
  <si>
    <t>Přesun hmot tonážní pro silnoproud s omezením mechanizace v objektech v přes 6 do 12 m</t>
  </si>
  <si>
    <t>751</t>
  </si>
  <si>
    <t>Vzduchotechnika</t>
  </si>
  <si>
    <t>751311093</t>
  </si>
  <si>
    <t>Montáž vyústi čtyřhranné do čtyřhranného potrubí přes 0,080 do 0,150 m2</t>
  </si>
  <si>
    <t>429726811</t>
  </si>
  <si>
    <t>výustka komfortní jednořadá Al 625x200mm</t>
  </si>
  <si>
    <t>42972707</t>
  </si>
  <si>
    <t>výústka komfortní dvouřadá Al 300x200mm</t>
  </si>
  <si>
    <t>751344121</t>
  </si>
  <si>
    <t>Montáž tlumiče hluku pro čtyřhranné potrubí do 0,150 m2</t>
  </si>
  <si>
    <t>429760291</t>
  </si>
  <si>
    <t>tlumič hluku čtyřhranný Pz 300x300x1000mm</t>
  </si>
  <si>
    <t>751511021</t>
  </si>
  <si>
    <t>Montáž potrubí plechového skupiny I čtyřhranného s přírubou tloušťky plechu 0,8 mm do 0,13 m2</t>
  </si>
  <si>
    <t>42982106</t>
  </si>
  <si>
    <t>trouba čtyřhranná Pz průřez do 0,13m2</t>
  </si>
  <si>
    <t>60*1,2 "Přepočtené koeficientem množství</t>
  </si>
  <si>
    <t>751611116</t>
  </si>
  <si>
    <t>Montáž centrální vzduchotechnické jednotky s rekuperací tepla stojaté s výměnou vzduchu přes 1000 do 5000 m3/h</t>
  </si>
  <si>
    <t>429440231</t>
  </si>
  <si>
    <t>venkovní jednotka VZT stojatá s rekuperací tepla s dohřevem a ovládací jednotkou do 1500m3/hod, dohřev 0,9kW</t>
  </si>
  <si>
    <t>751691111</t>
  </si>
  <si>
    <t>Zaregulování systému vzduchotechnického zařízení - 1 koncový (distribuční) prvek</t>
  </si>
  <si>
    <t>751711111</t>
  </si>
  <si>
    <t>Montáž klimatizační jednotky vnitřní nástěnné o výkonu do 3,5 kW</t>
  </si>
  <si>
    <t>42952001</t>
  </si>
  <si>
    <t>jednotka klimatizační nástěnná (vnitřní a venkovní) o výkonu do 3,5kW</t>
  </si>
  <si>
    <t>751711112</t>
  </si>
  <si>
    <t>Montáž klimatizační jednotky vnitřní nástěnné o výkonu přes 3,5 do 5 kW</t>
  </si>
  <si>
    <t>42952002</t>
  </si>
  <si>
    <t>jednotka klimatizační nástěnná (vnitřní a venkovní) o výkonu do 5,0kW</t>
  </si>
  <si>
    <t>751721111</t>
  </si>
  <si>
    <t>Montáž klimatizační jednotky venkovní s jednofázovým napájením do 2 vnitřních jednotek</t>
  </si>
  <si>
    <t>42952015</t>
  </si>
  <si>
    <t>jednotka klimatizační venkovní jednofázové napájení do 2 vnitřních jednotek o výkonu do 5,5kW</t>
  </si>
  <si>
    <t>42952017</t>
  </si>
  <si>
    <t>jednotka klimatizační venkovní jednofázové napájení do 4 vnitřních jednotek o výkonu do 8,0kW</t>
  </si>
  <si>
    <t>751792006</t>
  </si>
  <si>
    <t>Montáž čerpadla pro odvod kondenzátu klimatizace</t>
  </si>
  <si>
    <t>42612000</t>
  </si>
  <si>
    <t>čerpadlo kondenzátu 15l/min plovákový spínač IPX7 230V pro hadičku 6mm</t>
  </si>
  <si>
    <t>751793001</t>
  </si>
  <si>
    <t>Doplnění chladiva do systému</t>
  </si>
  <si>
    <t>kg</t>
  </si>
  <si>
    <t>10892004</t>
  </si>
  <si>
    <t>chladivo R32 9kg</t>
  </si>
  <si>
    <t>998751111</t>
  </si>
  <si>
    <t>Přesun hmot tonážní pro vzduchotechniku s omezením mechanizace v objektech v do 12 m</t>
  </si>
  <si>
    <t>SO-01 VYT - Vytápění D14d...</t>
  </si>
  <si>
    <t xml:space="preserve">    734 - Ústřední vytápění - armatury</t>
  </si>
  <si>
    <t xml:space="preserve">    735 - Ústřední vytápění - otopná tělesa</t>
  </si>
  <si>
    <t>0,004*20 "Přepočtené koeficientem množství</t>
  </si>
  <si>
    <t>733111103</t>
  </si>
  <si>
    <t>Potrubí ocelové závitové černé bezešvé běžné nízkotlaké DN 15</t>
  </si>
  <si>
    <t>42390147</t>
  </si>
  <si>
    <t>objímka potrubí dvoušroubová M8/M10 54-59</t>
  </si>
  <si>
    <t>733190107</t>
  </si>
  <si>
    <t>Zkouška těsnosti potrubí ocelové závitové DN do 40</t>
  </si>
  <si>
    <t>733811241</t>
  </si>
  <si>
    <t>Ochrana potrubí ústředního vytápění termoizolačními trubicemi z PE tl přes 13 do 20 mm DN do 22 mm</t>
  </si>
  <si>
    <t>734</t>
  </si>
  <si>
    <t>Ústřední vytápění - armatury</t>
  </si>
  <si>
    <t>734211113</t>
  </si>
  <si>
    <t>Ventil závitový odvzdušňovací G 3/8 PN 10 do 120°C otopných těles</t>
  </si>
  <si>
    <t>7342215321</t>
  </si>
  <si>
    <t>Termostatický ventil G 1/2 PN 10 do 120°C bez hlavice</t>
  </si>
  <si>
    <t>7342216801</t>
  </si>
  <si>
    <t xml:space="preserve">Termostatická hlavice 6-28°C  s přípojným šroubením M30 × 1,5</t>
  </si>
  <si>
    <t>734261402</t>
  </si>
  <si>
    <t>Armatura připojovací rohová G 1/2x18 PN 10 do 110°C radiátorů typu VK</t>
  </si>
  <si>
    <t>998734112</t>
  </si>
  <si>
    <t>Přesun hmot tonážní pro armatury s omezením mechanizace v objektech v přes 6 do 12 m</t>
  </si>
  <si>
    <t>735</t>
  </si>
  <si>
    <t>Ústřední vytápění - otopná tělesa</t>
  </si>
  <si>
    <t>735152482</t>
  </si>
  <si>
    <t>Otopné těleso panelové VK dvoudeskové 1 přídavná přestupní plocha výška/délka 600/1800 mm výkon 2318 W</t>
  </si>
  <si>
    <t>735152495</t>
  </si>
  <si>
    <t>Otopné těleso panelové VK dvoudeskové 1 přídavná přestupní plocha výška/délka 900/800 mm výkon 1403 W</t>
  </si>
  <si>
    <t>998735112</t>
  </si>
  <si>
    <t>Přesun hmot tonážní pro otopná tělesa s omezením mechanizace v objektech v přes 6 do 12 m</t>
  </si>
  <si>
    <t>SO-02 - Stavební úpravy -...</t>
  </si>
  <si>
    <t>317168012</t>
  </si>
  <si>
    <t>Překlad keramický plochý š 115 mm dl 1250 mm</t>
  </si>
  <si>
    <t>342244211</t>
  </si>
  <si>
    <t>Příčka z cihel broušených na tenkovrstvou maltu tloušťky 115 mm</t>
  </si>
  <si>
    <t>(1,81*2+1,57)*3,2-0,7*1,97 "místnost 3.15</t>
  </si>
  <si>
    <t>1 "oprava po prostupu 1NP</t>
  </si>
  <si>
    <t>((1,81*2+1,57)*3,2-0,7*1,97)*2 "místnost 3.15</t>
  </si>
  <si>
    <t>2+2 "opravy po prostupu 1NP, 2NP</t>
  </si>
  <si>
    <t xml:space="preserve">12 "opravy okolo oken  pav. A, B</t>
  </si>
  <si>
    <t>14,67*8,3 "fasáda B</t>
  </si>
  <si>
    <t>73,041*1,05 "Přepočtené koeficientem množství</t>
  </si>
  <si>
    <t>622221042</t>
  </si>
  <si>
    <t>Montáž kontaktního zateplení vnějších stěn lepením a mechanickým kotvením desek z minerální vlny s podélnou orientací do pórobetonu tl přes 160 do 200 mm</t>
  </si>
  <si>
    <t>61,15*1,05 "Přepočtené koeficientem množství</t>
  </si>
  <si>
    <t>(2,4+2,03)*2*12 "okna požární</t>
  </si>
  <si>
    <t>(2,4+2,03*2)*12*0,08 "okna požární</t>
  </si>
  <si>
    <t>10,942*1,05 "Přepočtené koeficientem množství</t>
  </si>
  <si>
    <t>(2,4)*12*0,08 "okna požární</t>
  </si>
  <si>
    <t>4,054*1,05 "Přepočtené koeficientem množství</t>
  </si>
  <si>
    <t>3*4 "navázání v místě únikových dveří</t>
  </si>
  <si>
    <t>121,774+73,041</t>
  </si>
  <si>
    <t>2,03*2*8+2,45*2+2,03*2*12 "ostění</t>
  </si>
  <si>
    <t>94,5*1,05 "Přepočtené koeficientem množství</t>
  </si>
  <si>
    <t>(2,4+2,03*2)*12</t>
  </si>
  <si>
    <t>136,78*1,05 "Přepočtené koeficientem množství</t>
  </si>
  <si>
    <t>73,041+121,774 "stěny</t>
  </si>
  <si>
    <t>(2,4+2,03*2)*12*0,28 "okna požární</t>
  </si>
  <si>
    <t>2,4*2,03*8+2,68*2,45+2,4*2,03*12</t>
  </si>
  <si>
    <t>1 "D/05</t>
  </si>
  <si>
    <t>55331486</t>
  </si>
  <si>
    <t>zárubeň jednokřídlá ocelová pro zdění tl stěny 110-150mm rozměru 700/1970, 2100mm</t>
  </si>
  <si>
    <t>(13+7,5+7+3,5)*12+(9,5+10)*4</t>
  </si>
  <si>
    <t>450*90 "Přepočtené koeficientem množství</t>
  </si>
  <si>
    <t>2,4*2,03*2 "okno pav. A</t>
  </si>
  <si>
    <t>971038691</t>
  </si>
  <si>
    <t>Vybourání otvorů ve zdivu z dutých tvárnic nebo příčkovek pl do 4 m2 tl přes 150 mm</t>
  </si>
  <si>
    <t>3,2*0,35*0,3 "odbourání parapetu franc. dveří na střechu</t>
  </si>
  <si>
    <t>0,2*0,2*3,2*2 "ostění franc. dveří</t>
  </si>
  <si>
    <t>0,3 "prostupy elektro strop</t>
  </si>
  <si>
    <t>0,2 "prostup elektro 1NP</t>
  </si>
  <si>
    <t>61,384*14 "Přepočtené koeficientem množství</t>
  </si>
  <si>
    <t>12" prostupy kotev</t>
  </si>
  <si>
    <t>1,9*7,9*2 "obklad E2.2, dvě vrstvy</t>
  </si>
  <si>
    <t>30,02*1,1 "Přepočtené koeficientem množství</t>
  </si>
  <si>
    <t>6,016*1,02 "Přepočtené koeficientem množství</t>
  </si>
  <si>
    <t>(0,4+0,25)*3,2 "2NP</t>
  </si>
  <si>
    <t>(0,86+0,37)*3,2 "3NP</t>
  </si>
  <si>
    <t>2,41 "3.15</t>
  </si>
  <si>
    <t>763131721</t>
  </si>
  <si>
    <t>SDK podhled skoková změna v do 0,5 m</t>
  </si>
  <si>
    <t>6,68*2 "třída</t>
  </si>
  <si>
    <t>171,46*1,02 "Přepočtené koeficientem množství</t>
  </si>
  <si>
    <t>2,4*2 "pav. A</t>
  </si>
  <si>
    <t>2,36*12 "K/1.2</t>
  </si>
  <si>
    <t>2,6 "K/2.4</t>
  </si>
  <si>
    <t>9,21 "K.2/5</t>
  </si>
  <si>
    <t>6,78+2,64+9,2 "K/2.2</t>
  </si>
  <si>
    <t>10,85+7,91+2,34</t>
  </si>
  <si>
    <t>766660001</t>
  </si>
  <si>
    <t>Montáž dveřních křídel otvíravých jednokřídlových š do 0,8 m do ocelové zárubně</t>
  </si>
  <si>
    <t>61162085</t>
  </si>
  <si>
    <t>dveře jednokřídlé dřevotřískové povrch laminátový plné 700x1970-2100mm</t>
  </si>
  <si>
    <t>61187136</t>
  </si>
  <si>
    <t>práh dveřní dřevěný dubový tl 20mm dl 720mm š 100mm</t>
  </si>
  <si>
    <t>6,8*11,4+2,6*8</t>
  </si>
  <si>
    <t>6,8*3,4-1,8*2,4</t>
  </si>
  <si>
    <t>3,1*11,4-(1,4*2,2)*2</t>
  </si>
  <si>
    <t>17,4*1,1</t>
  </si>
  <si>
    <t>175,98*1,05 "Přepočtené koeficientem množství</t>
  </si>
  <si>
    <t>52 "únikové schodiště</t>
  </si>
  <si>
    <t>3,15*6,8+1,92*2,65 "střecha schodiště</t>
  </si>
  <si>
    <t>43,158*1,133 "Přepočtené koeficientem množství</t>
  </si>
  <si>
    <t>1,2*1*34+0,5*1*26</t>
  </si>
  <si>
    <t>24 "únikové schodiště</t>
  </si>
  <si>
    <t>16 "únikové schodiště</t>
  </si>
  <si>
    <t>2,4*2,03*8 "O/03</t>
  </si>
  <si>
    <t>okno protipožární EI15DP1 Al s fixním zasklením trojsklo přes plochu 1m2 v 1,5-2,5m</t>
  </si>
  <si>
    <t>(2,4+2,03)*2*(3+8+4)</t>
  </si>
  <si>
    <t>1,8*2+(1,81+1,34)*2-0,7 "3.15</t>
  </si>
  <si>
    <t>23,015*1,1 "Přepočtené koeficientem množství</t>
  </si>
  <si>
    <t>(1,81*2+1,34*2-0,7)*1,8 "obklad 3.15</t>
  </si>
  <si>
    <t>18,747*1,1 "Přepočtené koeficientem množství</t>
  </si>
  <si>
    <t>(0,02+0,1+0,02)*0,7" práh D/05</t>
  </si>
  <si>
    <t>60,205 "opravy, dozdívky atd</t>
  </si>
  <si>
    <t>2,41+5</t>
  </si>
  <si>
    <t>256,11*1,05 "Přepočtené koeficientem množství</t>
  </si>
  <si>
    <t>2,4*2,03*(5+5+12)</t>
  </si>
  <si>
    <t>2,65*2,45+2,7*2,5*2+0,9*1,97*4+0,7*1,97*2</t>
  </si>
  <si>
    <t>137,027*1,05 "Přepočtené koeficientem množství</t>
  </si>
  <si>
    <t>(2,75*3-2,4*0,3)*2 "stěna u dveří 1, 2NP A</t>
  </si>
  <si>
    <t>10 "opravy prostupů</t>
  </si>
  <si>
    <t>(0,4+0,25)*3,2 "kastlík 2NP A</t>
  </si>
  <si>
    <t>(0,86+0,37)*3 "kastlík 3NP A</t>
  </si>
  <si>
    <t>(1,95*2+1,57)*3,2-0,7*1,97+(1,81+1,35)*2*(2,8-1,8)+2,41 "3.15</t>
  </si>
  <si>
    <t>1,2*1,4*2 "chodba 1,2NP A</t>
  </si>
  <si>
    <t>(1,95+1,67-0,7)*1,4 "3.15</t>
  </si>
  <si>
    <t>SO-02 ZTI - Zdravotechnik...</t>
  </si>
  <si>
    <t>0,07*20 "Přepočtené koeficientem množství</t>
  </si>
  <si>
    <t>3*1,03 "Přepočtené koeficientem množství</t>
  </si>
  <si>
    <t>722220121</t>
  </si>
  <si>
    <t>Nástěnka pro baterii G 1/2" s jedním závitem</t>
  </si>
  <si>
    <t>pár</t>
  </si>
  <si>
    <t>722230102</t>
  </si>
  <si>
    <t>Ventil přímý G 3/4" se dvěma závity</t>
  </si>
  <si>
    <t>722231072</t>
  </si>
  <si>
    <t>Ventil zpětný mosazný G 1/2" PN 10 do 110°C se dvěma závity</t>
  </si>
  <si>
    <t>722231211</t>
  </si>
  <si>
    <t>Ventil redukční mosazný G 1/2" PN 10 do 100°C k bojleru s 2x vnitřním závitem</t>
  </si>
  <si>
    <t>724231127</t>
  </si>
  <si>
    <t>Příslušenství domovních vodáren měřící manometr s membránou</t>
  </si>
  <si>
    <t>725339111</t>
  </si>
  <si>
    <t>Montáž výlevky</t>
  </si>
  <si>
    <t>55231307</t>
  </si>
  <si>
    <t>výlevka nerezová nástěnná s přepadem</t>
  </si>
  <si>
    <t>725532112</t>
  </si>
  <si>
    <t>Elektrický ohřívač zásobníkový akumulační závěsný svislý 50 l / 2 kW</t>
  </si>
  <si>
    <t>725821312</t>
  </si>
  <si>
    <t>Baterie dřezová nástěnná páková s otáčivým kulatým ústím a délkou ramínka 300 mm</t>
  </si>
  <si>
    <t>SO-02 VZT - Vzduchotechni...</t>
  </si>
  <si>
    <t>SO-02 VYT - Vytápění D14d...</t>
  </si>
  <si>
    <t>SO-03 - Mobiliář</t>
  </si>
  <si>
    <t>OST - Mobiliář</t>
  </si>
  <si>
    <t>OST</t>
  </si>
  <si>
    <t>R001</t>
  </si>
  <si>
    <t>Montáž nábytku včetně nastěhování</t>
  </si>
  <si>
    <t>hod</t>
  </si>
  <si>
    <t>262144</t>
  </si>
  <si>
    <t>R002</t>
  </si>
  <si>
    <t>Doprava nábytku</t>
  </si>
  <si>
    <t>V1.1</t>
  </si>
  <si>
    <t>žákovská židle výškově stavitelná</t>
  </si>
  <si>
    <t>V1.2</t>
  </si>
  <si>
    <t>židle učitelská otočná, pojízdná</t>
  </si>
  <si>
    <t>V2.1</t>
  </si>
  <si>
    <t>lavice školní dvoumístná, výškově stavitelná 1300x500 mm</t>
  </si>
  <si>
    <t>V2.2</t>
  </si>
  <si>
    <t>katedra s AV skříní 1300x600 mm</t>
  </si>
  <si>
    <t>V3.1</t>
  </si>
  <si>
    <t>tabule interaktivní 3dílná, tabule 2000x1200 mm+2x 1000x1200 mm na zvedacím pojezdovém systému, videoprojektor 3LCD s ultrakrátkou projekční vzdáleností</t>
  </si>
  <si>
    <t>sada</t>
  </si>
  <si>
    <t>ELINST - Elektroinstalace</t>
  </si>
  <si>
    <t>D1 - Rozvaděč A1.RS3.2</t>
  </si>
  <si>
    <t>D2 - Rozvaděč A2.RS3.2</t>
  </si>
  <si>
    <t>D3 - Rozvaděč RH</t>
  </si>
  <si>
    <t>D4 - Úložný materiál,spínače, zásuvky, krabice, příslušenství - elektroinstalace NN + SK</t>
  </si>
  <si>
    <t>D5 - IT</t>
  </si>
  <si>
    <t>D6 - Úprava hromosvodu</t>
  </si>
  <si>
    <t>D7 - Svítidla</t>
  </si>
  <si>
    <t>D8 - Kabely</t>
  </si>
  <si>
    <t>D9 - Revize</t>
  </si>
  <si>
    <t>D10 - VRN</t>
  </si>
  <si>
    <t>D1</t>
  </si>
  <si>
    <t>Rozvaděč A1.RS3.2</t>
  </si>
  <si>
    <t>1.1.1</t>
  </si>
  <si>
    <t>Plastová rozvodnice vč. Příslušenství (DIN lišty, PE a N můstky a další), zapuštěná montáž</t>
  </si>
  <si>
    <t>1.1.2</t>
  </si>
  <si>
    <t>Usazení rozvaděče</t>
  </si>
  <si>
    <t>h</t>
  </si>
  <si>
    <t>1.1.3</t>
  </si>
  <si>
    <t>Vydrátování rozvaděče</t>
  </si>
  <si>
    <t>1.1.4</t>
  </si>
  <si>
    <t>Hl. vypínač 3x50A</t>
  </si>
  <si>
    <t>1.1.5</t>
  </si>
  <si>
    <t>Přepěťová ochrana typ C s integrovaným předjištěním (ref. DG M TNS ACI 275 FM)</t>
  </si>
  <si>
    <t>1.1.6</t>
  </si>
  <si>
    <t>Proudový chránič 40/4/003</t>
  </si>
  <si>
    <t>1.1.7</t>
  </si>
  <si>
    <t>Jističo-chránič 16/1N/B/003</t>
  </si>
  <si>
    <t>1.1.9</t>
  </si>
  <si>
    <t>Jistič 3P/10A/B</t>
  </si>
  <si>
    <t>1.1.10</t>
  </si>
  <si>
    <t>Jistič 2P/10A/C</t>
  </si>
  <si>
    <t>1.1.11</t>
  </si>
  <si>
    <t>Jistič 1P/16A/B</t>
  </si>
  <si>
    <t>1.1.12</t>
  </si>
  <si>
    <t>Jistič 1P/10A/B</t>
  </si>
  <si>
    <t>1.1.13</t>
  </si>
  <si>
    <t>Jistič 1P/10A/C</t>
  </si>
  <si>
    <t>1.1.14</t>
  </si>
  <si>
    <t>Multifunkční relé 1P-16A-230V</t>
  </si>
  <si>
    <t>1.1.15</t>
  </si>
  <si>
    <t>Drobný instalační materiál (slaněné vodiče vyvazovací, dutinky, popisky, atp.)</t>
  </si>
  <si>
    <t>1.1.16</t>
  </si>
  <si>
    <t>Dokumentace skutečného provedení rozvaděče</t>
  </si>
  <si>
    <t>1.1.17</t>
  </si>
  <si>
    <t>Popis prvků rozvaděče</t>
  </si>
  <si>
    <t>1.1.18</t>
  </si>
  <si>
    <t>Další více nespecifikované příslušenství rozvaděčů</t>
  </si>
  <si>
    <t>D2</t>
  </si>
  <si>
    <t>Rozvaděč A2.RS3.2</t>
  </si>
  <si>
    <t>1.2.1</t>
  </si>
  <si>
    <t>1.2.2</t>
  </si>
  <si>
    <t>1.2.3</t>
  </si>
  <si>
    <t>1.2.4</t>
  </si>
  <si>
    <t>1.2.5</t>
  </si>
  <si>
    <t>1.2.6</t>
  </si>
  <si>
    <t>1.2.7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</si>
  <si>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</si>
  <si>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</si>
  <si>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</si>
  <si>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</si>
  <si>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</si>
  <si>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</si>
  <si>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</si>
  <si>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</si>
  <si>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</si>
  <si>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</si>
  <si>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D3</t>
  </si>
  <si>
    <t>Rozvaděč RH</t>
  </si>
  <si>
    <t>1.3.1</t>
  </si>
  <si>
    <t>Plechová rozvodnice vč. Příslušenství (DIN lišty, PE a N můstky a další), zapuštěná montáž - zakázková výroba pro vkládku do stávající rámu rozvaděče RH</t>
  </si>
  <si>
    <t>1.3.2</t>
  </si>
  <si>
    <t>1.3.3</t>
  </si>
  <si>
    <t>1.3.4</t>
  </si>
  <si>
    <t>Hl. vypínač DEON 250A</t>
  </si>
  <si>
    <t>1.3.5</t>
  </si>
  <si>
    <t>Jistič 3P/25A/B</t>
  </si>
  <si>
    <t>1.3.6</t>
  </si>
  <si>
    <t>Elektroměr na DIN lištu 3f; cejchovaný; digitální</t>
  </si>
  <si>
    <t>1.3.7</t>
  </si>
  <si>
    <t>1.3.8</t>
  </si>
  <si>
    <t>1.3.9</t>
  </si>
  <si>
    <t>1.3.10</t>
  </si>
  <si>
    <t>D4</t>
  </si>
  <si>
    <t>Úložný materiál,spínače, zásuvky, krabice, příslušenství - elektroinstalace NN + SK</t>
  </si>
  <si>
    <t>2.1</t>
  </si>
  <si>
    <t>Krabice univerzální do SDK/zdiva</t>
  </si>
  <si>
    <t>2.2</t>
  </si>
  <si>
    <t>Krabice přístrojová do SDK/zdiva</t>
  </si>
  <si>
    <t>2.3</t>
  </si>
  <si>
    <t>Víko pro krabici univerzální</t>
  </si>
  <si>
    <t>2.4</t>
  </si>
  <si>
    <t>Podomítková univerzální krabice čtvercová vč. víka - protahovací</t>
  </si>
  <si>
    <t>2.5</t>
  </si>
  <si>
    <t>Instalační krabice s povrchovou montáží komplet</t>
  </si>
  <si>
    <t>2.6</t>
  </si>
  <si>
    <t>Průraz zdiva do 20cm</t>
  </si>
  <si>
    <t>2.7</t>
  </si>
  <si>
    <t>Průraz zdiva nad 20cm</t>
  </si>
  <si>
    <t>2.13</t>
  </si>
  <si>
    <t>Svorgovnice (např. Wago)</t>
  </si>
  <si>
    <t>kpl</t>
  </si>
  <si>
    <t>2.14</t>
  </si>
  <si>
    <t>Podlahový box do betonové podlahy vč. Šasi pro 6modulů a krycího dílu s možností vkládky</t>
  </si>
  <si>
    <t>2.15</t>
  </si>
  <si>
    <t>Usazení, monáž a zapojení podl. Boxu (stavební přípravu dodá stavba</t>
  </si>
  <si>
    <t>2.16</t>
  </si>
  <si>
    <t>Přístroj zásuvka 230V/16A; IP20, vč. Masky, zapuštěná montáž (barva určena projektem interiéru)</t>
  </si>
  <si>
    <t>2.18</t>
  </si>
  <si>
    <t>Přístroj zásuvka 230V/16A; IP20; modul do podl. Boxu</t>
  </si>
  <si>
    <t>2.19</t>
  </si>
  <si>
    <t>Vypínač č.6 250V/10AX vč. klapátka (barvu a typ upřesní archtekt)</t>
  </si>
  <si>
    <t>2.20</t>
  </si>
  <si>
    <t>Vypínač č.5 250V/10AX vč. klapátka (barvu a typ upřesní archtekt)</t>
  </si>
  <si>
    <t>2.21</t>
  </si>
  <si>
    <t>Tlačítko 1/0 vč. klapátka (barvu a typ upřesní archtekt)</t>
  </si>
  <si>
    <t>2.22</t>
  </si>
  <si>
    <t>Rámeček jednonásobný (barvu a typ upřesní archtekt)</t>
  </si>
  <si>
    <t>2.23</t>
  </si>
  <si>
    <t>Rámeček dvojnásobný (barvu a typ upřesní archtekt)</t>
  </si>
  <si>
    <t>2.24</t>
  </si>
  <si>
    <t>Montážní rámeček</t>
  </si>
  <si>
    <t>2.25</t>
  </si>
  <si>
    <t>Kabelová lišta instakační vkládací pro povrchovou montáž</t>
  </si>
  <si>
    <t>2.26</t>
  </si>
  <si>
    <t>Elektroinstlační trubka prům 40mm ohebná; zvýšená mech.odolnost</t>
  </si>
  <si>
    <t>2.27</t>
  </si>
  <si>
    <t>Elektroinstlační trubka prům 32mm ohebná; zvýšená mech.odolnost</t>
  </si>
  <si>
    <t>2.28</t>
  </si>
  <si>
    <t>Elektroinstlační trubka prům 20mm ohebná</t>
  </si>
  <si>
    <t>2.29</t>
  </si>
  <si>
    <t>Elektroinstlační trubka prům 16mm ohebná</t>
  </si>
  <si>
    <t>2.30</t>
  </si>
  <si>
    <t>Příslušenství pro PVC trubky</t>
  </si>
  <si>
    <t>2.31</t>
  </si>
  <si>
    <t>Pokládka PVC chrániček dle typu materiálu zdivo/SDK</t>
  </si>
  <si>
    <t>2.32</t>
  </si>
  <si>
    <t>Školní zvonek 75V</t>
  </si>
  <si>
    <t>2.33</t>
  </si>
  <si>
    <t>Reproduktor školního rozhlasu; 100V/6;3;1,5W</t>
  </si>
  <si>
    <t>2.34</t>
  </si>
  <si>
    <t>Kabelový žebřík/rošt pro vedení v kolektrou (doplnění mimo stávající trasy) vč. Příslušenství</t>
  </si>
  <si>
    <t>2.35</t>
  </si>
  <si>
    <t>Tažení kabelových tras vč. kotvení dle typu materiálu zdivo/SDK (sádrování, příchytky)</t>
  </si>
  <si>
    <t>2.36</t>
  </si>
  <si>
    <t>Instalační a kotvící materiál (svorky, příchytky, vyvazovací pásky, hutní materiál vč. Povrchové úpravy a další materiál)</t>
  </si>
  <si>
    <t>2.37</t>
  </si>
  <si>
    <t>Zmapování stávající elektroinstalace v dotčeném a přilehlém prostoru, prostoru rozvodny a dalších částí kam se přepdokládá přesah nových instalací nebo jejich napojení (rozvodna, zvonění, rozhlas atp.)</t>
  </si>
  <si>
    <t>2.38</t>
  </si>
  <si>
    <t>Demontáž a rušení stávající elektroinstalace v rozsahu řešeného prostoru</t>
  </si>
  <si>
    <t>2.39</t>
  </si>
  <si>
    <t>Demontáž stávajících koncových prvků elektroinstalace určených k zachování, zajištění vývodů proti poškození, uložení koncových prvků v depositu na stavbě</t>
  </si>
  <si>
    <t>2.40</t>
  </si>
  <si>
    <t>Příprava a součinnost při zapojení zařízení ZTI vč. Koordinace</t>
  </si>
  <si>
    <t>2.41</t>
  </si>
  <si>
    <t>Příprava a součinnost při zapojení zařízení RTCH vč. Koordinace (napojení split jednotek na střeše budovy); kabely součástí kapitoly "Kabely". Bez dodávky technologie a komunikačních propojů - dodá RTCH</t>
  </si>
  <si>
    <t>2.42</t>
  </si>
  <si>
    <t>Příprava a součinnost při zapojení zařízení VZT vč. Koordinace (rekuperační jednotky na střeše); kabely součástí kapitoly "Kabely". Bez dodávky technologie a komunikačních propojů - dodá VZT</t>
  </si>
  <si>
    <t>2.43</t>
  </si>
  <si>
    <t>Inženýrská činnost</t>
  </si>
  <si>
    <t>2.44</t>
  </si>
  <si>
    <t>Stavební přípomoce</t>
  </si>
  <si>
    <t>2.45</t>
  </si>
  <si>
    <t>Odvoz suti ze staveniště na skládku</t>
  </si>
  <si>
    <t>2.46</t>
  </si>
  <si>
    <t>Odvoz dalších hmot za staveniště</t>
  </si>
  <si>
    <t>2.47</t>
  </si>
  <si>
    <t>Ekologická likvidace elektroodpadu</t>
  </si>
  <si>
    <t>2.48</t>
  </si>
  <si>
    <t>Doprava materiálu na stavbu</t>
  </si>
  <si>
    <t>2.49</t>
  </si>
  <si>
    <t>Vyhotovení dokumentace skutečného provedení</t>
  </si>
  <si>
    <t>2.50</t>
  </si>
  <si>
    <t>Drobný nespecifikovaný materiál</t>
  </si>
  <si>
    <t>D5</t>
  </si>
  <si>
    <t>IT</t>
  </si>
  <si>
    <t>3.2</t>
  </si>
  <si>
    <t>Přístroj zásuvka 2xRJ45 Cat.5e; modul do podl. Boxu</t>
  </si>
  <si>
    <t>3.3</t>
  </si>
  <si>
    <t>Patch kabely různé delky/barvy Cat.6A</t>
  </si>
  <si>
    <t>3.4</t>
  </si>
  <si>
    <t>Konektorování datové kabeláže (RJ45) do patch panelů</t>
  </si>
  <si>
    <t>3.5</t>
  </si>
  <si>
    <t>Konektorování datové kabeláže (RJ45) do koncových zásuvek/modulů</t>
  </si>
  <si>
    <t>3.6</t>
  </si>
  <si>
    <t xml:space="preserve">Konektorování datové kabeláže (RJ45)  - konektory na volné vývody</t>
  </si>
  <si>
    <t>3.7</t>
  </si>
  <si>
    <t>Proměření datové kabeláže v souladu s ISO / IEC 11801: 2002 včetně dodatků. Měření se provádí pomocí metody Permanent link. Vydání protokolu o měření</t>
  </si>
  <si>
    <t>3.8</t>
  </si>
  <si>
    <t>Patch panel 24p; Cat.5e; 19"; 1U</t>
  </si>
  <si>
    <t>3.9</t>
  </si>
  <si>
    <t>Instalační materiál</t>
  </si>
  <si>
    <t>3.10</t>
  </si>
  <si>
    <t>POZNÁMKA - položka poznámky, záměrně vynecháno, není určena k ocenění!</t>
  </si>
  <si>
    <t>Poznámka k položce:_x000d_
Poznámka k položce: * Konfigurace síťových prvků, napojení na datovou síť poskytovatele, propojování síťových prvků není předmětem dodávky elektro. Profese elektro prvky osadí na příslušné pozice (panely, zásuvky a další)</t>
  </si>
  <si>
    <t>3.11</t>
  </si>
  <si>
    <t>D6</t>
  </si>
  <si>
    <t>Úprava hromosvodu</t>
  </si>
  <si>
    <t>4.1</t>
  </si>
  <si>
    <t>Jímací vedení AlMgSi D8 (přesná délka dle trasy vedení)</t>
  </si>
  <si>
    <t>4.2</t>
  </si>
  <si>
    <t>Podpěra jímacího vedení na rovnou střechu (přesný počet dle trasy vedení)</t>
  </si>
  <si>
    <t>4.3</t>
  </si>
  <si>
    <t>Svorka jímacího vedení (SS,SK,…)</t>
  </si>
  <si>
    <t>4.4</t>
  </si>
  <si>
    <t xml:space="preserve">Jímací tyč  vč. nalisovaného hrotu; h=1,5m; krycí plech pro svorku, betonový podtavec vč. gumové podložky</t>
  </si>
  <si>
    <t>4.5</t>
  </si>
  <si>
    <t>D7</t>
  </si>
  <si>
    <t>Svítidla</t>
  </si>
  <si>
    <t>5.1</t>
  </si>
  <si>
    <t>Svítidlo A - LED svítidlo; přisazané/zavěšené svítidlo s uniformním optickým translucentním, sendvičovým, mikroprismastickým krytem – složený ze dvou mikroprismatický desek a opálové desky pro zajištění uniformity a zamezení prosvítání LED spotů a pro dos</t>
  </si>
  <si>
    <t>5.2</t>
  </si>
  <si>
    <t>Svítidlo B - LED svítidlo; přisazané/zavěšené svítidlo LED s uniformním optickým translucentním, sendvičovým, mikroprismastickým krytem – složený ze dvou mikroprismatický desek a opálové desky pro zajištění uniformity a zamezení prosvítání LED spotů a pro</t>
  </si>
  <si>
    <t>5.3</t>
  </si>
  <si>
    <t xml:space="preserve">Svítidlo NO-01 - sv. nástěnné LED nouzové; IP65; 6,6W; 6500K;  NiMh batt. t=60min.</t>
  </si>
  <si>
    <t>5.4</t>
  </si>
  <si>
    <t xml:space="preserve">Svítidlo NO-02 - sv. přisazené LED protipanické koridor, IP65; 2x3W; 6500K;  NiMh batt. t=60min.</t>
  </si>
  <si>
    <t>5.5</t>
  </si>
  <si>
    <t xml:space="preserve">Svítidlo NO-03 - sv. přisazené LED protipanické, IP65; 2x3W; 6500K;  NiMh batt. t=60min.</t>
  </si>
  <si>
    <t>5.6</t>
  </si>
  <si>
    <t>Montáž svítidel do pozice dle PD</t>
  </si>
  <si>
    <t>5.7</t>
  </si>
  <si>
    <t>Zapojení svítidel, dle instrukcí výrobce příslušného svítidla</t>
  </si>
  <si>
    <t>5.8</t>
  </si>
  <si>
    <t>Certifikované měření osvětlení vč. autorizovaného protokolu</t>
  </si>
  <si>
    <t>D8</t>
  </si>
  <si>
    <t>Kabely</t>
  </si>
  <si>
    <t>6.1</t>
  </si>
  <si>
    <t xml:space="preserve">Kabel CYKY-J  3 X 2,5mm2</t>
  </si>
  <si>
    <t>6.2</t>
  </si>
  <si>
    <t xml:space="preserve">Kabel CYKY-J  3 X 1,5mm2</t>
  </si>
  <si>
    <t>6.3</t>
  </si>
  <si>
    <t xml:space="preserve">Kabel CYKY-J  5 X 1,5mm2</t>
  </si>
  <si>
    <t>6.4</t>
  </si>
  <si>
    <t xml:space="preserve">Kabel CYKY-J  5 X 10mm2</t>
  </si>
  <si>
    <t>6.4.1</t>
  </si>
  <si>
    <t xml:space="preserve">Kabel CYKY-O  2 X 1,5mm2</t>
  </si>
  <si>
    <t>6.5</t>
  </si>
  <si>
    <t>Kabel kroucená dvojlinka 2x1,5mm2 (repro 100V)</t>
  </si>
  <si>
    <t>6.6</t>
  </si>
  <si>
    <t>Kabel kroucená dvojlinka 2x1,5mm2 (zvonění); např V03VH-H</t>
  </si>
  <si>
    <t>6.7</t>
  </si>
  <si>
    <t>Kabel UTP Cat.5e</t>
  </si>
  <si>
    <t>6.8</t>
  </si>
  <si>
    <t>Kabel CYA 6mm zž</t>
  </si>
  <si>
    <t>6.9</t>
  </si>
  <si>
    <t>Drobná nespecifikovaná kabeláž</t>
  </si>
  <si>
    <t>D9</t>
  </si>
  <si>
    <t>Revize</t>
  </si>
  <si>
    <t>9.1</t>
  </si>
  <si>
    <t>El. revize</t>
  </si>
  <si>
    <t>D10</t>
  </si>
  <si>
    <t>10.1</t>
  </si>
  <si>
    <t>VRN a režijní náklady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</si>
</sst>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8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horizontal="right" vertical="center"/>
    </xf>
    <xf numFmtId="4" fontId="15" fillId="0" borderId="0" xfId="0" applyNumberFormat="1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4" fontId="32" fillId="0" borderId="12" xfId="0" applyNumberFormat="1" applyFont="1" applyBorder="1" applyAlignment="1" applyProtection="1"/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 applyProtection="1">
      <alignment vertical="center" wrapText="1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5</v>
      </c>
      <c r="BV1" s="16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7" t="s">
        <v>7</v>
      </c>
      <c r="BT2" s="17" t="s">
        <v>8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9</v>
      </c>
    </row>
    <row r="4" s="1" customFormat="1" ht="24.96" customHeight="1">
      <c r="B4" s="21"/>
      <c r="C4" s="22"/>
      <c r="D4" s="23" t="s">
        <v>10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11</v>
      </c>
      <c r="BG4" s="25" t="s">
        <v>12</v>
      </c>
      <c r="BS4" s="17" t="s">
        <v>13</v>
      </c>
    </row>
    <row r="5" s="1" customFormat="1" ht="12" customHeight="1">
      <c r="B5" s="21"/>
      <c r="C5" s="22"/>
      <c r="D5" s="26" t="s">
        <v>14</v>
      </c>
      <c r="E5" s="22"/>
      <c r="F5" s="22"/>
      <c r="G5" s="22"/>
      <c r="H5" s="22"/>
      <c r="I5" s="22"/>
      <c r="J5" s="22"/>
      <c r="K5" s="27" t="s">
        <v>15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G5" s="28" t="s">
        <v>16</v>
      </c>
      <c r="BS5" s="17" t="s">
        <v>7</v>
      </c>
    </row>
    <row r="6" s="1" customFormat="1" ht="36.96" customHeight="1">
      <c r="B6" s="21"/>
      <c r="C6" s="22"/>
      <c r="D6" s="29" t="s">
        <v>17</v>
      </c>
      <c r="E6" s="22"/>
      <c r="F6" s="22"/>
      <c r="G6" s="22"/>
      <c r="H6" s="22"/>
      <c r="I6" s="22"/>
      <c r="J6" s="22"/>
      <c r="K6" s="30" t="s">
        <v>18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G6" s="31"/>
      <c r="BS6" s="17" t="s">
        <v>7</v>
      </c>
    </row>
    <row r="7" s="1" customFormat="1" ht="12" customHeight="1">
      <c r="B7" s="21"/>
      <c r="C7" s="22"/>
      <c r="D7" s="32" t="s">
        <v>19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</v>
      </c>
      <c r="AO7" s="22"/>
      <c r="AP7" s="22"/>
      <c r="AQ7" s="22"/>
      <c r="AR7" s="20"/>
      <c r="BG7" s="31"/>
      <c r="BS7" s="17" t="s">
        <v>7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G8" s="31"/>
      <c r="BS8" s="17" t="s">
        <v>7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G9" s="31"/>
      <c r="BS9" s="17" t="s">
        <v>7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1</v>
      </c>
      <c r="AO10" s="22"/>
      <c r="AP10" s="22"/>
      <c r="AQ10" s="22"/>
      <c r="AR10" s="20"/>
      <c r="BG10" s="31"/>
      <c r="BS10" s="17" t="s">
        <v>7</v>
      </c>
    </row>
    <row r="11" s="1" customFormat="1" ht="18.48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G11" s="31"/>
      <c r="BS11" s="17" t="s">
        <v>7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G12" s="31"/>
      <c r="BS12" s="17" t="s">
        <v>7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29</v>
      </c>
      <c r="AO13" s="22"/>
      <c r="AP13" s="22"/>
      <c r="AQ13" s="22"/>
      <c r="AR13" s="20"/>
      <c r="BG13" s="31"/>
      <c r="BS13" s="17" t="s">
        <v>7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G14" s="31"/>
      <c r="BS14" s="17" t="s">
        <v>7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G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</v>
      </c>
      <c r="AO16" s="22"/>
      <c r="AP16" s="22"/>
      <c r="AQ16" s="22"/>
      <c r="AR16" s="20"/>
      <c r="BG16" s="31"/>
      <c r="BS16" s="17" t="s">
        <v>4</v>
      </c>
    </row>
    <row r="17" s="1" customFormat="1" ht="18.48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G17" s="31"/>
      <c r="BS17" s="17" t="s">
        <v>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G18" s="31"/>
      <c r="BS18" s="17" t="s">
        <v>7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1</v>
      </c>
      <c r="AO19" s="22"/>
      <c r="AP19" s="22"/>
      <c r="AQ19" s="22"/>
      <c r="AR19" s="20"/>
      <c r="BG19" s="31"/>
      <c r="BS19" s="17" t="s">
        <v>7</v>
      </c>
    </row>
    <row r="20" s="1" customFormat="1" ht="18.48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G20" s="31"/>
      <c r="BS20" s="17" t="s">
        <v>5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G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G22" s="31"/>
    </row>
    <row r="23" s="1" customFormat="1" ht="155.25" customHeight="1">
      <c r="B23" s="21"/>
      <c r="C23" s="22"/>
      <c r="D23" s="22"/>
      <c r="E23" s="36" t="s">
        <v>33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G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G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G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G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G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G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ROUND(BB94,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ROUND(AX94, 2)</f>
        <v>0</v>
      </c>
      <c r="AL29" s="47"/>
      <c r="AM29" s="47"/>
      <c r="AN29" s="47"/>
      <c r="AO29" s="47"/>
      <c r="AP29" s="47"/>
      <c r="AQ29" s="47"/>
      <c r="AR29" s="50"/>
      <c r="BG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ROUND(BC94,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ROUND(AY94, 2)</f>
        <v>0</v>
      </c>
      <c r="AL30" s="47"/>
      <c r="AM30" s="47"/>
      <c r="AN30" s="47"/>
      <c r="AO30" s="47"/>
      <c r="AP30" s="47"/>
      <c r="AQ30" s="47"/>
      <c r="AR30" s="50"/>
      <c r="BG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ROUND(BD94,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G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ROUND(BE94,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G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ROUND(BF94,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G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G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G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G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G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G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G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G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G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G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G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G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G83" s="38"/>
    </row>
    <row r="84" s="4" customFormat="1" ht="12" customHeight="1">
      <c r="A84" s="4"/>
      <c r="B84" s="70"/>
      <c r="C84" s="32" t="s">
        <v>14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IMPORT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G84" s="4"/>
    </row>
    <row r="85" s="5" customFormat="1" ht="36.96" customHeight="1">
      <c r="A85" s="5"/>
      <c r="B85" s="73"/>
      <c r="C85" s="74" t="s">
        <v>17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23-416 - Dostavba budovy - zkapacitnění - ZŠ Hovorčovická, Praha 8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G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G86" s="38"/>
    </row>
    <row r="87" s="2" customFormat="1" ht="12" customHeight="1">
      <c r="A87" s="38"/>
      <c r="B87" s="39"/>
      <c r="C87" s="32" t="s">
        <v>21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23</v>
      </c>
      <c r="AJ87" s="40"/>
      <c r="AK87" s="40"/>
      <c r="AL87" s="40"/>
      <c r="AM87" s="79" t="str">
        <f>IF(AN8= "","",AN8)</f>
        <v>19. 9. 2025</v>
      </c>
      <c r="AN87" s="79"/>
      <c r="AO87" s="40"/>
      <c r="AP87" s="40"/>
      <c r="AQ87" s="40"/>
      <c r="AR87" s="44"/>
      <c r="BG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G88" s="38"/>
    </row>
    <row r="89" s="2" customFormat="1" ht="15.15" customHeight="1">
      <c r="A89" s="38"/>
      <c r="B89" s="39"/>
      <c r="C89" s="32" t="s">
        <v>25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4"/>
      <c r="BG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8"/>
      <c r="BG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1"/>
      <c r="BE91" s="91"/>
      <c r="BF91" s="92"/>
      <c r="BG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1" t="s">
        <v>71</v>
      </c>
      <c r="BE92" s="101" t="s">
        <v>72</v>
      </c>
      <c r="BF92" s="102" t="s">
        <v>73</v>
      </c>
      <c r="BG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5"/>
      <c r="BG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ROUND(SUM(AG95:AG104),2)</f>
        <v>0</v>
      </c>
      <c r="AH94" s="109"/>
      <c r="AI94" s="109"/>
      <c r="AJ94" s="109"/>
      <c r="AK94" s="109"/>
      <c r="AL94" s="109"/>
      <c r="AM94" s="109"/>
      <c r="AN94" s="110">
        <f>SUM(AG94,AV94)</f>
        <v>0</v>
      </c>
      <c r="AO94" s="110"/>
      <c r="AP94" s="110"/>
      <c r="AQ94" s="111" t="s">
        <v>1</v>
      </c>
      <c r="AR94" s="112"/>
      <c r="AS94" s="113">
        <f>ROUND(SUM(AS95:AS104),2)</f>
        <v>0</v>
      </c>
      <c r="AT94" s="114">
        <f>ROUND(SUM(AT95:AT104),2)</f>
        <v>0</v>
      </c>
      <c r="AU94" s="115">
        <f>ROUND(SUM(AU95:AU104),2)</f>
        <v>0</v>
      </c>
      <c r="AV94" s="115">
        <f>ROUND(SUM(AX94:AY94),2)</f>
        <v>0</v>
      </c>
      <c r="AW94" s="116">
        <f>ROUND(SUM(AW95:AW104),5)</f>
        <v>0</v>
      </c>
      <c r="AX94" s="115">
        <f>ROUND(BB94*L29,2)</f>
        <v>0</v>
      </c>
      <c r="AY94" s="115">
        <f>ROUND(BC94*L30,2)</f>
        <v>0</v>
      </c>
      <c r="AZ94" s="115">
        <f>ROUND(BD94*L29,2)</f>
        <v>0</v>
      </c>
      <c r="BA94" s="115">
        <f>ROUND(BE94*L30,2)</f>
        <v>0</v>
      </c>
      <c r="BB94" s="115">
        <f>ROUND(SUM(BB95:BB104),2)</f>
        <v>0</v>
      </c>
      <c r="BC94" s="115">
        <f>ROUND(SUM(BC95:BC104),2)</f>
        <v>0</v>
      </c>
      <c r="BD94" s="115">
        <f>ROUND(SUM(BD95:BD104),2)</f>
        <v>0</v>
      </c>
      <c r="BE94" s="115">
        <f>ROUND(SUM(BE95:BE104),2)</f>
        <v>0</v>
      </c>
      <c r="BF94" s="117">
        <f>ROUND(SUM(BF95:BF104),2)</f>
        <v>0</v>
      </c>
      <c r="BG94" s="6"/>
      <c r="BS94" s="118" t="s">
        <v>75</v>
      </c>
      <c r="BT94" s="118" t="s">
        <v>76</v>
      </c>
      <c r="BU94" s="119" t="s">
        <v>77</v>
      </c>
      <c r="BV94" s="118" t="s">
        <v>15</v>
      </c>
      <c r="BW94" s="118" t="s">
        <v>6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'SO-01 - Stavební úpravy -...'!K32</f>
        <v>0</v>
      </c>
      <c r="AH95" s="124"/>
      <c r="AI95" s="124"/>
      <c r="AJ95" s="124"/>
      <c r="AK95" s="124"/>
      <c r="AL95" s="124"/>
      <c r="AM95" s="124"/>
      <c r="AN95" s="125">
        <f>SUM(AG95,AV95)</f>
        <v>0</v>
      </c>
      <c r="AO95" s="124"/>
      <c r="AP95" s="124"/>
      <c r="AQ95" s="126" t="s">
        <v>82</v>
      </c>
      <c r="AR95" s="127"/>
      <c r="AS95" s="128">
        <f>'SO-01 - Stavební úpravy -...'!K30</f>
        <v>0</v>
      </c>
      <c r="AT95" s="129">
        <f>'SO-01 - Stavební úpravy -...'!K31</f>
        <v>0</v>
      </c>
      <c r="AU95" s="129">
        <v>0</v>
      </c>
      <c r="AV95" s="129">
        <f>ROUND(SUM(AX95:AY95),2)</f>
        <v>0</v>
      </c>
      <c r="AW95" s="130">
        <f>'SO-01 - Stavební úpravy -...'!T143</f>
        <v>0</v>
      </c>
      <c r="AX95" s="129">
        <f>'SO-01 - Stavební úpravy -...'!K35</f>
        <v>0</v>
      </c>
      <c r="AY95" s="129">
        <f>'SO-01 - Stavební úpravy -...'!K36</f>
        <v>0</v>
      </c>
      <c r="AZ95" s="129">
        <f>'SO-01 - Stavební úpravy -...'!K37</f>
        <v>0</v>
      </c>
      <c r="BA95" s="129">
        <f>'SO-01 - Stavební úpravy -...'!K38</f>
        <v>0</v>
      </c>
      <c r="BB95" s="129">
        <f>'SO-01 - Stavební úpravy -...'!F35</f>
        <v>0</v>
      </c>
      <c r="BC95" s="129">
        <f>'SO-01 - Stavební úpravy -...'!F36</f>
        <v>0</v>
      </c>
      <c r="BD95" s="129">
        <f>'SO-01 - Stavební úpravy -...'!F37</f>
        <v>0</v>
      </c>
      <c r="BE95" s="129">
        <f>'SO-01 - Stavební úpravy -...'!F38</f>
        <v>0</v>
      </c>
      <c r="BF95" s="131">
        <f>'SO-01 - Stavební úpravy -...'!F39</f>
        <v>0</v>
      </c>
      <c r="BG95" s="7"/>
      <c r="BT95" s="132" t="s">
        <v>83</v>
      </c>
      <c r="BV95" s="132" t="s">
        <v>15</v>
      </c>
      <c r="BW95" s="132" t="s">
        <v>84</v>
      </c>
      <c r="BX95" s="132" t="s">
        <v>6</v>
      </c>
      <c r="CL95" s="132" t="s">
        <v>1</v>
      </c>
      <c r="CM95" s="132" t="s">
        <v>85</v>
      </c>
    </row>
    <row r="96" s="7" customFormat="1" ht="24.7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'SO-01 ZTI - Zdravotechnik...'!K32</f>
        <v>0</v>
      </c>
      <c r="AH96" s="124"/>
      <c r="AI96" s="124"/>
      <c r="AJ96" s="124"/>
      <c r="AK96" s="124"/>
      <c r="AL96" s="124"/>
      <c r="AM96" s="124"/>
      <c r="AN96" s="125">
        <f>SUM(AG96,AV96)</f>
        <v>0</v>
      </c>
      <c r="AO96" s="124"/>
      <c r="AP96" s="124"/>
      <c r="AQ96" s="126" t="s">
        <v>82</v>
      </c>
      <c r="AR96" s="127"/>
      <c r="AS96" s="128">
        <f>'SO-01 ZTI - Zdravotechnik...'!K30</f>
        <v>0</v>
      </c>
      <c r="AT96" s="129">
        <f>'SO-01 ZTI - Zdravotechnik...'!K31</f>
        <v>0</v>
      </c>
      <c r="AU96" s="129">
        <v>0</v>
      </c>
      <c r="AV96" s="129">
        <f>ROUND(SUM(AX96:AY96),2)</f>
        <v>0</v>
      </c>
      <c r="AW96" s="130">
        <f>'SO-01 ZTI - Zdravotechnik...'!T126</f>
        <v>0</v>
      </c>
      <c r="AX96" s="129">
        <f>'SO-01 ZTI - Zdravotechnik...'!K35</f>
        <v>0</v>
      </c>
      <c r="AY96" s="129">
        <f>'SO-01 ZTI - Zdravotechnik...'!K36</f>
        <v>0</v>
      </c>
      <c r="AZ96" s="129">
        <f>'SO-01 ZTI - Zdravotechnik...'!K37</f>
        <v>0</v>
      </c>
      <c r="BA96" s="129">
        <f>'SO-01 ZTI - Zdravotechnik...'!K38</f>
        <v>0</v>
      </c>
      <c r="BB96" s="129">
        <f>'SO-01 ZTI - Zdravotechnik...'!F35</f>
        <v>0</v>
      </c>
      <c r="BC96" s="129">
        <f>'SO-01 ZTI - Zdravotechnik...'!F36</f>
        <v>0</v>
      </c>
      <c r="BD96" s="129">
        <f>'SO-01 ZTI - Zdravotechnik...'!F37</f>
        <v>0</v>
      </c>
      <c r="BE96" s="129">
        <f>'SO-01 ZTI - Zdravotechnik...'!F38</f>
        <v>0</v>
      </c>
      <c r="BF96" s="131">
        <f>'SO-01 ZTI - Zdravotechnik...'!F39</f>
        <v>0</v>
      </c>
      <c r="BG96" s="7"/>
      <c r="BT96" s="132" t="s">
        <v>83</v>
      </c>
      <c r="BV96" s="132" t="s">
        <v>15</v>
      </c>
      <c r="BW96" s="132" t="s">
        <v>88</v>
      </c>
      <c r="BX96" s="132" t="s">
        <v>6</v>
      </c>
      <c r="CL96" s="132" t="s">
        <v>1</v>
      </c>
      <c r="CM96" s="132" t="s">
        <v>85</v>
      </c>
    </row>
    <row r="97" s="7" customFormat="1" ht="24.7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'SO-01 VZT - Vzduchotechni...'!K32</f>
        <v>0</v>
      </c>
      <c r="AH97" s="124"/>
      <c r="AI97" s="124"/>
      <c r="AJ97" s="124"/>
      <c r="AK97" s="124"/>
      <c r="AL97" s="124"/>
      <c r="AM97" s="124"/>
      <c r="AN97" s="125">
        <f>SUM(AG97,AV97)</f>
        <v>0</v>
      </c>
      <c r="AO97" s="124"/>
      <c r="AP97" s="124"/>
      <c r="AQ97" s="126" t="s">
        <v>82</v>
      </c>
      <c r="AR97" s="127"/>
      <c r="AS97" s="128">
        <f>'SO-01 VZT - Vzduchotechni...'!K30</f>
        <v>0</v>
      </c>
      <c r="AT97" s="129">
        <f>'SO-01 VZT - Vzduchotechni...'!K31</f>
        <v>0</v>
      </c>
      <c r="AU97" s="129">
        <v>0</v>
      </c>
      <c r="AV97" s="129">
        <f>ROUND(SUM(AX97:AY97),2)</f>
        <v>0</v>
      </c>
      <c r="AW97" s="130">
        <f>'SO-01 VZT - Vzduchotechni...'!T127</f>
        <v>0</v>
      </c>
      <c r="AX97" s="129">
        <f>'SO-01 VZT - Vzduchotechni...'!K35</f>
        <v>0</v>
      </c>
      <c r="AY97" s="129">
        <f>'SO-01 VZT - Vzduchotechni...'!K36</f>
        <v>0</v>
      </c>
      <c r="AZ97" s="129">
        <f>'SO-01 VZT - Vzduchotechni...'!K37</f>
        <v>0</v>
      </c>
      <c r="BA97" s="129">
        <f>'SO-01 VZT - Vzduchotechni...'!K38</f>
        <v>0</v>
      </c>
      <c r="BB97" s="129">
        <f>'SO-01 VZT - Vzduchotechni...'!F35</f>
        <v>0</v>
      </c>
      <c r="BC97" s="129">
        <f>'SO-01 VZT - Vzduchotechni...'!F36</f>
        <v>0</v>
      </c>
      <c r="BD97" s="129">
        <f>'SO-01 VZT - Vzduchotechni...'!F37</f>
        <v>0</v>
      </c>
      <c r="BE97" s="129">
        <f>'SO-01 VZT - Vzduchotechni...'!F38</f>
        <v>0</v>
      </c>
      <c r="BF97" s="131">
        <f>'SO-01 VZT - Vzduchotechni...'!F39</f>
        <v>0</v>
      </c>
      <c r="BG97" s="7"/>
      <c r="BT97" s="132" t="s">
        <v>83</v>
      </c>
      <c r="BV97" s="132" t="s">
        <v>15</v>
      </c>
      <c r="BW97" s="132" t="s">
        <v>91</v>
      </c>
      <c r="BX97" s="132" t="s">
        <v>6</v>
      </c>
      <c r="CL97" s="132" t="s">
        <v>1</v>
      </c>
      <c r="CM97" s="132" t="s">
        <v>85</v>
      </c>
    </row>
    <row r="98" s="7" customFormat="1" ht="24.75" customHeight="1">
      <c r="A98" s="120" t="s">
        <v>79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'SO-01 VYT - Vytápění D14d...'!K32</f>
        <v>0</v>
      </c>
      <c r="AH98" s="124"/>
      <c r="AI98" s="124"/>
      <c r="AJ98" s="124"/>
      <c r="AK98" s="124"/>
      <c r="AL98" s="124"/>
      <c r="AM98" s="124"/>
      <c r="AN98" s="125">
        <f>SUM(AG98,AV98)</f>
        <v>0</v>
      </c>
      <c r="AO98" s="124"/>
      <c r="AP98" s="124"/>
      <c r="AQ98" s="126" t="s">
        <v>82</v>
      </c>
      <c r="AR98" s="127"/>
      <c r="AS98" s="128">
        <f>'SO-01 VYT - Vytápění D14d...'!K30</f>
        <v>0</v>
      </c>
      <c r="AT98" s="129">
        <f>'SO-01 VYT - Vytápění D14d...'!K31</f>
        <v>0</v>
      </c>
      <c r="AU98" s="129">
        <v>0</v>
      </c>
      <c r="AV98" s="129">
        <f>ROUND(SUM(AX98:AY98),2)</f>
        <v>0</v>
      </c>
      <c r="AW98" s="130">
        <f>'SO-01 VYT - Vytápění D14d...'!T125</f>
        <v>0</v>
      </c>
      <c r="AX98" s="129">
        <f>'SO-01 VYT - Vytápění D14d...'!K35</f>
        <v>0</v>
      </c>
      <c r="AY98" s="129">
        <f>'SO-01 VYT - Vytápění D14d...'!K36</f>
        <v>0</v>
      </c>
      <c r="AZ98" s="129">
        <f>'SO-01 VYT - Vytápění D14d...'!K37</f>
        <v>0</v>
      </c>
      <c r="BA98" s="129">
        <f>'SO-01 VYT - Vytápění D14d...'!K38</f>
        <v>0</v>
      </c>
      <c r="BB98" s="129">
        <f>'SO-01 VYT - Vytápění D14d...'!F35</f>
        <v>0</v>
      </c>
      <c r="BC98" s="129">
        <f>'SO-01 VYT - Vytápění D14d...'!F36</f>
        <v>0</v>
      </c>
      <c r="BD98" s="129">
        <f>'SO-01 VYT - Vytápění D14d...'!F37</f>
        <v>0</v>
      </c>
      <c r="BE98" s="129">
        <f>'SO-01 VYT - Vytápění D14d...'!F38</f>
        <v>0</v>
      </c>
      <c r="BF98" s="131">
        <f>'SO-01 VYT - Vytápění D14d...'!F39</f>
        <v>0</v>
      </c>
      <c r="BG98" s="7"/>
      <c r="BT98" s="132" t="s">
        <v>83</v>
      </c>
      <c r="BV98" s="132" t="s">
        <v>15</v>
      </c>
      <c r="BW98" s="132" t="s">
        <v>94</v>
      </c>
      <c r="BX98" s="132" t="s">
        <v>6</v>
      </c>
      <c r="CL98" s="132" t="s">
        <v>1</v>
      </c>
      <c r="CM98" s="132" t="s">
        <v>85</v>
      </c>
    </row>
    <row r="99" s="7" customFormat="1" ht="16.5" customHeight="1">
      <c r="A99" s="120" t="s">
        <v>79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81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'SO-02 - Stavební úpravy -...'!K32</f>
        <v>0</v>
      </c>
      <c r="AH99" s="124"/>
      <c r="AI99" s="124"/>
      <c r="AJ99" s="124"/>
      <c r="AK99" s="124"/>
      <c r="AL99" s="124"/>
      <c r="AM99" s="124"/>
      <c r="AN99" s="125">
        <f>SUM(AG99,AV99)</f>
        <v>0</v>
      </c>
      <c r="AO99" s="124"/>
      <c r="AP99" s="124"/>
      <c r="AQ99" s="126" t="s">
        <v>82</v>
      </c>
      <c r="AR99" s="127"/>
      <c r="AS99" s="128">
        <f>'SO-02 - Stavební úpravy -...'!K30</f>
        <v>0</v>
      </c>
      <c r="AT99" s="129">
        <f>'SO-02 - Stavební úpravy -...'!K31</f>
        <v>0</v>
      </c>
      <c r="AU99" s="129">
        <v>0</v>
      </c>
      <c r="AV99" s="129">
        <f>ROUND(SUM(AX99:AY99),2)</f>
        <v>0</v>
      </c>
      <c r="AW99" s="130">
        <f>'SO-02 - Stavební úpravy -...'!T143</f>
        <v>0</v>
      </c>
      <c r="AX99" s="129">
        <f>'SO-02 - Stavební úpravy -...'!K35</f>
        <v>0</v>
      </c>
      <c r="AY99" s="129">
        <f>'SO-02 - Stavební úpravy -...'!K36</f>
        <v>0</v>
      </c>
      <c r="AZ99" s="129">
        <f>'SO-02 - Stavební úpravy -...'!K37</f>
        <v>0</v>
      </c>
      <c r="BA99" s="129">
        <f>'SO-02 - Stavební úpravy -...'!K38</f>
        <v>0</v>
      </c>
      <c r="BB99" s="129">
        <f>'SO-02 - Stavební úpravy -...'!F35</f>
        <v>0</v>
      </c>
      <c r="BC99" s="129">
        <f>'SO-02 - Stavební úpravy -...'!F36</f>
        <v>0</v>
      </c>
      <c r="BD99" s="129">
        <f>'SO-02 - Stavební úpravy -...'!F37</f>
        <v>0</v>
      </c>
      <c r="BE99" s="129">
        <f>'SO-02 - Stavební úpravy -...'!F38</f>
        <v>0</v>
      </c>
      <c r="BF99" s="131">
        <f>'SO-02 - Stavební úpravy -...'!F39</f>
        <v>0</v>
      </c>
      <c r="BG99" s="7"/>
      <c r="BT99" s="132" t="s">
        <v>83</v>
      </c>
      <c r="BV99" s="132" t="s">
        <v>15</v>
      </c>
      <c r="BW99" s="132" t="s">
        <v>96</v>
      </c>
      <c r="BX99" s="132" t="s">
        <v>6</v>
      </c>
      <c r="CL99" s="132" t="s">
        <v>1</v>
      </c>
      <c r="CM99" s="132" t="s">
        <v>85</v>
      </c>
    </row>
    <row r="100" s="7" customFormat="1" ht="24.75" customHeight="1">
      <c r="A100" s="120" t="s">
        <v>79</v>
      </c>
      <c r="B100" s="121"/>
      <c r="C100" s="122"/>
      <c r="D100" s="123" t="s">
        <v>97</v>
      </c>
      <c r="E100" s="123"/>
      <c r="F100" s="123"/>
      <c r="G100" s="123"/>
      <c r="H100" s="123"/>
      <c r="I100" s="124"/>
      <c r="J100" s="123" t="s">
        <v>87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'SO-02 ZTI - Zdravotechnik...'!K32</f>
        <v>0</v>
      </c>
      <c r="AH100" s="124"/>
      <c r="AI100" s="124"/>
      <c r="AJ100" s="124"/>
      <c r="AK100" s="124"/>
      <c r="AL100" s="124"/>
      <c r="AM100" s="124"/>
      <c r="AN100" s="125">
        <f>SUM(AG100,AV100)</f>
        <v>0</v>
      </c>
      <c r="AO100" s="124"/>
      <c r="AP100" s="124"/>
      <c r="AQ100" s="126" t="s">
        <v>82</v>
      </c>
      <c r="AR100" s="127"/>
      <c r="AS100" s="128">
        <f>'SO-02 ZTI - Zdravotechnik...'!K30</f>
        <v>0</v>
      </c>
      <c r="AT100" s="129">
        <f>'SO-02 ZTI - Zdravotechnik...'!K31</f>
        <v>0</v>
      </c>
      <c r="AU100" s="129">
        <v>0</v>
      </c>
      <c r="AV100" s="129">
        <f>ROUND(SUM(AX100:AY100),2)</f>
        <v>0</v>
      </c>
      <c r="AW100" s="130">
        <f>'SO-02 ZTI - Zdravotechnik...'!T126</f>
        <v>0</v>
      </c>
      <c r="AX100" s="129">
        <f>'SO-02 ZTI - Zdravotechnik...'!K35</f>
        <v>0</v>
      </c>
      <c r="AY100" s="129">
        <f>'SO-02 ZTI - Zdravotechnik...'!K36</f>
        <v>0</v>
      </c>
      <c r="AZ100" s="129">
        <f>'SO-02 ZTI - Zdravotechnik...'!K37</f>
        <v>0</v>
      </c>
      <c r="BA100" s="129">
        <f>'SO-02 ZTI - Zdravotechnik...'!K38</f>
        <v>0</v>
      </c>
      <c r="BB100" s="129">
        <f>'SO-02 ZTI - Zdravotechnik...'!F35</f>
        <v>0</v>
      </c>
      <c r="BC100" s="129">
        <f>'SO-02 ZTI - Zdravotechnik...'!F36</f>
        <v>0</v>
      </c>
      <c r="BD100" s="129">
        <f>'SO-02 ZTI - Zdravotechnik...'!F37</f>
        <v>0</v>
      </c>
      <c r="BE100" s="129">
        <f>'SO-02 ZTI - Zdravotechnik...'!F38</f>
        <v>0</v>
      </c>
      <c r="BF100" s="131">
        <f>'SO-02 ZTI - Zdravotechnik...'!F39</f>
        <v>0</v>
      </c>
      <c r="BG100" s="7"/>
      <c r="BT100" s="132" t="s">
        <v>83</v>
      </c>
      <c r="BV100" s="132" t="s">
        <v>15</v>
      </c>
      <c r="BW100" s="132" t="s">
        <v>98</v>
      </c>
      <c r="BX100" s="132" t="s">
        <v>6</v>
      </c>
      <c r="CL100" s="132" t="s">
        <v>1</v>
      </c>
      <c r="CM100" s="132" t="s">
        <v>85</v>
      </c>
    </row>
    <row r="101" s="7" customFormat="1" ht="24.75" customHeight="1">
      <c r="A101" s="120" t="s">
        <v>79</v>
      </c>
      <c r="B101" s="121"/>
      <c r="C101" s="122"/>
      <c r="D101" s="123" t="s">
        <v>99</v>
      </c>
      <c r="E101" s="123"/>
      <c r="F101" s="123"/>
      <c r="G101" s="123"/>
      <c r="H101" s="123"/>
      <c r="I101" s="124"/>
      <c r="J101" s="123" t="s">
        <v>90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'SO-02 VZT - Vzduchotechni...'!K32</f>
        <v>0</v>
      </c>
      <c r="AH101" s="124"/>
      <c r="AI101" s="124"/>
      <c r="AJ101" s="124"/>
      <c r="AK101" s="124"/>
      <c r="AL101" s="124"/>
      <c r="AM101" s="124"/>
      <c r="AN101" s="125">
        <f>SUM(AG101,AV101)</f>
        <v>0</v>
      </c>
      <c r="AO101" s="124"/>
      <c r="AP101" s="124"/>
      <c r="AQ101" s="126" t="s">
        <v>82</v>
      </c>
      <c r="AR101" s="127"/>
      <c r="AS101" s="128">
        <f>'SO-02 VZT - Vzduchotechni...'!K30</f>
        <v>0</v>
      </c>
      <c r="AT101" s="129">
        <f>'SO-02 VZT - Vzduchotechni...'!K31</f>
        <v>0</v>
      </c>
      <c r="AU101" s="129">
        <v>0</v>
      </c>
      <c r="AV101" s="129">
        <f>ROUND(SUM(AX101:AY101),2)</f>
        <v>0</v>
      </c>
      <c r="AW101" s="130">
        <f>'SO-02 VZT - Vzduchotechni...'!T127</f>
        <v>0</v>
      </c>
      <c r="AX101" s="129">
        <f>'SO-02 VZT - Vzduchotechni...'!K35</f>
        <v>0</v>
      </c>
      <c r="AY101" s="129">
        <f>'SO-02 VZT - Vzduchotechni...'!K36</f>
        <v>0</v>
      </c>
      <c r="AZ101" s="129">
        <f>'SO-02 VZT - Vzduchotechni...'!K37</f>
        <v>0</v>
      </c>
      <c r="BA101" s="129">
        <f>'SO-02 VZT - Vzduchotechni...'!K38</f>
        <v>0</v>
      </c>
      <c r="BB101" s="129">
        <f>'SO-02 VZT - Vzduchotechni...'!F35</f>
        <v>0</v>
      </c>
      <c r="BC101" s="129">
        <f>'SO-02 VZT - Vzduchotechni...'!F36</f>
        <v>0</v>
      </c>
      <c r="BD101" s="129">
        <f>'SO-02 VZT - Vzduchotechni...'!F37</f>
        <v>0</v>
      </c>
      <c r="BE101" s="129">
        <f>'SO-02 VZT - Vzduchotechni...'!F38</f>
        <v>0</v>
      </c>
      <c r="BF101" s="131">
        <f>'SO-02 VZT - Vzduchotechni...'!F39</f>
        <v>0</v>
      </c>
      <c r="BG101" s="7"/>
      <c r="BT101" s="132" t="s">
        <v>83</v>
      </c>
      <c r="BV101" s="132" t="s">
        <v>15</v>
      </c>
      <c r="BW101" s="132" t="s">
        <v>100</v>
      </c>
      <c r="BX101" s="132" t="s">
        <v>6</v>
      </c>
      <c r="CL101" s="132" t="s">
        <v>1</v>
      </c>
      <c r="CM101" s="132" t="s">
        <v>85</v>
      </c>
    </row>
    <row r="102" s="7" customFormat="1" ht="24.75" customHeight="1">
      <c r="A102" s="120" t="s">
        <v>79</v>
      </c>
      <c r="B102" s="121"/>
      <c r="C102" s="122"/>
      <c r="D102" s="123" t="s">
        <v>101</v>
      </c>
      <c r="E102" s="123"/>
      <c r="F102" s="123"/>
      <c r="G102" s="123"/>
      <c r="H102" s="123"/>
      <c r="I102" s="124"/>
      <c r="J102" s="123" t="s">
        <v>93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'SO-02 VYT - Vytápění D14d...'!K32</f>
        <v>0</v>
      </c>
      <c r="AH102" s="124"/>
      <c r="AI102" s="124"/>
      <c r="AJ102" s="124"/>
      <c r="AK102" s="124"/>
      <c r="AL102" s="124"/>
      <c r="AM102" s="124"/>
      <c r="AN102" s="125">
        <f>SUM(AG102,AV102)</f>
        <v>0</v>
      </c>
      <c r="AO102" s="124"/>
      <c r="AP102" s="124"/>
      <c r="AQ102" s="126" t="s">
        <v>82</v>
      </c>
      <c r="AR102" s="127"/>
      <c r="AS102" s="128">
        <f>'SO-02 VYT - Vytápění D14d...'!K30</f>
        <v>0</v>
      </c>
      <c r="AT102" s="129">
        <f>'SO-02 VYT - Vytápění D14d...'!K31</f>
        <v>0</v>
      </c>
      <c r="AU102" s="129">
        <v>0</v>
      </c>
      <c r="AV102" s="129">
        <f>ROUND(SUM(AX102:AY102),2)</f>
        <v>0</v>
      </c>
      <c r="AW102" s="130">
        <f>'SO-02 VYT - Vytápění D14d...'!T125</f>
        <v>0</v>
      </c>
      <c r="AX102" s="129">
        <f>'SO-02 VYT - Vytápění D14d...'!K35</f>
        <v>0</v>
      </c>
      <c r="AY102" s="129">
        <f>'SO-02 VYT - Vytápění D14d...'!K36</f>
        <v>0</v>
      </c>
      <c r="AZ102" s="129">
        <f>'SO-02 VYT - Vytápění D14d...'!K37</f>
        <v>0</v>
      </c>
      <c r="BA102" s="129">
        <f>'SO-02 VYT - Vytápění D14d...'!K38</f>
        <v>0</v>
      </c>
      <c r="BB102" s="129">
        <f>'SO-02 VYT - Vytápění D14d...'!F35</f>
        <v>0</v>
      </c>
      <c r="BC102" s="129">
        <f>'SO-02 VYT - Vytápění D14d...'!F36</f>
        <v>0</v>
      </c>
      <c r="BD102" s="129">
        <f>'SO-02 VYT - Vytápění D14d...'!F37</f>
        <v>0</v>
      </c>
      <c r="BE102" s="129">
        <f>'SO-02 VYT - Vytápění D14d...'!F38</f>
        <v>0</v>
      </c>
      <c r="BF102" s="131">
        <f>'SO-02 VYT - Vytápění D14d...'!F39</f>
        <v>0</v>
      </c>
      <c r="BG102" s="7"/>
      <c r="BT102" s="132" t="s">
        <v>83</v>
      </c>
      <c r="BV102" s="132" t="s">
        <v>15</v>
      </c>
      <c r="BW102" s="132" t="s">
        <v>102</v>
      </c>
      <c r="BX102" s="132" t="s">
        <v>6</v>
      </c>
      <c r="CL102" s="132" t="s">
        <v>1</v>
      </c>
      <c r="CM102" s="132" t="s">
        <v>85</v>
      </c>
    </row>
    <row r="103" s="7" customFormat="1" ht="16.5" customHeight="1">
      <c r="A103" s="120" t="s">
        <v>79</v>
      </c>
      <c r="B103" s="121"/>
      <c r="C103" s="122"/>
      <c r="D103" s="123" t="s">
        <v>103</v>
      </c>
      <c r="E103" s="123"/>
      <c r="F103" s="123"/>
      <c r="G103" s="123"/>
      <c r="H103" s="123"/>
      <c r="I103" s="124"/>
      <c r="J103" s="123" t="s">
        <v>104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'SO-03 - Mobiliář'!K32</f>
        <v>0</v>
      </c>
      <c r="AH103" s="124"/>
      <c r="AI103" s="124"/>
      <c r="AJ103" s="124"/>
      <c r="AK103" s="124"/>
      <c r="AL103" s="124"/>
      <c r="AM103" s="124"/>
      <c r="AN103" s="125">
        <f>SUM(AG103,AV103)</f>
        <v>0</v>
      </c>
      <c r="AO103" s="124"/>
      <c r="AP103" s="124"/>
      <c r="AQ103" s="126" t="s">
        <v>82</v>
      </c>
      <c r="AR103" s="127"/>
      <c r="AS103" s="128">
        <f>'SO-03 - Mobiliář'!K30</f>
        <v>0</v>
      </c>
      <c r="AT103" s="129">
        <f>'SO-03 - Mobiliář'!K31</f>
        <v>0</v>
      </c>
      <c r="AU103" s="129">
        <v>0</v>
      </c>
      <c r="AV103" s="129">
        <f>ROUND(SUM(AX103:AY103),2)</f>
        <v>0</v>
      </c>
      <c r="AW103" s="130">
        <f>'SO-03 - Mobiliář'!T117</f>
        <v>0</v>
      </c>
      <c r="AX103" s="129">
        <f>'SO-03 - Mobiliář'!K35</f>
        <v>0</v>
      </c>
      <c r="AY103" s="129">
        <f>'SO-03 - Mobiliář'!K36</f>
        <v>0</v>
      </c>
      <c r="AZ103" s="129">
        <f>'SO-03 - Mobiliář'!K37</f>
        <v>0</v>
      </c>
      <c r="BA103" s="129">
        <f>'SO-03 - Mobiliář'!K38</f>
        <v>0</v>
      </c>
      <c r="BB103" s="129">
        <f>'SO-03 - Mobiliář'!F35</f>
        <v>0</v>
      </c>
      <c r="BC103" s="129">
        <f>'SO-03 - Mobiliář'!F36</f>
        <v>0</v>
      </c>
      <c r="BD103" s="129">
        <f>'SO-03 - Mobiliář'!F37</f>
        <v>0</v>
      </c>
      <c r="BE103" s="129">
        <f>'SO-03 - Mobiliář'!F38</f>
        <v>0</v>
      </c>
      <c r="BF103" s="131">
        <f>'SO-03 - Mobiliář'!F39</f>
        <v>0</v>
      </c>
      <c r="BG103" s="7"/>
      <c r="BT103" s="132" t="s">
        <v>83</v>
      </c>
      <c r="BV103" s="132" t="s">
        <v>15</v>
      </c>
      <c r="BW103" s="132" t="s">
        <v>105</v>
      </c>
      <c r="BX103" s="132" t="s">
        <v>6</v>
      </c>
      <c r="CL103" s="132" t="s">
        <v>1</v>
      </c>
      <c r="CM103" s="132" t="s">
        <v>85</v>
      </c>
    </row>
    <row r="104" s="7" customFormat="1" ht="16.5" customHeight="1">
      <c r="A104" s="120" t="s">
        <v>79</v>
      </c>
      <c r="B104" s="121"/>
      <c r="C104" s="122"/>
      <c r="D104" s="123" t="s">
        <v>106</v>
      </c>
      <c r="E104" s="123"/>
      <c r="F104" s="123"/>
      <c r="G104" s="123"/>
      <c r="H104" s="123"/>
      <c r="I104" s="124"/>
      <c r="J104" s="123" t="s">
        <v>107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'ELINST - Elektroinstalace'!K32</f>
        <v>0</v>
      </c>
      <c r="AH104" s="124"/>
      <c r="AI104" s="124"/>
      <c r="AJ104" s="124"/>
      <c r="AK104" s="124"/>
      <c r="AL104" s="124"/>
      <c r="AM104" s="124"/>
      <c r="AN104" s="125">
        <f>SUM(AG104,AV104)</f>
        <v>0</v>
      </c>
      <c r="AO104" s="124"/>
      <c r="AP104" s="124"/>
      <c r="AQ104" s="126" t="s">
        <v>82</v>
      </c>
      <c r="AR104" s="127"/>
      <c r="AS104" s="133">
        <f>'ELINST - Elektroinstalace'!K30</f>
        <v>0</v>
      </c>
      <c r="AT104" s="134">
        <f>'ELINST - Elektroinstalace'!K31</f>
        <v>0</v>
      </c>
      <c r="AU104" s="134">
        <v>0</v>
      </c>
      <c r="AV104" s="134">
        <f>ROUND(SUM(AX104:AY104),2)</f>
        <v>0</v>
      </c>
      <c r="AW104" s="135">
        <f>'ELINST - Elektroinstalace'!T126</f>
        <v>0</v>
      </c>
      <c r="AX104" s="134">
        <f>'ELINST - Elektroinstalace'!K35</f>
        <v>0</v>
      </c>
      <c r="AY104" s="134">
        <f>'ELINST - Elektroinstalace'!K36</f>
        <v>0</v>
      </c>
      <c r="AZ104" s="134">
        <f>'ELINST - Elektroinstalace'!K37</f>
        <v>0</v>
      </c>
      <c r="BA104" s="134">
        <f>'ELINST - Elektroinstalace'!K38</f>
        <v>0</v>
      </c>
      <c r="BB104" s="134">
        <f>'ELINST - Elektroinstalace'!F35</f>
        <v>0</v>
      </c>
      <c r="BC104" s="134">
        <f>'ELINST - Elektroinstalace'!F36</f>
        <v>0</v>
      </c>
      <c r="BD104" s="134">
        <f>'ELINST - Elektroinstalace'!F37</f>
        <v>0</v>
      </c>
      <c r="BE104" s="134">
        <f>'ELINST - Elektroinstalace'!F38</f>
        <v>0</v>
      </c>
      <c r="BF104" s="136">
        <f>'ELINST - Elektroinstalace'!F39</f>
        <v>0</v>
      </c>
      <c r="BG104" s="7"/>
      <c r="BT104" s="132" t="s">
        <v>83</v>
      </c>
      <c r="BV104" s="132" t="s">
        <v>15</v>
      </c>
      <c r="BW104" s="132" t="s">
        <v>108</v>
      </c>
      <c r="BX104" s="132" t="s">
        <v>6</v>
      </c>
      <c r="CL104" s="132" t="s">
        <v>1</v>
      </c>
      <c r="CM104" s="132" t="s">
        <v>85</v>
      </c>
    </row>
    <row r="105" s="2" customFormat="1" ht="30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4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67"/>
      <c r="AO106" s="67"/>
      <c r="AP106" s="67"/>
      <c r="AQ106" s="67"/>
      <c r="AR106" s="44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</row>
  </sheetData>
  <sheetProtection sheet="1" formatColumns="0" formatRows="0" objects="1" scenarios="1" spinCount="100000" saltValue="qdQlMAiUmHYQIV7ep+UaHoVVmFjLA3PYKjtuSmVYyBJo9bxE7pBzYCTS0D92Dfwf5MDEF0zcjUgzaj9dJETRRw==" hashValue="KBHMzZqqV0Ov5Aca54aCWBrSf7Hupp76ft0N7BijNU+6WaEqv68eiD+rtH0sUOOjRv8zoHvATn59dAO+irsEbw==" algorithmName="SHA-512" password="CC35"/>
  <mergeCells count="78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AG94:AM94"/>
    <mergeCell ref="BG5:BG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94:AP94"/>
  </mergeCells>
  <hyperlinks>
    <hyperlink ref="A95" location="'SO-01 - Stavební úpravy -...'!C2" display="/"/>
    <hyperlink ref="A96" location="'SO-01 ZTI - Zdravotechnik...'!C2" display="/"/>
    <hyperlink ref="A97" location="'SO-01 VZT - Vzduchotechni...'!C2" display="/"/>
    <hyperlink ref="A98" location="'SO-01 VYT - Vytápění D14d...'!C2" display="/"/>
    <hyperlink ref="A99" location="'SO-02 - Stavební úpravy -...'!C2" display="/"/>
    <hyperlink ref="A100" location="'SO-02 ZTI - Zdravotechnik...'!C2" display="/"/>
    <hyperlink ref="A101" location="'SO-02 VZT - Vzduchotechni...'!C2" display="/"/>
    <hyperlink ref="A102" location="'SO-02 VYT - Vytápění D14d...'!C2" display="/"/>
    <hyperlink ref="A103" location="'SO-03 - Mobiliář'!C2" display="/"/>
    <hyperlink ref="A104" location="'ELINST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105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1818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ROUND(K117,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ROUND((SUM(BE117:BE132)),  2)</f>
        <v>0</v>
      </c>
      <c r="G35" s="38"/>
      <c r="H35" s="38"/>
      <c r="I35" s="156">
        <v>0.21</v>
      </c>
      <c r="J35" s="38"/>
      <c r="K35" s="151">
        <f>ROUND(((SUM(BE117:BE132))*I35),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ROUND((SUM(BF117:BF132)),  2)</f>
        <v>0</v>
      </c>
      <c r="G36" s="38"/>
      <c r="H36" s="38"/>
      <c r="I36" s="156">
        <v>0.12</v>
      </c>
      <c r="J36" s="38"/>
      <c r="K36" s="151">
        <f>ROUND(((SUM(BF117:BF132))*I36),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ROUND((SUM(BG117:BG132)),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ROUND((SUM(BH117:BH132)),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ROUND((SUM(BI117:BI132)),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SO-03 - Mobiliář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Q117</f>
        <v>0</v>
      </c>
      <c r="J96" s="110">
        <f>R117</f>
        <v>0</v>
      </c>
      <c r="K96" s="110">
        <f>K117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1819</v>
      </c>
      <c r="E97" s="183"/>
      <c r="F97" s="183"/>
      <c r="G97" s="183"/>
      <c r="H97" s="183"/>
      <c r="I97" s="184">
        <f>Q118</f>
        <v>0</v>
      </c>
      <c r="J97" s="184">
        <f>R118</f>
        <v>0</v>
      </c>
      <c r="K97" s="184">
        <f>K118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6.96" customHeight="1">
      <c r="A99" s="38"/>
      <c r="B99" s="66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3" s="2" customFormat="1" ht="6.96" customHeight="1">
      <c r="A103" s="38"/>
      <c r="B103" s="68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24.96" customHeight="1">
      <c r="A104" s="38"/>
      <c r="B104" s="39"/>
      <c r="C104" s="23" t="s">
        <v>149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2" customHeight="1">
      <c r="A106" s="38"/>
      <c r="B106" s="39"/>
      <c r="C106" s="32" t="s">
        <v>17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6.25" customHeight="1">
      <c r="A107" s="38"/>
      <c r="B107" s="39"/>
      <c r="C107" s="40"/>
      <c r="D107" s="40"/>
      <c r="E107" s="175" t="str">
        <f>E7</f>
        <v>23-416 - Dostavba budovy - zkapacitnění - ZŠ Hovorčovická, Praha 8</v>
      </c>
      <c r="F107" s="32"/>
      <c r="G107" s="32"/>
      <c r="H107" s="32"/>
      <c r="I107" s="40"/>
      <c r="J107" s="40"/>
      <c r="K107" s="40"/>
      <c r="L107" s="40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110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76" t="str">
        <f>E9</f>
        <v>SO-03 - Mobiliář</v>
      </c>
      <c r="F109" s="40"/>
      <c r="G109" s="40"/>
      <c r="H109" s="40"/>
      <c r="I109" s="40"/>
      <c r="J109" s="40"/>
      <c r="K109" s="40"/>
      <c r="L109" s="40"/>
      <c r="M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21</v>
      </c>
      <c r="D111" s="40"/>
      <c r="E111" s="40"/>
      <c r="F111" s="27" t="str">
        <f>F12</f>
        <v xml:space="preserve"> </v>
      </c>
      <c r="G111" s="40"/>
      <c r="H111" s="40"/>
      <c r="I111" s="32" t="s">
        <v>23</v>
      </c>
      <c r="J111" s="79" t="str">
        <f>IF(J12="","",J12)</f>
        <v>19. 9. 2025</v>
      </c>
      <c r="K111" s="40"/>
      <c r="L111" s="40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25</v>
      </c>
      <c r="D113" s="40"/>
      <c r="E113" s="40"/>
      <c r="F113" s="27" t="str">
        <f>E15</f>
        <v xml:space="preserve"> </v>
      </c>
      <c r="G113" s="40"/>
      <c r="H113" s="40"/>
      <c r="I113" s="32" t="s">
        <v>30</v>
      </c>
      <c r="J113" s="36" t="str">
        <f>E21</f>
        <v xml:space="preserve"> </v>
      </c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28</v>
      </c>
      <c r="D114" s="40"/>
      <c r="E114" s="40"/>
      <c r="F114" s="27" t="str">
        <f>IF(E18="","",E18)</f>
        <v>Vyplň údaj</v>
      </c>
      <c r="G114" s="40"/>
      <c r="H114" s="40"/>
      <c r="I114" s="32" t="s">
        <v>31</v>
      </c>
      <c r="J114" s="36" t="str">
        <f>E24</f>
        <v xml:space="preserve"> </v>
      </c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0.32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1" customFormat="1" ht="29.28" customHeight="1">
      <c r="A116" s="192"/>
      <c r="B116" s="193"/>
      <c r="C116" s="194" t="s">
        <v>150</v>
      </c>
      <c r="D116" s="195" t="s">
        <v>59</v>
      </c>
      <c r="E116" s="195" t="s">
        <v>55</v>
      </c>
      <c r="F116" s="195" t="s">
        <v>56</v>
      </c>
      <c r="G116" s="195" t="s">
        <v>151</v>
      </c>
      <c r="H116" s="195" t="s">
        <v>152</v>
      </c>
      <c r="I116" s="195" t="s">
        <v>153</v>
      </c>
      <c r="J116" s="195" t="s">
        <v>154</v>
      </c>
      <c r="K116" s="195" t="s">
        <v>119</v>
      </c>
      <c r="L116" s="196" t="s">
        <v>155</v>
      </c>
      <c r="M116" s="197"/>
      <c r="N116" s="100" t="s">
        <v>1</v>
      </c>
      <c r="O116" s="101" t="s">
        <v>38</v>
      </c>
      <c r="P116" s="101" t="s">
        <v>156</v>
      </c>
      <c r="Q116" s="101" t="s">
        <v>157</v>
      </c>
      <c r="R116" s="101" t="s">
        <v>158</v>
      </c>
      <c r="S116" s="101" t="s">
        <v>159</v>
      </c>
      <c r="T116" s="101" t="s">
        <v>160</v>
      </c>
      <c r="U116" s="101" t="s">
        <v>161</v>
      </c>
      <c r="V116" s="101" t="s">
        <v>162</v>
      </c>
      <c r="W116" s="101" t="s">
        <v>163</v>
      </c>
      <c r="X116" s="102" t="s">
        <v>164</v>
      </c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8"/>
      <c r="B117" s="39"/>
      <c r="C117" s="107" t="s">
        <v>165</v>
      </c>
      <c r="D117" s="40"/>
      <c r="E117" s="40"/>
      <c r="F117" s="40"/>
      <c r="G117" s="40"/>
      <c r="H117" s="40"/>
      <c r="I117" s="40"/>
      <c r="J117" s="40"/>
      <c r="K117" s="198">
        <f>BK117</f>
        <v>0</v>
      </c>
      <c r="L117" s="40"/>
      <c r="M117" s="44"/>
      <c r="N117" s="103"/>
      <c r="O117" s="199"/>
      <c r="P117" s="104"/>
      <c r="Q117" s="200">
        <f>Q118</f>
        <v>0</v>
      </c>
      <c r="R117" s="200">
        <f>R118</f>
        <v>0</v>
      </c>
      <c r="S117" s="104"/>
      <c r="T117" s="201">
        <f>T118</f>
        <v>0</v>
      </c>
      <c r="U117" s="104"/>
      <c r="V117" s="201">
        <f>V118</f>
        <v>0</v>
      </c>
      <c r="W117" s="104"/>
      <c r="X117" s="202">
        <f>X118</f>
        <v>0</v>
      </c>
      <c r="Y117" s="38"/>
      <c r="Z117" s="38"/>
      <c r="AA117" s="38"/>
      <c r="AB117" s="38"/>
      <c r="AC117" s="38"/>
      <c r="AD117" s="38"/>
      <c r="AE117" s="38"/>
      <c r="AT117" s="17" t="s">
        <v>75</v>
      </c>
      <c r="AU117" s="17" t="s">
        <v>121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75</v>
      </c>
      <c r="E118" s="207" t="s">
        <v>1820</v>
      </c>
      <c r="F118" s="207" t="s">
        <v>104</v>
      </c>
      <c r="G118" s="205"/>
      <c r="H118" s="205"/>
      <c r="I118" s="208"/>
      <c r="J118" s="208"/>
      <c r="K118" s="209">
        <f>BK118</f>
        <v>0</v>
      </c>
      <c r="L118" s="205"/>
      <c r="M118" s="210"/>
      <c r="N118" s="211"/>
      <c r="O118" s="212"/>
      <c r="P118" s="212"/>
      <c r="Q118" s="213">
        <f>SUM(Q119:Q132)</f>
        <v>0</v>
      </c>
      <c r="R118" s="213">
        <f>SUM(R119:R132)</f>
        <v>0</v>
      </c>
      <c r="S118" s="212"/>
      <c r="T118" s="214">
        <f>SUM(T119:T132)</f>
        <v>0</v>
      </c>
      <c r="U118" s="212"/>
      <c r="V118" s="214">
        <f>SUM(V119:V132)</f>
        <v>0</v>
      </c>
      <c r="W118" s="212"/>
      <c r="X118" s="215">
        <f>SUM(X119:X132)</f>
        <v>0</v>
      </c>
      <c r="Y118" s="12"/>
      <c r="Z118" s="12"/>
      <c r="AA118" s="12"/>
      <c r="AB118" s="12"/>
      <c r="AC118" s="12"/>
      <c r="AD118" s="12"/>
      <c r="AE118" s="12"/>
      <c r="AR118" s="216" t="s">
        <v>175</v>
      </c>
      <c r="AT118" s="217" t="s">
        <v>75</v>
      </c>
      <c r="AU118" s="217" t="s">
        <v>76</v>
      </c>
      <c r="AY118" s="216" t="s">
        <v>168</v>
      </c>
      <c r="BK118" s="218">
        <f>SUM(BK119:BK132)</f>
        <v>0</v>
      </c>
    </row>
    <row r="119" s="2" customFormat="1" ht="16.5" customHeight="1">
      <c r="A119" s="38"/>
      <c r="B119" s="39"/>
      <c r="C119" s="221" t="s">
        <v>83</v>
      </c>
      <c r="D119" s="221" t="s">
        <v>171</v>
      </c>
      <c r="E119" s="222" t="s">
        <v>1821</v>
      </c>
      <c r="F119" s="223" t="s">
        <v>1822</v>
      </c>
      <c r="G119" s="224" t="s">
        <v>1823</v>
      </c>
      <c r="H119" s="225">
        <v>80</v>
      </c>
      <c r="I119" s="226"/>
      <c r="J119" s="226"/>
      <c r="K119" s="227">
        <f>ROUND(P119*H119,2)</f>
        <v>0</v>
      </c>
      <c r="L119" s="223" t="s">
        <v>1</v>
      </c>
      <c r="M119" s="44"/>
      <c r="N119" s="228" t="s">
        <v>1</v>
      </c>
      <c r="O119" s="229" t="s">
        <v>39</v>
      </c>
      <c r="P119" s="230">
        <f>I119+J119</f>
        <v>0</v>
      </c>
      <c r="Q119" s="230">
        <f>ROUND(I119*H119,2)</f>
        <v>0</v>
      </c>
      <c r="R119" s="230">
        <f>ROUND(J119*H119,2)</f>
        <v>0</v>
      </c>
      <c r="S119" s="91"/>
      <c r="T119" s="231">
        <f>S119*H119</f>
        <v>0</v>
      </c>
      <c r="U119" s="231">
        <v>0</v>
      </c>
      <c r="V119" s="231">
        <f>U119*H119</f>
        <v>0</v>
      </c>
      <c r="W119" s="231">
        <v>0</v>
      </c>
      <c r="X119" s="232">
        <f>W119*H119</f>
        <v>0</v>
      </c>
      <c r="Y119" s="38"/>
      <c r="Z119" s="38"/>
      <c r="AA119" s="38"/>
      <c r="AB119" s="38"/>
      <c r="AC119" s="38"/>
      <c r="AD119" s="38"/>
      <c r="AE119" s="38"/>
      <c r="AR119" s="233" t="s">
        <v>1824</v>
      </c>
      <c r="AT119" s="233" t="s">
        <v>171</v>
      </c>
      <c r="AU119" s="233" t="s">
        <v>83</v>
      </c>
      <c r="AY119" s="17" t="s">
        <v>168</v>
      </c>
      <c r="BE119" s="234">
        <f>IF(O119="základní",K119,0)</f>
        <v>0</v>
      </c>
      <c r="BF119" s="234">
        <f>IF(O119="snížená",K119,0)</f>
        <v>0</v>
      </c>
      <c r="BG119" s="234">
        <f>IF(O119="zákl. přenesená",K119,0)</f>
        <v>0</v>
      </c>
      <c r="BH119" s="234">
        <f>IF(O119="sníž. přenesená",K119,0)</f>
        <v>0</v>
      </c>
      <c r="BI119" s="234">
        <f>IF(O119="nulová",K119,0)</f>
        <v>0</v>
      </c>
      <c r="BJ119" s="17" t="s">
        <v>83</v>
      </c>
      <c r="BK119" s="234">
        <f>ROUND(P119*H119,2)</f>
        <v>0</v>
      </c>
      <c r="BL119" s="17" t="s">
        <v>1824</v>
      </c>
      <c r="BM119" s="233" t="s">
        <v>85</v>
      </c>
    </row>
    <row r="120" s="2" customFormat="1">
      <c r="A120" s="38"/>
      <c r="B120" s="39"/>
      <c r="C120" s="40"/>
      <c r="D120" s="235" t="s">
        <v>176</v>
      </c>
      <c r="E120" s="40"/>
      <c r="F120" s="236" t="s">
        <v>1822</v>
      </c>
      <c r="G120" s="40"/>
      <c r="H120" s="40"/>
      <c r="I120" s="237"/>
      <c r="J120" s="237"/>
      <c r="K120" s="40"/>
      <c r="L120" s="40"/>
      <c r="M120" s="44"/>
      <c r="N120" s="238"/>
      <c r="O120" s="239"/>
      <c r="P120" s="91"/>
      <c r="Q120" s="91"/>
      <c r="R120" s="91"/>
      <c r="S120" s="91"/>
      <c r="T120" s="91"/>
      <c r="U120" s="91"/>
      <c r="V120" s="91"/>
      <c r="W120" s="91"/>
      <c r="X120" s="92"/>
      <c r="Y120" s="38"/>
      <c r="Z120" s="38"/>
      <c r="AA120" s="38"/>
      <c r="AB120" s="38"/>
      <c r="AC120" s="38"/>
      <c r="AD120" s="38"/>
      <c r="AE120" s="38"/>
      <c r="AT120" s="17" t="s">
        <v>176</v>
      </c>
      <c r="AU120" s="17" t="s">
        <v>83</v>
      </c>
    </row>
    <row r="121" s="2" customFormat="1" ht="16.5" customHeight="1">
      <c r="A121" s="38"/>
      <c r="B121" s="39"/>
      <c r="C121" s="221" t="s">
        <v>85</v>
      </c>
      <c r="D121" s="221" t="s">
        <v>171</v>
      </c>
      <c r="E121" s="222" t="s">
        <v>1825</v>
      </c>
      <c r="F121" s="223" t="s">
        <v>1826</v>
      </c>
      <c r="G121" s="224" t="s">
        <v>174</v>
      </c>
      <c r="H121" s="225">
        <v>1</v>
      </c>
      <c r="I121" s="226"/>
      <c r="J121" s="226"/>
      <c r="K121" s="227">
        <f>ROUND(P121*H121,2)</f>
        <v>0</v>
      </c>
      <c r="L121" s="223" t="s">
        <v>1</v>
      </c>
      <c r="M121" s="44"/>
      <c r="N121" s="228" t="s">
        <v>1</v>
      </c>
      <c r="O121" s="229" t="s">
        <v>39</v>
      </c>
      <c r="P121" s="230">
        <f>I121+J121</f>
        <v>0</v>
      </c>
      <c r="Q121" s="230">
        <f>ROUND(I121*H121,2)</f>
        <v>0</v>
      </c>
      <c r="R121" s="230">
        <f>ROUND(J121*H121,2)</f>
        <v>0</v>
      </c>
      <c r="S121" s="91"/>
      <c r="T121" s="231">
        <f>S121*H121</f>
        <v>0</v>
      </c>
      <c r="U121" s="231">
        <v>0</v>
      </c>
      <c r="V121" s="231">
        <f>U121*H121</f>
        <v>0</v>
      </c>
      <c r="W121" s="231">
        <v>0</v>
      </c>
      <c r="X121" s="232">
        <f>W121*H121</f>
        <v>0</v>
      </c>
      <c r="Y121" s="38"/>
      <c r="Z121" s="38"/>
      <c r="AA121" s="38"/>
      <c r="AB121" s="38"/>
      <c r="AC121" s="38"/>
      <c r="AD121" s="38"/>
      <c r="AE121" s="38"/>
      <c r="AR121" s="233" t="s">
        <v>1824</v>
      </c>
      <c r="AT121" s="233" t="s">
        <v>171</v>
      </c>
      <c r="AU121" s="233" t="s">
        <v>83</v>
      </c>
      <c r="AY121" s="17" t="s">
        <v>168</v>
      </c>
      <c r="BE121" s="234">
        <f>IF(O121="základní",K121,0)</f>
        <v>0</v>
      </c>
      <c r="BF121" s="234">
        <f>IF(O121="snížená",K121,0)</f>
        <v>0</v>
      </c>
      <c r="BG121" s="234">
        <f>IF(O121="zákl. přenesená",K121,0)</f>
        <v>0</v>
      </c>
      <c r="BH121" s="234">
        <f>IF(O121="sníž. přenesená",K121,0)</f>
        <v>0</v>
      </c>
      <c r="BI121" s="234">
        <f>IF(O121="nulová",K121,0)</f>
        <v>0</v>
      </c>
      <c r="BJ121" s="17" t="s">
        <v>83</v>
      </c>
      <c r="BK121" s="234">
        <f>ROUND(P121*H121,2)</f>
        <v>0</v>
      </c>
      <c r="BL121" s="17" t="s">
        <v>1824</v>
      </c>
      <c r="BM121" s="233" t="s">
        <v>175</v>
      </c>
    </row>
    <row r="122" s="2" customFormat="1">
      <c r="A122" s="38"/>
      <c r="B122" s="39"/>
      <c r="C122" s="40"/>
      <c r="D122" s="235" t="s">
        <v>176</v>
      </c>
      <c r="E122" s="40"/>
      <c r="F122" s="236" t="s">
        <v>1826</v>
      </c>
      <c r="G122" s="40"/>
      <c r="H122" s="40"/>
      <c r="I122" s="237"/>
      <c r="J122" s="237"/>
      <c r="K122" s="40"/>
      <c r="L122" s="40"/>
      <c r="M122" s="44"/>
      <c r="N122" s="238"/>
      <c r="O122" s="239"/>
      <c r="P122" s="91"/>
      <c r="Q122" s="91"/>
      <c r="R122" s="91"/>
      <c r="S122" s="91"/>
      <c r="T122" s="91"/>
      <c r="U122" s="91"/>
      <c r="V122" s="91"/>
      <c r="W122" s="91"/>
      <c r="X122" s="92"/>
      <c r="Y122" s="38"/>
      <c r="Z122" s="38"/>
      <c r="AA122" s="38"/>
      <c r="AB122" s="38"/>
      <c r="AC122" s="38"/>
      <c r="AD122" s="38"/>
      <c r="AE122" s="38"/>
      <c r="AT122" s="17" t="s">
        <v>176</v>
      </c>
      <c r="AU122" s="17" t="s">
        <v>83</v>
      </c>
    </row>
    <row r="123" s="2" customFormat="1" ht="16.5" customHeight="1">
      <c r="A123" s="38"/>
      <c r="B123" s="39"/>
      <c r="C123" s="262" t="s">
        <v>179</v>
      </c>
      <c r="D123" s="262" t="s">
        <v>304</v>
      </c>
      <c r="E123" s="263" t="s">
        <v>1827</v>
      </c>
      <c r="F123" s="264" t="s">
        <v>1828</v>
      </c>
      <c r="G123" s="265" t="s">
        <v>292</v>
      </c>
      <c r="H123" s="266">
        <v>120</v>
      </c>
      <c r="I123" s="267"/>
      <c r="J123" s="268"/>
      <c r="K123" s="269">
        <f>ROUND(P123*H123,2)</f>
        <v>0</v>
      </c>
      <c r="L123" s="264" t="s">
        <v>1</v>
      </c>
      <c r="M123" s="270"/>
      <c r="N123" s="271" t="s">
        <v>1</v>
      </c>
      <c r="O123" s="229" t="s">
        <v>39</v>
      </c>
      <c r="P123" s="230">
        <f>I123+J123</f>
        <v>0</v>
      </c>
      <c r="Q123" s="230">
        <f>ROUND(I123*H123,2)</f>
        <v>0</v>
      </c>
      <c r="R123" s="230">
        <f>ROUND(J123*H123,2)</f>
        <v>0</v>
      </c>
      <c r="S123" s="91"/>
      <c r="T123" s="231">
        <f>S123*H123</f>
        <v>0</v>
      </c>
      <c r="U123" s="231">
        <v>0</v>
      </c>
      <c r="V123" s="231">
        <f>U123*H123</f>
        <v>0</v>
      </c>
      <c r="W123" s="231">
        <v>0</v>
      </c>
      <c r="X123" s="232">
        <f>W123*H123</f>
        <v>0</v>
      </c>
      <c r="Y123" s="38"/>
      <c r="Z123" s="38"/>
      <c r="AA123" s="38"/>
      <c r="AB123" s="38"/>
      <c r="AC123" s="38"/>
      <c r="AD123" s="38"/>
      <c r="AE123" s="38"/>
      <c r="AR123" s="233" t="s">
        <v>1824</v>
      </c>
      <c r="AT123" s="233" t="s">
        <v>304</v>
      </c>
      <c r="AU123" s="233" t="s">
        <v>83</v>
      </c>
      <c r="AY123" s="17" t="s">
        <v>168</v>
      </c>
      <c r="BE123" s="234">
        <f>IF(O123="základní",K123,0)</f>
        <v>0</v>
      </c>
      <c r="BF123" s="234">
        <f>IF(O123="snížená",K123,0)</f>
        <v>0</v>
      </c>
      <c r="BG123" s="234">
        <f>IF(O123="zákl. přenesená",K123,0)</f>
        <v>0</v>
      </c>
      <c r="BH123" s="234">
        <f>IF(O123="sníž. přenesená",K123,0)</f>
        <v>0</v>
      </c>
      <c r="BI123" s="234">
        <f>IF(O123="nulová",K123,0)</f>
        <v>0</v>
      </c>
      <c r="BJ123" s="17" t="s">
        <v>83</v>
      </c>
      <c r="BK123" s="234">
        <f>ROUND(P123*H123,2)</f>
        <v>0</v>
      </c>
      <c r="BL123" s="17" t="s">
        <v>1824</v>
      </c>
      <c r="BM123" s="233" t="s">
        <v>182</v>
      </c>
    </row>
    <row r="124" s="2" customFormat="1">
      <c r="A124" s="38"/>
      <c r="B124" s="39"/>
      <c r="C124" s="40"/>
      <c r="D124" s="235" t="s">
        <v>176</v>
      </c>
      <c r="E124" s="40"/>
      <c r="F124" s="236" t="s">
        <v>1828</v>
      </c>
      <c r="G124" s="40"/>
      <c r="H124" s="40"/>
      <c r="I124" s="237"/>
      <c r="J124" s="237"/>
      <c r="K124" s="40"/>
      <c r="L124" s="40"/>
      <c r="M124" s="44"/>
      <c r="N124" s="238"/>
      <c r="O124" s="239"/>
      <c r="P124" s="91"/>
      <c r="Q124" s="91"/>
      <c r="R124" s="91"/>
      <c r="S124" s="91"/>
      <c r="T124" s="91"/>
      <c r="U124" s="91"/>
      <c r="V124" s="91"/>
      <c r="W124" s="91"/>
      <c r="X124" s="92"/>
      <c r="Y124" s="38"/>
      <c r="Z124" s="38"/>
      <c r="AA124" s="38"/>
      <c r="AB124" s="38"/>
      <c r="AC124" s="38"/>
      <c r="AD124" s="38"/>
      <c r="AE124" s="38"/>
      <c r="AT124" s="17" t="s">
        <v>176</v>
      </c>
      <c r="AU124" s="17" t="s">
        <v>83</v>
      </c>
    </row>
    <row r="125" s="2" customFormat="1" ht="16.5" customHeight="1">
      <c r="A125" s="38"/>
      <c r="B125" s="39"/>
      <c r="C125" s="262" t="s">
        <v>175</v>
      </c>
      <c r="D125" s="262" t="s">
        <v>304</v>
      </c>
      <c r="E125" s="263" t="s">
        <v>1829</v>
      </c>
      <c r="F125" s="264" t="s">
        <v>1830</v>
      </c>
      <c r="G125" s="265" t="s">
        <v>292</v>
      </c>
      <c r="H125" s="266">
        <v>4</v>
      </c>
      <c r="I125" s="267"/>
      <c r="J125" s="268"/>
      <c r="K125" s="269">
        <f>ROUND(P125*H125,2)</f>
        <v>0</v>
      </c>
      <c r="L125" s="264" t="s">
        <v>1</v>
      </c>
      <c r="M125" s="270"/>
      <c r="N125" s="271" t="s">
        <v>1</v>
      </c>
      <c r="O125" s="229" t="s">
        <v>39</v>
      </c>
      <c r="P125" s="230">
        <f>I125+J125</f>
        <v>0</v>
      </c>
      <c r="Q125" s="230">
        <f>ROUND(I125*H125,2)</f>
        <v>0</v>
      </c>
      <c r="R125" s="230">
        <f>ROUND(J125*H125,2)</f>
        <v>0</v>
      </c>
      <c r="S125" s="91"/>
      <c r="T125" s="231">
        <f>S125*H125</f>
        <v>0</v>
      </c>
      <c r="U125" s="231">
        <v>0</v>
      </c>
      <c r="V125" s="231">
        <f>U125*H125</f>
        <v>0</v>
      </c>
      <c r="W125" s="231">
        <v>0</v>
      </c>
      <c r="X125" s="232">
        <f>W125*H125</f>
        <v>0</v>
      </c>
      <c r="Y125" s="38"/>
      <c r="Z125" s="38"/>
      <c r="AA125" s="38"/>
      <c r="AB125" s="38"/>
      <c r="AC125" s="38"/>
      <c r="AD125" s="38"/>
      <c r="AE125" s="38"/>
      <c r="AR125" s="233" t="s">
        <v>1824</v>
      </c>
      <c r="AT125" s="233" t="s">
        <v>304</v>
      </c>
      <c r="AU125" s="233" t="s">
        <v>83</v>
      </c>
      <c r="AY125" s="17" t="s">
        <v>168</v>
      </c>
      <c r="BE125" s="234">
        <f>IF(O125="základní",K125,0)</f>
        <v>0</v>
      </c>
      <c r="BF125" s="234">
        <f>IF(O125="snížená",K125,0)</f>
        <v>0</v>
      </c>
      <c r="BG125" s="234">
        <f>IF(O125="zákl. přenesená",K125,0)</f>
        <v>0</v>
      </c>
      <c r="BH125" s="234">
        <f>IF(O125="sníž. přenesená",K125,0)</f>
        <v>0</v>
      </c>
      <c r="BI125" s="234">
        <f>IF(O125="nulová",K125,0)</f>
        <v>0</v>
      </c>
      <c r="BJ125" s="17" t="s">
        <v>83</v>
      </c>
      <c r="BK125" s="234">
        <f>ROUND(P125*H125,2)</f>
        <v>0</v>
      </c>
      <c r="BL125" s="17" t="s">
        <v>1824</v>
      </c>
      <c r="BM125" s="233" t="s">
        <v>185</v>
      </c>
    </row>
    <row r="126" s="2" customFormat="1">
      <c r="A126" s="38"/>
      <c r="B126" s="39"/>
      <c r="C126" s="40"/>
      <c r="D126" s="235" t="s">
        <v>176</v>
      </c>
      <c r="E126" s="40"/>
      <c r="F126" s="236" t="s">
        <v>1830</v>
      </c>
      <c r="G126" s="40"/>
      <c r="H126" s="40"/>
      <c r="I126" s="237"/>
      <c r="J126" s="237"/>
      <c r="K126" s="40"/>
      <c r="L126" s="40"/>
      <c r="M126" s="44"/>
      <c r="N126" s="238"/>
      <c r="O126" s="239"/>
      <c r="P126" s="91"/>
      <c r="Q126" s="91"/>
      <c r="R126" s="91"/>
      <c r="S126" s="91"/>
      <c r="T126" s="91"/>
      <c r="U126" s="91"/>
      <c r="V126" s="91"/>
      <c r="W126" s="91"/>
      <c r="X126" s="92"/>
      <c r="Y126" s="38"/>
      <c r="Z126" s="38"/>
      <c r="AA126" s="38"/>
      <c r="AB126" s="38"/>
      <c r="AC126" s="38"/>
      <c r="AD126" s="38"/>
      <c r="AE126" s="38"/>
      <c r="AT126" s="17" t="s">
        <v>176</v>
      </c>
      <c r="AU126" s="17" t="s">
        <v>83</v>
      </c>
    </row>
    <row r="127" s="2" customFormat="1" ht="24.15" customHeight="1">
      <c r="A127" s="38"/>
      <c r="B127" s="39"/>
      <c r="C127" s="262" t="s">
        <v>186</v>
      </c>
      <c r="D127" s="262" t="s">
        <v>304</v>
      </c>
      <c r="E127" s="263" t="s">
        <v>1831</v>
      </c>
      <c r="F127" s="264" t="s">
        <v>1832</v>
      </c>
      <c r="G127" s="265" t="s">
        <v>292</v>
      </c>
      <c r="H127" s="266">
        <v>60</v>
      </c>
      <c r="I127" s="267"/>
      <c r="J127" s="268"/>
      <c r="K127" s="269">
        <f>ROUND(P127*H127,2)</f>
        <v>0</v>
      </c>
      <c r="L127" s="264" t="s">
        <v>1</v>
      </c>
      <c r="M127" s="270"/>
      <c r="N127" s="271" t="s">
        <v>1</v>
      </c>
      <c r="O127" s="229" t="s">
        <v>39</v>
      </c>
      <c r="P127" s="230">
        <f>I127+J127</f>
        <v>0</v>
      </c>
      <c r="Q127" s="230">
        <f>ROUND(I127*H127,2)</f>
        <v>0</v>
      </c>
      <c r="R127" s="230">
        <f>ROUND(J127*H127,2)</f>
        <v>0</v>
      </c>
      <c r="S127" s="91"/>
      <c r="T127" s="231">
        <f>S127*H127</f>
        <v>0</v>
      </c>
      <c r="U127" s="231">
        <v>0</v>
      </c>
      <c r="V127" s="231">
        <f>U127*H127</f>
        <v>0</v>
      </c>
      <c r="W127" s="231">
        <v>0</v>
      </c>
      <c r="X127" s="232">
        <f>W127*H127</f>
        <v>0</v>
      </c>
      <c r="Y127" s="38"/>
      <c r="Z127" s="38"/>
      <c r="AA127" s="38"/>
      <c r="AB127" s="38"/>
      <c r="AC127" s="38"/>
      <c r="AD127" s="38"/>
      <c r="AE127" s="38"/>
      <c r="AR127" s="233" t="s">
        <v>1824</v>
      </c>
      <c r="AT127" s="233" t="s">
        <v>304</v>
      </c>
      <c r="AU127" s="233" t="s">
        <v>83</v>
      </c>
      <c r="AY127" s="17" t="s">
        <v>168</v>
      </c>
      <c r="BE127" s="234">
        <f>IF(O127="základní",K127,0)</f>
        <v>0</v>
      </c>
      <c r="BF127" s="234">
        <f>IF(O127="snížená",K127,0)</f>
        <v>0</v>
      </c>
      <c r="BG127" s="234">
        <f>IF(O127="zákl. přenesená",K127,0)</f>
        <v>0</v>
      </c>
      <c r="BH127" s="234">
        <f>IF(O127="sníž. přenesená",K127,0)</f>
        <v>0</v>
      </c>
      <c r="BI127" s="234">
        <f>IF(O127="nulová",K127,0)</f>
        <v>0</v>
      </c>
      <c r="BJ127" s="17" t="s">
        <v>83</v>
      </c>
      <c r="BK127" s="234">
        <f>ROUND(P127*H127,2)</f>
        <v>0</v>
      </c>
      <c r="BL127" s="17" t="s">
        <v>1824</v>
      </c>
      <c r="BM127" s="233" t="s">
        <v>189</v>
      </c>
    </row>
    <row r="128" s="2" customFormat="1">
      <c r="A128" s="38"/>
      <c r="B128" s="39"/>
      <c r="C128" s="40"/>
      <c r="D128" s="235" t="s">
        <v>176</v>
      </c>
      <c r="E128" s="40"/>
      <c r="F128" s="236" t="s">
        <v>1832</v>
      </c>
      <c r="G128" s="40"/>
      <c r="H128" s="40"/>
      <c r="I128" s="237"/>
      <c r="J128" s="237"/>
      <c r="K128" s="40"/>
      <c r="L128" s="40"/>
      <c r="M128" s="44"/>
      <c r="N128" s="238"/>
      <c r="O128" s="239"/>
      <c r="P128" s="91"/>
      <c r="Q128" s="91"/>
      <c r="R128" s="91"/>
      <c r="S128" s="91"/>
      <c r="T128" s="91"/>
      <c r="U128" s="91"/>
      <c r="V128" s="91"/>
      <c r="W128" s="91"/>
      <c r="X128" s="92"/>
      <c r="Y128" s="38"/>
      <c r="Z128" s="38"/>
      <c r="AA128" s="38"/>
      <c r="AB128" s="38"/>
      <c r="AC128" s="38"/>
      <c r="AD128" s="38"/>
      <c r="AE128" s="38"/>
      <c r="AT128" s="17" t="s">
        <v>176</v>
      </c>
      <c r="AU128" s="17" t="s">
        <v>83</v>
      </c>
    </row>
    <row r="129" s="2" customFormat="1" ht="16.5" customHeight="1">
      <c r="A129" s="38"/>
      <c r="B129" s="39"/>
      <c r="C129" s="262" t="s">
        <v>182</v>
      </c>
      <c r="D129" s="262" t="s">
        <v>304</v>
      </c>
      <c r="E129" s="263" t="s">
        <v>1833</v>
      </c>
      <c r="F129" s="264" t="s">
        <v>1834</v>
      </c>
      <c r="G129" s="265" t="s">
        <v>292</v>
      </c>
      <c r="H129" s="266">
        <v>4</v>
      </c>
      <c r="I129" s="267"/>
      <c r="J129" s="268"/>
      <c r="K129" s="269">
        <f>ROUND(P129*H129,2)</f>
        <v>0</v>
      </c>
      <c r="L129" s="264" t="s">
        <v>1</v>
      </c>
      <c r="M129" s="270"/>
      <c r="N129" s="271" t="s">
        <v>1</v>
      </c>
      <c r="O129" s="229" t="s">
        <v>39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91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38"/>
      <c r="Z129" s="38"/>
      <c r="AA129" s="38"/>
      <c r="AB129" s="38"/>
      <c r="AC129" s="38"/>
      <c r="AD129" s="38"/>
      <c r="AE129" s="38"/>
      <c r="AR129" s="233" t="s">
        <v>1824</v>
      </c>
      <c r="AT129" s="233" t="s">
        <v>304</v>
      </c>
      <c r="AU129" s="233" t="s">
        <v>83</v>
      </c>
      <c r="AY129" s="17" t="s">
        <v>168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7" t="s">
        <v>83</v>
      </c>
      <c r="BK129" s="234">
        <f>ROUND(P129*H129,2)</f>
        <v>0</v>
      </c>
      <c r="BL129" s="17" t="s">
        <v>1824</v>
      </c>
      <c r="BM129" s="233" t="s">
        <v>9</v>
      </c>
    </row>
    <row r="130" s="2" customFormat="1">
      <c r="A130" s="38"/>
      <c r="B130" s="39"/>
      <c r="C130" s="40"/>
      <c r="D130" s="235" t="s">
        <v>176</v>
      </c>
      <c r="E130" s="40"/>
      <c r="F130" s="236" t="s">
        <v>1834</v>
      </c>
      <c r="G130" s="40"/>
      <c r="H130" s="40"/>
      <c r="I130" s="237"/>
      <c r="J130" s="237"/>
      <c r="K130" s="40"/>
      <c r="L130" s="40"/>
      <c r="M130" s="44"/>
      <c r="N130" s="238"/>
      <c r="O130" s="239"/>
      <c r="P130" s="91"/>
      <c r="Q130" s="91"/>
      <c r="R130" s="91"/>
      <c r="S130" s="91"/>
      <c r="T130" s="91"/>
      <c r="U130" s="91"/>
      <c r="V130" s="91"/>
      <c r="W130" s="91"/>
      <c r="X130" s="92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83</v>
      </c>
    </row>
    <row r="131" s="2" customFormat="1" ht="49.05" customHeight="1">
      <c r="A131" s="38"/>
      <c r="B131" s="39"/>
      <c r="C131" s="262" t="s">
        <v>192</v>
      </c>
      <c r="D131" s="262" t="s">
        <v>304</v>
      </c>
      <c r="E131" s="263" t="s">
        <v>1835</v>
      </c>
      <c r="F131" s="264" t="s">
        <v>1836</v>
      </c>
      <c r="G131" s="265" t="s">
        <v>1837</v>
      </c>
      <c r="H131" s="266">
        <v>4</v>
      </c>
      <c r="I131" s="267"/>
      <c r="J131" s="268"/>
      <c r="K131" s="269">
        <f>ROUND(P131*H131,2)</f>
        <v>0</v>
      </c>
      <c r="L131" s="264" t="s">
        <v>1</v>
      </c>
      <c r="M131" s="270"/>
      <c r="N131" s="271" t="s">
        <v>1</v>
      </c>
      <c r="O131" s="229" t="s">
        <v>39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91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38"/>
      <c r="Z131" s="38"/>
      <c r="AA131" s="38"/>
      <c r="AB131" s="38"/>
      <c r="AC131" s="38"/>
      <c r="AD131" s="38"/>
      <c r="AE131" s="38"/>
      <c r="AR131" s="233" t="s">
        <v>1824</v>
      </c>
      <c r="AT131" s="233" t="s">
        <v>304</v>
      </c>
      <c r="AU131" s="233" t="s">
        <v>83</v>
      </c>
      <c r="AY131" s="17" t="s">
        <v>168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7" t="s">
        <v>83</v>
      </c>
      <c r="BK131" s="234">
        <f>ROUND(P131*H131,2)</f>
        <v>0</v>
      </c>
      <c r="BL131" s="17" t="s">
        <v>1824</v>
      </c>
      <c r="BM131" s="233" t="s">
        <v>195</v>
      </c>
    </row>
    <row r="132" s="2" customFormat="1">
      <c r="A132" s="38"/>
      <c r="B132" s="39"/>
      <c r="C132" s="40"/>
      <c r="D132" s="235" t="s">
        <v>176</v>
      </c>
      <c r="E132" s="40"/>
      <c r="F132" s="236" t="s">
        <v>1836</v>
      </c>
      <c r="G132" s="40"/>
      <c r="H132" s="40"/>
      <c r="I132" s="237"/>
      <c r="J132" s="237"/>
      <c r="K132" s="40"/>
      <c r="L132" s="40"/>
      <c r="M132" s="44"/>
      <c r="N132" s="285"/>
      <c r="O132" s="286"/>
      <c r="P132" s="287"/>
      <c r="Q132" s="287"/>
      <c r="R132" s="287"/>
      <c r="S132" s="287"/>
      <c r="T132" s="287"/>
      <c r="U132" s="287"/>
      <c r="V132" s="287"/>
      <c r="W132" s="287"/>
      <c r="X132" s="288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83</v>
      </c>
    </row>
    <row r="133" s="2" customFormat="1" ht="6.96" customHeight="1">
      <c r="A133" s="38"/>
      <c r="B133" s="66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44"/>
      <c r="N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</sheetData>
  <sheetProtection sheet="1" autoFilter="0" formatColumns="0" formatRows="0" objects="1" scenarios="1" spinCount="100000" saltValue="Ik6frjG4yPI7iVsjYH1ZEkmWbiksgWLiO2wqdDjuNFLe6UzqiV8rkNL8WSn+2akvlzbwzxQofrJcK7956vk1EA==" hashValue="rBr6zCENGLcvFB5wrgI2rlLnHqWqjCMXMXTeRV58yCRGAdYbLOv3fdEnxKRUs2M3zWY/whyjHuyUTemn/ezPWg==" algorithmName="SHA-512" password="CC35"/>
  <autoFilter ref="C116:L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108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1838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ROUND(K126,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ROUND((SUM(BE126:BE383)),  2)</f>
        <v>0</v>
      </c>
      <c r="G35" s="38"/>
      <c r="H35" s="38"/>
      <c r="I35" s="156">
        <v>0.21</v>
      </c>
      <c r="J35" s="38"/>
      <c r="K35" s="151">
        <f>ROUND(((SUM(BE126:BE383))*I35),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ROUND((SUM(BF126:BF383)),  2)</f>
        <v>0</v>
      </c>
      <c r="G36" s="38"/>
      <c r="H36" s="38"/>
      <c r="I36" s="156">
        <v>0.12</v>
      </c>
      <c r="J36" s="38"/>
      <c r="K36" s="151">
        <f>ROUND(((SUM(BF126:BF383))*I36),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ROUND((SUM(BG126:BG383)),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ROUND((SUM(BH126:BH383)),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ROUND((SUM(BI126:BI383)),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ELINST - Elektroinstalace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Q126</f>
        <v>0</v>
      </c>
      <c r="J96" s="110">
        <f>R126</f>
        <v>0</v>
      </c>
      <c r="K96" s="110">
        <f>K126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1839</v>
      </c>
      <c r="E97" s="183"/>
      <c r="F97" s="183"/>
      <c r="G97" s="183"/>
      <c r="H97" s="183"/>
      <c r="I97" s="184">
        <f>Q127</f>
        <v>0</v>
      </c>
      <c r="J97" s="184">
        <f>R127</f>
        <v>0</v>
      </c>
      <c r="K97" s="184">
        <f>K127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1840</v>
      </c>
      <c r="E98" s="183"/>
      <c r="F98" s="183"/>
      <c r="G98" s="183"/>
      <c r="H98" s="183"/>
      <c r="I98" s="184">
        <f>Q162</f>
        <v>0</v>
      </c>
      <c r="J98" s="184">
        <f>R162</f>
        <v>0</v>
      </c>
      <c r="K98" s="184">
        <f>K162</f>
        <v>0</v>
      </c>
      <c r="L98" s="181"/>
      <c r="M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1841</v>
      </c>
      <c r="E99" s="183"/>
      <c r="F99" s="183"/>
      <c r="G99" s="183"/>
      <c r="H99" s="183"/>
      <c r="I99" s="184">
        <f>Q197</f>
        <v>0</v>
      </c>
      <c r="J99" s="184">
        <f>R197</f>
        <v>0</v>
      </c>
      <c r="K99" s="184">
        <f>K197</f>
        <v>0</v>
      </c>
      <c r="L99" s="181"/>
      <c r="M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1842</v>
      </c>
      <c r="E100" s="183"/>
      <c r="F100" s="183"/>
      <c r="G100" s="183"/>
      <c r="H100" s="183"/>
      <c r="I100" s="184">
        <f>Q218</f>
        <v>0</v>
      </c>
      <c r="J100" s="184">
        <f>R218</f>
        <v>0</v>
      </c>
      <c r="K100" s="184">
        <f>K218</f>
        <v>0</v>
      </c>
      <c r="L100" s="181"/>
      <c r="M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1843</v>
      </c>
      <c r="E101" s="183"/>
      <c r="F101" s="183"/>
      <c r="G101" s="183"/>
      <c r="H101" s="183"/>
      <c r="I101" s="184">
        <f>Q307</f>
        <v>0</v>
      </c>
      <c r="J101" s="184">
        <f>R307</f>
        <v>0</v>
      </c>
      <c r="K101" s="184">
        <f>K307</f>
        <v>0</v>
      </c>
      <c r="L101" s="181"/>
      <c r="M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1844</v>
      </c>
      <c r="E102" s="183"/>
      <c r="F102" s="183"/>
      <c r="G102" s="183"/>
      <c r="H102" s="183"/>
      <c r="I102" s="184">
        <f>Q329</f>
        <v>0</v>
      </c>
      <c r="J102" s="184">
        <f>R329</f>
        <v>0</v>
      </c>
      <c r="K102" s="184">
        <f>K329</f>
        <v>0</v>
      </c>
      <c r="L102" s="181"/>
      <c r="M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1845</v>
      </c>
      <c r="E103" s="183"/>
      <c r="F103" s="183"/>
      <c r="G103" s="183"/>
      <c r="H103" s="183"/>
      <c r="I103" s="184">
        <f>Q340</f>
        <v>0</v>
      </c>
      <c r="J103" s="184">
        <f>R340</f>
        <v>0</v>
      </c>
      <c r="K103" s="184">
        <f>K340</f>
        <v>0</v>
      </c>
      <c r="L103" s="181"/>
      <c r="M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0"/>
      <c r="C104" s="181"/>
      <c r="D104" s="182" t="s">
        <v>1846</v>
      </c>
      <c r="E104" s="183"/>
      <c r="F104" s="183"/>
      <c r="G104" s="183"/>
      <c r="H104" s="183"/>
      <c r="I104" s="184">
        <f>Q357</f>
        <v>0</v>
      </c>
      <c r="J104" s="184">
        <f>R357</f>
        <v>0</v>
      </c>
      <c r="K104" s="184">
        <f>K357</f>
        <v>0</v>
      </c>
      <c r="L104" s="181"/>
      <c r="M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0"/>
      <c r="C105" s="181"/>
      <c r="D105" s="182" t="s">
        <v>1847</v>
      </c>
      <c r="E105" s="183"/>
      <c r="F105" s="183"/>
      <c r="G105" s="183"/>
      <c r="H105" s="183"/>
      <c r="I105" s="184">
        <f>Q378</f>
        <v>0</v>
      </c>
      <c r="J105" s="184">
        <f>R378</f>
        <v>0</v>
      </c>
      <c r="K105" s="184">
        <f>K378</f>
        <v>0</v>
      </c>
      <c r="L105" s="181"/>
      <c r="M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0"/>
      <c r="C106" s="181"/>
      <c r="D106" s="182" t="s">
        <v>1848</v>
      </c>
      <c r="E106" s="183"/>
      <c r="F106" s="183"/>
      <c r="G106" s="183"/>
      <c r="H106" s="183"/>
      <c r="I106" s="184">
        <f>Q381</f>
        <v>0</v>
      </c>
      <c r="J106" s="184">
        <f>R381</f>
        <v>0</v>
      </c>
      <c r="K106" s="184">
        <f>K381</f>
        <v>0</v>
      </c>
      <c r="L106" s="181"/>
      <c r="M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149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17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5" t="str">
        <f>E7</f>
        <v>23-416 - Dostavba budovy - zkapacitnění - ZŠ Hovorčovická, Praha 8</v>
      </c>
      <c r="F116" s="32"/>
      <c r="G116" s="32"/>
      <c r="H116" s="32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ELINST - Elektroinstalace</v>
      </c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21</v>
      </c>
      <c r="D120" s="40"/>
      <c r="E120" s="40"/>
      <c r="F120" s="27" t="str">
        <f>F12</f>
        <v xml:space="preserve"> </v>
      </c>
      <c r="G120" s="40"/>
      <c r="H120" s="40"/>
      <c r="I120" s="32" t="s">
        <v>23</v>
      </c>
      <c r="J120" s="79" t="str">
        <f>IF(J12="","",J12)</f>
        <v>19. 9. 2025</v>
      </c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25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2"/>
      <c r="B125" s="193"/>
      <c r="C125" s="194" t="s">
        <v>150</v>
      </c>
      <c r="D125" s="195" t="s">
        <v>59</v>
      </c>
      <c r="E125" s="195" t="s">
        <v>55</v>
      </c>
      <c r="F125" s="195" t="s">
        <v>56</v>
      </c>
      <c r="G125" s="195" t="s">
        <v>151</v>
      </c>
      <c r="H125" s="195" t="s">
        <v>152</v>
      </c>
      <c r="I125" s="195" t="s">
        <v>153</v>
      </c>
      <c r="J125" s="195" t="s">
        <v>154</v>
      </c>
      <c r="K125" s="195" t="s">
        <v>119</v>
      </c>
      <c r="L125" s="196" t="s">
        <v>155</v>
      </c>
      <c r="M125" s="197"/>
      <c r="N125" s="100" t="s">
        <v>1</v>
      </c>
      <c r="O125" s="101" t="s">
        <v>38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1" t="s">
        <v>160</v>
      </c>
      <c r="U125" s="101" t="s">
        <v>161</v>
      </c>
      <c r="V125" s="101" t="s">
        <v>162</v>
      </c>
      <c r="W125" s="101" t="s">
        <v>163</v>
      </c>
      <c r="X125" s="102" t="s">
        <v>164</v>
      </c>
      <c r="Y125" s="192"/>
      <c r="Z125" s="192"/>
      <c r="AA125" s="192"/>
      <c r="AB125" s="192"/>
      <c r="AC125" s="192"/>
      <c r="AD125" s="192"/>
      <c r="AE125" s="192"/>
    </row>
    <row r="126" s="2" customFormat="1" ht="22.8" customHeight="1">
      <c r="A126" s="38"/>
      <c r="B126" s="39"/>
      <c r="C126" s="107" t="s">
        <v>165</v>
      </c>
      <c r="D126" s="40"/>
      <c r="E126" s="40"/>
      <c r="F126" s="40"/>
      <c r="G126" s="40"/>
      <c r="H126" s="40"/>
      <c r="I126" s="40"/>
      <c r="J126" s="40"/>
      <c r="K126" s="198">
        <f>BK126</f>
        <v>0</v>
      </c>
      <c r="L126" s="40"/>
      <c r="M126" s="44"/>
      <c r="N126" s="103"/>
      <c r="O126" s="199"/>
      <c r="P126" s="104"/>
      <c r="Q126" s="200">
        <f>Q127+Q162+Q197+Q218+Q307+Q329+Q340+Q357+Q378+Q381</f>
        <v>0</v>
      </c>
      <c r="R126" s="200">
        <f>R127+R162+R197+R218+R307+R329+R340+R357+R378+R381</f>
        <v>0</v>
      </c>
      <c r="S126" s="104"/>
      <c r="T126" s="201">
        <f>T127+T162+T197+T218+T307+T329+T340+T357+T378+T381</f>
        <v>0</v>
      </c>
      <c r="U126" s="104"/>
      <c r="V126" s="201">
        <f>V127+V162+V197+V218+V307+V329+V340+V357+V378+V381</f>
        <v>0</v>
      </c>
      <c r="W126" s="104"/>
      <c r="X126" s="202">
        <f>X127+X162+X197+X218+X307+X329+X340+X357+X378+X381</f>
        <v>0</v>
      </c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121</v>
      </c>
      <c r="BK126" s="203">
        <f>BK127+BK162+BK197+BK218+BK307+BK329+BK340+BK357+BK378+BK381</f>
        <v>0</v>
      </c>
    </row>
    <row r="127" s="12" customFormat="1" ht="25.92" customHeight="1">
      <c r="A127" s="12"/>
      <c r="B127" s="204"/>
      <c r="C127" s="205"/>
      <c r="D127" s="206" t="s">
        <v>75</v>
      </c>
      <c r="E127" s="207" t="s">
        <v>1849</v>
      </c>
      <c r="F127" s="207" t="s">
        <v>1850</v>
      </c>
      <c r="G127" s="205"/>
      <c r="H127" s="205"/>
      <c r="I127" s="208"/>
      <c r="J127" s="208"/>
      <c r="K127" s="209">
        <f>BK127</f>
        <v>0</v>
      </c>
      <c r="L127" s="205"/>
      <c r="M127" s="210"/>
      <c r="N127" s="211"/>
      <c r="O127" s="212"/>
      <c r="P127" s="212"/>
      <c r="Q127" s="213">
        <f>SUM(Q128:Q161)</f>
        <v>0</v>
      </c>
      <c r="R127" s="213">
        <f>SUM(R128:R161)</f>
        <v>0</v>
      </c>
      <c r="S127" s="212"/>
      <c r="T127" s="214">
        <f>SUM(T128:T161)</f>
        <v>0</v>
      </c>
      <c r="U127" s="212"/>
      <c r="V127" s="214">
        <f>SUM(V128:V161)</f>
        <v>0</v>
      </c>
      <c r="W127" s="212"/>
      <c r="X127" s="215">
        <f>SUM(X128:X161)</f>
        <v>0</v>
      </c>
      <c r="Y127" s="12"/>
      <c r="Z127" s="12"/>
      <c r="AA127" s="12"/>
      <c r="AB127" s="12"/>
      <c r="AC127" s="12"/>
      <c r="AD127" s="12"/>
      <c r="AE127" s="12"/>
      <c r="AR127" s="216" t="s">
        <v>83</v>
      </c>
      <c r="AT127" s="217" t="s">
        <v>75</v>
      </c>
      <c r="AU127" s="217" t="s">
        <v>76</v>
      </c>
      <c r="AY127" s="216" t="s">
        <v>168</v>
      </c>
      <c r="BK127" s="218">
        <f>SUM(BK128:BK161)</f>
        <v>0</v>
      </c>
    </row>
    <row r="128" s="2" customFormat="1" ht="24.15" customHeight="1">
      <c r="A128" s="38"/>
      <c r="B128" s="39"/>
      <c r="C128" s="221" t="s">
        <v>83</v>
      </c>
      <c r="D128" s="221" t="s">
        <v>171</v>
      </c>
      <c r="E128" s="222" t="s">
        <v>1851</v>
      </c>
      <c r="F128" s="223" t="s">
        <v>1852</v>
      </c>
      <c r="G128" s="224" t="s">
        <v>1231</v>
      </c>
      <c r="H128" s="225">
        <v>1</v>
      </c>
      <c r="I128" s="226"/>
      <c r="J128" s="226"/>
      <c r="K128" s="227">
        <f>ROUND(P128*H128,2)</f>
        <v>0</v>
      </c>
      <c r="L128" s="223" t="s">
        <v>1</v>
      </c>
      <c r="M128" s="44"/>
      <c r="N128" s="228" t="s">
        <v>1</v>
      </c>
      <c r="O128" s="229" t="s">
        <v>39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91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38"/>
      <c r="Z128" s="38"/>
      <c r="AA128" s="38"/>
      <c r="AB128" s="38"/>
      <c r="AC128" s="38"/>
      <c r="AD128" s="38"/>
      <c r="AE128" s="38"/>
      <c r="AR128" s="233" t="s">
        <v>175</v>
      </c>
      <c r="AT128" s="233" t="s">
        <v>171</v>
      </c>
      <c r="AU128" s="233" t="s">
        <v>83</v>
      </c>
      <c r="AY128" s="17" t="s">
        <v>168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7" t="s">
        <v>83</v>
      </c>
      <c r="BK128" s="234">
        <f>ROUND(P128*H128,2)</f>
        <v>0</v>
      </c>
      <c r="BL128" s="17" t="s">
        <v>175</v>
      </c>
      <c r="BM128" s="233" t="s">
        <v>85</v>
      </c>
    </row>
    <row r="129" s="2" customFormat="1">
      <c r="A129" s="38"/>
      <c r="B129" s="39"/>
      <c r="C129" s="40"/>
      <c r="D129" s="235" t="s">
        <v>176</v>
      </c>
      <c r="E129" s="40"/>
      <c r="F129" s="236" t="s">
        <v>1852</v>
      </c>
      <c r="G129" s="40"/>
      <c r="H129" s="40"/>
      <c r="I129" s="237"/>
      <c r="J129" s="237"/>
      <c r="K129" s="40"/>
      <c r="L129" s="40"/>
      <c r="M129" s="44"/>
      <c r="N129" s="238"/>
      <c r="O129" s="239"/>
      <c r="P129" s="91"/>
      <c r="Q129" s="91"/>
      <c r="R129" s="91"/>
      <c r="S129" s="91"/>
      <c r="T129" s="91"/>
      <c r="U129" s="91"/>
      <c r="V129" s="91"/>
      <c r="W129" s="91"/>
      <c r="X129" s="92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83</v>
      </c>
    </row>
    <row r="130" s="2" customFormat="1" ht="16.5" customHeight="1">
      <c r="A130" s="38"/>
      <c r="B130" s="39"/>
      <c r="C130" s="221" t="s">
        <v>85</v>
      </c>
      <c r="D130" s="221" t="s">
        <v>171</v>
      </c>
      <c r="E130" s="222" t="s">
        <v>1853</v>
      </c>
      <c r="F130" s="223" t="s">
        <v>1854</v>
      </c>
      <c r="G130" s="224" t="s">
        <v>1855</v>
      </c>
      <c r="H130" s="225">
        <v>2</v>
      </c>
      <c r="I130" s="226"/>
      <c r="J130" s="226"/>
      <c r="K130" s="227">
        <f>ROUND(P130*H130,2)</f>
        <v>0</v>
      </c>
      <c r="L130" s="223" t="s">
        <v>1</v>
      </c>
      <c r="M130" s="44"/>
      <c r="N130" s="228" t="s">
        <v>1</v>
      </c>
      <c r="O130" s="229" t="s">
        <v>39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91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38"/>
      <c r="Z130" s="38"/>
      <c r="AA130" s="38"/>
      <c r="AB130" s="38"/>
      <c r="AC130" s="38"/>
      <c r="AD130" s="38"/>
      <c r="AE130" s="38"/>
      <c r="AR130" s="233" t="s">
        <v>175</v>
      </c>
      <c r="AT130" s="233" t="s">
        <v>171</v>
      </c>
      <c r="AU130" s="233" t="s">
        <v>83</v>
      </c>
      <c r="AY130" s="17" t="s">
        <v>168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7" t="s">
        <v>83</v>
      </c>
      <c r="BK130" s="234">
        <f>ROUND(P130*H130,2)</f>
        <v>0</v>
      </c>
      <c r="BL130" s="17" t="s">
        <v>175</v>
      </c>
      <c r="BM130" s="233" t="s">
        <v>175</v>
      </c>
    </row>
    <row r="131" s="2" customFormat="1">
      <c r="A131" s="38"/>
      <c r="B131" s="39"/>
      <c r="C131" s="40"/>
      <c r="D131" s="235" t="s">
        <v>176</v>
      </c>
      <c r="E131" s="40"/>
      <c r="F131" s="236" t="s">
        <v>1854</v>
      </c>
      <c r="G131" s="40"/>
      <c r="H131" s="40"/>
      <c r="I131" s="237"/>
      <c r="J131" s="237"/>
      <c r="K131" s="40"/>
      <c r="L131" s="40"/>
      <c r="M131" s="44"/>
      <c r="N131" s="238"/>
      <c r="O131" s="239"/>
      <c r="P131" s="91"/>
      <c r="Q131" s="91"/>
      <c r="R131" s="91"/>
      <c r="S131" s="91"/>
      <c r="T131" s="91"/>
      <c r="U131" s="91"/>
      <c r="V131" s="91"/>
      <c r="W131" s="91"/>
      <c r="X131" s="92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83</v>
      </c>
    </row>
    <row r="132" s="2" customFormat="1" ht="16.5" customHeight="1">
      <c r="A132" s="38"/>
      <c r="B132" s="39"/>
      <c r="C132" s="221" t="s">
        <v>179</v>
      </c>
      <c r="D132" s="221" t="s">
        <v>171</v>
      </c>
      <c r="E132" s="222" t="s">
        <v>1856</v>
      </c>
      <c r="F132" s="223" t="s">
        <v>1857</v>
      </c>
      <c r="G132" s="224" t="s">
        <v>1855</v>
      </c>
      <c r="H132" s="225">
        <v>10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39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175</v>
      </c>
      <c r="AT132" s="233" t="s">
        <v>171</v>
      </c>
      <c r="AU132" s="233" t="s">
        <v>83</v>
      </c>
      <c r="AY132" s="17" t="s">
        <v>168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83</v>
      </c>
      <c r="BK132" s="234">
        <f>ROUND(P132*H132,2)</f>
        <v>0</v>
      </c>
      <c r="BL132" s="17" t="s">
        <v>175</v>
      </c>
      <c r="BM132" s="233" t="s">
        <v>182</v>
      </c>
    </row>
    <row r="133" s="2" customFormat="1">
      <c r="A133" s="38"/>
      <c r="B133" s="39"/>
      <c r="C133" s="40"/>
      <c r="D133" s="235" t="s">
        <v>176</v>
      </c>
      <c r="E133" s="40"/>
      <c r="F133" s="236" t="s">
        <v>1857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83</v>
      </c>
    </row>
    <row r="134" s="2" customFormat="1" ht="16.5" customHeight="1">
      <c r="A134" s="38"/>
      <c r="B134" s="39"/>
      <c r="C134" s="221" t="s">
        <v>175</v>
      </c>
      <c r="D134" s="221" t="s">
        <v>171</v>
      </c>
      <c r="E134" s="222" t="s">
        <v>1858</v>
      </c>
      <c r="F134" s="223" t="s">
        <v>1859</v>
      </c>
      <c r="G134" s="224" t="s">
        <v>1231</v>
      </c>
      <c r="H134" s="225">
        <v>1</v>
      </c>
      <c r="I134" s="226"/>
      <c r="J134" s="226"/>
      <c r="K134" s="227">
        <f>ROUND(P134*H134,2)</f>
        <v>0</v>
      </c>
      <c r="L134" s="223" t="s">
        <v>1</v>
      </c>
      <c r="M134" s="44"/>
      <c r="N134" s="228" t="s">
        <v>1</v>
      </c>
      <c r="O134" s="229" t="s">
        <v>39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91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38"/>
      <c r="Z134" s="38"/>
      <c r="AA134" s="38"/>
      <c r="AB134" s="38"/>
      <c r="AC134" s="38"/>
      <c r="AD134" s="38"/>
      <c r="AE134" s="38"/>
      <c r="AR134" s="233" t="s">
        <v>175</v>
      </c>
      <c r="AT134" s="233" t="s">
        <v>171</v>
      </c>
      <c r="AU134" s="233" t="s">
        <v>83</v>
      </c>
      <c r="AY134" s="17" t="s">
        <v>168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7" t="s">
        <v>83</v>
      </c>
      <c r="BK134" s="234">
        <f>ROUND(P134*H134,2)</f>
        <v>0</v>
      </c>
      <c r="BL134" s="17" t="s">
        <v>175</v>
      </c>
      <c r="BM134" s="233" t="s">
        <v>185</v>
      </c>
    </row>
    <row r="135" s="2" customFormat="1">
      <c r="A135" s="38"/>
      <c r="B135" s="39"/>
      <c r="C135" s="40"/>
      <c r="D135" s="235" t="s">
        <v>176</v>
      </c>
      <c r="E135" s="40"/>
      <c r="F135" s="236" t="s">
        <v>1859</v>
      </c>
      <c r="G135" s="40"/>
      <c r="H135" s="40"/>
      <c r="I135" s="237"/>
      <c r="J135" s="237"/>
      <c r="K135" s="40"/>
      <c r="L135" s="40"/>
      <c r="M135" s="44"/>
      <c r="N135" s="238"/>
      <c r="O135" s="239"/>
      <c r="P135" s="91"/>
      <c r="Q135" s="91"/>
      <c r="R135" s="91"/>
      <c r="S135" s="91"/>
      <c r="T135" s="91"/>
      <c r="U135" s="91"/>
      <c r="V135" s="91"/>
      <c r="W135" s="91"/>
      <c r="X135" s="92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83</v>
      </c>
    </row>
    <row r="136" s="2" customFormat="1" ht="24.15" customHeight="1">
      <c r="A136" s="38"/>
      <c r="B136" s="39"/>
      <c r="C136" s="221" t="s">
        <v>186</v>
      </c>
      <c r="D136" s="221" t="s">
        <v>171</v>
      </c>
      <c r="E136" s="222" t="s">
        <v>1860</v>
      </c>
      <c r="F136" s="223" t="s">
        <v>1861</v>
      </c>
      <c r="G136" s="224" t="s">
        <v>1231</v>
      </c>
      <c r="H136" s="225">
        <v>1</v>
      </c>
      <c r="I136" s="226"/>
      <c r="J136" s="226"/>
      <c r="K136" s="227">
        <f>ROUND(P136*H136,2)</f>
        <v>0</v>
      </c>
      <c r="L136" s="223" t="s">
        <v>1</v>
      </c>
      <c r="M136" s="44"/>
      <c r="N136" s="228" t="s">
        <v>1</v>
      </c>
      <c r="O136" s="229" t="s">
        <v>39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91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38"/>
      <c r="Z136" s="38"/>
      <c r="AA136" s="38"/>
      <c r="AB136" s="38"/>
      <c r="AC136" s="38"/>
      <c r="AD136" s="38"/>
      <c r="AE136" s="38"/>
      <c r="AR136" s="233" t="s">
        <v>175</v>
      </c>
      <c r="AT136" s="233" t="s">
        <v>171</v>
      </c>
      <c r="AU136" s="233" t="s">
        <v>83</v>
      </c>
      <c r="AY136" s="17" t="s">
        <v>168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7" t="s">
        <v>83</v>
      </c>
      <c r="BK136" s="234">
        <f>ROUND(P136*H136,2)</f>
        <v>0</v>
      </c>
      <c r="BL136" s="17" t="s">
        <v>175</v>
      </c>
      <c r="BM136" s="233" t="s">
        <v>189</v>
      </c>
    </row>
    <row r="137" s="2" customFormat="1">
      <c r="A137" s="38"/>
      <c r="B137" s="39"/>
      <c r="C137" s="40"/>
      <c r="D137" s="235" t="s">
        <v>176</v>
      </c>
      <c r="E137" s="40"/>
      <c r="F137" s="236" t="s">
        <v>1861</v>
      </c>
      <c r="G137" s="40"/>
      <c r="H137" s="40"/>
      <c r="I137" s="237"/>
      <c r="J137" s="237"/>
      <c r="K137" s="40"/>
      <c r="L137" s="40"/>
      <c r="M137" s="44"/>
      <c r="N137" s="238"/>
      <c r="O137" s="239"/>
      <c r="P137" s="91"/>
      <c r="Q137" s="91"/>
      <c r="R137" s="91"/>
      <c r="S137" s="91"/>
      <c r="T137" s="91"/>
      <c r="U137" s="91"/>
      <c r="V137" s="91"/>
      <c r="W137" s="91"/>
      <c r="X137" s="92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83</v>
      </c>
    </row>
    <row r="138" s="2" customFormat="1" ht="16.5" customHeight="1">
      <c r="A138" s="38"/>
      <c r="B138" s="39"/>
      <c r="C138" s="221" t="s">
        <v>182</v>
      </c>
      <c r="D138" s="221" t="s">
        <v>171</v>
      </c>
      <c r="E138" s="222" t="s">
        <v>1862</v>
      </c>
      <c r="F138" s="223" t="s">
        <v>1863</v>
      </c>
      <c r="G138" s="224" t="s">
        <v>1231</v>
      </c>
      <c r="H138" s="225">
        <v>1</v>
      </c>
      <c r="I138" s="226"/>
      <c r="J138" s="226"/>
      <c r="K138" s="227">
        <f>ROUND(P138*H138,2)</f>
        <v>0</v>
      </c>
      <c r="L138" s="223" t="s">
        <v>1</v>
      </c>
      <c r="M138" s="44"/>
      <c r="N138" s="228" t="s">
        <v>1</v>
      </c>
      <c r="O138" s="229" t="s">
        <v>39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91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38"/>
      <c r="Z138" s="38"/>
      <c r="AA138" s="38"/>
      <c r="AB138" s="38"/>
      <c r="AC138" s="38"/>
      <c r="AD138" s="38"/>
      <c r="AE138" s="38"/>
      <c r="AR138" s="233" t="s">
        <v>175</v>
      </c>
      <c r="AT138" s="233" t="s">
        <v>171</v>
      </c>
      <c r="AU138" s="233" t="s">
        <v>83</v>
      </c>
      <c r="AY138" s="17" t="s">
        <v>168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7" t="s">
        <v>83</v>
      </c>
      <c r="BK138" s="234">
        <f>ROUND(P138*H138,2)</f>
        <v>0</v>
      </c>
      <c r="BL138" s="17" t="s">
        <v>175</v>
      </c>
      <c r="BM138" s="233" t="s">
        <v>9</v>
      </c>
    </row>
    <row r="139" s="2" customFormat="1">
      <c r="A139" s="38"/>
      <c r="B139" s="39"/>
      <c r="C139" s="40"/>
      <c r="D139" s="235" t="s">
        <v>176</v>
      </c>
      <c r="E139" s="40"/>
      <c r="F139" s="236" t="s">
        <v>1863</v>
      </c>
      <c r="G139" s="40"/>
      <c r="H139" s="40"/>
      <c r="I139" s="237"/>
      <c r="J139" s="237"/>
      <c r="K139" s="40"/>
      <c r="L139" s="40"/>
      <c r="M139" s="44"/>
      <c r="N139" s="238"/>
      <c r="O139" s="239"/>
      <c r="P139" s="91"/>
      <c r="Q139" s="91"/>
      <c r="R139" s="91"/>
      <c r="S139" s="91"/>
      <c r="T139" s="91"/>
      <c r="U139" s="91"/>
      <c r="V139" s="91"/>
      <c r="W139" s="91"/>
      <c r="X139" s="92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83</v>
      </c>
    </row>
    <row r="140" s="2" customFormat="1" ht="16.5" customHeight="1">
      <c r="A140" s="38"/>
      <c r="B140" s="39"/>
      <c r="C140" s="221" t="s">
        <v>192</v>
      </c>
      <c r="D140" s="221" t="s">
        <v>171</v>
      </c>
      <c r="E140" s="222" t="s">
        <v>1864</v>
      </c>
      <c r="F140" s="223" t="s">
        <v>1865</v>
      </c>
      <c r="G140" s="224" t="s">
        <v>1231</v>
      </c>
      <c r="H140" s="225">
        <v>2</v>
      </c>
      <c r="I140" s="226"/>
      <c r="J140" s="226"/>
      <c r="K140" s="227">
        <f>ROUND(P140*H140,2)</f>
        <v>0</v>
      </c>
      <c r="L140" s="223" t="s">
        <v>1</v>
      </c>
      <c r="M140" s="44"/>
      <c r="N140" s="228" t="s">
        <v>1</v>
      </c>
      <c r="O140" s="229" t="s">
        <v>39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91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38"/>
      <c r="Z140" s="38"/>
      <c r="AA140" s="38"/>
      <c r="AB140" s="38"/>
      <c r="AC140" s="38"/>
      <c r="AD140" s="38"/>
      <c r="AE140" s="38"/>
      <c r="AR140" s="233" t="s">
        <v>175</v>
      </c>
      <c r="AT140" s="233" t="s">
        <v>171</v>
      </c>
      <c r="AU140" s="233" t="s">
        <v>83</v>
      </c>
      <c r="AY140" s="17" t="s">
        <v>168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7" t="s">
        <v>83</v>
      </c>
      <c r="BK140" s="234">
        <f>ROUND(P140*H140,2)</f>
        <v>0</v>
      </c>
      <c r="BL140" s="17" t="s">
        <v>175</v>
      </c>
      <c r="BM140" s="233" t="s">
        <v>195</v>
      </c>
    </row>
    <row r="141" s="2" customFormat="1">
      <c r="A141" s="38"/>
      <c r="B141" s="39"/>
      <c r="C141" s="40"/>
      <c r="D141" s="235" t="s">
        <v>176</v>
      </c>
      <c r="E141" s="40"/>
      <c r="F141" s="236" t="s">
        <v>1865</v>
      </c>
      <c r="G141" s="40"/>
      <c r="H141" s="40"/>
      <c r="I141" s="237"/>
      <c r="J141" s="237"/>
      <c r="K141" s="40"/>
      <c r="L141" s="40"/>
      <c r="M141" s="44"/>
      <c r="N141" s="238"/>
      <c r="O141" s="239"/>
      <c r="P141" s="91"/>
      <c r="Q141" s="91"/>
      <c r="R141" s="91"/>
      <c r="S141" s="91"/>
      <c r="T141" s="91"/>
      <c r="U141" s="91"/>
      <c r="V141" s="91"/>
      <c r="W141" s="91"/>
      <c r="X141" s="92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83</v>
      </c>
    </row>
    <row r="142" s="2" customFormat="1" ht="16.5" customHeight="1">
      <c r="A142" s="38"/>
      <c r="B142" s="39"/>
      <c r="C142" s="221" t="s">
        <v>185</v>
      </c>
      <c r="D142" s="221" t="s">
        <v>171</v>
      </c>
      <c r="E142" s="222" t="s">
        <v>1866</v>
      </c>
      <c r="F142" s="223" t="s">
        <v>1867</v>
      </c>
      <c r="G142" s="224" t="s">
        <v>1231</v>
      </c>
      <c r="H142" s="225">
        <v>2</v>
      </c>
      <c r="I142" s="226"/>
      <c r="J142" s="226"/>
      <c r="K142" s="227">
        <f>ROUND(P142*H142,2)</f>
        <v>0</v>
      </c>
      <c r="L142" s="223" t="s">
        <v>1</v>
      </c>
      <c r="M142" s="44"/>
      <c r="N142" s="228" t="s">
        <v>1</v>
      </c>
      <c r="O142" s="229" t="s">
        <v>39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175</v>
      </c>
      <c r="AT142" s="233" t="s">
        <v>171</v>
      </c>
      <c r="AU142" s="233" t="s">
        <v>83</v>
      </c>
      <c r="AY142" s="17" t="s">
        <v>168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83</v>
      </c>
      <c r="BK142" s="234">
        <f>ROUND(P142*H142,2)</f>
        <v>0</v>
      </c>
      <c r="BL142" s="17" t="s">
        <v>175</v>
      </c>
      <c r="BM142" s="233" t="s">
        <v>198</v>
      </c>
    </row>
    <row r="143" s="2" customFormat="1">
      <c r="A143" s="38"/>
      <c r="B143" s="39"/>
      <c r="C143" s="40"/>
      <c r="D143" s="235" t="s">
        <v>176</v>
      </c>
      <c r="E143" s="40"/>
      <c r="F143" s="236" t="s">
        <v>1867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83</v>
      </c>
    </row>
    <row r="144" s="2" customFormat="1" ht="16.5" customHeight="1">
      <c r="A144" s="38"/>
      <c r="B144" s="39"/>
      <c r="C144" s="221" t="s">
        <v>200</v>
      </c>
      <c r="D144" s="221" t="s">
        <v>171</v>
      </c>
      <c r="E144" s="222" t="s">
        <v>1868</v>
      </c>
      <c r="F144" s="223" t="s">
        <v>1869</v>
      </c>
      <c r="G144" s="224" t="s">
        <v>1231</v>
      </c>
      <c r="H144" s="225">
        <v>2</v>
      </c>
      <c r="I144" s="226"/>
      <c r="J144" s="226"/>
      <c r="K144" s="227">
        <f>ROUND(P144*H144,2)</f>
        <v>0</v>
      </c>
      <c r="L144" s="223" t="s">
        <v>1</v>
      </c>
      <c r="M144" s="44"/>
      <c r="N144" s="228" t="s">
        <v>1</v>
      </c>
      <c r="O144" s="229" t="s">
        <v>39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91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38"/>
      <c r="Z144" s="38"/>
      <c r="AA144" s="38"/>
      <c r="AB144" s="38"/>
      <c r="AC144" s="38"/>
      <c r="AD144" s="38"/>
      <c r="AE144" s="38"/>
      <c r="AR144" s="233" t="s">
        <v>175</v>
      </c>
      <c r="AT144" s="233" t="s">
        <v>171</v>
      </c>
      <c r="AU144" s="233" t="s">
        <v>83</v>
      </c>
      <c r="AY144" s="17" t="s">
        <v>168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7" t="s">
        <v>83</v>
      </c>
      <c r="BK144" s="234">
        <f>ROUND(P144*H144,2)</f>
        <v>0</v>
      </c>
      <c r="BL144" s="17" t="s">
        <v>175</v>
      </c>
      <c r="BM144" s="233" t="s">
        <v>204</v>
      </c>
    </row>
    <row r="145" s="2" customFormat="1">
      <c r="A145" s="38"/>
      <c r="B145" s="39"/>
      <c r="C145" s="40"/>
      <c r="D145" s="235" t="s">
        <v>176</v>
      </c>
      <c r="E145" s="40"/>
      <c r="F145" s="236" t="s">
        <v>1869</v>
      </c>
      <c r="G145" s="40"/>
      <c r="H145" s="40"/>
      <c r="I145" s="237"/>
      <c r="J145" s="237"/>
      <c r="K145" s="40"/>
      <c r="L145" s="40"/>
      <c r="M145" s="44"/>
      <c r="N145" s="238"/>
      <c r="O145" s="239"/>
      <c r="P145" s="91"/>
      <c r="Q145" s="91"/>
      <c r="R145" s="91"/>
      <c r="S145" s="91"/>
      <c r="T145" s="91"/>
      <c r="U145" s="91"/>
      <c r="V145" s="91"/>
      <c r="W145" s="91"/>
      <c r="X145" s="92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83</v>
      </c>
    </row>
    <row r="146" s="2" customFormat="1" ht="16.5" customHeight="1">
      <c r="A146" s="38"/>
      <c r="B146" s="39"/>
      <c r="C146" s="221" t="s">
        <v>189</v>
      </c>
      <c r="D146" s="221" t="s">
        <v>171</v>
      </c>
      <c r="E146" s="222" t="s">
        <v>1870</v>
      </c>
      <c r="F146" s="223" t="s">
        <v>1871</v>
      </c>
      <c r="G146" s="224" t="s">
        <v>1231</v>
      </c>
      <c r="H146" s="225">
        <v>6</v>
      </c>
      <c r="I146" s="226"/>
      <c r="J146" s="226"/>
      <c r="K146" s="227">
        <f>ROUND(P146*H146,2)</f>
        <v>0</v>
      </c>
      <c r="L146" s="223" t="s">
        <v>1</v>
      </c>
      <c r="M146" s="44"/>
      <c r="N146" s="228" t="s">
        <v>1</v>
      </c>
      <c r="O146" s="229" t="s">
        <v>39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91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38"/>
      <c r="Z146" s="38"/>
      <c r="AA146" s="38"/>
      <c r="AB146" s="38"/>
      <c r="AC146" s="38"/>
      <c r="AD146" s="38"/>
      <c r="AE146" s="38"/>
      <c r="AR146" s="233" t="s">
        <v>175</v>
      </c>
      <c r="AT146" s="233" t="s">
        <v>171</v>
      </c>
      <c r="AU146" s="233" t="s">
        <v>83</v>
      </c>
      <c r="AY146" s="17" t="s">
        <v>168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7" t="s">
        <v>83</v>
      </c>
      <c r="BK146" s="234">
        <f>ROUND(P146*H146,2)</f>
        <v>0</v>
      </c>
      <c r="BL146" s="17" t="s">
        <v>175</v>
      </c>
      <c r="BM146" s="233" t="s">
        <v>211</v>
      </c>
    </row>
    <row r="147" s="2" customFormat="1">
      <c r="A147" s="38"/>
      <c r="B147" s="39"/>
      <c r="C147" s="40"/>
      <c r="D147" s="235" t="s">
        <v>176</v>
      </c>
      <c r="E147" s="40"/>
      <c r="F147" s="236" t="s">
        <v>1871</v>
      </c>
      <c r="G147" s="40"/>
      <c r="H147" s="40"/>
      <c r="I147" s="237"/>
      <c r="J147" s="237"/>
      <c r="K147" s="40"/>
      <c r="L147" s="40"/>
      <c r="M147" s="44"/>
      <c r="N147" s="238"/>
      <c r="O147" s="239"/>
      <c r="P147" s="91"/>
      <c r="Q147" s="91"/>
      <c r="R147" s="91"/>
      <c r="S147" s="91"/>
      <c r="T147" s="91"/>
      <c r="U147" s="91"/>
      <c r="V147" s="91"/>
      <c r="W147" s="91"/>
      <c r="X147" s="92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83</v>
      </c>
    </row>
    <row r="148" s="2" customFormat="1" ht="16.5" customHeight="1">
      <c r="A148" s="38"/>
      <c r="B148" s="39"/>
      <c r="C148" s="221" t="s">
        <v>169</v>
      </c>
      <c r="D148" s="221" t="s">
        <v>171</v>
      </c>
      <c r="E148" s="222" t="s">
        <v>1872</v>
      </c>
      <c r="F148" s="223" t="s">
        <v>1873</v>
      </c>
      <c r="G148" s="224" t="s">
        <v>1231</v>
      </c>
      <c r="H148" s="225">
        <v>1</v>
      </c>
      <c r="I148" s="226"/>
      <c r="J148" s="226"/>
      <c r="K148" s="227">
        <f>ROUND(P148*H148,2)</f>
        <v>0</v>
      </c>
      <c r="L148" s="223" t="s">
        <v>1</v>
      </c>
      <c r="M148" s="44"/>
      <c r="N148" s="228" t="s">
        <v>1</v>
      </c>
      <c r="O148" s="229" t="s">
        <v>39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91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38"/>
      <c r="Z148" s="38"/>
      <c r="AA148" s="38"/>
      <c r="AB148" s="38"/>
      <c r="AC148" s="38"/>
      <c r="AD148" s="38"/>
      <c r="AE148" s="38"/>
      <c r="AR148" s="233" t="s">
        <v>175</v>
      </c>
      <c r="AT148" s="233" t="s">
        <v>171</v>
      </c>
      <c r="AU148" s="233" t="s">
        <v>83</v>
      </c>
      <c r="AY148" s="17" t="s">
        <v>168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7" t="s">
        <v>83</v>
      </c>
      <c r="BK148" s="234">
        <f>ROUND(P148*H148,2)</f>
        <v>0</v>
      </c>
      <c r="BL148" s="17" t="s">
        <v>175</v>
      </c>
      <c r="BM148" s="233" t="s">
        <v>215</v>
      </c>
    </row>
    <row r="149" s="2" customFormat="1">
      <c r="A149" s="38"/>
      <c r="B149" s="39"/>
      <c r="C149" s="40"/>
      <c r="D149" s="235" t="s">
        <v>176</v>
      </c>
      <c r="E149" s="40"/>
      <c r="F149" s="236" t="s">
        <v>1873</v>
      </c>
      <c r="G149" s="40"/>
      <c r="H149" s="40"/>
      <c r="I149" s="237"/>
      <c r="J149" s="237"/>
      <c r="K149" s="40"/>
      <c r="L149" s="40"/>
      <c r="M149" s="44"/>
      <c r="N149" s="238"/>
      <c r="O149" s="239"/>
      <c r="P149" s="91"/>
      <c r="Q149" s="91"/>
      <c r="R149" s="91"/>
      <c r="S149" s="91"/>
      <c r="T149" s="91"/>
      <c r="U149" s="91"/>
      <c r="V149" s="91"/>
      <c r="W149" s="91"/>
      <c r="X149" s="92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83</v>
      </c>
    </row>
    <row r="150" s="2" customFormat="1" ht="16.5" customHeight="1">
      <c r="A150" s="38"/>
      <c r="B150" s="39"/>
      <c r="C150" s="221" t="s">
        <v>9</v>
      </c>
      <c r="D150" s="221" t="s">
        <v>171</v>
      </c>
      <c r="E150" s="222" t="s">
        <v>1874</v>
      </c>
      <c r="F150" s="223" t="s">
        <v>1875</v>
      </c>
      <c r="G150" s="224" t="s">
        <v>1231</v>
      </c>
      <c r="H150" s="225">
        <v>5</v>
      </c>
      <c r="I150" s="226"/>
      <c r="J150" s="226"/>
      <c r="K150" s="227">
        <f>ROUND(P150*H150,2)</f>
        <v>0</v>
      </c>
      <c r="L150" s="223" t="s">
        <v>1</v>
      </c>
      <c r="M150" s="44"/>
      <c r="N150" s="228" t="s">
        <v>1</v>
      </c>
      <c r="O150" s="229" t="s">
        <v>39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91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38"/>
      <c r="Z150" s="38"/>
      <c r="AA150" s="38"/>
      <c r="AB150" s="38"/>
      <c r="AC150" s="38"/>
      <c r="AD150" s="38"/>
      <c r="AE150" s="38"/>
      <c r="AR150" s="233" t="s">
        <v>175</v>
      </c>
      <c r="AT150" s="233" t="s">
        <v>171</v>
      </c>
      <c r="AU150" s="233" t="s">
        <v>83</v>
      </c>
      <c r="AY150" s="17" t="s">
        <v>168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7" t="s">
        <v>83</v>
      </c>
      <c r="BK150" s="234">
        <f>ROUND(P150*H150,2)</f>
        <v>0</v>
      </c>
      <c r="BL150" s="17" t="s">
        <v>175</v>
      </c>
      <c r="BM150" s="233" t="s">
        <v>219</v>
      </c>
    </row>
    <row r="151" s="2" customFormat="1">
      <c r="A151" s="38"/>
      <c r="B151" s="39"/>
      <c r="C151" s="40"/>
      <c r="D151" s="235" t="s">
        <v>176</v>
      </c>
      <c r="E151" s="40"/>
      <c r="F151" s="236" t="s">
        <v>1875</v>
      </c>
      <c r="G151" s="40"/>
      <c r="H151" s="40"/>
      <c r="I151" s="237"/>
      <c r="J151" s="237"/>
      <c r="K151" s="40"/>
      <c r="L151" s="40"/>
      <c r="M151" s="44"/>
      <c r="N151" s="238"/>
      <c r="O151" s="239"/>
      <c r="P151" s="91"/>
      <c r="Q151" s="91"/>
      <c r="R151" s="91"/>
      <c r="S151" s="91"/>
      <c r="T151" s="91"/>
      <c r="U151" s="91"/>
      <c r="V151" s="91"/>
      <c r="W151" s="91"/>
      <c r="X151" s="92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83</v>
      </c>
    </row>
    <row r="152" s="2" customFormat="1" ht="16.5" customHeight="1">
      <c r="A152" s="38"/>
      <c r="B152" s="39"/>
      <c r="C152" s="221" t="s">
        <v>220</v>
      </c>
      <c r="D152" s="221" t="s">
        <v>171</v>
      </c>
      <c r="E152" s="222" t="s">
        <v>1876</v>
      </c>
      <c r="F152" s="223" t="s">
        <v>1877</v>
      </c>
      <c r="G152" s="224" t="s">
        <v>1231</v>
      </c>
      <c r="H152" s="225">
        <v>1</v>
      </c>
      <c r="I152" s="226"/>
      <c r="J152" s="226"/>
      <c r="K152" s="227">
        <f>ROUND(P152*H152,2)</f>
        <v>0</v>
      </c>
      <c r="L152" s="223" t="s">
        <v>1</v>
      </c>
      <c r="M152" s="44"/>
      <c r="N152" s="228" t="s">
        <v>1</v>
      </c>
      <c r="O152" s="229" t="s">
        <v>39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91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38"/>
      <c r="Z152" s="38"/>
      <c r="AA152" s="38"/>
      <c r="AB152" s="38"/>
      <c r="AC152" s="38"/>
      <c r="AD152" s="38"/>
      <c r="AE152" s="38"/>
      <c r="AR152" s="233" t="s">
        <v>175</v>
      </c>
      <c r="AT152" s="233" t="s">
        <v>171</v>
      </c>
      <c r="AU152" s="233" t="s">
        <v>83</v>
      </c>
      <c r="AY152" s="17" t="s">
        <v>168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7" t="s">
        <v>83</v>
      </c>
      <c r="BK152" s="234">
        <f>ROUND(P152*H152,2)</f>
        <v>0</v>
      </c>
      <c r="BL152" s="17" t="s">
        <v>175</v>
      </c>
      <c r="BM152" s="233" t="s">
        <v>223</v>
      </c>
    </row>
    <row r="153" s="2" customFormat="1">
      <c r="A153" s="38"/>
      <c r="B153" s="39"/>
      <c r="C153" s="40"/>
      <c r="D153" s="235" t="s">
        <v>176</v>
      </c>
      <c r="E153" s="40"/>
      <c r="F153" s="236" t="s">
        <v>1877</v>
      </c>
      <c r="G153" s="40"/>
      <c r="H153" s="40"/>
      <c r="I153" s="237"/>
      <c r="J153" s="237"/>
      <c r="K153" s="40"/>
      <c r="L153" s="40"/>
      <c r="M153" s="44"/>
      <c r="N153" s="238"/>
      <c r="O153" s="239"/>
      <c r="P153" s="91"/>
      <c r="Q153" s="91"/>
      <c r="R153" s="91"/>
      <c r="S153" s="91"/>
      <c r="T153" s="91"/>
      <c r="U153" s="91"/>
      <c r="V153" s="91"/>
      <c r="W153" s="91"/>
      <c r="X153" s="92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83</v>
      </c>
    </row>
    <row r="154" s="2" customFormat="1" ht="24.15" customHeight="1">
      <c r="A154" s="38"/>
      <c r="B154" s="39"/>
      <c r="C154" s="221" t="s">
        <v>195</v>
      </c>
      <c r="D154" s="221" t="s">
        <v>171</v>
      </c>
      <c r="E154" s="222" t="s">
        <v>1878</v>
      </c>
      <c r="F154" s="223" t="s">
        <v>1879</v>
      </c>
      <c r="G154" s="224" t="s">
        <v>174</v>
      </c>
      <c r="H154" s="225">
        <v>1</v>
      </c>
      <c r="I154" s="226"/>
      <c r="J154" s="226"/>
      <c r="K154" s="227">
        <f>ROUND(P154*H154,2)</f>
        <v>0</v>
      </c>
      <c r="L154" s="223" t="s">
        <v>1</v>
      </c>
      <c r="M154" s="44"/>
      <c r="N154" s="228" t="s">
        <v>1</v>
      </c>
      <c r="O154" s="229" t="s">
        <v>39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91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38"/>
      <c r="Z154" s="38"/>
      <c r="AA154" s="38"/>
      <c r="AB154" s="38"/>
      <c r="AC154" s="38"/>
      <c r="AD154" s="38"/>
      <c r="AE154" s="38"/>
      <c r="AR154" s="233" t="s">
        <v>175</v>
      </c>
      <c r="AT154" s="233" t="s">
        <v>171</v>
      </c>
      <c r="AU154" s="233" t="s">
        <v>83</v>
      </c>
      <c r="AY154" s="17" t="s">
        <v>168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7" t="s">
        <v>83</v>
      </c>
      <c r="BK154" s="234">
        <f>ROUND(P154*H154,2)</f>
        <v>0</v>
      </c>
      <c r="BL154" s="17" t="s">
        <v>175</v>
      </c>
      <c r="BM154" s="233" t="s">
        <v>227</v>
      </c>
    </row>
    <row r="155" s="2" customFormat="1">
      <c r="A155" s="38"/>
      <c r="B155" s="39"/>
      <c r="C155" s="40"/>
      <c r="D155" s="235" t="s">
        <v>176</v>
      </c>
      <c r="E155" s="40"/>
      <c r="F155" s="236" t="s">
        <v>1879</v>
      </c>
      <c r="G155" s="40"/>
      <c r="H155" s="40"/>
      <c r="I155" s="237"/>
      <c r="J155" s="237"/>
      <c r="K155" s="40"/>
      <c r="L155" s="40"/>
      <c r="M155" s="44"/>
      <c r="N155" s="238"/>
      <c r="O155" s="239"/>
      <c r="P155" s="91"/>
      <c r="Q155" s="91"/>
      <c r="R155" s="91"/>
      <c r="S155" s="91"/>
      <c r="T155" s="91"/>
      <c r="U155" s="91"/>
      <c r="V155" s="91"/>
      <c r="W155" s="91"/>
      <c r="X155" s="92"/>
      <c r="Y155" s="38"/>
      <c r="Z155" s="38"/>
      <c r="AA155" s="38"/>
      <c r="AB155" s="38"/>
      <c r="AC155" s="38"/>
      <c r="AD155" s="38"/>
      <c r="AE155" s="38"/>
      <c r="AT155" s="17" t="s">
        <v>176</v>
      </c>
      <c r="AU155" s="17" t="s">
        <v>83</v>
      </c>
    </row>
    <row r="156" s="2" customFormat="1" ht="16.5" customHeight="1">
      <c r="A156" s="38"/>
      <c r="B156" s="39"/>
      <c r="C156" s="221" t="s">
        <v>229</v>
      </c>
      <c r="D156" s="221" t="s">
        <v>171</v>
      </c>
      <c r="E156" s="222" t="s">
        <v>1880</v>
      </c>
      <c r="F156" s="223" t="s">
        <v>1881</v>
      </c>
      <c r="G156" s="224" t="s">
        <v>1231</v>
      </c>
      <c r="H156" s="225">
        <v>1</v>
      </c>
      <c r="I156" s="226"/>
      <c r="J156" s="226"/>
      <c r="K156" s="227">
        <f>ROUND(P156*H156,2)</f>
        <v>0</v>
      </c>
      <c r="L156" s="223" t="s">
        <v>1</v>
      </c>
      <c r="M156" s="44"/>
      <c r="N156" s="228" t="s">
        <v>1</v>
      </c>
      <c r="O156" s="229" t="s">
        <v>39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91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38"/>
      <c r="Z156" s="38"/>
      <c r="AA156" s="38"/>
      <c r="AB156" s="38"/>
      <c r="AC156" s="38"/>
      <c r="AD156" s="38"/>
      <c r="AE156" s="38"/>
      <c r="AR156" s="233" t="s">
        <v>175</v>
      </c>
      <c r="AT156" s="233" t="s">
        <v>171</v>
      </c>
      <c r="AU156" s="233" t="s">
        <v>83</v>
      </c>
      <c r="AY156" s="17" t="s">
        <v>168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7" t="s">
        <v>83</v>
      </c>
      <c r="BK156" s="234">
        <f>ROUND(P156*H156,2)</f>
        <v>0</v>
      </c>
      <c r="BL156" s="17" t="s">
        <v>175</v>
      </c>
      <c r="BM156" s="233" t="s">
        <v>232</v>
      </c>
    </row>
    <row r="157" s="2" customFormat="1">
      <c r="A157" s="38"/>
      <c r="B157" s="39"/>
      <c r="C157" s="40"/>
      <c r="D157" s="235" t="s">
        <v>176</v>
      </c>
      <c r="E157" s="40"/>
      <c r="F157" s="236" t="s">
        <v>1881</v>
      </c>
      <c r="G157" s="40"/>
      <c r="H157" s="40"/>
      <c r="I157" s="237"/>
      <c r="J157" s="237"/>
      <c r="K157" s="40"/>
      <c r="L157" s="40"/>
      <c r="M157" s="44"/>
      <c r="N157" s="238"/>
      <c r="O157" s="239"/>
      <c r="P157" s="91"/>
      <c r="Q157" s="91"/>
      <c r="R157" s="91"/>
      <c r="S157" s="91"/>
      <c r="T157" s="91"/>
      <c r="U157" s="91"/>
      <c r="V157" s="91"/>
      <c r="W157" s="91"/>
      <c r="X157" s="92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83</v>
      </c>
    </row>
    <row r="158" s="2" customFormat="1" ht="16.5" customHeight="1">
      <c r="A158" s="38"/>
      <c r="B158" s="39"/>
      <c r="C158" s="221" t="s">
        <v>198</v>
      </c>
      <c r="D158" s="221" t="s">
        <v>171</v>
      </c>
      <c r="E158" s="222" t="s">
        <v>1882</v>
      </c>
      <c r="F158" s="223" t="s">
        <v>1883</v>
      </c>
      <c r="G158" s="224" t="s">
        <v>1231</v>
      </c>
      <c r="H158" s="225">
        <v>1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175</v>
      </c>
      <c r="AT158" s="233" t="s">
        <v>171</v>
      </c>
      <c r="AU158" s="233" t="s">
        <v>83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175</v>
      </c>
      <c r="BM158" s="233" t="s">
        <v>236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1883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83</v>
      </c>
    </row>
    <row r="160" s="2" customFormat="1" ht="16.5" customHeight="1">
      <c r="A160" s="38"/>
      <c r="B160" s="39"/>
      <c r="C160" s="221" t="s">
        <v>238</v>
      </c>
      <c r="D160" s="221" t="s">
        <v>171</v>
      </c>
      <c r="E160" s="222" t="s">
        <v>1884</v>
      </c>
      <c r="F160" s="223" t="s">
        <v>1885</v>
      </c>
      <c r="G160" s="224" t="s">
        <v>878</v>
      </c>
      <c r="H160" s="284"/>
      <c r="I160" s="226"/>
      <c r="J160" s="226"/>
      <c r="K160" s="227">
        <f>ROUND(P160*H160,2)</f>
        <v>0</v>
      </c>
      <c r="L160" s="223" t="s">
        <v>1</v>
      </c>
      <c r="M160" s="44"/>
      <c r="N160" s="228" t="s">
        <v>1</v>
      </c>
      <c r="O160" s="229" t="s">
        <v>39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91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38"/>
      <c r="Z160" s="38"/>
      <c r="AA160" s="38"/>
      <c r="AB160" s="38"/>
      <c r="AC160" s="38"/>
      <c r="AD160" s="38"/>
      <c r="AE160" s="38"/>
      <c r="AR160" s="233" t="s">
        <v>175</v>
      </c>
      <c r="AT160" s="233" t="s">
        <v>171</v>
      </c>
      <c r="AU160" s="233" t="s">
        <v>83</v>
      </c>
      <c r="AY160" s="17" t="s">
        <v>168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7" t="s">
        <v>83</v>
      </c>
      <c r="BK160" s="234">
        <f>ROUND(P160*H160,2)</f>
        <v>0</v>
      </c>
      <c r="BL160" s="17" t="s">
        <v>175</v>
      </c>
      <c r="BM160" s="233" t="s">
        <v>241</v>
      </c>
    </row>
    <row r="161" s="2" customFormat="1">
      <c r="A161" s="38"/>
      <c r="B161" s="39"/>
      <c r="C161" s="40"/>
      <c r="D161" s="235" t="s">
        <v>176</v>
      </c>
      <c r="E161" s="40"/>
      <c r="F161" s="236" t="s">
        <v>1885</v>
      </c>
      <c r="G161" s="40"/>
      <c r="H161" s="40"/>
      <c r="I161" s="237"/>
      <c r="J161" s="237"/>
      <c r="K161" s="40"/>
      <c r="L161" s="40"/>
      <c r="M161" s="44"/>
      <c r="N161" s="238"/>
      <c r="O161" s="239"/>
      <c r="P161" s="91"/>
      <c r="Q161" s="91"/>
      <c r="R161" s="91"/>
      <c r="S161" s="91"/>
      <c r="T161" s="91"/>
      <c r="U161" s="91"/>
      <c r="V161" s="91"/>
      <c r="W161" s="91"/>
      <c r="X161" s="92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83</v>
      </c>
    </row>
    <row r="162" s="12" customFormat="1" ht="25.92" customHeight="1">
      <c r="A162" s="12"/>
      <c r="B162" s="204"/>
      <c r="C162" s="205"/>
      <c r="D162" s="206" t="s">
        <v>75</v>
      </c>
      <c r="E162" s="207" t="s">
        <v>1886</v>
      </c>
      <c r="F162" s="207" t="s">
        <v>1887</v>
      </c>
      <c r="G162" s="205"/>
      <c r="H162" s="205"/>
      <c r="I162" s="208"/>
      <c r="J162" s="208"/>
      <c r="K162" s="209">
        <f>BK162</f>
        <v>0</v>
      </c>
      <c r="L162" s="205"/>
      <c r="M162" s="210"/>
      <c r="N162" s="211"/>
      <c r="O162" s="212"/>
      <c r="P162" s="212"/>
      <c r="Q162" s="213">
        <f>SUM(Q163:Q196)</f>
        <v>0</v>
      </c>
      <c r="R162" s="213">
        <f>SUM(R163:R196)</f>
        <v>0</v>
      </c>
      <c r="S162" s="212"/>
      <c r="T162" s="214">
        <f>SUM(T163:T196)</f>
        <v>0</v>
      </c>
      <c r="U162" s="212"/>
      <c r="V162" s="214">
        <f>SUM(V163:V196)</f>
        <v>0</v>
      </c>
      <c r="W162" s="212"/>
      <c r="X162" s="215">
        <f>SUM(X163:X196)</f>
        <v>0</v>
      </c>
      <c r="Y162" s="12"/>
      <c r="Z162" s="12"/>
      <c r="AA162" s="12"/>
      <c r="AB162" s="12"/>
      <c r="AC162" s="12"/>
      <c r="AD162" s="12"/>
      <c r="AE162" s="12"/>
      <c r="AR162" s="216" t="s">
        <v>83</v>
      </c>
      <c r="AT162" s="217" t="s">
        <v>75</v>
      </c>
      <c r="AU162" s="217" t="s">
        <v>76</v>
      </c>
      <c r="AY162" s="216" t="s">
        <v>168</v>
      </c>
      <c r="BK162" s="218">
        <f>SUM(BK163:BK196)</f>
        <v>0</v>
      </c>
    </row>
    <row r="163" s="2" customFormat="1" ht="24.15" customHeight="1">
      <c r="A163" s="38"/>
      <c r="B163" s="39"/>
      <c r="C163" s="221" t="s">
        <v>204</v>
      </c>
      <c r="D163" s="221" t="s">
        <v>171</v>
      </c>
      <c r="E163" s="222" t="s">
        <v>1888</v>
      </c>
      <c r="F163" s="223" t="s">
        <v>1852</v>
      </c>
      <c r="G163" s="224" t="s">
        <v>1231</v>
      </c>
      <c r="H163" s="225">
        <v>1</v>
      </c>
      <c r="I163" s="226"/>
      <c r="J163" s="226"/>
      <c r="K163" s="227">
        <f>ROUND(P163*H163,2)</f>
        <v>0</v>
      </c>
      <c r="L163" s="223" t="s">
        <v>1</v>
      </c>
      <c r="M163" s="44"/>
      <c r="N163" s="228" t="s">
        <v>1</v>
      </c>
      <c r="O163" s="229" t="s">
        <v>39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91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38"/>
      <c r="Z163" s="38"/>
      <c r="AA163" s="38"/>
      <c r="AB163" s="38"/>
      <c r="AC163" s="38"/>
      <c r="AD163" s="38"/>
      <c r="AE163" s="38"/>
      <c r="AR163" s="233" t="s">
        <v>175</v>
      </c>
      <c r="AT163" s="233" t="s">
        <v>171</v>
      </c>
      <c r="AU163" s="233" t="s">
        <v>83</v>
      </c>
      <c r="AY163" s="17" t="s">
        <v>168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7" t="s">
        <v>83</v>
      </c>
      <c r="BK163" s="234">
        <f>ROUND(P163*H163,2)</f>
        <v>0</v>
      </c>
      <c r="BL163" s="17" t="s">
        <v>175</v>
      </c>
      <c r="BM163" s="233" t="s">
        <v>246</v>
      </c>
    </row>
    <row r="164" s="2" customFormat="1">
      <c r="A164" s="38"/>
      <c r="B164" s="39"/>
      <c r="C164" s="40"/>
      <c r="D164" s="235" t="s">
        <v>176</v>
      </c>
      <c r="E164" s="40"/>
      <c r="F164" s="236" t="s">
        <v>1852</v>
      </c>
      <c r="G164" s="40"/>
      <c r="H164" s="40"/>
      <c r="I164" s="237"/>
      <c r="J164" s="237"/>
      <c r="K164" s="40"/>
      <c r="L164" s="40"/>
      <c r="M164" s="44"/>
      <c r="N164" s="238"/>
      <c r="O164" s="239"/>
      <c r="P164" s="91"/>
      <c r="Q164" s="91"/>
      <c r="R164" s="91"/>
      <c r="S164" s="91"/>
      <c r="T164" s="91"/>
      <c r="U164" s="91"/>
      <c r="V164" s="91"/>
      <c r="W164" s="91"/>
      <c r="X164" s="92"/>
      <c r="Y164" s="38"/>
      <c r="Z164" s="38"/>
      <c r="AA164" s="38"/>
      <c r="AB164" s="38"/>
      <c r="AC164" s="38"/>
      <c r="AD164" s="38"/>
      <c r="AE164" s="38"/>
      <c r="AT164" s="17" t="s">
        <v>176</v>
      </c>
      <c r="AU164" s="17" t="s">
        <v>83</v>
      </c>
    </row>
    <row r="165" s="2" customFormat="1" ht="16.5" customHeight="1">
      <c r="A165" s="38"/>
      <c r="B165" s="39"/>
      <c r="C165" s="221" t="s">
        <v>248</v>
      </c>
      <c r="D165" s="221" t="s">
        <v>171</v>
      </c>
      <c r="E165" s="222" t="s">
        <v>1889</v>
      </c>
      <c r="F165" s="223" t="s">
        <v>1854</v>
      </c>
      <c r="G165" s="224" t="s">
        <v>1855</v>
      </c>
      <c r="H165" s="225">
        <v>2</v>
      </c>
      <c r="I165" s="226"/>
      <c r="J165" s="226"/>
      <c r="K165" s="227">
        <f>ROUND(P165*H165,2)</f>
        <v>0</v>
      </c>
      <c r="L165" s="223" t="s">
        <v>1</v>
      </c>
      <c r="M165" s="44"/>
      <c r="N165" s="228" t="s">
        <v>1</v>
      </c>
      <c r="O165" s="229" t="s">
        <v>39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91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38"/>
      <c r="Z165" s="38"/>
      <c r="AA165" s="38"/>
      <c r="AB165" s="38"/>
      <c r="AC165" s="38"/>
      <c r="AD165" s="38"/>
      <c r="AE165" s="38"/>
      <c r="AR165" s="233" t="s">
        <v>175</v>
      </c>
      <c r="AT165" s="233" t="s">
        <v>171</v>
      </c>
      <c r="AU165" s="233" t="s">
        <v>83</v>
      </c>
      <c r="AY165" s="17" t="s">
        <v>168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7" t="s">
        <v>83</v>
      </c>
      <c r="BK165" s="234">
        <f>ROUND(P165*H165,2)</f>
        <v>0</v>
      </c>
      <c r="BL165" s="17" t="s">
        <v>175</v>
      </c>
      <c r="BM165" s="233" t="s">
        <v>251</v>
      </c>
    </row>
    <row r="166" s="2" customFormat="1">
      <c r="A166" s="38"/>
      <c r="B166" s="39"/>
      <c r="C166" s="40"/>
      <c r="D166" s="235" t="s">
        <v>176</v>
      </c>
      <c r="E166" s="40"/>
      <c r="F166" s="236" t="s">
        <v>1854</v>
      </c>
      <c r="G166" s="40"/>
      <c r="H166" s="40"/>
      <c r="I166" s="237"/>
      <c r="J166" s="237"/>
      <c r="K166" s="40"/>
      <c r="L166" s="40"/>
      <c r="M166" s="44"/>
      <c r="N166" s="238"/>
      <c r="O166" s="239"/>
      <c r="P166" s="91"/>
      <c r="Q166" s="91"/>
      <c r="R166" s="91"/>
      <c r="S166" s="91"/>
      <c r="T166" s="91"/>
      <c r="U166" s="91"/>
      <c r="V166" s="91"/>
      <c r="W166" s="91"/>
      <c r="X166" s="92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83</v>
      </c>
    </row>
    <row r="167" s="2" customFormat="1" ht="16.5" customHeight="1">
      <c r="A167" s="38"/>
      <c r="B167" s="39"/>
      <c r="C167" s="221" t="s">
        <v>211</v>
      </c>
      <c r="D167" s="221" t="s">
        <v>171</v>
      </c>
      <c r="E167" s="222" t="s">
        <v>1890</v>
      </c>
      <c r="F167" s="223" t="s">
        <v>1857</v>
      </c>
      <c r="G167" s="224" t="s">
        <v>1855</v>
      </c>
      <c r="H167" s="225">
        <v>10</v>
      </c>
      <c r="I167" s="226"/>
      <c r="J167" s="226"/>
      <c r="K167" s="227">
        <f>ROUND(P167*H167,2)</f>
        <v>0</v>
      </c>
      <c r="L167" s="223" t="s">
        <v>1</v>
      </c>
      <c r="M167" s="44"/>
      <c r="N167" s="228" t="s">
        <v>1</v>
      </c>
      <c r="O167" s="229" t="s">
        <v>39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91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38"/>
      <c r="Z167" s="38"/>
      <c r="AA167" s="38"/>
      <c r="AB167" s="38"/>
      <c r="AC167" s="38"/>
      <c r="AD167" s="38"/>
      <c r="AE167" s="38"/>
      <c r="AR167" s="233" t="s">
        <v>175</v>
      </c>
      <c r="AT167" s="233" t="s">
        <v>171</v>
      </c>
      <c r="AU167" s="233" t="s">
        <v>83</v>
      </c>
      <c r="AY167" s="17" t="s">
        <v>168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7" t="s">
        <v>83</v>
      </c>
      <c r="BK167" s="234">
        <f>ROUND(P167*H167,2)</f>
        <v>0</v>
      </c>
      <c r="BL167" s="17" t="s">
        <v>175</v>
      </c>
      <c r="BM167" s="233" t="s">
        <v>255</v>
      </c>
    </row>
    <row r="168" s="2" customFormat="1">
      <c r="A168" s="38"/>
      <c r="B168" s="39"/>
      <c r="C168" s="40"/>
      <c r="D168" s="235" t="s">
        <v>176</v>
      </c>
      <c r="E168" s="40"/>
      <c r="F168" s="236" t="s">
        <v>1857</v>
      </c>
      <c r="G168" s="40"/>
      <c r="H168" s="40"/>
      <c r="I168" s="237"/>
      <c r="J168" s="237"/>
      <c r="K168" s="40"/>
      <c r="L168" s="40"/>
      <c r="M168" s="44"/>
      <c r="N168" s="238"/>
      <c r="O168" s="239"/>
      <c r="P168" s="91"/>
      <c r="Q168" s="91"/>
      <c r="R168" s="91"/>
      <c r="S168" s="91"/>
      <c r="T168" s="91"/>
      <c r="U168" s="91"/>
      <c r="V168" s="91"/>
      <c r="W168" s="91"/>
      <c r="X168" s="92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83</v>
      </c>
    </row>
    <row r="169" s="2" customFormat="1" ht="16.5" customHeight="1">
      <c r="A169" s="38"/>
      <c r="B169" s="39"/>
      <c r="C169" s="221" t="s">
        <v>8</v>
      </c>
      <c r="D169" s="221" t="s">
        <v>171</v>
      </c>
      <c r="E169" s="222" t="s">
        <v>1891</v>
      </c>
      <c r="F169" s="223" t="s">
        <v>1859</v>
      </c>
      <c r="G169" s="224" t="s">
        <v>1231</v>
      </c>
      <c r="H169" s="225">
        <v>1</v>
      </c>
      <c r="I169" s="226"/>
      <c r="J169" s="226"/>
      <c r="K169" s="227">
        <f>ROUND(P169*H169,2)</f>
        <v>0</v>
      </c>
      <c r="L169" s="223" t="s">
        <v>1</v>
      </c>
      <c r="M169" s="44"/>
      <c r="N169" s="228" t="s">
        <v>1</v>
      </c>
      <c r="O169" s="229" t="s">
        <v>39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91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38"/>
      <c r="Z169" s="38"/>
      <c r="AA169" s="38"/>
      <c r="AB169" s="38"/>
      <c r="AC169" s="38"/>
      <c r="AD169" s="38"/>
      <c r="AE169" s="38"/>
      <c r="AR169" s="233" t="s">
        <v>175</v>
      </c>
      <c r="AT169" s="233" t="s">
        <v>171</v>
      </c>
      <c r="AU169" s="233" t="s">
        <v>83</v>
      </c>
      <c r="AY169" s="17" t="s">
        <v>168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7" t="s">
        <v>83</v>
      </c>
      <c r="BK169" s="234">
        <f>ROUND(P169*H169,2)</f>
        <v>0</v>
      </c>
      <c r="BL169" s="17" t="s">
        <v>175</v>
      </c>
      <c r="BM169" s="233" t="s">
        <v>258</v>
      </c>
    </row>
    <row r="170" s="2" customFormat="1">
      <c r="A170" s="38"/>
      <c r="B170" s="39"/>
      <c r="C170" s="40"/>
      <c r="D170" s="235" t="s">
        <v>176</v>
      </c>
      <c r="E170" s="40"/>
      <c r="F170" s="236" t="s">
        <v>1859</v>
      </c>
      <c r="G170" s="40"/>
      <c r="H170" s="40"/>
      <c r="I170" s="237"/>
      <c r="J170" s="237"/>
      <c r="K170" s="40"/>
      <c r="L170" s="40"/>
      <c r="M170" s="44"/>
      <c r="N170" s="238"/>
      <c r="O170" s="239"/>
      <c r="P170" s="91"/>
      <c r="Q170" s="91"/>
      <c r="R170" s="91"/>
      <c r="S170" s="91"/>
      <c r="T170" s="91"/>
      <c r="U170" s="91"/>
      <c r="V170" s="91"/>
      <c r="W170" s="91"/>
      <c r="X170" s="92"/>
      <c r="Y170" s="38"/>
      <c r="Z170" s="38"/>
      <c r="AA170" s="38"/>
      <c r="AB170" s="38"/>
      <c r="AC170" s="38"/>
      <c r="AD170" s="38"/>
      <c r="AE170" s="38"/>
      <c r="AT170" s="17" t="s">
        <v>176</v>
      </c>
      <c r="AU170" s="17" t="s">
        <v>83</v>
      </c>
    </row>
    <row r="171" s="2" customFormat="1" ht="24.15" customHeight="1">
      <c r="A171" s="38"/>
      <c r="B171" s="39"/>
      <c r="C171" s="221" t="s">
        <v>215</v>
      </c>
      <c r="D171" s="221" t="s">
        <v>171</v>
      </c>
      <c r="E171" s="222" t="s">
        <v>1892</v>
      </c>
      <c r="F171" s="223" t="s">
        <v>1861</v>
      </c>
      <c r="G171" s="224" t="s">
        <v>1231</v>
      </c>
      <c r="H171" s="225">
        <v>1</v>
      </c>
      <c r="I171" s="226"/>
      <c r="J171" s="226"/>
      <c r="K171" s="227">
        <f>ROUND(P171*H171,2)</f>
        <v>0</v>
      </c>
      <c r="L171" s="223" t="s">
        <v>1</v>
      </c>
      <c r="M171" s="44"/>
      <c r="N171" s="228" t="s">
        <v>1</v>
      </c>
      <c r="O171" s="229" t="s">
        <v>39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91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38"/>
      <c r="Z171" s="38"/>
      <c r="AA171" s="38"/>
      <c r="AB171" s="38"/>
      <c r="AC171" s="38"/>
      <c r="AD171" s="38"/>
      <c r="AE171" s="38"/>
      <c r="AR171" s="233" t="s">
        <v>175</v>
      </c>
      <c r="AT171" s="233" t="s">
        <v>171</v>
      </c>
      <c r="AU171" s="233" t="s">
        <v>83</v>
      </c>
      <c r="AY171" s="17" t="s">
        <v>168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7" t="s">
        <v>83</v>
      </c>
      <c r="BK171" s="234">
        <f>ROUND(P171*H171,2)</f>
        <v>0</v>
      </c>
      <c r="BL171" s="17" t="s">
        <v>175</v>
      </c>
      <c r="BM171" s="233" t="s">
        <v>261</v>
      </c>
    </row>
    <row r="172" s="2" customFormat="1">
      <c r="A172" s="38"/>
      <c r="B172" s="39"/>
      <c r="C172" s="40"/>
      <c r="D172" s="235" t="s">
        <v>176</v>
      </c>
      <c r="E172" s="40"/>
      <c r="F172" s="236" t="s">
        <v>1861</v>
      </c>
      <c r="G172" s="40"/>
      <c r="H172" s="40"/>
      <c r="I172" s="237"/>
      <c r="J172" s="237"/>
      <c r="K172" s="40"/>
      <c r="L172" s="40"/>
      <c r="M172" s="44"/>
      <c r="N172" s="238"/>
      <c r="O172" s="239"/>
      <c r="P172" s="91"/>
      <c r="Q172" s="91"/>
      <c r="R172" s="91"/>
      <c r="S172" s="91"/>
      <c r="T172" s="91"/>
      <c r="U172" s="91"/>
      <c r="V172" s="91"/>
      <c r="W172" s="91"/>
      <c r="X172" s="92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83</v>
      </c>
    </row>
    <row r="173" s="2" customFormat="1" ht="16.5" customHeight="1">
      <c r="A173" s="38"/>
      <c r="B173" s="39"/>
      <c r="C173" s="221" t="s">
        <v>263</v>
      </c>
      <c r="D173" s="221" t="s">
        <v>171</v>
      </c>
      <c r="E173" s="222" t="s">
        <v>1893</v>
      </c>
      <c r="F173" s="223" t="s">
        <v>1863</v>
      </c>
      <c r="G173" s="224" t="s">
        <v>1231</v>
      </c>
      <c r="H173" s="225">
        <v>1</v>
      </c>
      <c r="I173" s="226"/>
      <c r="J173" s="226"/>
      <c r="K173" s="227">
        <f>ROUND(P173*H173,2)</f>
        <v>0</v>
      </c>
      <c r="L173" s="223" t="s">
        <v>1</v>
      </c>
      <c r="M173" s="44"/>
      <c r="N173" s="228" t="s">
        <v>1</v>
      </c>
      <c r="O173" s="229" t="s">
        <v>39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91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38"/>
      <c r="Z173" s="38"/>
      <c r="AA173" s="38"/>
      <c r="AB173" s="38"/>
      <c r="AC173" s="38"/>
      <c r="AD173" s="38"/>
      <c r="AE173" s="38"/>
      <c r="AR173" s="233" t="s">
        <v>175</v>
      </c>
      <c r="AT173" s="233" t="s">
        <v>171</v>
      </c>
      <c r="AU173" s="233" t="s">
        <v>83</v>
      </c>
      <c r="AY173" s="17" t="s">
        <v>168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7" t="s">
        <v>83</v>
      </c>
      <c r="BK173" s="234">
        <f>ROUND(P173*H173,2)</f>
        <v>0</v>
      </c>
      <c r="BL173" s="17" t="s">
        <v>175</v>
      </c>
      <c r="BM173" s="233" t="s">
        <v>266</v>
      </c>
    </row>
    <row r="174" s="2" customFormat="1">
      <c r="A174" s="38"/>
      <c r="B174" s="39"/>
      <c r="C174" s="40"/>
      <c r="D174" s="235" t="s">
        <v>176</v>
      </c>
      <c r="E174" s="40"/>
      <c r="F174" s="236" t="s">
        <v>1863</v>
      </c>
      <c r="G174" s="40"/>
      <c r="H174" s="40"/>
      <c r="I174" s="237"/>
      <c r="J174" s="237"/>
      <c r="K174" s="40"/>
      <c r="L174" s="40"/>
      <c r="M174" s="44"/>
      <c r="N174" s="238"/>
      <c r="O174" s="239"/>
      <c r="P174" s="91"/>
      <c r="Q174" s="91"/>
      <c r="R174" s="91"/>
      <c r="S174" s="91"/>
      <c r="T174" s="91"/>
      <c r="U174" s="91"/>
      <c r="V174" s="91"/>
      <c r="W174" s="91"/>
      <c r="X174" s="92"/>
      <c r="Y174" s="38"/>
      <c r="Z174" s="38"/>
      <c r="AA174" s="38"/>
      <c r="AB174" s="38"/>
      <c r="AC174" s="38"/>
      <c r="AD174" s="38"/>
      <c r="AE174" s="38"/>
      <c r="AT174" s="17" t="s">
        <v>176</v>
      </c>
      <c r="AU174" s="17" t="s">
        <v>83</v>
      </c>
    </row>
    <row r="175" s="2" customFormat="1" ht="16.5" customHeight="1">
      <c r="A175" s="38"/>
      <c r="B175" s="39"/>
      <c r="C175" s="221" t="s">
        <v>219</v>
      </c>
      <c r="D175" s="221" t="s">
        <v>171</v>
      </c>
      <c r="E175" s="222" t="s">
        <v>1894</v>
      </c>
      <c r="F175" s="223" t="s">
        <v>1865</v>
      </c>
      <c r="G175" s="224" t="s">
        <v>1231</v>
      </c>
      <c r="H175" s="225">
        <v>1</v>
      </c>
      <c r="I175" s="226"/>
      <c r="J175" s="226"/>
      <c r="K175" s="227">
        <f>ROUND(P175*H175,2)</f>
        <v>0</v>
      </c>
      <c r="L175" s="223" t="s">
        <v>1</v>
      </c>
      <c r="M175" s="44"/>
      <c r="N175" s="228" t="s">
        <v>1</v>
      </c>
      <c r="O175" s="229" t="s">
        <v>39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91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38"/>
      <c r="Z175" s="38"/>
      <c r="AA175" s="38"/>
      <c r="AB175" s="38"/>
      <c r="AC175" s="38"/>
      <c r="AD175" s="38"/>
      <c r="AE175" s="38"/>
      <c r="AR175" s="233" t="s">
        <v>175</v>
      </c>
      <c r="AT175" s="233" t="s">
        <v>171</v>
      </c>
      <c r="AU175" s="233" t="s">
        <v>83</v>
      </c>
      <c r="AY175" s="17" t="s">
        <v>168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7" t="s">
        <v>83</v>
      </c>
      <c r="BK175" s="234">
        <f>ROUND(P175*H175,2)</f>
        <v>0</v>
      </c>
      <c r="BL175" s="17" t="s">
        <v>175</v>
      </c>
      <c r="BM175" s="233" t="s">
        <v>270</v>
      </c>
    </row>
    <row r="176" s="2" customFormat="1">
      <c r="A176" s="38"/>
      <c r="B176" s="39"/>
      <c r="C176" s="40"/>
      <c r="D176" s="235" t="s">
        <v>176</v>
      </c>
      <c r="E176" s="40"/>
      <c r="F176" s="236" t="s">
        <v>1865</v>
      </c>
      <c r="G176" s="40"/>
      <c r="H176" s="40"/>
      <c r="I176" s="237"/>
      <c r="J176" s="237"/>
      <c r="K176" s="40"/>
      <c r="L176" s="40"/>
      <c r="M176" s="44"/>
      <c r="N176" s="238"/>
      <c r="O176" s="239"/>
      <c r="P176" s="91"/>
      <c r="Q176" s="91"/>
      <c r="R176" s="91"/>
      <c r="S176" s="91"/>
      <c r="T176" s="91"/>
      <c r="U176" s="91"/>
      <c r="V176" s="91"/>
      <c r="W176" s="91"/>
      <c r="X176" s="92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83</v>
      </c>
    </row>
    <row r="177" s="2" customFormat="1" ht="16.5" customHeight="1">
      <c r="A177" s="38"/>
      <c r="B177" s="39"/>
      <c r="C177" s="221" t="s">
        <v>271</v>
      </c>
      <c r="D177" s="221" t="s">
        <v>171</v>
      </c>
      <c r="E177" s="222" t="s">
        <v>1895</v>
      </c>
      <c r="F177" s="223" t="s">
        <v>1867</v>
      </c>
      <c r="G177" s="224" t="s">
        <v>1231</v>
      </c>
      <c r="H177" s="225">
        <v>2</v>
      </c>
      <c r="I177" s="226"/>
      <c r="J177" s="226"/>
      <c r="K177" s="227">
        <f>ROUND(P177*H177,2)</f>
        <v>0</v>
      </c>
      <c r="L177" s="223" t="s">
        <v>1</v>
      </c>
      <c r="M177" s="44"/>
      <c r="N177" s="228" t="s">
        <v>1</v>
      </c>
      <c r="O177" s="229" t="s">
        <v>39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91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38"/>
      <c r="Z177" s="38"/>
      <c r="AA177" s="38"/>
      <c r="AB177" s="38"/>
      <c r="AC177" s="38"/>
      <c r="AD177" s="38"/>
      <c r="AE177" s="38"/>
      <c r="AR177" s="233" t="s">
        <v>175</v>
      </c>
      <c r="AT177" s="233" t="s">
        <v>171</v>
      </c>
      <c r="AU177" s="233" t="s">
        <v>83</v>
      </c>
      <c r="AY177" s="17" t="s">
        <v>168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7" t="s">
        <v>83</v>
      </c>
      <c r="BK177" s="234">
        <f>ROUND(P177*H177,2)</f>
        <v>0</v>
      </c>
      <c r="BL177" s="17" t="s">
        <v>175</v>
      </c>
      <c r="BM177" s="233" t="s">
        <v>274</v>
      </c>
    </row>
    <row r="178" s="2" customFormat="1">
      <c r="A178" s="38"/>
      <c r="B178" s="39"/>
      <c r="C178" s="40"/>
      <c r="D178" s="235" t="s">
        <v>176</v>
      </c>
      <c r="E178" s="40"/>
      <c r="F178" s="236" t="s">
        <v>1867</v>
      </c>
      <c r="G178" s="40"/>
      <c r="H178" s="40"/>
      <c r="I178" s="237"/>
      <c r="J178" s="237"/>
      <c r="K178" s="40"/>
      <c r="L178" s="40"/>
      <c r="M178" s="44"/>
      <c r="N178" s="238"/>
      <c r="O178" s="239"/>
      <c r="P178" s="91"/>
      <c r="Q178" s="91"/>
      <c r="R178" s="91"/>
      <c r="S178" s="91"/>
      <c r="T178" s="91"/>
      <c r="U178" s="91"/>
      <c r="V178" s="91"/>
      <c r="W178" s="91"/>
      <c r="X178" s="92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83</v>
      </c>
    </row>
    <row r="179" s="2" customFormat="1" ht="16.5" customHeight="1">
      <c r="A179" s="38"/>
      <c r="B179" s="39"/>
      <c r="C179" s="221" t="s">
        <v>223</v>
      </c>
      <c r="D179" s="221" t="s">
        <v>171</v>
      </c>
      <c r="E179" s="222" t="s">
        <v>1896</v>
      </c>
      <c r="F179" s="223" t="s">
        <v>1869</v>
      </c>
      <c r="G179" s="224" t="s">
        <v>1231</v>
      </c>
      <c r="H179" s="225">
        <v>2</v>
      </c>
      <c r="I179" s="226"/>
      <c r="J179" s="226"/>
      <c r="K179" s="227">
        <f>ROUND(P179*H179,2)</f>
        <v>0</v>
      </c>
      <c r="L179" s="223" t="s">
        <v>1</v>
      </c>
      <c r="M179" s="44"/>
      <c r="N179" s="228" t="s">
        <v>1</v>
      </c>
      <c r="O179" s="229" t="s">
        <v>39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91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38"/>
      <c r="Z179" s="38"/>
      <c r="AA179" s="38"/>
      <c r="AB179" s="38"/>
      <c r="AC179" s="38"/>
      <c r="AD179" s="38"/>
      <c r="AE179" s="38"/>
      <c r="AR179" s="233" t="s">
        <v>175</v>
      </c>
      <c r="AT179" s="233" t="s">
        <v>171</v>
      </c>
      <c r="AU179" s="233" t="s">
        <v>83</v>
      </c>
      <c r="AY179" s="17" t="s">
        <v>168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7" t="s">
        <v>83</v>
      </c>
      <c r="BK179" s="234">
        <f>ROUND(P179*H179,2)</f>
        <v>0</v>
      </c>
      <c r="BL179" s="17" t="s">
        <v>175</v>
      </c>
      <c r="BM179" s="233" t="s">
        <v>278</v>
      </c>
    </row>
    <row r="180" s="2" customFormat="1">
      <c r="A180" s="38"/>
      <c r="B180" s="39"/>
      <c r="C180" s="40"/>
      <c r="D180" s="235" t="s">
        <v>176</v>
      </c>
      <c r="E180" s="40"/>
      <c r="F180" s="236" t="s">
        <v>1869</v>
      </c>
      <c r="G180" s="40"/>
      <c r="H180" s="40"/>
      <c r="I180" s="237"/>
      <c r="J180" s="237"/>
      <c r="K180" s="40"/>
      <c r="L180" s="40"/>
      <c r="M180" s="44"/>
      <c r="N180" s="238"/>
      <c r="O180" s="239"/>
      <c r="P180" s="91"/>
      <c r="Q180" s="91"/>
      <c r="R180" s="91"/>
      <c r="S180" s="91"/>
      <c r="T180" s="91"/>
      <c r="U180" s="91"/>
      <c r="V180" s="91"/>
      <c r="W180" s="91"/>
      <c r="X180" s="92"/>
      <c r="Y180" s="38"/>
      <c r="Z180" s="38"/>
      <c r="AA180" s="38"/>
      <c r="AB180" s="38"/>
      <c r="AC180" s="38"/>
      <c r="AD180" s="38"/>
      <c r="AE180" s="38"/>
      <c r="AT180" s="17" t="s">
        <v>176</v>
      </c>
      <c r="AU180" s="17" t="s">
        <v>83</v>
      </c>
    </row>
    <row r="181" s="2" customFormat="1" ht="16.5" customHeight="1">
      <c r="A181" s="38"/>
      <c r="B181" s="39"/>
      <c r="C181" s="221" t="s">
        <v>283</v>
      </c>
      <c r="D181" s="221" t="s">
        <v>171</v>
      </c>
      <c r="E181" s="222" t="s">
        <v>1897</v>
      </c>
      <c r="F181" s="223" t="s">
        <v>1871</v>
      </c>
      <c r="G181" s="224" t="s">
        <v>1231</v>
      </c>
      <c r="H181" s="225">
        <v>7</v>
      </c>
      <c r="I181" s="226"/>
      <c r="J181" s="226"/>
      <c r="K181" s="227">
        <f>ROUND(P181*H181,2)</f>
        <v>0</v>
      </c>
      <c r="L181" s="223" t="s">
        <v>1</v>
      </c>
      <c r="M181" s="44"/>
      <c r="N181" s="228" t="s">
        <v>1</v>
      </c>
      <c r="O181" s="229" t="s">
        <v>39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91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38"/>
      <c r="Z181" s="38"/>
      <c r="AA181" s="38"/>
      <c r="AB181" s="38"/>
      <c r="AC181" s="38"/>
      <c r="AD181" s="38"/>
      <c r="AE181" s="38"/>
      <c r="AR181" s="233" t="s">
        <v>175</v>
      </c>
      <c r="AT181" s="233" t="s">
        <v>171</v>
      </c>
      <c r="AU181" s="233" t="s">
        <v>83</v>
      </c>
      <c r="AY181" s="17" t="s">
        <v>168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7" t="s">
        <v>83</v>
      </c>
      <c r="BK181" s="234">
        <f>ROUND(P181*H181,2)</f>
        <v>0</v>
      </c>
      <c r="BL181" s="17" t="s">
        <v>175</v>
      </c>
      <c r="BM181" s="233" t="s">
        <v>286</v>
      </c>
    </row>
    <row r="182" s="2" customFormat="1">
      <c r="A182" s="38"/>
      <c r="B182" s="39"/>
      <c r="C182" s="40"/>
      <c r="D182" s="235" t="s">
        <v>176</v>
      </c>
      <c r="E182" s="40"/>
      <c r="F182" s="236" t="s">
        <v>1871</v>
      </c>
      <c r="G182" s="40"/>
      <c r="H182" s="40"/>
      <c r="I182" s="237"/>
      <c r="J182" s="237"/>
      <c r="K182" s="40"/>
      <c r="L182" s="40"/>
      <c r="M182" s="44"/>
      <c r="N182" s="238"/>
      <c r="O182" s="239"/>
      <c r="P182" s="91"/>
      <c r="Q182" s="91"/>
      <c r="R182" s="91"/>
      <c r="S182" s="91"/>
      <c r="T182" s="91"/>
      <c r="U182" s="91"/>
      <c r="V182" s="91"/>
      <c r="W182" s="91"/>
      <c r="X182" s="92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83</v>
      </c>
    </row>
    <row r="183" s="2" customFormat="1" ht="16.5" customHeight="1">
      <c r="A183" s="38"/>
      <c r="B183" s="39"/>
      <c r="C183" s="221" t="s">
        <v>227</v>
      </c>
      <c r="D183" s="221" t="s">
        <v>171</v>
      </c>
      <c r="E183" s="222" t="s">
        <v>1898</v>
      </c>
      <c r="F183" s="223" t="s">
        <v>1873</v>
      </c>
      <c r="G183" s="224" t="s">
        <v>1231</v>
      </c>
      <c r="H183" s="225">
        <v>1</v>
      </c>
      <c r="I183" s="226"/>
      <c r="J183" s="226"/>
      <c r="K183" s="227">
        <f>ROUND(P183*H183,2)</f>
        <v>0</v>
      </c>
      <c r="L183" s="223" t="s">
        <v>1</v>
      </c>
      <c r="M183" s="44"/>
      <c r="N183" s="228" t="s">
        <v>1</v>
      </c>
      <c r="O183" s="229" t="s">
        <v>39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91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38"/>
      <c r="Z183" s="38"/>
      <c r="AA183" s="38"/>
      <c r="AB183" s="38"/>
      <c r="AC183" s="38"/>
      <c r="AD183" s="38"/>
      <c r="AE183" s="38"/>
      <c r="AR183" s="233" t="s">
        <v>175</v>
      </c>
      <c r="AT183" s="233" t="s">
        <v>171</v>
      </c>
      <c r="AU183" s="233" t="s">
        <v>83</v>
      </c>
      <c r="AY183" s="17" t="s">
        <v>168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7" t="s">
        <v>83</v>
      </c>
      <c r="BK183" s="234">
        <f>ROUND(P183*H183,2)</f>
        <v>0</v>
      </c>
      <c r="BL183" s="17" t="s">
        <v>175</v>
      </c>
      <c r="BM183" s="233" t="s">
        <v>293</v>
      </c>
    </row>
    <row r="184" s="2" customFormat="1">
      <c r="A184" s="38"/>
      <c r="B184" s="39"/>
      <c r="C184" s="40"/>
      <c r="D184" s="235" t="s">
        <v>176</v>
      </c>
      <c r="E184" s="40"/>
      <c r="F184" s="236" t="s">
        <v>1873</v>
      </c>
      <c r="G184" s="40"/>
      <c r="H184" s="40"/>
      <c r="I184" s="237"/>
      <c r="J184" s="237"/>
      <c r="K184" s="40"/>
      <c r="L184" s="40"/>
      <c r="M184" s="44"/>
      <c r="N184" s="238"/>
      <c r="O184" s="239"/>
      <c r="P184" s="91"/>
      <c r="Q184" s="91"/>
      <c r="R184" s="91"/>
      <c r="S184" s="91"/>
      <c r="T184" s="91"/>
      <c r="U184" s="91"/>
      <c r="V184" s="91"/>
      <c r="W184" s="91"/>
      <c r="X184" s="92"/>
      <c r="Y184" s="38"/>
      <c r="Z184" s="38"/>
      <c r="AA184" s="38"/>
      <c r="AB184" s="38"/>
      <c r="AC184" s="38"/>
      <c r="AD184" s="38"/>
      <c r="AE184" s="38"/>
      <c r="AT184" s="17" t="s">
        <v>176</v>
      </c>
      <c r="AU184" s="17" t="s">
        <v>83</v>
      </c>
    </row>
    <row r="185" s="2" customFormat="1" ht="16.5" customHeight="1">
      <c r="A185" s="38"/>
      <c r="B185" s="39"/>
      <c r="C185" s="221" t="s">
        <v>295</v>
      </c>
      <c r="D185" s="221" t="s">
        <v>171</v>
      </c>
      <c r="E185" s="222" t="s">
        <v>1899</v>
      </c>
      <c r="F185" s="223" t="s">
        <v>1875</v>
      </c>
      <c r="G185" s="224" t="s">
        <v>1231</v>
      </c>
      <c r="H185" s="225">
        <v>2</v>
      </c>
      <c r="I185" s="226"/>
      <c r="J185" s="226"/>
      <c r="K185" s="227">
        <f>ROUND(P185*H185,2)</f>
        <v>0</v>
      </c>
      <c r="L185" s="223" t="s">
        <v>1</v>
      </c>
      <c r="M185" s="44"/>
      <c r="N185" s="228" t="s">
        <v>1</v>
      </c>
      <c r="O185" s="229" t="s">
        <v>39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91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38"/>
      <c r="Z185" s="38"/>
      <c r="AA185" s="38"/>
      <c r="AB185" s="38"/>
      <c r="AC185" s="38"/>
      <c r="AD185" s="38"/>
      <c r="AE185" s="38"/>
      <c r="AR185" s="233" t="s">
        <v>175</v>
      </c>
      <c r="AT185" s="233" t="s">
        <v>171</v>
      </c>
      <c r="AU185" s="233" t="s">
        <v>83</v>
      </c>
      <c r="AY185" s="17" t="s">
        <v>168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7" t="s">
        <v>83</v>
      </c>
      <c r="BK185" s="234">
        <f>ROUND(P185*H185,2)</f>
        <v>0</v>
      </c>
      <c r="BL185" s="17" t="s">
        <v>175</v>
      </c>
      <c r="BM185" s="233" t="s">
        <v>298</v>
      </c>
    </row>
    <row r="186" s="2" customFormat="1">
      <c r="A186" s="38"/>
      <c r="B186" s="39"/>
      <c r="C186" s="40"/>
      <c r="D186" s="235" t="s">
        <v>176</v>
      </c>
      <c r="E186" s="40"/>
      <c r="F186" s="236" t="s">
        <v>1875</v>
      </c>
      <c r="G186" s="40"/>
      <c r="H186" s="40"/>
      <c r="I186" s="237"/>
      <c r="J186" s="237"/>
      <c r="K186" s="40"/>
      <c r="L186" s="40"/>
      <c r="M186" s="44"/>
      <c r="N186" s="238"/>
      <c r="O186" s="239"/>
      <c r="P186" s="91"/>
      <c r="Q186" s="91"/>
      <c r="R186" s="91"/>
      <c r="S186" s="91"/>
      <c r="T186" s="91"/>
      <c r="U186" s="91"/>
      <c r="V186" s="91"/>
      <c r="W186" s="91"/>
      <c r="X186" s="92"/>
      <c r="Y186" s="38"/>
      <c r="Z186" s="38"/>
      <c r="AA186" s="38"/>
      <c r="AB186" s="38"/>
      <c r="AC186" s="38"/>
      <c r="AD186" s="38"/>
      <c r="AE186" s="38"/>
      <c r="AT186" s="17" t="s">
        <v>176</v>
      </c>
      <c r="AU186" s="17" t="s">
        <v>83</v>
      </c>
    </row>
    <row r="187" s="2" customFormat="1" ht="16.5" customHeight="1">
      <c r="A187" s="38"/>
      <c r="B187" s="39"/>
      <c r="C187" s="221" t="s">
        <v>232</v>
      </c>
      <c r="D187" s="221" t="s">
        <v>171</v>
      </c>
      <c r="E187" s="222" t="s">
        <v>1900</v>
      </c>
      <c r="F187" s="223" t="s">
        <v>1877</v>
      </c>
      <c r="G187" s="224" t="s">
        <v>1231</v>
      </c>
      <c r="H187" s="225">
        <v>1</v>
      </c>
      <c r="I187" s="226"/>
      <c r="J187" s="226"/>
      <c r="K187" s="227">
        <f>ROUND(P187*H187,2)</f>
        <v>0</v>
      </c>
      <c r="L187" s="223" t="s">
        <v>1</v>
      </c>
      <c r="M187" s="44"/>
      <c r="N187" s="228" t="s">
        <v>1</v>
      </c>
      <c r="O187" s="229" t="s">
        <v>39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91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38"/>
      <c r="Z187" s="38"/>
      <c r="AA187" s="38"/>
      <c r="AB187" s="38"/>
      <c r="AC187" s="38"/>
      <c r="AD187" s="38"/>
      <c r="AE187" s="38"/>
      <c r="AR187" s="233" t="s">
        <v>175</v>
      </c>
      <c r="AT187" s="233" t="s">
        <v>171</v>
      </c>
      <c r="AU187" s="233" t="s">
        <v>83</v>
      </c>
      <c r="AY187" s="17" t="s">
        <v>168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7" t="s">
        <v>83</v>
      </c>
      <c r="BK187" s="234">
        <f>ROUND(P187*H187,2)</f>
        <v>0</v>
      </c>
      <c r="BL187" s="17" t="s">
        <v>175</v>
      </c>
      <c r="BM187" s="233" t="s">
        <v>301</v>
      </c>
    </row>
    <row r="188" s="2" customFormat="1">
      <c r="A188" s="38"/>
      <c r="B188" s="39"/>
      <c r="C188" s="40"/>
      <c r="D188" s="235" t="s">
        <v>176</v>
      </c>
      <c r="E188" s="40"/>
      <c r="F188" s="236" t="s">
        <v>1877</v>
      </c>
      <c r="G188" s="40"/>
      <c r="H188" s="40"/>
      <c r="I188" s="237"/>
      <c r="J188" s="237"/>
      <c r="K188" s="40"/>
      <c r="L188" s="40"/>
      <c r="M188" s="44"/>
      <c r="N188" s="238"/>
      <c r="O188" s="239"/>
      <c r="P188" s="91"/>
      <c r="Q188" s="91"/>
      <c r="R188" s="91"/>
      <c r="S188" s="91"/>
      <c r="T188" s="91"/>
      <c r="U188" s="91"/>
      <c r="V188" s="91"/>
      <c r="W188" s="91"/>
      <c r="X188" s="92"/>
      <c r="Y188" s="38"/>
      <c r="Z188" s="38"/>
      <c r="AA188" s="38"/>
      <c r="AB188" s="38"/>
      <c r="AC188" s="38"/>
      <c r="AD188" s="38"/>
      <c r="AE188" s="38"/>
      <c r="AT188" s="17" t="s">
        <v>176</v>
      </c>
      <c r="AU188" s="17" t="s">
        <v>83</v>
      </c>
    </row>
    <row r="189" s="2" customFormat="1" ht="24.15" customHeight="1">
      <c r="A189" s="38"/>
      <c r="B189" s="39"/>
      <c r="C189" s="221" t="s">
        <v>303</v>
      </c>
      <c r="D189" s="221" t="s">
        <v>171</v>
      </c>
      <c r="E189" s="222" t="s">
        <v>1901</v>
      </c>
      <c r="F189" s="223" t="s">
        <v>1879</v>
      </c>
      <c r="G189" s="224" t="s">
        <v>174</v>
      </c>
      <c r="H189" s="225">
        <v>1</v>
      </c>
      <c r="I189" s="226"/>
      <c r="J189" s="226"/>
      <c r="K189" s="227">
        <f>ROUND(P189*H189,2)</f>
        <v>0</v>
      </c>
      <c r="L189" s="223" t="s">
        <v>1</v>
      </c>
      <c r="M189" s="44"/>
      <c r="N189" s="228" t="s">
        <v>1</v>
      </c>
      <c r="O189" s="229" t="s">
        <v>39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91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38"/>
      <c r="Z189" s="38"/>
      <c r="AA189" s="38"/>
      <c r="AB189" s="38"/>
      <c r="AC189" s="38"/>
      <c r="AD189" s="38"/>
      <c r="AE189" s="38"/>
      <c r="AR189" s="233" t="s">
        <v>175</v>
      </c>
      <c r="AT189" s="233" t="s">
        <v>171</v>
      </c>
      <c r="AU189" s="233" t="s">
        <v>83</v>
      </c>
      <c r="AY189" s="17" t="s">
        <v>168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7" t="s">
        <v>83</v>
      </c>
      <c r="BK189" s="234">
        <f>ROUND(P189*H189,2)</f>
        <v>0</v>
      </c>
      <c r="BL189" s="17" t="s">
        <v>175</v>
      </c>
      <c r="BM189" s="233" t="s">
        <v>307</v>
      </c>
    </row>
    <row r="190" s="2" customFormat="1">
      <c r="A190" s="38"/>
      <c r="B190" s="39"/>
      <c r="C190" s="40"/>
      <c r="D190" s="235" t="s">
        <v>176</v>
      </c>
      <c r="E190" s="40"/>
      <c r="F190" s="236" t="s">
        <v>1879</v>
      </c>
      <c r="G190" s="40"/>
      <c r="H190" s="40"/>
      <c r="I190" s="237"/>
      <c r="J190" s="237"/>
      <c r="K190" s="40"/>
      <c r="L190" s="40"/>
      <c r="M190" s="44"/>
      <c r="N190" s="238"/>
      <c r="O190" s="239"/>
      <c r="P190" s="91"/>
      <c r="Q190" s="91"/>
      <c r="R190" s="91"/>
      <c r="S190" s="91"/>
      <c r="T190" s="91"/>
      <c r="U190" s="91"/>
      <c r="V190" s="91"/>
      <c r="W190" s="91"/>
      <c r="X190" s="92"/>
      <c r="Y190" s="38"/>
      <c r="Z190" s="38"/>
      <c r="AA190" s="38"/>
      <c r="AB190" s="38"/>
      <c r="AC190" s="38"/>
      <c r="AD190" s="38"/>
      <c r="AE190" s="38"/>
      <c r="AT190" s="17" t="s">
        <v>176</v>
      </c>
      <c r="AU190" s="17" t="s">
        <v>83</v>
      </c>
    </row>
    <row r="191" s="2" customFormat="1" ht="16.5" customHeight="1">
      <c r="A191" s="38"/>
      <c r="B191" s="39"/>
      <c r="C191" s="221" t="s">
        <v>236</v>
      </c>
      <c r="D191" s="221" t="s">
        <v>171</v>
      </c>
      <c r="E191" s="222" t="s">
        <v>1902</v>
      </c>
      <c r="F191" s="223" t="s">
        <v>1881</v>
      </c>
      <c r="G191" s="224" t="s">
        <v>1231</v>
      </c>
      <c r="H191" s="225">
        <v>1</v>
      </c>
      <c r="I191" s="226"/>
      <c r="J191" s="226"/>
      <c r="K191" s="227">
        <f>ROUND(P191*H191,2)</f>
        <v>0</v>
      </c>
      <c r="L191" s="223" t="s">
        <v>1</v>
      </c>
      <c r="M191" s="44"/>
      <c r="N191" s="228" t="s">
        <v>1</v>
      </c>
      <c r="O191" s="229" t="s">
        <v>39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91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38"/>
      <c r="Z191" s="38"/>
      <c r="AA191" s="38"/>
      <c r="AB191" s="38"/>
      <c r="AC191" s="38"/>
      <c r="AD191" s="38"/>
      <c r="AE191" s="38"/>
      <c r="AR191" s="233" t="s">
        <v>175</v>
      </c>
      <c r="AT191" s="233" t="s">
        <v>171</v>
      </c>
      <c r="AU191" s="233" t="s">
        <v>83</v>
      </c>
      <c r="AY191" s="17" t="s">
        <v>168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7" t="s">
        <v>83</v>
      </c>
      <c r="BK191" s="234">
        <f>ROUND(P191*H191,2)</f>
        <v>0</v>
      </c>
      <c r="BL191" s="17" t="s">
        <v>175</v>
      </c>
      <c r="BM191" s="233" t="s">
        <v>312</v>
      </c>
    </row>
    <row r="192" s="2" customFormat="1">
      <c r="A192" s="38"/>
      <c r="B192" s="39"/>
      <c r="C192" s="40"/>
      <c r="D192" s="235" t="s">
        <v>176</v>
      </c>
      <c r="E192" s="40"/>
      <c r="F192" s="236" t="s">
        <v>1881</v>
      </c>
      <c r="G192" s="40"/>
      <c r="H192" s="40"/>
      <c r="I192" s="237"/>
      <c r="J192" s="237"/>
      <c r="K192" s="40"/>
      <c r="L192" s="40"/>
      <c r="M192" s="44"/>
      <c r="N192" s="238"/>
      <c r="O192" s="239"/>
      <c r="P192" s="91"/>
      <c r="Q192" s="91"/>
      <c r="R192" s="91"/>
      <c r="S192" s="91"/>
      <c r="T192" s="91"/>
      <c r="U192" s="91"/>
      <c r="V192" s="91"/>
      <c r="W192" s="91"/>
      <c r="X192" s="92"/>
      <c r="Y192" s="38"/>
      <c r="Z192" s="38"/>
      <c r="AA192" s="38"/>
      <c r="AB192" s="38"/>
      <c r="AC192" s="38"/>
      <c r="AD192" s="38"/>
      <c r="AE192" s="38"/>
      <c r="AT192" s="17" t="s">
        <v>176</v>
      </c>
      <c r="AU192" s="17" t="s">
        <v>83</v>
      </c>
    </row>
    <row r="193" s="2" customFormat="1" ht="16.5" customHeight="1">
      <c r="A193" s="38"/>
      <c r="B193" s="39"/>
      <c r="C193" s="221" t="s">
        <v>313</v>
      </c>
      <c r="D193" s="221" t="s">
        <v>171</v>
      </c>
      <c r="E193" s="222" t="s">
        <v>1903</v>
      </c>
      <c r="F193" s="223" t="s">
        <v>1883</v>
      </c>
      <c r="G193" s="224" t="s">
        <v>1231</v>
      </c>
      <c r="H193" s="225">
        <v>1</v>
      </c>
      <c r="I193" s="226"/>
      <c r="J193" s="226"/>
      <c r="K193" s="227">
        <f>ROUND(P193*H193,2)</f>
        <v>0</v>
      </c>
      <c r="L193" s="223" t="s">
        <v>1</v>
      </c>
      <c r="M193" s="44"/>
      <c r="N193" s="228" t="s">
        <v>1</v>
      </c>
      <c r="O193" s="229" t="s">
        <v>39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91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38"/>
      <c r="Z193" s="38"/>
      <c r="AA193" s="38"/>
      <c r="AB193" s="38"/>
      <c r="AC193" s="38"/>
      <c r="AD193" s="38"/>
      <c r="AE193" s="38"/>
      <c r="AR193" s="233" t="s">
        <v>175</v>
      </c>
      <c r="AT193" s="233" t="s">
        <v>171</v>
      </c>
      <c r="AU193" s="233" t="s">
        <v>83</v>
      </c>
      <c r="AY193" s="17" t="s">
        <v>168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7" t="s">
        <v>83</v>
      </c>
      <c r="BK193" s="234">
        <f>ROUND(P193*H193,2)</f>
        <v>0</v>
      </c>
      <c r="BL193" s="17" t="s">
        <v>175</v>
      </c>
      <c r="BM193" s="233" t="s">
        <v>316</v>
      </c>
    </row>
    <row r="194" s="2" customFormat="1">
      <c r="A194" s="38"/>
      <c r="B194" s="39"/>
      <c r="C194" s="40"/>
      <c r="D194" s="235" t="s">
        <v>176</v>
      </c>
      <c r="E194" s="40"/>
      <c r="F194" s="236" t="s">
        <v>1883</v>
      </c>
      <c r="G194" s="40"/>
      <c r="H194" s="40"/>
      <c r="I194" s="237"/>
      <c r="J194" s="237"/>
      <c r="K194" s="40"/>
      <c r="L194" s="40"/>
      <c r="M194" s="44"/>
      <c r="N194" s="238"/>
      <c r="O194" s="239"/>
      <c r="P194" s="91"/>
      <c r="Q194" s="91"/>
      <c r="R194" s="91"/>
      <c r="S194" s="91"/>
      <c r="T194" s="91"/>
      <c r="U194" s="91"/>
      <c r="V194" s="91"/>
      <c r="W194" s="91"/>
      <c r="X194" s="92"/>
      <c r="Y194" s="38"/>
      <c r="Z194" s="38"/>
      <c r="AA194" s="38"/>
      <c r="AB194" s="38"/>
      <c r="AC194" s="38"/>
      <c r="AD194" s="38"/>
      <c r="AE194" s="38"/>
      <c r="AT194" s="17" t="s">
        <v>176</v>
      </c>
      <c r="AU194" s="17" t="s">
        <v>83</v>
      </c>
    </row>
    <row r="195" s="2" customFormat="1" ht="16.5" customHeight="1">
      <c r="A195" s="38"/>
      <c r="B195" s="39"/>
      <c r="C195" s="221" t="s">
        <v>241</v>
      </c>
      <c r="D195" s="221" t="s">
        <v>171</v>
      </c>
      <c r="E195" s="222" t="s">
        <v>1904</v>
      </c>
      <c r="F195" s="223" t="s">
        <v>1885</v>
      </c>
      <c r="G195" s="224" t="s">
        <v>878</v>
      </c>
      <c r="H195" s="284"/>
      <c r="I195" s="226"/>
      <c r="J195" s="226"/>
      <c r="K195" s="227">
        <f>ROUND(P195*H195,2)</f>
        <v>0</v>
      </c>
      <c r="L195" s="223" t="s">
        <v>1</v>
      </c>
      <c r="M195" s="44"/>
      <c r="N195" s="228" t="s">
        <v>1</v>
      </c>
      <c r="O195" s="229" t="s">
        <v>39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91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38"/>
      <c r="Z195" s="38"/>
      <c r="AA195" s="38"/>
      <c r="AB195" s="38"/>
      <c r="AC195" s="38"/>
      <c r="AD195" s="38"/>
      <c r="AE195" s="38"/>
      <c r="AR195" s="233" t="s">
        <v>175</v>
      </c>
      <c r="AT195" s="233" t="s">
        <v>171</v>
      </c>
      <c r="AU195" s="233" t="s">
        <v>83</v>
      </c>
      <c r="AY195" s="17" t="s">
        <v>168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7" t="s">
        <v>83</v>
      </c>
      <c r="BK195" s="234">
        <f>ROUND(P195*H195,2)</f>
        <v>0</v>
      </c>
      <c r="BL195" s="17" t="s">
        <v>175</v>
      </c>
      <c r="BM195" s="233" t="s">
        <v>319</v>
      </c>
    </row>
    <row r="196" s="2" customFormat="1">
      <c r="A196" s="38"/>
      <c r="B196" s="39"/>
      <c r="C196" s="40"/>
      <c r="D196" s="235" t="s">
        <v>176</v>
      </c>
      <c r="E196" s="40"/>
      <c r="F196" s="236" t="s">
        <v>1885</v>
      </c>
      <c r="G196" s="40"/>
      <c r="H196" s="40"/>
      <c r="I196" s="237"/>
      <c r="J196" s="237"/>
      <c r="K196" s="40"/>
      <c r="L196" s="40"/>
      <c r="M196" s="44"/>
      <c r="N196" s="238"/>
      <c r="O196" s="239"/>
      <c r="P196" s="91"/>
      <c r="Q196" s="91"/>
      <c r="R196" s="91"/>
      <c r="S196" s="91"/>
      <c r="T196" s="91"/>
      <c r="U196" s="91"/>
      <c r="V196" s="91"/>
      <c r="W196" s="91"/>
      <c r="X196" s="92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83</v>
      </c>
    </row>
    <row r="197" s="12" customFormat="1" ht="25.92" customHeight="1">
      <c r="A197" s="12"/>
      <c r="B197" s="204"/>
      <c r="C197" s="205"/>
      <c r="D197" s="206" t="s">
        <v>75</v>
      </c>
      <c r="E197" s="207" t="s">
        <v>1905</v>
      </c>
      <c r="F197" s="207" t="s">
        <v>1906</v>
      </c>
      <c r="G197" s="205"/>
      <c r="H197" s="205"/>
      <c r="I197" s="208"/>
      <c r="J197" s="208"/>
      <c r="K197" s="209">
        <f>BK197</f>
        <v>0</v>
      </c>
      <c r="L197" s="205"/>
      <c r="M197" s="210"/>
      <c r="N197" s="211"/>
      <c r="O197" s="212"/>
      <c r="P197" s="212"/>
      <c r="Q197" s="213">
        <f>SUM(Q198:Q217)</f>
        <v>0</v>
      </c>
      <c r="R197" s="213">
        <f>SUM(R198:R217)</f>
        <v>0</v>
      </c>
      <c r="S197" s="212"/>
      <c r="T197" s="214">
        <f>SUM(T198:T217)</f>
        <v>0</v>
      </c>
      <c r="U197" s="212"/>
      <c r="V197" s="214">
        <f>SUM(V198:V217)</f>
        <v>0</v>
      </c>
      <c r="W197" s="212"/>
      <c r="X197" s="215">
        <f>SUM(X198:X217)</f>
        <v>0</v>
      </c>
      <c r="Y197" s="12"/>
      <c r="Z197" s="12"/>
      <c r="AA197" s="12"/>
      <c r="AB197" s="12"/>
      <c r="AC197" s="12"/>
      <c r="AD197" s="12"/>
      <c r="AE197" s="12"/>
      <c r="AR197" s="216" t="s">
        <v>83</v>
      </c>
      <c r="AT197" s="217" t="s">
        <v>75</v>
      </c>
      <c r="AU197" s="217" t="s">
        <v>76</v>
      </c>
      <c r="AY197" s="216" t="s">
        <v>168</v>
      </c>
      <c r="BK197" s="218">
        <f>SUM(BK198:BK217)</f>
        <v>0</v>
      </c>
    </row>
    <row r="198" s="2" customFormat="1" ht="44.25" customHeight="1">
      <c r="A198" s="38"/>
      <c r="B198" s="39"/>
      <c r="C198" s="221" t="s">
        <v>320</v>
      </c>
      <c r="D198" s="221" t="s">
        <v>171</v>
      </c>
      <c r="E198" s="222" t="s">
        <v>1907</v>
      </c>
      <c r="F198" s="223" t="s">
        <v>1908</v>
      </c>
      <c r="G198" s="224" t="s">
        <v>1231</v>
      </c>
      <c r="H198" s="225">
        <v>1</v>
      </c>
      <c r="I198" s="226"/>
      <c r="J198" s="226"/>
      <c r="K198" s="227">
        <f>ROUND(P198*H198,2)</f>
        <v>0</v>
      </c>
      <c r="L198" s="223" t="s">
        <v>1</v>
      </c>
      <c r="M198" s="44"/>
      <c r="N198" s="228" t="s">
        <v>1</v>
      </c>
      <c r="O198" s="229" t="s">
        <v>39</v>
      </c>
      <c r="P198" s="230">
        <f>I198+J198</f>
        <v>0</v>
      </c>
      <c r="Q198" s="230">
        <f>ROUND(I198*H198,2)</f>
        <v>0</v>
      </c>
      <c r="R198" s="230">
        <f>ROUND(J198*H198,2)</f>
        <v>0</v>
      </c>
      <c r="S198" s="91"/>
      <c r="T198" s="231">
        <f>S198*H198</f>
        <v>0</v>
      </c>
      <c r="U198" s="231">
        <v>0</v>
      </c>
      <c r="V198" s="231">
        <f>U198*H198</f>
        <v>0</v>
      </c>
      <c r="W198" s="231">
        <v>0</v>
      </c>
      <c r="X198" s="232">
        <f>W198*H198</f>
        <v>0</v>
      </c>
      <c r="Y198" s="38"/>
      <c r="Z198" s="38"/>
      <c r="AA198" s="38"/>
      <c r="AB198" s="38"/>
      <c r="AC198" s="38"/>
      <c r="AD198" s="38"/>
      <c r="AE198" s="38"/>
      <c r="AR198" s="233" t="s">
        <v>175</v>
      </c>
      <c r="AT198" s="233" t="s">
        <v>171</v>
      </c>
      <c r="AU198" s="233" t="s">
        <v>83</v>
      </c>
      <c r="AY198" s="17" t="s">
        <v>168</v>
      </c>
      <c r="BE198" s="234">
        <f>IF(O198="základní",K198,0)</f>
        <v>0</v>
      </c>
      <c r="BF198" s="234">
        <f>IF(O198="snížená",K198,0)</f>
        <v>0</v>
      </c>
      <c r="BG198" s="234">
        <f>IF(O198="zákl. přenesená",K198,0)</f>
        <v>0</v>
      </c>
      <c r="BH198" s="234">
        <f>IF(O198="sníž. přenesená",K198,0)</f>
        <v>0</v>
      </c>
      <c r="BI198" s="234">
        <f>IF(O198="nulová",K198,0)</f>
        <v>0</v>
      </c>
      <c r="BJ198" s="17" t="s">
        <v>83</v>
      </c>
      <c r="BK198" s="234">
        <f>ROUND(P198*H198,2)</f>
        <v>0</v>
      </c>
      <c r="BL198" s="17" t="s">
        <v>175</v>
      </c>
      <c r="BM198" s="233" t="s">
        <v>323</v>
      </c>
    </row>
    <row r="199" s="2" customFormat="1">
      <c r="A199" s="38"/>
      <c r="B199" s="39"/>
      <c r="C199" s="40"/>
      <c r="D199" s="235" t="s">
        <v>176</v>
      </c>
      <c r="E199" s="40"/>
      <c r="F199" s="236" t="s">
        <v>1908</v>
      </c>
      <c r="G199" s="40"/>
      <c r="H199" s="40"/>
      <c r="I199" s="237"/>
      <c r="J199" s="237"/>
      <c r="K199" s="40"/>
      <c r="L199" s="40"/>
      <c r="M199" s="44"/>
      <c r="N199" s="238"/>
      <c r="O199" s="239"/>
      <c r="P199" s="91"/>
      <c r="Q199" s="91"/>
      <c r="R199" s="91"/>
      <c r="S199" s="91"/>
      <c r="T199" s="91"/>
      <c r="U199" s="91"/>
      <c r="V199" s="91"/>
      <c r="W199" s="91"/>
      <c r="X199" s="92"/>
      <c r="Y199" s="38"/>
      <c r="Z199" s="38"/>
      <c r="AA199" s="38"/>
      <c r="AB199" s="38"/>
      <c r="AC199" s="38"/>
      <c r="AD199" s="38"/>
      <c r="AE199" s="38"/>
      <c r="AT199" s="17" t="s">
        <v>176</v>
      </c>
      <c r="AU199" s="17" t="s">
        <v>83</v>
      </c>
    </row>
    <row r="200" s="2" customFormat="1" ht="16.5" customHeight="1">
      <c r="A200" s="38"/>
      <c r="B200" s="39"/>
      <c r="C200" s="221" t="s">
        <v>246</v>
      </c>
      <c r="D200" s="221" t="s">
        <v>171</v>
      </c>
      <c r="E200" s="222" t="s">
        <v>1909</v>
      </c>
      <c r="F200" s="223" t="s">
        <v>1854</v>
      </c>
      <c r="G200" s="224" t="s">
        <v>1855</v>
      </c>
      <c r="H200" s="225">
        <v>2</v>
      </c>
      <c r="I200" s="226"/>
      <c r="J200" s="226"/>
      <c r="K200" s="227">
        <f>ROUND(P200*H200,2)</f>
        <v>0</v>
      </c>
      <c r="L200" s="223" t="s">
        <v>1</v>
      </c>
      <c r="M200" s="44"/>
      <c r="N200" s="228" t="s">
        <v>1</v>
      </c>
      <c r="O200" s="229" t="s">
        <v>39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91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38"/>
      <c r="Z200" s="38"/>
      <c r="AA200" s="38"/>
      <c r="AB200" s="38"/>
      <c r="AC200" s="38"/>
      <c r="AD200" s="38"/>
      <c r="AE200" s="38"/>
      <c r="AR200" s="233" t="s">
        <v>175</v>
      </c>
      <c r="AT200" s="233" t="s">
        <v>171</v>
      </c>
      <c r="AU200" s="233" t="s">
        <v>83</v>
      </c>
      <c r="AY200" s="17" t="s">
        <v>168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7" t="s">
        <v>83</v>
      </c>
      <c r="BK200" s="234">
        <f>ROUND(P200*H200,2)</f>
        <v>0</v>
      </c>
      <c r="BL200" s="17" t="s">
        <v>175</v>
      </c>
      <c r="BM200" s="233" t="s">
        <v>327</v>
      </c>
    </row>
    <row r="201" s="2" customFormat="1">
      <c r="A201" s="38"/>
      <c r="B201" s="39"/>
      <c r="C201" s="40"/>
      <c r="D201" s="235" t="s">
        <v>176</v>
      </c>
      <c r="E201" s="40"/>
      <c r="F201" s="236" t="s">
        <v>1854</v>
      </c>
      <c r="G201" s="40"/>
      <c r="H201" s="40"/>
      <c r="I201" s="237"/>
      <c r="J201" s="237"/>
      <c r="K201" s="40"/>
      <c r="L201" s="40"/>
      <c r="M201" s="44"/>
      <c r="N201" s="238"/>
      <c r="O201" s="239"/>
      <c r="P201" s="91"/>
      <c r="Q201" s="91"/>
      <c r="R201" s="91"/>
      <c r="S201" s="91"/>
      <c r="T201" s="91"/>
      <c r="U201" s="91"/>
      <c r="V201" s="91"/>
      <c r="W201" s="91"/>
      <c r="X201" s="92"/>
      <c r="Y201" s="38"/>
      <c r="Z201" s="38"/>
      <c r="AA201" s="38"/>
      <c r="AB201" s="38"/>
      <c r="AC201" s="38"/>
      <c r="AD201" s="38"/>
      <c r="AE201" s="38"/>
      <c r="AT201" s="17" t="s">
        <v>176</v>
      </c>
      <c r="AU201" s="17" t="s">
        <v>83</v>
      </c>
    </row>
    <row r="202" s="2" customFormat="1" ht="16.5" customHeight="1">
      <c r="A202" s="38"/>
      <c r="B202" s="39"/>
      <c r="C202" s="221" t="s">
        <v>330</v>
      </c>
      <c r="D202" s="221" t="s">
        <v>171</v>
      </c>
      <c r="E202" s="222" t="s">
        <v>1910</v>
      </c>
      <c r="F202" s="223" t="s">
        <v>1857</v>
      </c>
      <c r="G202" s="224" t="s">
        <v>1855</v>
      </c>
      <c r="H202" s="225">
        <v>10</v>
      </c>
      <c r="I202" s="226"/>
      <c r="J202" s="226"/>
      <c r="K202" s="227">
        <f>ROUND(P202*H202,2)</f>
        <v>0</v>
      </c>
      <c r="L202" s="223" t="s">
        <v>1</v>
      </c>
      <c r="M202" s="44"/>
      <c r="N202" s="228" t="s">
        <v>1</v>
      </c>
      <c r="O202" s="229" t="s">
        <v>39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91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38"/>
      <c r="Z202" s="38"/>
      <c r="AA202" s="38"/>
      <c r="AB202" s="38"/>
      <c r="AC202" s="38"/>
      <c r="AD202" s="38"/>
      <c r="AE202" s="38"/>
      <c r="AR202" s="233" t="s">
        <v>175</v>
      </c>
      <c r="AT202" s="233" t="s">
        <v>171</v>
      </c>
      <c r="AU202" s="233" t="s">
        <v>83</v>
      </c>
      <c r="AY202" s="17" t="s">
        <v>168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7" t="s">
        <v>83</v>
      </c>
      <c r="BK202" s="234">
        <f>ROUND(P202*H202,2)</f>
        <v>0</v>
      </c>
      <c r="BL202" s="17" t="s">
        <v>175</v>
      </c>
      <c r="BM202" s="233" t="s">
        <v>333</v>
      </c>
    </row>
    <row r="203" s="2" customFormat="1">
      <c r="A203" s="38"/>
      <c r="B203" s="39"/>
      <c r="C203" s="40"/>
      <c r="D203" s="235" t="s">
        <v>176</v>
      </c>
      <c r="E203" s="40"/>
      <c r="F203" s="236" t="s">
        <v>1857</v>
      </c>
      <c r="G203" s="40"/>
      <c r="H203" s="40"/>
      <c r="I203" s="237"/>
      <c r="J203" s="237"/>
      <c r="K203" s="40"/>
      <c r="L203" s="40"/>
      <c r="M203" s="44"/>
      <c r="N203" s="238"/>
      <c r="O203" s="239"/>
      <c r="P203" s="91"/>
      <c r="Q203" s="91"/>
      <c r="R203" s="91"/>
      <c r="S203" s="91"/>
      <c r="T203" s="91"/>
      <c r="U203" s="91"/>
      <c r="V203" s="91"/>
      <c r="W203" s="91"/>
      <c r="X203" s="92"/>
      <c r="Y203" s="38"/>
      <c r="Z203" s="38"/>
      <c r="AA203" s="38"/>
      <c r="AB203" s="38"/>
      <c r="AC203" s="38"/>
      <c r="AD203" s="38"/>
      <c r="AE203" s="38"/>
      <c r="AT203" s="17" t="s">
        <v>176</v>
      </c>
      <c r="AU203" s="17" t="s">
        <v>83</v>
      </c>
    </row>
    <row r="204" s="2" customFormat="1" ht="16.5" customHeight="1">
      <c r="A204" s="38"/>
      <c r="B204" s="39"/>
      <c r="C204" s="221" t="s">
        <v>251</v>
      </c>
      <c r="D204" s="221" t="s">
        <v>171</v>
      </c>
      <c r="E204" s="222" t="s">
        <v>1911</v>
      </c>
      <c r="F204" s="223" t="s">
        <v>1912</v>
      </c>
      <c r="G204" s="224" t="s">
        <v>1231</v>
      </c>
      <c r="H204" s="225">
        <v>1</v>
      </c>
      <c r="I204" s="226"/>
      <c r="J204" s="226"/>
      <c r="K204" s="227">
        <f>ROUND(P204*H204,2)</f>
        <v>0</v>
      </c>
      <c r="L204" s="223" t="s">
        <v>1</v>
      </c>
      <c r="M204" s="44"/>
      <c r="N204" s="228" t="s">
        <v>1</v>
      </c>
      <c r="O204" s="229" t="s">
        <v>39</v>
      </c>
      <c r="P204" s="230">
        <f>I204+J204</f>
        <v>0</v>
      </c>
      <c r="Q204" s="230">
        <f>ROUND(I204*H204,2)</f>
        <v>0</v>
      </c>
      <c r="R204" s="230">
        <f>ROUND(J204*H204,2)</f>
        <v>0</v>
      </c>
      <c r="S204" s="91"/>
      <c r="T204" s="231">
        <f>S204*H204</f>
        <v>0</v>
      </c>
      <c r="U204" s="231">
        <v>0</v>
      </c>
      <c r="V204" s="231">
        <f>U204*H204</f>
        <v>0</v>
      </c>
      <c r="W204" s="231">
        <v>0</v>
      </c>
      <c r="X204" s="232">
        <f>W204*H204</f>
        <v>0</v>
      </c>
      <c r="Y204" s="38"/>
      <c r="Z204" s="38"/>
      <c r="AA204" s="38"/>
      <c r="AB204" s="38"/>
      <c r="AC204" s="38"/>
      <c r="AD204" s="38"/>
      <c r="AE204" s="38"/>
      <c r="AR204" s="233" t="s">
        <v>175</v>
      </c>
      <c r="AT204" s="233" t="s">
        <v>171</v>
      </c>
      <c r="AU204" s="233" t="s">
        <v>83</v>
      </c>
      <c r="AY204" s="17" t="s">
        <v>168</v>
      </c>
      <c r="BE204" s="234">
        <f>IF(O204="základní",K204,0)</f>
        <v>0</v>
      </c>
      <c r="BF204" s="234">
        <f>IF(O204="snížená",K204,0)</f>
        <v>0</v>
      </c>
      <c r="BG204" s="234">
        <f>IF(O204="zákl. přenesená",K204,0)</f>
        <v>0</v>
      </c>
      <c r="BH204" s="234">
        <f>IF(O204="sníž. přenesená",K204,0)</f>
        <v>0</v>
      </c>
      <c r="BI204" s="234">
        <f>IF(O204="nulová",K204,0)</f>
        <v>0</v>
      </c>
      <c r="BJ204" s="17" t="s">
        <v>83</v>
      </c>
      <c r="BK204" s="234">
        <f>ROUND(P204*H204,2)</f>
        <v>0</v>
      </c>
      <c r="BL204" s="17" t="s">
        <v>175</v>
      </c>
      <c r="BM204" s="233" t="s">
        <v>337</v>
      </c>
    </row>
    <row r="205" s="2" customFormat="1">
      <c r="A205" s="38"/>
      <c r="B205" s="39"/>
      <c r="C205" s="40"/>
      <c r="D205" s="235" t="s">
        <v>176</v>
      </c>
      <c r="E205" s="40"/>
      <c r="F205" s="236" t="s">
        <v>1912</v>
      </c>
      <c r="G205" s="40"/>
      <c r="H205" s="40"/>
      <c r="I205" s="237"/>
      <c r="J205" s="237"/>
      <c r="K205" s="40"/>
      <c r="L205" s="40"/>
      <c r="M205" s="44"/>
      <c r="N205" s="238"/>
      <c r="O205" s="239"/>
      <c r="P205" s="91"/>
      <c r="Q205" s="91"/>
      <c r="R205" s="91"/>
      <c r="S205" s="91"/>
      <c r="T205" s="91"/>
      <c r="U205" s="91"/>
      <c r="V205" s="91"/>
      <c r="W205" s="91"/>
      <c r="X205" s="92"/>
      <c r="Y205" s="38"/>
      <c r="Z205" s="38"/>
      <c r="AA205" s="38"/>
      <c r="AB205" s="38"/>
      <c r="AC205" s="38"/>
      <c r="AD205" s="38"/>
      <c r="AE205" s="38"/>
      <c r="AT205" s="17" t="s">
        <v>176</v>
      </c>
      <c r="AU205" s="17" t="s">
        <v>83</v>
      </c>
    </row>
    <row r="206" s="2" customFormat="1" ht="16.5" customHeight="1">
      <c r="A206" s="38"/>
      <c r="B206" s="39"/>
      <c r="C206" s="221" t="s">
        <v>339</v>
      </c>
      <c r="D206" s="221" t="s">
        <v>171</v>
      </c>
      <c r="E206" s="222" t="s">
        <v>1913</v>
      </c>
      <c r="F206" s="223" t="s">
        <v>1914</v>
      </c>
      <c r="G206" s="224" t="s">
        <v>1231</v>
      </c>
      <c r="H206" s="225">
        <v>2</v>
      </c>
      <c r="I206" s="226"/>
      <c r="J206" s="226"/>
      <c r="K206" s="227">
        <f>ROUND(P206*H206,2)</f>
        <v>0</v>
      </c>
      <c r="L206" s="223" t="s">
        <v>1</v>
      </c>
      <c r="M206" s="44"/>
      <c r="N206" s="228" t="s">
        <v>1</v>
      </c>
      <c r="O206" s="229" t="s">
        <v>39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91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38"/>
      <c r="Z206" s="38"/>
      <c r="AA206" s="38"/>
      <c r="AB206" s="38"/>
      <c r="AC206" s="38"/>
      <c r="AD206" s="38"/>
      <c r="AE206" s="38"/>
      <c r="AR206" s="233" t="s">
        <v>175</v>
      </c>
      <c r="AT206" s="233" t="s">
        <v>171</v>
      </c>
      <c r="AU206" s="233" t="s">
        <v>83</v>
      </c>
      <c r="AY206" s="17" t="s">
        <v>168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7" t="s">
        <v>83</v>
      </c>
      <c r="BK206" s="234">
        <f>ROUND(P206*H206,2)</f>
        <v>0</v>
      </c>
      <c r="BL206" s="17" t="s">
        <v>175</v>
      </c>
      <c r="BM206" s="233" t="s">
        <v>342</v>
      </c>
    </row>
    <row r="207" s="2" customFormat="1">
      <c r="A207" s="38"/>
      <c r="B207" s="39"/>
      <c r="C207" s="40"/>
      <c r="D207" s="235" t="s">
        <v>176</v>
      </c>
      <c r="E207" s="40"/>
      <c r="F207" s="236" t="s">
        <v>1914</v>
      </c>
      <c r="G207" s="40"/>
      <c r="H207" s="40"/>
      <c r="I207" s="237"/>
      <c r="J207" s="237"/>
      <c r="K207" s="40"/>
      <c r="L207" s="40"/>
      <c r="M207" s="44"/>
      <c r="N207" s="238"/>
      <c r="O207" s="239"/>
      <c r="P207" s="91"/>
      <c r="Q207" s="91"/>
      <c r="R207" s="91"/>
      <c r="S207" s="91"/>
      <c r="T207" s="91"/>
      <c r="U207" s="91"/>
      <c r="V207" s="91"/>
      <c r="W207" s="91"/>
      <c r="X207" s="92"/>
      <c r="Y207" s="38"/>
      <c r="Z207" s="38"/>
      <c r="AA207" s="38"/>
      <c r="AB207" s="38"/>
      <c r="AC207" s="38"/>
      <c r="AD207" s="38"/>
      <c r="AE207" s="38"/>
      <c r="AT207" s="17" t="s">
        <v>176</v>
      </c>
      <c r="AU207" s="17" t="s">
        <v>83</v>
      </c>
    </row>
    <row r="208" s="2" customFormat="1" ht="16.5" customHeight="1">
      <c r="A208" s="38"/>
      <c r="B208" s="39"/>
      <c r="C208" s="221" t="s">
        <v>255</v>
      </c>
      <c r="D208" s="221" t="s">
        <v>171</v>
      </c>
      <c r="E208" s="222" t="s">
        <v>1915</v>
      </c>
      <c r="F208" s="223" t="s">
        <v>1916</v>
      </c>
      <c r="G208" s="224" t="s">
        <v>1231</v>
      </c>
      <c r="H208" s="225">
        <v>2</v>
      </c>
      <c r="I208" s="226"/>
      <c r="J208" s="226"/>
      <c r="K208" s="227">
        <f>ROUND(P208*H208,2)</f>
        <v>0</v>
      </c>
      <c r="L208" s="223" t="s">
        <v>1</v>
      </c>
      <c r="M208" s="44"/>
      <c r="N208" s="228" t="s">
        <v>1</v>
      </c>
      <c r="O208" s="229" t="s">
        <v>39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91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38"/>
      <c r="Z208" s="38"/>
      <c r="AA208" s="38"/>
      <c r="AB208" s="38"/>
      <c r="AC208" s="38"/>
      <c r="AD208" s="38"/>
      <c r="AE208" s="38"/>
      <c r="AR208" s="233" t="s">
        <v>175</v>
      </c>
      <c r="AT208" s="233" t="s">
        <v>171</v>
      </c>
      <c r="AU208" s="233" t="s">
        <v>83</v>
      </c>
      <c r="AY208" s="17" t="s">
        <v>168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7" t="s">
        <v>83</v>
      </c>
      <c r="BK208" s="234">
        <f>ROUND(P208*H208,2)</f>
        <v>0</v>
      </c>
      <c r="BL208" s="17" t="s">
        <v>175</v>
      </c>
      <c r="BM208" s="233" t="s">
        <v>345</v>
      </c>
    </row>
    <row r="209" s="2" customFormat="1">
      <c r="A209" s="38"/>
      <c r="B209" s="39"/>
      <c r="C209" s="40"/>
      <c r="D209" s="235" t="s">
        <v>176</v>
      </c>
      <c r="E209" s="40"/>
      <c r="F209" s="236" t="s">
        <v>1916</v>
      </c>
      <c r="G209" s="40"/>
      <c r="H209" s="40"/>
      <c r="I209" s="237"/>
      <c r="J209" s="237"/>
      <c r="K209" s="40"/>
      <c r="L209" s="40"/>
      <c r="M209" s="44"/>
      <c r="N209" s="238"/>
      <c r="O209" s="239"/>
      <c r="P209" s="91"/>
      <c r="Q209" s="91"/>
      <c r="R209" s="91"/>
      <c r="S209" s="91"/>
      <c r="T209" s="91"/>
      <c r="U209" s="91"/>
      <c r="V209" s="91"/>
      <c r="W209" s="91"/>
      <c r="X209" s="92"/>
      <c r="Y209" s="38"/>
      <c r="Z209" s="38"/>
      <c r="AA209" s="38"/>
      <c r="AB209" s="38"/>
      <c r="AC209" s="38"/>
      <c r="AD209" s="38"/>
      <c r="AE209" s="38"/>
      <c r="AT209" s="17" t="s">
        <v>176</v>
      </c>
      <c r="AU209" s="17" t="s">
        <v>83</v>
      </c>
    </row>
    <row r="210" s="2" customFormat="1" ht="24.15" customHeight="1">
      <c r="A210" s="38"/>
      <c r="B210" s="39"/>
      <c r="C210" s="221" t="s">
        <v>348</v>
      </c>
      <c r="D210" s="221" t="s">
        <v>171</v>
      </c>
      <c r="E210" s="222" t="s">
        <v>1917</v>
      </c>
      <c r="F210" s="223" t="s">
        <v>1879</v>
      </c>
      <c r="G210" s="224" t="s">
        <v>174</v>
      </c>
      <c r="H210" s="225">
        <v>1</v>
      </c>
      <c r="I210" s="226"/>
      <c r="J210" s="226"/>
      <c r="K210" s="227">
        <f>ROUND(P210*H210,2)</f>
        <v>0</v>
      </c>
      <c r="L210" s="223" t="s">
        <v>1</v>
      </c>
      <c r="M210" s="44"/>
      <c r="N210" s="228" t="s">
        <v>1</v>
      </c>
      <c r="O210" s="229" t="s">
        <v>39</v>
      </c>
      <c r="P210" s="230">
        <f>I210+J210</f>
        <v>0</v>
      </c>
      <c r="Q210" s="230">
        <f>ROUND(I210*H210,2)</f>
        <v>0</v>
      </c>
      <c r="R210" s="230">
        <f>ROUND(J210*H210,2)</f>
        <v>0</v>
      </c>
      <c r="S210" s="91"/>
      <c r="T210" s="231">
        <f>S210*H210</f>
        <v>0</v>
      </c>
      <c r="U210" s="231">
        <v>0</v>
      </c>
      <c r="V210" s="231">
        <f>U210*H210</f>
        <v>0</v>
      </c>
      <c r="W210" s="231">
        <v>0</v>
      </c>
      <c r="X210" s="232">
        <f>W210*H210</f>
        <v>0</v>
      </c>
      <c r="Y210" s="38"/>
      <c r="Z210" s="38"/>
      <c r="AA210" s="38"/>
      <c r="AB210" s="38"/>
      <c r="AC210" s="38"/>
      <c r="AD210" s="38"/>
      <c r="AE210" s="38"/>
      <c r="AR210" s="233" t="s">
        <v>175</v>
      </c>
      <c r="AT210" s="233" t="s">
        <v>171</v>
      </c>
      <c r="AU210" s="233" t="s">
        <v>83</v>
      </c>
      <c r="AY210" s="17" t="s">
        <v>168</v>
      </c>
      <c r="BE210" s="234">
        <f>IF(O210="základní",K210,0)</f>
        <v>0</v>
      </c>
      <c r="BF210" s="234">
        <f>IF(O210="snížená",K210,0)</f>
        <v>0</v>
      </c>
      <c r="BG210" s="234">
        <f>IF(O210="zákl. přenesená",K210,0)</f>
        <v>0</v>
      </c>
      <c r="BH210" s="234">
        <f>IF(O210="sníž. přenesená",K210,0)</f>
        <v>0</v>
      </c>
      <c r="BI210" s="234">
        <f>IF(O210="nulová",K210,0)</f>
        <v>0</v>
      </c>
      <c r="BJ210" s="17" t="s">
        <v>83</v>
      </c>
      <c r="BK210" s="234">
        <f>ROUND(P210*H210,2)</f>
        <v>0</v>
      </c>
      <c r="BL210" s="17" t="s">
        <v>175</v>
      </c>
      <c r="BM210" s="233" t="s">
        <v>351</v>
      </c>
    </row>
    <row r="211" s="2" customFormat="1">
      <c r="A211" s="38"/>
      <c r="B211" s="39"/>
      <c r="C211" s="40"/>
      <c r="D211" s="235" t="s">
        <v>176</v>
      </c>
      <c r="E211" s="40"/>
      <c r="F211" s="236" t="s">
        <v>1879</v>
      </c>
      <c r="G211" s="40"/>
      <c r="H211" s="40"/>
      <c r="I211" s="237"/>
      <c r="J211" s="237"/>
      <c r="K211" s="40"/>
      <c r="L211" s="40"/>
      <c r="M211" s="44"/>
      <c r="N211" s="238"/>
      <c r="O211" s="239"/>
      <c r="P211" s="91"/>
      <c r="Q211" s="91"/>
      <c r="R211" s="91"/>
      <c r="S211" s="91"/>
      <c r="T211" s="91"/>
      <c r="U211" s="91"/>
      <c r="V211" s="91"/>
      <c r="W211" s="91"/>
      <c r="X211" s="92"/>
      <c r="Y211" s="38"/>
      <c r="Z211" s="38"/>
      <c r="AA211" s="38"/>
      <c r="AB211" s="38"/>
      <c r="AC211" s="38"/>
      <c r="AD211" s="38"/>
      <c r="AE211" s="38"/>
      <c r="AT211" s="17" t="s">
        <v>176</v>
      </c>
      <c r="AU211" s="17" t="s">
        <v>83</v>
      </c>
    </row>
    <row r="212" s="2" customFormat="1" ht="16.5" customHeight="1">
      <c r="A212" s="38"/>
      <c r="B212" s="39"/>
      <c r="C212" s="221" t="s">
        <v>258</v>
      </c>
      <c r="D212" s="221" t="s">
        <v>171</v>
      </c>
      <c r="E212" s="222" t="s">
        <v>1918</v>
      </c>
      <c r="F212" s="223" t="s">
        <v>1881</v>
      </c>
      <c r="G212" s="224" t="s">
        <v>1231</v>
      </c>
      <c r="H212" s="225">
        <v>1</v>
      </c>
      <c r="I212" s="226"/>
      <c r="J212" s="226"/>
      <c r="K212" s="227">
        <f>ROUND(P212*H212,2)</f>
        <v>0</v>
      </c>
      <c r="L212" s="223" t="s">
        <v>1</v>
      </c>
      <c r="M212" s="44"/>
      <c r="N212" s="228" t="s">
        <v>1</v>
      </c>
      <c r="O212" s="229" t="s">
        <v>39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91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38"/>
      <c r="Z212" s="38"/>
      <c r="AA212" s="38"/>
      <c r="AB212" s="38"/>
      <c r="AC212" s="38"/>
      <c r="AD212" s="38"/>
      <c r="AE212" s="38"/>
      <c r="AR212" s="233" t="s">
        <v>175</v>
      </c>
      <c r="AT212" s="233" t="s">
        <v>171</v>
      </c>
      <c r="AU212" s="233" t="s">
        <v>83</v>
      </c>
      <c r="AY212" s="17" t="s">
        <v>168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7" t="s">
        <v>83</v>
      </c>
      <c r="BK212" s="234">
        <f>ROUND(P212*H212,2)</f>
        <v>0</v>
      </c>
      <c r="BL212" s="17" t="s">
        <v>175</v>
      </c>
      <c r="BM212" s="233" t="s">
        <v>354</v>
      </c>
    </row>
    <row r="213" s="2" customFormat="1">
      <c r="A213" s="38"/>
      <c r="B213" s="39"/>
      <c r="C213" s="40"/>
      <c r="D213" s="235" t="s">
        <v>176</v>
      </c>
      <c r="E213" s="40"/>
      <c r="F213" s="236" t="s">
        <v>1881</v>
      </c>
      <c r="G213" s="40"/>
      <c r="H213" s="40"/>
      <c r="I213" s="237"/>
      <c r="J213" s="237"/>
      <c r="K213" s="40"/>
      <c r="L213" s="40"/>
      <c r="M213" s="44"/>
      <c r="N213" s="238"/>
      <c r="O213" s="239"/>
      <c r="P213" s="91"/>
      <c r="Q213" s="91"/>
      <c r="R213" s="91"/>
      <c r="S213" s="91"/>
      <c r="T213" s="91"/>
      <c r="U213" s="91"/>
      <c r="V213" s="91"/>
      <c r="W213" s="91"/>
      <c r="X213" s="92"/>
      <c r="Y213" s="38"/>
      <c r="Z213" s="38"/>
      <c r="AA213" s="38"/>
      <c r="AB213" s="38"/>
      <c r="AC213" s="38"/>
      <c r="AD213" s="38"/>
      <c r="AE213" s="38"/>
      <c r="AT213" s="17" t="s">
        <v>176</v>
      </c>
      <c r="AU213" s="17" t="s">
        <v>83</v>
      </c>
    </row>
    <row r="214" s="2" customFormat="1" ht="16.5" customHeight="1">
      <c r="A214" s="38"/>
      <c r="B214" s="39"/>
      <c r="C214" s="221" t="s">
        <v>355</v>
      </c>
      <c r="D214" s="221" t="s">
        <v>171</v>
      </c>
      <c r="E214" s="222" t="s">
        <v>1919</v>
      </c>
      <c r="F214" s="223" t="s">
        <v>1883</v>
      </c>
      <c r="G214" s="224" t="s">
        <v>1231</v>
      </c>
      <c r="H214" s="225">
        <v>1</v>
      </c>
      <c r="I214" s="226"/>
      <c r="J214" s="226"/>
      <c r="K214" s="227">
        <f>ROUND(P214*H214,2)</f>
        <v>0</v>
      </c>
      <c r="L214" s="223" t="s">
        <v>1</v>
      </c>
      <c r="M214" s="44"/>
      <c r="N214" s="228" t="s">
        <v>1</v>
      </c>
      <c r="O214" s="229" t="s">
        <v>39</v>
      </c>
      <c r="P214" s="230">
        <f>I214+J214</f>
        <v>0</v>
      </c>
      <c r="Q214" s="230">
        <f>ROUND(I214*H214,2)</f>
        <v>0</v>
      </c>
      <c r="R214" s="230">
        <f>ROUND(J214*H214,2)</f>
        <v>0</v>
      </c>
      <c r="S214" s="91"/>
      <c r="T214" s="231">
        <f>S214*H214</f>
        <v>0</v>
      </c>
      <c r="U214" s="231">
        <v>0</v>
      </c>
      <c r="V214" s="231">
        <f>U214*H214</f>
        <v>0</v>
      </c>
      <c r="W214" s="231">
        <v>0</v>
      </c>
      <c r="X214" s="232">
        <f>W214*H214</f>
        <v>0</v>
      </c>
      <c r="Y214" s="38"/>
      <c r="Z214" s="38"/>
      <c r="AA214" s="38"/>
      <c r="AB214" s="38"/>
      <c r="AC214" s="38"/>
      <c r="AD214" s="38"/>
      <c r="AE214" s="38"/>
      <c r="AR214" s="233" t="s">
        <v>175</v>
      </c>
      <c r="AT214" s="233" t="s">
        <v>171</v>
      </c>
      <c r="AU214" s="233" t="s">
        <v>83</v>
      </c>
      <c r="AY214" s="17" t="s">
        <v>168</v>
      </c>
      <c r="BE214" s="234">
        <f>IF(O214="základní",K214,0)</f>
        <v>0</v>
      </c>
      <c r="BF214" s="234">
        <f>IF(O214="snížená",K214,0)</f>
        <v>0</v>
      </c>
      <c r="BG214" s="234">
        <f>IF(O214="zákl. přenesená",K214,0)</f>
        <v>0</v>
      </c>
      <c r="BH214" s="234">
        <f>IF(O214="sníž. přenesená",K214,0)</f>
        <v>0</v>
      </c>
      <c r="BI214" s="234">
        <f>IF(O214="nulová",K214,0)</f>
        <v>0</v>
      </c>
      <c r="BJ214" s="17" t="s">
        <v>83</v>
      </c>
      <c r="BK214" s="234">
        <f>ROUND(P214*H214,2)</f>
        <v>0</v>
      </c>
      <c r="BL214" s="17" t="s">
        <v>175</v>
      </c>
      <c r="BM214" s="233" t="s">
        <v>358</v>
      </c>
    </row>
    <row r="215" s="2" customFormat="1">
      <c r="A215" s="38"/>
      <c r="B215" s="39"/>
      <c r="C215" s="40"/>
      <c r="D215" s="235" t="s">
        <v>176</v>
      </c>
      <c r="E215" s="40"/>
      <c r="F215" s="236" t="s">
        <v>1883</v>
      </c>
      <c r="G215" s="40"/>
      <c r="H215" s="40"/>
      <c r="I215" s="237"/>
      <c r="J215" s="237"/>
      <c r="K215" s="40"/>
      <c r="L215" s="40"/>
      <c r="M215" s="44"/>
      <c r="N215" s="238"/>
      <c r="O215" s="239"/>
      <c r="P215" s="91"/>
      <c r="Q215" s="91"/>
      <c r="R215" s="91"/>
      <c r="S215" s="91"/>
      <c r="T215" s="91"/>
      <c r="U215" s="91"/>
      <c r="V215" s="91"/>
      <c r="W215" s="91"/>
      <c r="X215" s="92"/>
      <c r="Y215" s="38"/>
      <c r="Z215" s="38"/>
      <c r="AA215" s="38"/>
      <c r="AB215" s="38"/>
      <c r="AC215" s="38"/>
      <c r="AD215" s="38"/>
      <c r="AE215" s="38"/>
      <c r="AT215" s="17" t="s">
        <v>176</v>
      </c>
      <c r="AU215" s="17" t="s">
        <v>83</v>
      </c>
    </row>
    <row r="216" s="2" customFormat="1" ht="16.5" customHeight="1">
      <c r="A216" s="38"/>
      <c r="B216" s="39"/>
      <c r="C216" s="221" t="s">
        <v>261</v>
      </c>
      <c r="D216" s="221" t="s">
        <v>171</v>
      </c>
      <c r="E216" s="222" t="s">
        <v>1920</v>
      </c>
      <c r="F216" s="223" t="s">
        <v>1885</v>
      </c>
      <c r="G216" s="224" t="s">
        <v>878</v>
      </c>
      <c r="H216" s="284"/>
      <c r="I216" s="226"/>
      <c r="J216" s="226"/>
      <c r="K216" s="227">
        <f>ROUND(P216*H216,2)</f>
        <v>0</v>
      </c>
      <c r="L216" s="223" t="s">
        <v>1</v>
      </c>
      <c r="M216" s="44"/>
      <c r="N216" s="228" t="s">
        <v>1</v>
      </c>
      <c r="O216" s="229" t="s">
        <v>39</v>
      </c>
      <c r="P216" s="230">
        <f>I216+J216</f>
        <v>0</v>
      </c>
      <c r="Q216" s="230">
        <f>ROUND(I216*H216,2)</f>
        <v>0</v>
      </c>
      <c r="R216" s="230">
        <f>ROUND(J216*H216,2)</f>
        <v>0</v>
      </c>
      <c r="S216" s="91"/>
      <c r="T216" s="231">
        <f>S216*H216</f>
        <v>0</v>
      </c>
      <c r="U216" s="231">
        <v>0</v>
      </c>
      <c r="V216" s="231">
        <f>U216*H216</f>
        <v>0</v>
      </c>
      <c r="W216" s="231">
        <v>0</v>
      </c>
      <c r="X216" s="232">
        <f>W216*H216</f>
        <v>0</v>
      </c>
      <c r="Y216" s="38"/>
      <c r="Z216" s="38"/>
      <c r="AA216" s="38"/>
      <c r="AB216" s="38"/>
      <c r="AC216" s="38"/>
      <c r="AD216" s="38"/>
      <c r="AE216" s="38"/>
      <c r="AR216" s="233" t="s">
        <v>175</v>
      </c>
      <c r="AT216" s="233" t="s">
        <v>171</v>
      </c>
      <c r="AU216" s="233" t="s">
        <v>83</v>
      </c>
      <c r="AY216" s="17" t="s">
        <v>168</v>
      </c>
      <c r="BE216" s="234">
        <f>IF(O216="základní",K216,0)</f>
        <v>0</v>
      </c>
      <c r="BF216" s="234">
        <f>IF(O216="snížená",K216,0)</f>
        <v>0</v>
      </c>
      <c r="BG216" s="234">
        <f>IF(O216="zákl. přenesená",K216,0)</f>
        <v>0</v>
      </c>
      <c r="BH216" s="234">
        <f>IF(O216="sníž. přenesená",K216,0)</f>
        <v>0</v>
      </c>
      <c r="BI216" s="234">
        <f>IF(O216="nulová",K216,0)</f>
        <v>0</v>
      </c>
      <c r="BJ216" s="17" t="s">
        <v>83</v>
      </c>
      <c r="BK216" s="234">
        <f>ROUND(P216*H216,2)</f>
        <v>0</v>
      </c>
      <c r="BL216" s="17" t="s">
        <v>175</v>
      </c>
      <c r="BM216" s="233" t="s">
        <v>363</v>
      </c>
    </row>
    <row r="217" s="2" customFormat="1">
      <c r="A217" s="38"/>
      <c r="B217" s="39"/>
      <c r="C217" s="40"/>
      <c r="D217" s="235" t="s">
        <v>176</v>
      </c>
      <c r="E217" s="40"/>
      <c r="F217" s="236" t="s">
        <v>1885</v>
      </c>
      <c r="G217" s="40"/>
      <c r="H217" s="40"/>
      <c r="I217" s="237"/>
      <c r="J217" s="237"/>
      <c r="K217" s="40"/>
      <c r="L217" s="40"/>
      <c r="M217" s="44"/>
      <c r="N217" s="238"/>
      <c r="O217" s="239"/>
      <c r="P217" s="91"/>
      <c r="Q217" s="91"/>
      <c r="R217" s="91"/>
      <c r="S217" s="91"/>
      <c r="T217" s="91"/>
      <c r="U217" s="91"/>
      <c r="V217" s="91"/>
      <c r="W217" s="91"/>
      <c r="X217" s="92"/>
      <c r="Y217" s="38"/>
      <c r="Z217" s="38"/>
      <c r="AA217" s="38"/>
      <c r="AB217" s="38"/>
      <c r="AC217" s="38"/>
      <c r="AD217" s="38"/>
      <c r="AE217" s="38"/>
      <c r="AT217" s="17" t="s">
        <v>176</v>
      </c>
      <c r="AU217" s="17" t="s">
        <v>83</v>
      </c>
    </row>
    <row r="218" s="12" customFormat="1" ht="25.92" customHeight="1">
      <c r="A218" s="12"/>
      <c r="B218" s="204"/>
      <c r="C218" s="205"/>
      <c r="D218" s="206" t="s">
        <v>75</v>
      </c>
      <c r="E218" s="207" t="s">
        <v>1921</v>
      </c>
      <c r="F218" s="207" t="s">
        <v>1922</v>
      </c>
      <c r="G218" s="205"/>
      <c r="H218" s="205"/>
      <c r="I218" s="208"/>
      <c r="J218" s="208"/>
      <c r="K218" s="209">
        <f>BK218</f>
        <v>0</v>
      </c>
      <c r="L218" s="205"/>
      <c r="M218" s="210"/>
      <c r="N218" s="211"/>
      <c r="O218" s="212"/>
      <c r="P218" s="212"/>
      <c r="Q218" s="213">
        <f>SUM(Q219:Q306)</f>
        <v>0</v>
      </c>
      <c r="R218" s="213">
        <f>SUM(R219:R306)</f>
        <v>0</v>
      </c>
      <c r="S218" s="212"/>
      <c r="T218" s="214">
        <f>SUM(T219:T306)</f>
        <v>0</v>
      </c>
      <c r="U218" s="212"/>
      <c r="V218" s="214">
        <f>SUM(V219:V306)</f>
        <v>0</v>
      </c>
      <c r="W218" s="212"/>
      <c r="X218" s="215">
        <f>SUM(X219:X306)</f>
        <v>0</v>
      </c>
      <c r="Y218" s="12"/>
      <c r="Z218" s="12"/>
      <c r="AA218" s="12"/>
      <c r="AB218" s="12"/>
      <c r="AC218" s="12"/>
      <c r="AD218" s="12"/>
      <c r="AE218" s="12"/>
      <c r="AR218" s="216" t="s">
        <v>83</v>
      </c>
      <c r="AT218" s="217" t="s">
        <v>75</v>
      </c>
      <c r="AU218" s="217" t="s">
        <v>76</v>
      </c>
      <c r="AY218" s="216" t="s">
        <v>168</v>
      </c>
      <c r="BK218" s="218">
        <f>SUM(BK219:BK306)</f>
        <v>0</v>
      </c>
    </row>
    <row r="219" s="2" customFormat="1" ht="16.5" customHeight="1">
      <c r="A219" s="38"/>
      <c r="B219" s="39"/>
      <c r="C219" s="221" t="s">
        <v>365</v>
      </c>
      <c r="D219" s="221" t="s">
        <v>171</v>
      </c>
      <c r="E219" s="222" t="s">
        <v>1923</v>
      </c>
      <c r="F219" s="223" t="s">
        <v>1924</v>
      </c>
      <c r="G219" s="224" t="s">
        <v>1231</v>
      </c>
      <c r="H219" s="225">
        <v>20</v>
      </c>
      <c r="I219" s="226"/>
      <c r="J219" s="226"/>
      <c r="K219" s="227">
        <f>ROUND(P219*H219,2)</f>
        <v>0</v>
      </c>
      <c r="L219" s="223" t="s">
        <v>1</v>
      </c>
      <c r="M219" s="44"/>
      <c r="N219" s="228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175</v>
      </c>
      <c r="AT219" s="233" t="s">
        <v>171</v>
      </c>
      <c r="AU219" s="233" t="s">
        <v>83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175</v>
      </c>
      <c r="BM219" s="233" t="s">
        <v>368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1924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83</v>
      </c>
    </row>
    <row r="221" s="2" customFormat="1" ht="16.5" customHeight="1">
      <c r="A221" s="38"/>
      <c r="B221" s="39"/>
      <c r="C221" s="221" t="s">
        <v>266</v>
      </c>
      <c r="D221" s="221" t="s">
        <v>171</v>
      </c>
      <c r="E221" s="222" t="s">
        <v>1925</v>
      </c>
      <c r="F221" s="223" t="s">
        <v>1926</v>
      </c>
      <c r="G221" s="224" t="s">
        <v>1231</v>
      </c>
      <c r="H221" s="225">
        <v>41</v>
      </c>
      <c r="I221" s="226"/>
      <c r="J221" s="226"/>
      <c r="K221" s="227">
        <f>ROUND(P221*H221,2)</f>
        <v>0</v>
      </c>
      <c r="L221" s="223" t="s">
        <v>1</v>
      </c>
      <c r="M221" s="44"/>
      <c r="N221" s="228" t="s">
        <v>1</v>
      </c>
      <c r="O221" s="229" t="s">
        <v>39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91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38"/>
      <c r="Z221" s="38"/>
      <c r="AA221" s="38"/>
      <c r="AB221" s="38"/>
      <c r="AC221" s="38"/>
      <c r="AD221" s="38"/>
      <c r="AE221" s="38"/>
      <c r="AR221" s="233" t="s">
        <v>175</v>
      </c>
      <c r="AT221" s="233" t="s">
        <v>171</v>
      </c>
      <c r="AU221" s="233" t="s">
        <v>83</v>
      </c>
      <c r="AY221" s="17" t="s">
        <v>168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7" t="s">
        <v>83</v>
      </c>
      <c r="BK221" s="234">
        <f>ROUND(P221*H221,2)</f>
        <v>0</v>
      </c>
      <c r="BL221" s="17" t="s">
        <v>175</v>
      </c>
      <c r="BM221" s="233" t="s">
        <v>372</v>
      </c>
    </row>
    <row r="222" s="2" customFormat="1">
      <c r="A222" s="38"/>
      <c r="B222" s="39"/>
      <c r="C222" s="40"/>
      <c r="D222" s="235" t="s">
        <v>176</v>
      </c>
      <c r="E222" s="40"/>
      <c r="F222" s="236" t="s">
        <v>1926</v>
      </c>
      <c r="G222" s="40"/>
      <c r="H222" s="40"/>
      <c r="I222" s="237"/>
      <c r="J222" s="237"/>
      <c r="K222" s="40"/>
      <c r="L222" s="40"/>
      <c r="M222" s="44"/>
      <c r="N222" s="238"/>
      <c r="O222" s="239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T222" s="17" t="s">
        <v>176</v>
      </c>
      <c r="AU222" s="17" t="s">
        <v>83</v>
      </c>
    </row>
    <row r="223" s="2" customFormat="1" ht="16.5" customHeight="1">
      <c r="A223" s="38"/>
      <c r="B223" s="39"/>
      <c r="C223" s="221" t="s">
        <v>374</v>
      </c>
      <c r="D223" s="221" t="s">
        <v>171</v>
      </c>
      <c r="E223" s="222" t="s">
        <v>1927</v>
      </c>
      <c r="F223" s="223" t="s">
        <v>1928</v>
      </c>
      <c r="G223" s="224" t="s">
        <v>1231</v>
      </c>
      <c r="H223" s="225">
        <v>20</v>
      </c>
      <c r="I223" s="226"/>
      <c r="J223" s="226"/>
      <c r="K223" s="227">
        <f>ROUND(P223*H223,2)</f>
        <v>0</v>
      </c>
      <c r="L223" s="223" t="s">
        <v>1</v>
      </c>
      <c r="M223" s="44"/>
      <c r="N223" s="228" t="s">
        <v>1</v>
      </c>
      <c r="O223" s="229" t="s">
        <v>39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91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38"/>
      <c r="Z223" s="38"/>
      <c r="AA223" s="38"/>
      <c r="AB223" s="38"/>
      <c r="AC223" s="38"/>
      <c r="AD223" s="38"/>
      <c r="AE223" s="38"/>
      <c r="AR223" s="233" t="s">
        <v>175</v>
      </c>
      <c r="AT223" s="233" t="s">
        <v>171</v>
      </c>
      <c r="AU223" s="233" t="s">
        <v>83</v>
      </c>
      <c r="AY223" s="17" t="s">
        <v>168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7" t="s">
        <v>83</v>
      </c>
      <c r="BK223" s="234">
        <f>ROUND(P223*H223,2)</f>
        <v>0</v>
      </c>
      <c r="BL223" s="17" t="s">
        <v>175</v>
      </c>
      <c r="BM223" s="233" t="s">
        <v>377</v>
      </c>
    </row>
    <row r="224" s="2" customFormat="1">
      <c r="A224" s="38"/>
      <c r="B224" s="39"/>
      <c r="C224" s="40"/>
      <c r="D224" s="235" t="s">
        <v>176</v>
      </c>
      <c r="E224" s="40"/>
      <c r="F224" s="236" t="s">
        <v>1928</v>
      </c>
      <c r="G224" s="40"/>
      <c r="H224" s="40"/>
      <c r="I224" s="237"/>
      <c r="J224" s="237"/>
      <c r="K224" s="40"/>
      <c r="L224" s="40"/>
      <c r="M224" s="44"/>
      <c r="N224" s="238"/>
      <c r="O224" s="239"/>
      <c r="P224" s="91"/>
      <c r="Q224" s="91"/>
      <c r="R224" s="91"/>
      <c r="S224" s="91"/>
      <c r="T224" s="91"/>
      <c r="U224" s="91"/>
      <c r="V224" s="91"/>
      <c r="W224" s="91"/>
      <c r="X224" s="92"/>
      <c r="Y224" s="38"/>
      <c r="Z224" s="38"/>
      <c r="AA224" s="38"/>
      <c r="AB224" s="38"/>
      <c r="AC224" s="38"/>
      <c r="AD224" s="38"/>
      <c r="AE224" s="38"/>
      <c r="AT224" s="17" t="s">
        <v>176</v>
      </c>
      <c r="AU224" s="17" t="s">
        <v>83</v>
      </c>
    </row>
    <row r="225" s="2" customFormat="1" ht="24.15" customHeight="1">
      <c r="A225" s="38"/>
      <c r="B225" s="39"/>
      <c r="C225" s="221" t="s">
        <v>270</v>
      </c>
      <c r="D225" s="221" t="s">
        <v>171</v>
      </c>
      <c r="E225" s="222" t="s">
        <v>1929</v>
      </c>
      <c r="F225" s="223" t="s">
        <v>1930</v>
      </c>
      <c r="G225" s="224" t="s">
        <v>1231</v>
      </c>
      <c r="H225" s="225">
        <v>4</v>
      </c>
      <c r="I225" s="226"/>
      <c r="J225" s="226"/>
      <c r="K225" s="227">
        <f>ROUND(P225*H225,2)</f>
        <v>0</v>
      </c>
      <c r="L225" s="223" t="s">
        <v>1</v>
      </c>
      <c r="M225" s="44"/>
      <c r="N225" s="228" t="s">
        <v>1</v>
      </c>
      <c r="O225" s="229" t="s">
        <v>39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91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38"/>
      <c r="Z225" s="38"/>
      <c r="AA225" s="38"/>
      <c r="AB225" s="38"/>
      <c r="AC225" s="38"/>
      <c r="AD225" s="38"/>
      <c r="AE225" s="38"/>
      <c r="AR225" s="233" t="s">
        <v>175</v>
      </c>
      <c r="AT225" s="233" t="s">
        <v>171</v>
      </c>
      <c r="AU225" s="233" t="s">
        <v>83</v>
      </c>
      <c r="AY225" s="17" t="s">
        <v>168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7" t="s">
        <v>83</v>
      </c>
      <c r="BK225" s="234">
        <f>ROUND(P225*H225,2)</f>
        <v>0</v>
      </c>
      <c r="BL225" s="17" t="s">
        <v>175</v>
      </c>
      <c r="BM225" s="233" t="s">
        <v>382</v>
      </c>
    </row>
    <row r="226" s="2" customFormat="1">
      <c r="A226" s="38"/>
      <c r="B226" s="39"/>
      <c r="C226" s="40"/>
      <c r="D226" s="235" t="s">
        <v>176</v>
      </c>
      <c r="E226" s="40"/>
      <c r="F226" s="236" t="s">
        <v>1930</v>
      </c>
      <c r="G226" s="40"/>
      <c r="H226" s="40"/>
      <c r="I226" s="237"/>
      <c r="J226" s="237"/>
      <c r="K226" s="40"/>
      <c r="L226" s="40"/>
      <c r="M226" s="44"/>
      <c r="N226" s="238"/>
      <c r="O226" s="239"/>
      <c r="P226" s="91"/>
      <c r="Q226" s="91"/>
      <c r="R226" s="91"/>
      <c r="S226" s="91"/>
      <c r="T226" s="91"/>
      <c r="U226" s="91"/>
      <c r="V226" s="91"/>
      <c r="W226" s="91"/>
      <c r="X226" s="92"/>
      <c r="Y226" s="38"/>
      <c r="Z226" s="38"/>
      <c r="AA226" s="38"/>
      <c r="AB226" s="38"/>
      <c r="AC226" s="38"/>
      <c r="AD226" s="38"/>
      <c r="AE226" s="38"/>
      <c r="AT226" s="17" t="s">
        <v>176</v>
      </c>
      <c r="AU226" s="17" t="s">
        <v>83</v>
      </c>
    </row>
    <row r="227" s="2" customFormat="1" ht="16.5" customHeight="1">
      <c r="A227" s="38"/>
      <c r="B227" s="39"/>
      <c r="C227" s="221" t="s">
        <v>383</v>
      </c>
      <c r="D227" s="221" t="s">
        <v>171</v>
      </c>
      <c r="E227" s="222" t="s">
        <v>1931</v>
      </c>
      <c r="F227" s="223" t="s">
        <v>1932</v>
      </c>
      <c r="G227" s="224" t="s">
        <v>1231</v>
      </c>
      <c r="H227" s="225">
        <v>5</v>
      </c>
      <c r="I227" s="226"/>
      <c r="J227" s="226"/>
      <c r="K227" s="227">
        <f>ROUND(P227*H227,2)</f>
        <v>0</v>
      </c>
      <c r="L227" s="223" t="s">
        <v>1</v>
      </c>
      <c r="M227" s="44"/>
      <c r="N227" s="228" t="s">
        <v>1</v>
      </c>
      <c r="O227" s="229" t="s">
        <v>39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91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38"/>
      <c r="Z227" s="38"/>
      <c r="AA227" s="38"/>
      <c r="AB227" s="38"/>
      <c r="AC227" s="38"/>
      <c r="AD227" s="38"/>
      <c r="AE227" s="38"/>
      <c r="AR227" s="233" t="s">
        <v>175</v>
      </c>
      <c r="AT227" s="233" t="s">
        <v>171</v>
      </c>
      <c r="AU227" s="233" t="s">
        <v>83</v>
      </c>
      <c r="AY227" s="17" t="s">
        <v>168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7" t="s">
        <v>83</v>
      </c>
      <c r="BK227" s="234">
        <f>ROUND(P227*H227,2)</f>
        <v>0</v>
      </c>
      <c r="BL227" s="17" t="s">
        <v>175</v>
      </c>
      <c r="BM227" s="233" t="s">
        <v>386</v>
      </c>
    </row>
    <row r="228" s="2" customFormat="1">
      <c r="A228" s="38"/>
      <c r="B228" s="39"/>
      <c r="C228" s="40"/>
      <c r="D228" s="235" t="s">
        <v>176</v>
      </c>
      <c r="E228" s="40"/>
      <c r="F228" s="236" t="s">
        <v>1932</v>
      </c>
      <c r="G228" s="40"/>
      <c r="H228" s="40"/>
      <c r="I228" s="237"/>
      <c r="J228" s="237"/>
      <c r="K228" s="40"/>
      <c r="L228" s="40"/>
      <c r="M228" s="44"/>
      <c r="N228" s="238"/>
      <c r="O228" s="239"/>
      <c r="P228" s="91"/>
      <c r="Q228" s="91"/>
      <c r="R228" s="91"/>
      <c r="S228" s="91"/>
      <c r="T228" s="91"/>
      <c r="U228" s="91"/>
      <c r="V228" s="91"/>
      <c r="W228" s="91"/>
      <c r="X228" s="92"/>
      <c r="Y228" s="38"/>
      <c r="Z228" s="38"/>
      <c r="AA228" s="38"/>
      <c r="AB228" s="38"/>
      <c r="AC228" s="38"/>
      <c r="AD228" s="38"/>
      <c r="AE228" s="38"/>
      <c r="AT228" s="17" t="s">
        <v>176</v>
      </c>
      <c r="AU228" s="17" t="s">
        <v>83</v>
      </c>
    </row>
    <row r="229" s="2" customFormat="1" ht="16.5" customHeight="1">
      <c r="A229" s="38"/>
      <c r="B229" s="39"/>
      <c r="C229" s="221" t="s">
        <v>274</v>
      </c>
      <c r="D229" s="221" t="s">
        <v>171</v>
      </c>
      <c r="E229" s="222" t="s">
        <v>1933</v>
      </c>
      <c r="F229" s="223" t="s">
        <v>1934</v>
      </c>
      <c r="G229" s="224" t="s">
        <v>174</v>
      </c>
      <c r="H229" s="225">
        <v>1</v>
      </c>
      <c r="I229" s="226"/>
      <c r="J229" s="226"/>
      <c r="K229" s="227">
        <f>ROUND(P229*H229,2)</f>
        <v>0</v>
      </c>
      <c r="L229" s="223" t="s">
        <v>1</v>
      </c>
      <c r="M229" s="44"/>
      <c r="N229" s="228" t="s">
        <v>1</v>
      </c>
      <c r="O229" s="229" t="s">
        <v>39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91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38"/>
      <c r="Z229" s="38"/>
      <c r="AA229" s="38"/>
      <c r="AB229" s="38"/>
      <c r="AC229" s="38"/>
      <c r="AD229" s="38"/>
      <c r="AE229" s="38"/>
      <c r="AR229" s="233" t="s">
        <v>175</v>
      </c>
      <c r="AT229" s="233" t="s">
        <v>171</v>
      </c>
      <c r="AU229" s="233" t="s">
        <v>83</v>
      </c>
      <c r="AY229" s="17" t="s">
        <v>168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7" t="s">
        <v>83</v>
      </c>
      <c r="BK229" s="234">
        <f>ROUND(P229*H229,2)</f>
        <v>0</v>
      </c>
      <c r="BL229" s="17" t="s">
        <v>175</v>
      </c>
      <c r="BM229" s="233" t="s">
        <v>390</v>
      </c>
    </row>
    <row r="230" s="2" customFormat="1">
      <c r="A230" s="38"/>
      <c r="B230" s="39"/>
      <c r="C230" s="40"/>
      <c r="D230" s="235" t="s">
        <v>176</v>
      </c>
      <c r="E230" s="40"/>
      <c r="F230" s="236" t="s">
        <v>1934</v>
      </c>
      <c r="G230" s="40"/>
      <c r="H230" s="40"/>
      <c r="I230" s="237"/>
      <c r="J230" s="237"/>
      <c r="K230" s="40"/>
      <c r="L230" s="40"/>
      <c r="M230" s="44"/>
      <c r="N230" s="238"/>
      <c r="O230" s="239"/>
      <c r="P230" s="91"/>
      <c r="Q230" s="91"/>
      <c r="R230" s="91"/>
      <c r="S230" s="91"/>
      <c r="T230" s="91"/>
      <c r="U230" s="91"/>
      <c r="V230" s="91"/>
      <c r="W230" s="91"/>
      <c r="X230" s="92"/>
      <c r="Y230" s="38"/>
      <c r="Z230" s="38"/>
      <c r="AA230" s="38"/>
      <c r="AB230" s="38"/>
      <c r="AC230" s="38"/>
      <c r="AD230" s="38"/>
      <c r="AE230" s="38"/>
      <c r="AT230" s="17" t="s">
        <v>176</v>
      </c>
      <c r="AU230" s="17" t="s">
        <v>83</v>
      </c>
    </row>
    <row r="231" s="2" customFormat="1" ht="16.5" customHeight="1">
      <c r="A231" s="38"/>
      <c r="B231" s="39"/>
      <c r="C231" s="221" t="s">
        <v>391</v>
      </c>
      <c r="D231" s="221" t="s">
        <v>171</v>
      </c>
      <c r="E231" s="222" t="s">
        <v>1935</v>
      </c>
      <c r="F231" s="223" t="s">
        <v>1936</v>
      </c>
      <c r="G231" s="224" t="s">
        <v>174</v>
      </c>
      <c r="H231" s="225">
        <v>1</v>
      </c>
      <c r="I231" s="226"/>
      <c r="J231" s="226"/>
      <c r="K231" s="227">
        <f>ROUND(P231*H231,2)</f>
        <v>0</v>
      </c>
      <c r="L231" s="223" t="s">
        <v>1</v>
      </c>
      <c r="M231" s="44"/>
      <c r="N231" s="228" t="s">
        <v>1</v>
      </c>
      <c r="O231" s="229" t="s">
        <v>39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91"/>
      <c r="T231" s="231">
        <f>S231*H231</f>
        <v>0</v>
      </c>
      <c r="U231" s="231">
        <v>0</v>
      </c>
      <c r="V231" s="231">
        <f>U231*H231</f>
        <v>0</v>
      </c>
      <c r="W231" s="231">
        <v>0</v>
      </c>
      <c r="X231" s="232">
        <f>W231*H231</f>
        <v>0</v>
      </c>
      <c r="Y231" s="38"/>
      <c r="Z231" s="38"/>
      <c r="AA231" s="38"/>
      <c r="AB231" s="38"/>
      <c r="AC231" s="38"/>
      <c r="AD231" s="38"/>
      <c r="AE231" s="38"/>
      <c r="AR231" s="233" t="s">
        <v>175</v>
      </c>
      <c r="AT231" s="233" t="s">
        <v>171</v>
      </c>
      <c r="AU231" s="233" t="s">
        <v>83</v>
      </c>
      <c r="AY231" s="17" t="s">
        <v>168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7" t="s">
        <v>83</v>
      </c>
      <c r="BK231" s="234">
        <f>ROUND(P231*H231,2)</f>
        <v>0</v>
      </c>
      <c r="BL231" s="17" t="s">
        <v>175</v>
      </c>
      <c r="BM231" s="233" t="s">
        <v>394</v>
      </c>
    </row>
    <row r="232" s="2" customFormat="1">
      <c r="A232" s="38"/>
      <c r="B232" s="39"/>
      <c r="C232" s="40"/>
      <c r="D232" s="235" t="s">
        <v>176</v>
      </c>
      <c r="E232" s="40"/>
      <c r="F232" s="236" t="s">
        <v>1936</v>
      </c>
      <c r="G232" s="40"/>
      <c r="H232" s="40"/>
      <c r="I232" s="237"/>
      <c r="J232" s="237"/>
      <c r="K232" s="40"/>
      <c r="L232" s="40"/>
      <c r="M232" s="44"/>
      <c r="N232" s="238"/>
      <c r="O232" s="239"/>
      <c r="P232" s="91"/>
      <c r="Q232" s="91"/>
      <c r="R232" s="91"/>
      <c r="S232" s="91"/>
      <c r="T232" s="91"/>
      <c r="U232" s="91"/>
      <c r="V232" s="91"/>
      <c r="W232" s="91"/>
      <c r="X232" s="92"/>
      <c r="Y232" s="38"/>
      <c r="Z232" s="38"/>
      <c r="AA232" s="38"/>
      <c r="AB232" s="38"/>
      <c r="AC232" s="38"/>
      <c r="AD232" s="38"/>
      <c r="AE232" s="38"/>
      <c r="AT232" s="17" t="s">
        <v>176</v>
      </c>
      <c r="AU232" s="17" t="s">
        <v>83</v>
      </c>
    </row>
    <row r="233" s="2" customFormat="1" ht="16.5" customHeight="1">
      <c r="A233" s="38"/>
      <c r="B233" s="39"/>
      <c r="C233" s="221" t="s">
        <v>278</v>
      </c>
      <c r="D233" s="221" t="s">
        <v>171</v>
      </c>
      <c r="E233" s="222" t="s">
        <v>1937</v>
      </c>
      <c r="F233" s="223" t="s">
        <v>1938</v>
      </c>
      <c r="G233" s="224" t="s">
        <v>1939</v>
      </c>
      <c r="H233" s="225">
        <v>1</v>
      </c>
      <c r="I233" s="226"/>
      <c r="J233" s="226"/>
      <c r="K233" s="227">
        <f>ROUND(P233*H233,2)</f>
        <v>0</v>
      </c>
      <c r="L233" s="223" t="s">
        <v>1</v>
      </c>
      <c r="M233" s="44"/>
      <c r="N233" s="228" t="s">
        <v>1</v>
      </c>
      <c r="O233" s="229" t="s">
        <v>39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91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38"/>
      <c r="Z233" s="38"/>
      <c r="AA233" s="38"/>
      <c r="AB233" s="38"/>
      <c r="AC233" s="38"/>
      <c r="AD233" s="38"/>
      <c r="AE233" s="38"/>
      <c r="AR233" s="233" t="s">
        <v>175</v>
      </c>
      <c r="AT233" s="233" t="s">
        <v>171</v>
      </c>
      <c r="AU233" s="233" t="s">
        <v>83</v>
      </c>
      <c r="AY233" s="17" t="s">
        <v>168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7" t="s">
        <v>83</v>
      </c>
      <c r="BK233" s="234">
        <f>ROUND(P233*H233,2)</f>
        <v>0</v>
      </c>
      <c r="BL233" s="17" t="s">
        <v>175</v>
      </c>
      <c r="BM233" s="233" t="s">
        <v>397</v>
      </c>
    </row>
    <row r="234" s="2" customFormat="1">
      <c r="A234" s="38"/>
      <c r="B234" s="39"/>
      <c r="C234" s="40"/>
      <c r="D234" s="235" t="s">
        <v>176</v>
      </c>
      <c r="E234" s="40"/>
      <c r="F234" s="236" t="s">
        <v>1938</v>
      </c>
      <c r="G234" s="40"/>
      <c r="H234" s="40"/>
      <c r="I234" s="237"/>
      <c r="J234" s="237"/>
      <c r="K234" s="40"/>
      <c r="L234" s="40"/>
      <c r="M234" s="44"/>
      <c r="N234" s="238"/>
      <c r="O234" s="239"/>
      <c r="P234" s="91"/>
      <c r="Q234" s="91"/>
      <c r="R234" s="91"/>
      <c r="S234" s="91"/>
      <c r="T234" s="91"/>
      <c r="U234" s="91"/>
      <c r="V234" s="91"/>
      <c r="W234" s="91"/>
      <c r="X234" s="92"/>
      <c r="Y234" s="38"/>
      <c r="Z234" s="38"/>
      <c r="AA234" s="38"/>
      <c r="AB234" s="38"/>
      <c r="AC234" s="38"/>
      <c r="AD234" s="38"/>
      <c r="AE234" s="38"/>
      <c r="AT234" s="17" t="s">
        <v>176</v>
      </c>
      <c r="AU234" s="17" t="s">
        <v>83</v>
      </c>
    </row>
    <row r="235" s="2" customFormat="1" ht="24.15" customHeight="1">
      <c r="A235" s="38"/>
      <c r="B235" s="39"/>
      <c r="C235" s="221" t="s">
        <v>400</v>
      </c>
      <c r="D235" s="221" t="s">
        <v>171</v>
      </c>
      <c r="E235" s="222" t="s">
        <v>1940</v>
      </c>
      <c r="F235" s="223" t="s">
        <v>1941</v>
      </c>
      <c r="G235" s="224" t="s">
        <v>1231</v>
      </c>
      <c r="H235" s="225">
        <v>4</v>
      </c>
      <c r="I235" s="226"/>
      <c r="J235" s="226"/>
      <c r="K235" s="227">
        <f>ROUND(P235*H235,2)</f>
        <v>0</v>
      </c>
      <c r="L235" s="223" t="s">
        <v>1</v>
      </c>
      <c r="M235" s="44"/>
      <c r="N235" s="228" t="s">
        <v>1</v>
      </c>
      <c r="O235" s="229" t="s">
        <v>39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91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38"/>
      <c r="Z235" s="38"/>
      <c r="AA235" s="38"/>
      <c r="AB235" s="38"/>
      <c r="AC235" s="38"/>
      <c r="AD235" s="38"/>
      <c r="AE235" s="38"/>
      <c r="AR235" s="233" t="s">
        <v>175</v>
      </c>
      <c r="AT235" s="233" t="s">
        <v>171</v>
      </c>
      <c r="AU235" s="233" t="s">
        <v>83</v>
      </c>
      <c r="AY235" s="17" t="s">
        <v>168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7" t="s">
        <v>83</v>
      </c>
      <c r="BK235" s="234">
        <f>ROUND(P235*H235,2)</f>
        <v>0</v>
      </c>
      <c r="BL235" s="17" t="s">
        <v>175</v>
      </c>
      <c r="BM235" s="233" t="s">
        <v>403</v>
      </c>
    </row>
    <row r="236" s="2" customFormat="1">
      <c r="A236" s="38"/>
      <c r="B236" s="39"/>
      <c r="C236" s="40"/>
      <c r="D236" s="235" t="s">
        <v>176</v>
      </c>
      <c r="E236" s="40"/>
      <c r="F236" s="236" t="s">
        <v>1941</v>
      </c>
      <c r="G236" s="40"/>
      <c r="H236" s="40"/>
      <c r="I236" s="237"/>
      <c r="J236" s="237"/>
      <c r="K236" s="40"/>
      <c r="L236" s="40"/>
      <c r="M236" s="44"/>
      <c r="N236" s="238"/>
      <c r="O236" s="239"/>
      <c r="P236" s="91"/>
      <c r="Q236" s="91"/>
      <c r="R236" s="91"/>
      <c r="S236" s="91"/>
      <c r="T236" s="91"/>
      <c r="U236" s="91"/>
      <c r="V236" s="91"/>
      <c r="W236" s="91"/>
      <c r="X236" s="92"/>
      <c r="Y236" s="38"/>
      <c r="Z236" s="38"/>
      <c r="AA236" s="38"/>
      <c r="AB236" s="38"/>
      <c r="AC236" s="38"/>
      <c r="AD236" s="38"/>
      <c r="AE236" s="38"/>
      <c r="AT236" s="17" t="s">
        <v>176</v>
      </c>
      <c r="AU236" s="17" t="s">
        <v>83</v>
      </c>
    </row>
    <row r="237" s="2" customFormat="1" ht="24.15" customHeight="1">
      <c r="A237" s="38"/>
      <c r="B237" s="39"/>
      <c r="C237" s="221" t="s">
        <v>286</v>
      </c>
      <c r="D237" s="221" t="s">
        <v>171</v>
      </c>
      <c r="E237" s="222" t="s">
        <v>1942</v>
      </c>
      <c r="F237" s="223" t="s">
        <v>1943</v>
      </c>
      <c r="G237" s="224" t="s">
        <v>1231</v>
      </c>
      <c r="H237" s="225">
        <v>4</v>
      </c>
      <c r="I237" s="226"/>
      <c r="J237" s="226"/>
      <c r="K237" s="227">
        <f>ROUND(P237*H237,2)</f>
        <v>0</v>
      </c>
      <c r="L237" s="223" t="s">
        <v>1</v>
      </c>
      <c r="M237" s="44"/>
      <c r="N237" s="228" t="s">
        <v>1</v>
      </c>
      <c r="O237" s="229" t="s">
        <v>39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91"/>
      <c r="T237" s="231">
        <f>S237*H237</f>
        <v>0</v>
      </c>
      <c r="U237" s="231">
        <v>0</v>
      </c>
      <c r="V237" s="231">
        <f>U237*H237</f>
        <v>0</v>
      </c>
      <c r="W237" s="231">
        <v>0</v>
      </c>
      <c r="X237" s="232">
        <f>W237*H237</f>
        <v>0</v>
      </c>
      <c r="Y237" s="38"/>
      <c r="Z237" s="38"/>
      <c r="AA237" s="38"/>
      <c r="AB237" s="38"/>
      <c r="AC237" s="38"/>
      <c r="AD237" s="38"/>
      <c r="AE237" s="38"/>
      <c r="AR237" s="233" t="s">
        <v>175</v>
      </c>
      <c r="AT237" s="233" t="s">
        <v>171</v>
      </c>
      <c r="AU237" s="233" t="s">
        <v>83</v>
      </c>
      <c r="AY237" s="17" t="s">
        <v>168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7" t="s">
        <v>83</v>
      </c>
      <c r="BK237" s="234">
        <f>ROUND(P237*H237,2)</f>
        <v>0</v>
      </c>
      <c r="BL237" s="17" t="s">
        <v>175</v>
      </c>
      <c r="BM237" s="233" t="s">
        <v>406</v>
      </c>
    </row>
    <row r="238" s="2" customFormat="1">
      <c r="A238" s="38"/>
      <c r="B238" s="39"/>
      <c r="C238" s="40"/>
      <c r="D238" s="235" t="s">
        <v>176</v>
      </c>
      <c r="E238" s="40"/>
      <c r="F238" s="236" t="s">
        <v>1943</v>
      </c>
      <c r="G238" s="40"/>
      <c r="H238" s="40"/>
      <c r="I238" s="237"/>
      <c r="J238" s="237"/>
      <c r="K238" s="40"/>
      <c r="L238" s="40"/>
      <c r="M238" s="44"/>
      <c r="N238" s="238"/>
      <c r="O238" s="239"/>
      <c r="P238" s="91"/>
      <c r="Q238" s="91"/>
      <c r="R238" s="91"/>
      <c r="S238" s="91"/>
      <c r="T238" s="91"/>
      <c r="U238" s="91"/>
      <c r="V238" s="91"/>
      <c r="W238" s="91"/>
      <c r="X238" s="92"/>
      <c r="Y238" s="38"/>
      <c r="Z238" s="38"/>
      <c r="AA238" s="38"/>
      <c r="AB238" s="38"/>
      <c r="AC238" s="38"/>
      <c r="AD238" s="38"/>
      <c r="AE238" s="38"/>
      <c r="AT238" s="17" t="s">
        <v>176</v>
      </c>
      <c r="AU238" s="17" t="s">
        <v>83</v>
      </c>
    </row>
    <row r="239" s="2" customFormat="1" ht="33" customHeight="1">
      <c r="A239" s="38"/>
      <c r="B239" s="39"/>
      <c r="C239" s="221" t="s">
        <v>409</v>
      </c>
      <c r="D239" s="221" t="s">
        <v>171</v>
      </c>
      <c r="E239" s="222" t="s">
        <v>1944</v>
      </c>
      <c r="F239" s="223" t="s">
        <v>1945</v>
      </c>
      <c r="G239" s="224" t="s">
        <v>1231</v>
      </c>
      <c r="H239" s="225">
        <v>25</v>
      </c>
      <c r="I239" s="226"/>
      <c r="J239" s="226"/>
      <c r="K239" s="227">
        <f>ROUND(P239*H239,2)</f>
        <v>0</v>
      </c>
      <c r="L239" s="223" t="s">
        <v>1</v>
      </c>
      <c r="M239" s="44"/>
      <c r="N239" s="228" t="s">
        <v>1</v>
      </c>
      <c r="O239" s="229" t="s">
        <v>39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91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38"/>
      <c r="Z239" s="38"/>
      <c r="AA239" s="38"/>
      <c r="AB239" s="38"/>
      <c r="AC239" s="38"/>
      <c r="AD239" s="38"/>
      <c r="AE239" s="38"/>
      <c r="AR239" s="233" t="s">
        <v>175</v>
      </c>
      <c r="AT239" s="233" t="s">
        <v>171</v>
      </c>
      <c r="AU239" s="233" t="s">
        <v>83</v>
      </c>
      <c r="AY239" s="17" t="s">
        <v>168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7" t="s">
        <v>83</v>
      </c>
      <c r="BK239" s="234">
        <f>ROUND(P239*H239,2)</f>
        <v>0</v>
      </c>
      <c r="BL239" s="17" t="s">
        <v>175</v>
      </c>
      <c r="BM239" s="233" t="s">
        <v>412</v>
      </c>
    </row>
    <row r="240" s="2" customFormat="1">
      <c r="A240" s="38"/>
      <c r="B240" s="39"/>
      <c r="C240" s="40"/>
      <c r="D240" s="235" t="s">
        <v>176</v>
      </c>
      <c r="E240" s="40"/>
      <c r="F240" s="236" t="s">
        <v>1945</v>
      </c>
      <c r="G240" s="40"/>
      <c r="H240" s="40"/>
      <c r="I240" s="237"/>
      <c r="J240" s="237"/>
      <c r="K240" s="40"/>
      <c r="L240" s="40"/>
      <c r="M240" s="44"/>
      <c r="N240" s="238"/>
      <c r="O240" s="239"/>
      <c r="P240" s="91"/>
      <c r="Q240" s="91"/>
      <c r="R240" s="91"/>
      <c r="S240" s="91"/>
      <c r="T240" s="91"/>
      <c r="U240" s="91"/>
      <c r="V240" s="91"/>
      <c r="W240" s="91"/>
      <c r="X240" s="92"/>
      <c r="Y240" s="38"/>
      <c r="Z240" s="38"/>
      <c r="AA240" s="38"/>
      <c r="AB240" s="38"/>
      <c r="AC240" s="38"/>
      <c r="AD240" s="38"/>
      <c r="AE240" s="38"/>
      <c r="AT240" s="17" t="s">
        <v>176</v>
      </c>
      <c r="AU240" s="17" t="s">
        <v>83</v>
      </c>
    </row>
    <row r="241" s="2" customFormat="1" ht="21.75" customHeight="1">
      <c r="A241" s="38"/>
      <c r="B241" s="39"/>
      <c r="C241" s="221" t="s">
        <v>293</v>
      </c>
      <c r="D241" s="221" t="s">
        <v>171</v>
      </c>
      <c r="E241" s="222" t="s">
        <v>1946</v>
      </c>
      <c r="F241" s="223" t="s">
        <v>1947</v>
      </c>
      <c r="G241" s="224" t="s">
        <v>1231</v>
      </c>
      <c r="H241" s="225">
        <v>12</v>
      </c>
      <c r="I241" s="226"/>
      <c r="J241" s="226"/>
      <c r="K241" s="227">
        <f>ROUND(P241*H241,2)</f>
        <v>0</v>
      </c>
      <c r="L241" s="223" t="s">
        <v>1</v>
      </c>
      <c r="M241" s="44"/>
      <c r="N241" s="228" t="s">
        <v>1</v>
      </c>
      <c r="O241" s="229" t="s">
        <v>39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91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38"/>
      <c r="Z241" s="38"/>
      <c r="AA241" s="38"/>
      <c r="AB241" s="38"/>
      <c r="AC241" s="38"/>
      <c r="AD241" s="38"/>
      <c r="AE241" s="38"/>
      <c r="AR241" s="233" t="s">
        <v>175</v>
      </c>
      <c r="AT241" s="233" t="s">
        <v>171</v>
      </c>
      <c r="AU241" s="233" t="s">
        <v>83</v>
      </c>
      <c r="AY241" s="17" t="s">
        <v>168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7" t="s">
        <v>83</v>
      </c>
      <c r="BK241" s="234">
        <f>ROUND(P241*H241,2)</f>
        <v>0</v>
      </c>
      <c r="BL241" s="17" t="s">
        <v>175</v>
      </c>
      <c r="BM241" s="233" t="s">
        <v>416</v>
      </c>
    </row>
    <row r="242" s="2" customFormat="1">
      <c r="A242" s="38"/>
      <c r="B242" s="39"/>
      <c r="C242" s="40"/>
      <c r="D242" s="235" t="s">
        <v>176</v>
      </c>
      <c r="E242" s="40"/>
      <c r="F242" s="236" t="s">
        <v>1947</v>
      </c>
      <c r="G242" s="40"/>
      <c r="H242" s="40"/>
      <c r="I242" s="237"/>
      <c r="J242" s="237"/>
      <c r="K242" s="40"/>
      <c r="L242" s="40"/>
      <c r="M242" s="44"/>
      <c r="N242" s="238"/>
      <c r="O242" s="239"/>
      <c r="P242" s="91"/>
      <c r="Q242" s="91"/>
      <c r="R242" s="91"/>
      <c r="S242" s="91"/>
      <c r="T242" s="91"/>
      <c r="U242" s="91"/>
      <c r="V242" s="91"/>
      <c r="W242" s="91"/>
      <c r="X242" s="92"/>
      <c r="Y242" s="38"/>
      <c r="Z242" s="38"/>
      <c r="AA242" s="38"/>
      <c r="AB242" s="38"/>
      <c r="AC242" s="38"/>
      <c r="AD242" s="38"/>
      <c r="AE242" s="38"/>
      <c r="AT242" s="17" t="s">
        <v>176</v>
      </c>
      <c r="AU242" s="17" t="s">
        <v>83</v>
      </c>
    </row>
    <row r="243" s="2" customFormat="1" ht="24.15" customHeight="1">
      <c r="A243" s="38"/>
      <c r="B243" s="39"/>
      <c r="C243" s="221" t="s">
        <v>417</v>
      </c>
      <c r="D243" s="221" t="s">
        <v>171</v>
      </c>
      <c r="E243" s="222" t="s">
        <v>1948</v>
      </c>
      <c r="F243" s="223" t="s">
        <v>1949</v>
      </c>
      <c r="G243" s="224" t="s">
        <v>1231</v>
      </c>
      <c r="H243" s="225">
        <v>8</v>
      </c>
      <c r="I243" s="226"/>
      <c r="J243" s="226"/>
      <c r="K243" s="227">
        <f>ROUND(P243*H243,2)</f>
        <v>0</v>
      </c>
      <c r="L243" s="223" t="s">
        <v>1</v>
      </c>
      <c r="M243" s="44"/>
      <c r="N243" s="228" t="s">
        <v>1</v>
      </c>
      <c r="O243" s="229" t="s">
        <v>39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91"/>
      <c r="T243" s="231">
        <f>S243*H243</f>
        <v>0</v>
      </c>
      <c r="U243" s="231">
        <v>0</v>
      </c>
      <c r="V243" s="231">
        <f>U243*H243</f>
        <v>0</v>
      </c>
      <c r="W243" s="231">
        <v>0</v>
      </c>
      <c r="X243" s="232">
        <f>W243*H243</f>
        <v>0</v>
      </c>
      <c r="Y243" s="38"/>
      <c r="Z243" s="38"/>
      <c r="AA243" s="38"/>
      <c r="AB243" s="38"/>
      <c r="AC243" s="38"/>
      <c r="AD243" s="38"/>
      <c r="AE243" s="38"/>
      <c r="AR243" s="233" t="s">
        <v>175</v>
      </c>
      <c r="AT243" s="233" t="s">
        <v>171</v>
      </c>
      <c r="AU243" s="233" t="s">
        <v>83</v>
      </c>
      <c r="AY243" s="17" t="s">
        <v>168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7" t="s">
        <v>83</v>
      </c>
      <c r="BK243" s="234">
        <f>ROUND(P243*H243,2)</f>
        <v>0</v>
      </c>
      <c r="BL243" s="17" t="s">
        <v>175</v>
      </c>
      <c r="BM243" s="233" t="s">
        <v>420</v>
      </c>
    </row>
    <row r="244" s="2" customFormat="1">
      <c r="A244" s="38"/>
      <c r="B244" s="39"/>
      <c r="C244" s="40"/>
      <c r="D244" s="235" t="s">
        <v>176</v>
      </c>
      <c r="E244" s="40"/>
      <c r="F244" s="236" t="s">
        <v>1949</v>
      </c>
      <c r="G244" s="40"/>
      <c r="H244" s="40"/>
      <c r="I244" s="237"/>
      <c r="J244" s="237"/>
      <c r="K244" s="40"/>
      <c r="L244" s="40"/>
      <c r="M244" s="44"/>
      <c r="N244" s="238"/>
      <c r="O244" s="239"/>
      <c r="P244" s="91"/>
      <c r="Q244" s="91"/>
      <c r="R244" s="91"/>
      <c r="S244" s="91"/>
      <c r="T244" s="91"/>
      <c r="U244" s="91"/>
      <c r="V244" s="91"/>
      <c r="W244" s="91"/>
      <c r="X244" s="92"/>
      <c r="Y244" s="38"/>
      <c r="Z244" s="38"/>
      <c r="AA244" s="38"/>
      <c r="AB244" s="38"/>
      <c r="AC244" s="38"/>
      <c r="AD244" s="38"/>
      <c r="AE244" s="38"/>
      <c r="AT244" s="17" t="s">
        <v>176</v>
      </c>
      <c r="AU244" s="17" t="s">
        <v>83</v>
      </c>
    </row>
    <row r="245" s="2" customFormat="1" ht="24.15" customHeight="1">
      <c r="A245" s="38"/>
      <c r="B245" s="39"/>
      <c r="C245" s="221" t="s">
        <v>298</v>
      </c>
      <c r="D245" s="221" t="s">
        <v>171</v>
      </c>
      <c r="E245" s="222" t="s">
        <v>1950</v>
      </c>
      <c r="F245" s="223" t="s">
        <v>1951</v>
      </c>
      <c r="G245" s="224" t="s">
        <v>1231</v>
      </c>
      <c r="H245" s="225">
        <v>4</v>
      </c>
      <c r="I245" s="226"/>
      <c r="J245" s="226"/>
      <c r="K245" s="227">
        <f>ROUND(P245*H245,2)</f>
        <v>0</v>
      </c>
      <c r="L245" s="223" t="s">
        <v>1</v>
      </c>
      <c r="M245" s="44"/>
      <c r="N245" s="228" t="s">
        <v>1</v>
      </c>
      <c r="O245" s="229" t="s">
        <v>39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175</v>
      </c>
      <c r="AT245" s="233" t="s">
        <v>171</v>
      </c>
      <c r="AU245" s="233" t="s">
        <v>83</v>
      </c>
      <c r="AY245" s="17" t="s">
        <v>168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83</v>
      </c>
      <c r="BK245" s="234">
        <f>ROUND(P245*H245,2)</f>
        <v>0</v>
      </c>
      <c r="BL245" s="17" t="s">
        <v>175</v>
      </c>
      <c r="BM245" s="233" t="s">
        <v>432</v>
      </c>
    </row>
    <row r="246" s="2" customFormat="1">
      <c r="A246" s="38"/>
      <c r="B246" s="39"/>
      <c r="C246" s="40"/>
      <c r="D246" s="235" t="s">
        <v>176</v>
      </c>
      <c r="E246" s="40"/>
      <c r="F246" s="236" t="s">
        <v>1951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176</v>
      </c>
      <c r="AU246" s="17" t="s">
        <v>83</v>
      </c>
    </row>
    <row r="247" s="2" customFormat="1" ht="21.75" customHeight="1">
      <c r="A247" s="38"/>
      <c r="B247" s="39"/>
      <c r="C247" s="221" t="s">
        <v>434</v>
      </c>
      <c r="D247" s="221" t="s">
        <v>171</v>
      </c>
      <c r="E247" s="222" t="s">
        <v>1952</v>
      </c>
      <c r="F247" s="223" t="s">
        <v>1953</v>
      </c>
      <c r="G247" s="224" t="s">
        <v>1231</v>
      </c>
      <c r="H247" s="225">
        <v>4</v>
      </c>
      <c r="I247" s="226"/>
      <c r="J247" s="226"/>
      <c r="K247" s="227">
        <f>ROUND(P247*H247,2)</f>
        <v>0</v>
      </c>
      <c r="L247" s="223" t="s">
        <v>1</v>
      </c>
      <c r="M247" s="44"/>
      <c r="N247" s="228" t="s">
        <v>1</v>
      </c>
      <c r="O247" s="229" t="s">
        <v>39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91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38"/>
      <c r="Z247" s="38"/>
      <c r="AA247" s="38"/>
      <c r="AB247" s="38"/>
      <c r="AC247" s="38"/>
      <c r="AD247" s="38"/>
      <c r="AE247" s="38"/>
      <c r="AR247" s="233" t="s">
        <v>175</v>
      </c>
      <c r="AT247" s="233" t="s">
        <v>171</v>
      </c>
      <c r="AU247" s="233" t="s">
        <v>83</v>
      </c>
      <c r="AY247" s="17" t="s">
        <v>168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7" t="s">
        <v>83</v>
      </c>
      <c r="BK247" s="234">
        <f>ROUND(P247*H247,2)</f>
        <v>0</v>
      </c>
      <c r="BL247" s="17" t="s">
        <v>175</v>
      </c>
      <c r="BM247" s="233" t="s">
        <v>437</v>
      </c>
    </row>
    <row r="248" s="2" customFormat="1">
      <c r="A248" s="38"/>
      <c r="B248" s="39"/>
      <c r="C248" s="40"/>
      <c r="D248" s="235" t="s">
        <v>176</v>
      </c>
      <c r="E248" s="40"/>
      <c r="F248" s="236" t="s">
        <v>1953</v>
      </c>
      <c r="G248" s="40"/>
      <c r="H248" s="40"/>
      <c r="I248" s="237"/>
      <c r="J248" s="237"/>
      <c r="K248" s="40"/>
      <c r="L248" s="40"/>
      <c r="M248" s="44"/>
      <c r="N248" s="238"/>
      <c r="O248" s="239"/>
      <c r="P248" s="91"/>
      <c r="Q248" s="91"/>
      <c r="R248" s="91"/>
      <c r="S248" s="91"/>
      <c r="T248" s="91"/>
      <c r="U248" s="91"/>
      <c r="V248" s="91"/>
      <c r="W248" s="91"/>
      <c r="X248" s="92"/>
      <c r="Y248" s="38"/>
      <c r="Z248" s="38"/>
      <c r="AA248" s="38"/>
      <c r="AB248" s="38"/>
      <c r="AC248" s="38"/>
      <c r="AD248" s="38"/>
      <c r="AE248" s="38"/>
      <c r="AT248" s="17" t="s">
        <v>176</v>
      </c>
      <c r="AU248" s="17" t="s">
        <v>83</v>
      </c>
    </row>
    <row r="249" s="2" customFormat="1" ht="21.75" customHeight="1">
      <c r="A249" s="38"/>
      <c r="B249" s="39"/>
      <c r="C249" s="221" t="s">
        <v>301</v>
      </c>
      <c r="D249" s="221" t="s">
        <v>171</v>
      </c>
      <c r="E249" s="222" t="s">
        <v>1954</v>
      </c>
      <c r="F249" s="223" t="s">
        <v>1955</v>
      </c>
      <c r="G249" s="224" t="s">
        <v>1231</v>
      </c>
      <c r="H249" s="225">
        <v>33</v>
      </c>
      <c r="I249" s="226"/>
      <c r="J249" s="226"/>
      <c r="K249" s="227">
        <f>ROUND(P249*H249,2)</f>
        <v>0</v>
      </c>
      <c r="L249" s="223" t="s">
        <v>1</v>
      </c>
      <c r="M249" s="44"/>
      <c r="N249" s="228" t="s">
        <v>1</v>
      </c>
      <c r="O249" s="229" t="s">
        <v>39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91"/>
      <c r="T249" s="231">
        <f>S249*H249</f>
        <v>0</v>
      </c>
      <c r="U249" s="231">
        <v>0</v>
      </c>
      <c r="V249" s="231">
        <f>U249*H249</f>
        <v>0</v>
      </c>
      <c r="W249" s="231">
        <v>0</v>
      </c>
      <c r="X249" s="232">
        <f>W249*H249</f>
        <v>0</v>
      </c>
      <c r="Y249" s="38"/>
      <c r="Z249" s="38"/>
      <c r="AA249" s="38"/>
      <c r="AB249" s="38"/>
      <c r="AC249" s="38"/>
      <c r="AD249" s="38"/>
      <c r="AE249" s="38"/>
      <c r="AR249" s="233" t="s">
        <v>175</v>
      </c>
      <c r="AT249" s="233" t="s">
        <v>171</v>
      </c>
      <c r="AU249" s="233" t="s">
        <v>83</v>
      </c>
      <c r="AY249" s="17" t="s">
        <v>168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7" t="s">
        <v>83</v>
      </c>
      <c r="BK249" s="234">
        <f>ROUND(P249*H249,2)</f>
        <v>0</v>
      </c>
      <c r="BL249" s="17" t="s">
        <v>175</v>
      </c>
      <c r="BM249" s="233" t="s">
        <v>441</v>
      </c>
    </row>
    <row r="250" s="2" customFormat="1">
      <c r="A250" s="38"/>
      <c r="B250" s="39"/>
      <c r="C250" s="40"/>
      <c r="D250" s="235" t="s">
        <v>176</v>
      </c>
      <c r="E250" s="40"/>
      <c r="F250" s="236" t="s">
        <v>1955</v>
      </c>
      <c r="G250" s="40"/>
      <c r="H250" s="40"/>
      <c r="I250" s="237"/>
      <c r="J250" s="237"/>
      <c r="K250" s="40"/>
      <c r="L250" s="40"/>
      <c r="M250" s="44"/>
      <c r="N250" s="238"/>
      <c r="O250" s="239"/>
      <c r="P250" s="91"/>
      <c r="Q250" s="91"/>
      <c r="R250" s="91"/>
      <c r="S250" s="91"/>
      <c r="T250" s="91"/>
      <c r="U250" s="91"/>
      <c r="V250" s="91"/>
      <c r="W250" s="91"/>
      <c r="X250" s="92"/>
      <c r="Y250" s="38"/>
      <c r="Z250" s="38"/>
      <c r="AA250" s="38"/>
      <c r="AB250" s="38"/>
      <c r="AC250" s="38"/>
      <c r="AD250" s="38"/>
      <c r="AE250" s="38"/>
      <c r="AT250" s="17" t="s">
        <v>176</v>
      </c>
      <c r="AU250" s="17" t="s">
        <v>83</v>
      </c>
    </row>
    <row r="251" s="2" customFormat="1" ht="21.75" customHeight="1">
      <c r="A251" s="38"/>
      <c r="B251" s="39"/>
      <c r="C251" s="221" t="s">
        <v>443</v>
      </c>
      <c r="D251" s="221" t="s">
        <v>171</v>
      </c>
      <c r="E251" s="222" t="s">
        <v>1956</v>
      </c>
      <c r="F251" s="223" t="s">
        <v>1957</v>
      </c>
      <c r="G251" s="224" t="s">
        <v>1231</v>
      </c>
      <c r="H251" s="225">
        <v>4</v>
      </c>
      <c r="I251" s="226"/>
      <c r="J251" s="226"/>
      <c r="K251" s="227">
        <f>ROUND(P251*H251,2)</f>
        <v>0</v>
      </c>
      <c r="L251" s="223" t="s">
        <v>1</v>
      </c>
      <c r="M251" s="44"/>
      <c r="N251" s="228" t="s">
        <v>1</v>
      </c>
      <c r="O251" s="229" t="s">
        <v>39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91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38"/>
      <c r="Z251" s="38"/>
      <c r="AA251" s="38"/>
      <c r="AB251" s="38"/>
      <c r="AC251" s="38"/>
      <c r="AD251" s="38"/>
      <c r="AE251" s="38"/>
      <c r="AR251" s="233" t="s">
        <v>175</v>
      </c>
      <c r="AT251" s="233" t="s">
        <v>171</v>
      </c>
      <c r="AU251" s="233" t="s">
        <v>83</v>
      </c>
      <c r="AY251" s="17" t="s">
        <v>168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7" t="s">
        <v>83</v>
      </c>
      <c r="BK251" s="234">
        <f>ROUND(P251*H251,2)</f>
        <v>0</v>
      </c>
      <c r="BL251" s="17" t="s">
        <v>175</v>
      </c>
      <c r="BM251" s="233" t="s">
        <v>446</v>
      </c>
    </row>
    <row r="252" s="2" customFormat="1">
      <c r="A252" s="38"/>
      <c r="B252" s="39"/>
      <c r="C252" s="40"/>
      <c r="D252" s="235" t="s">
        <v>176</v>
      </c>
      <c r="E252" s="40"/>
      <c r="F252" s="236" t="s">
        <v>1957</v>
      </c>
      <c r="G252" s="40"/>
      <c r="H252" s="40"/>
      <c r="I252" s="237"/>
      <c r="J252" s="237"/>
      <c r="K252" s="40"/>
      <c r="L252" s="40"/>
      <c r="M252" s="44"/>
      <c r="N252" s="238"/>
      <c r="O252" s="239"/>
      <c r="P252" s="91"/>
      <c r="Q252" s="91"/>
      <c r="R252" s="91"/>
      <c r="S252" s="91"/>
      <c r="T252" s="91"/>
      <c r="U252" s="91"/>
      <c r="V252" s="91"/>
      <c r="W252" s="91"/>
      <c r="X252" s="92"/>
      <c r="Y252" s="38"/>
      <c r="Z252" s="38"/>
      <c r="AA252" s="38"/>
      <c r="AB252" s="38"/>
      <c r="AC252" s="38"/>
      <c r="AD252" s="38"/>
      <c r="AE252" s="38"/>
      <c r="AT252" s="17" t="s">
        <v>176</v>
      </c>
      <c r="AU252" s="17" t="s">
        <v>83</v>
      </c>
    </row>
    <row r="253" s="2" customFormat="1" ht="16.5" customHeight="1">
      <c r="A253" s="38"/>
      <c r="B253" s="39"/>
      <c r="C253" s="221" t="s">
        <v>307</v>
      </c>
      <c r="D253" s="221" t="s">
        <v>171</v>
      </c>
      <c r="E253" s="222" t="s">
        <v>1958</v>
      </c>
      <c r="F253" s="223" t="s">
        <v>1959</v>
      </c>
      <c r="G253" s="224" t="s">
        <v>1231</v>
      </c>
      <c r="H253" s="225">
        <v>41</v>
      </c>
      <c r="I253" s="226"/>
      <c r="J253" s="226"/>
      <c r="K253" s="227">
        <f>ROUND(P253*H253,2)</f>
        <v>0</v>
      </c>
      <c r="L253" s="223" t="s">
        <v>1</v>
      </c>
      <c r="M253" s="44"/>
      <c r="N253" s="228" t="s">
        <v>1</v>
      </c>
      <c r="O253" s="229" t="s">
        <v>39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91"/>
      <c r="T253" s="231">
        <f>S253*H253</f>
        <v>0</v>
      </c>
      <c r="U253" s="231">
        <v>0</v>
      </c>
      <c r="V253" s="231">
        <f>U253*H253</f>
        <v>0</v>
      </c>
      <c r="W253" s="231">
        <v>0</v>
      </c>
      <c r="X253" s="232">
        <f>W253*H253</f>
        <v>0</v>
      </c>
      <c r="Y253" s="38"/>
      <c r="Z253" s="38"/>
      <c r="AA253" s="38"/>
      <c r="AB253" s="38"/>
      <c r="AC253" s="38"/>
      <c r="AD253" s="38"/>
      <c r="AE253" s="38"/>
      <c r="AR253" s="233" t="s">
        <v>175</v>
      </c>
      <c r="AT253" s="233" t="s">
        <v>171</v>
      </c>
      <c r="AU253" s="233" t="s">
        <v>83</v>
      </c>
      <c r="AY253" s="17" t="s">
        <v>168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7" t="s">
        <v>83</v>
      </c>
      <c r="BK253" s="234">
        <f>ROUND(P253*H253,2)</f>
        <v>0</v>
      </c>
      <c r="BL253" s="17" t="s">
        <v>175</v>
      </c>
      <c r="BM253" s="233" t="s">
        <v>450</v>
      </c>
    </row>
    <row r="254" s="2" customFormat="1">
      <c r="A254" s="38"/>
      <c r="B254" s="39"/>
      <c r="C254" s="40"/>
      <c r="D254" s="235" t="s">
        <v>176</v>
      </c>
      <c r="E254" s="40"/>
      <c r="F254" s="236" t="s">
        <v>1959</v>
      </c>
      <c r="G254" s="40"/>
      <c r="H254" s="40"/>
      <c r="I254" s="237"/>
      <c r="J254" s="237"/>
      <c r="K254" s="40"/>
      <c r="L254" s="40"/>
      <c r="M254" s="44"/>
      <c r="N254" s="238"/>
      <c r="O254" s="239"/>
      <c r="P254" s="91"/>
      <c r="Q254" s="91"/>
      <c r="R254" s="91"/>
      <c r="S254" s="91"/>
      <c r="T254" s="91"/>
      <c r="U254" s="91"/>
      <c r="V254" s="91"/>
      <c r="W254" s="91"/>
      <c r="X254" s="92"/>
      <c r="Y254" s="38"/>
      <c r="Z254" s="38"/>
      <c r="AA254" s="38"/>
      <c r="AB254" s="38"/>
      <c r="AC254" s="38"/>
      <c r="AD254" s="38"/>
      <c r="AE254" s="38"/>
      <c r="AT254" s="17" t="s">
        <v>176</v>
      </c>
      <c r="AU254" s="17" t="s">
        <v>83</v>
      </c>
    </row>
    <row r="255" s="2" customFormat="1" ht="24.15" customHeight="1">
      <c r="A255" s="38"/>
      <c r="B255" s="39"/>
      <c r="C255" s="221" t="s">
        <v>451</v>
      </c>
      <c r="D255" s="221" t="s">
        <v>171</v>
      </c>
      <c r="E255" s="222" t="s">
        <v>1960</v>
      </c>
      <c r="F255" s="223" t="s">
        <v>1961</v>
      </c>
      <c r="G255" s="224" t="s">
        <v>478</v>
      </c>
      <c r="H255" s="225">
        <v>115</v>
      </c>
      <c r="I255" s="226"/>
      <c r="J255" s="226"/>
      <c r="K255" s="227">
        <f>ROUND(P255*H255,2)</f>
        <v>0</v>
      </c>
      <c r="L255" s="223" t="s">
        <v>1</v>
      </c>
      <c r="M255" s="44"/>
      <c r="N255" s="228" t="s">
        <v>1</v>
      </c>
      <c r="O255" s="229" t="s">
        <v>39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91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38"/>
      <c r="Z255" s="38"/>
      <c r="AA255" s="38"/>
      <c r="AB255" s="38"/>
      <c r="AC255" s="38"/>
      <c r="AD255" s="38"/>
      <c r="AE255" s="38"/>
      <c r="AR255" s="233" t="s">
        <v>175</v>
      </c>
      <c r="AT255" s="233" t="s">
        <v>171</v>
      </c>
      <c r="AU255" s="233" t="s">
        <v>83</v>
      </c>
      <c r="AY255" s="17" t="s">
        <v>168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7" t="s">
        <v>83</v>
      </c>
      <c r="BK255" s="234">
        <f>ROUND(P255*H255,2)</f>
        <v>0</v>
      </c>
      <c r="BL255" s="17" t="s">
        <v>175</v>
      </c>
      <c r="BM255" s="233" t="s">
        <v>454</v>
      </c>
    </row>
    <row r="256" s="2" customFormat="1">
      <c r="A256" s="38"/>
      <c r="B256" s="39"/>
      <c r="C256" s="40"/>
      <c r="D256" s="235" t="s">
        <v>176</v>
      </c>
      <c r="E256" s="40"/>
      <c r="F256" s="236" t="s">
        <v>1961</v>
      </c>
      <c r="G256" s="40"/>
      <c r="H256" s="40"/>
      <c r="I256" s="237"/>
      <c r="J256" s="237"/>
      <c r="K256" s="40"/>
      <c r="L256" s="40"/>
      <c r="M256" s="44"/>
      <c r="N256" s="238"/>
      <c r="O256" s="239"/>
      <c r="P256" s="91"/>
      <c r="Q256" s="91"/>
      <c r="R256" s="91"/>
      <c r="S256" s="91"/>
      <c r="T256" s="91"/>
      <c r="U256" s="91"/>
      <c r="V256" s="91"/>
      <c r="W256" s="91"/>
      <c r="X256" s="92"/>
      <c r="Y256" s="38"/>
      <c r="Z256" s="38"/>
      <c r="AA256" s="38"/>
      <c r="AB256" s="38"/>
      <c r="AC256" s="38"/>
      <c r="AD256" s="38"/>
      <c r="AE256" s="38"/>
      <c r="AT256" s="17" t="s">
        <v>176</v>
      </c>
      <c r="AU256" s="17" t="s">
        <v>83</v>
      </c>
    </row>
    <row r="257" s="2" customFormat="1" ht="24.15" customHeight="1">
      <c r="A257" s="38"/>
      <c r="B257" s="39"/>
      <c r="C257" s="221" t="s">
        <v>312</v>
      </c>
      <c r="D257" s="221" t="s">
        <v>171</v>
      </c>
      <c r="E257" s="222" t="s">
        <v>1962</v>
      </c>
      <c r="F257" s="223" t="s">
        <v>1963</v>
      </c>
      <c r="G257" s="224" t="s">
        <v>478</v>
      </c>
      <c r="H257" s="225">
        <v>50</v>
      </c>
      <c r="I257" s="226"/>
      <c r="J257" s="226"/>
      <c r="K257" s="227">
        <f>ROUND(P257*H257,2)</f>
        <v>0</v>
      </c>
      <c r="L257" s="223" t="s">
        <v>1</v>
      </c>
      <c r="M257" s="44"/>
      <c r="N257" s="228" t="s">
        <v>1</v>
      </c>
      <c r="O257" s="229" t="s">
        <v>39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91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38"/>
      <c r="Z257" s="38"/>
      <c r="AA257" s="38"/>
      <c r="AB257" s="38"/>
      <c r="AC257" s="38"/>
      <c r="AD257" s="38"/>
      <c r="AE257" s="38"/>
      <c r="AR257" s="233" t="s">
        <v>175</v>
      </c>
      <c r="AT257" s="233" t="s">
        <v>171</v>
      </c>
      <c r="AU257" s="233" t="s">
        <v>83</v>
      </c>
      <c r="AY257" s="17" t="s">
        <v>168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7" t="s">
        <v>83</v>
      </c>
      <c r="BK257" s="234">
        <f>ROUND(P257*H257,2)</f>
        <v>0</v>
      </c>
      <c r="BL257" s="17" t="s">
        <v>175</v>
      </c>
      <c r="BM257" s="233" t="s">
        <v>459</v>
      </c>
    </row>
    <row r="258" s="2" customFormat="1">
      <c r="A258" s="38"/>
      <c r="B258" s="39"/>
      <c r="C258" s="40"/>
      <c r="D258" s="235" t="s">
        <v>176</v>
      </c>
      <c r="E258" s="40"/>
      <c r="F258" s="236" t="s">
        <v>1963</v>
      </c>
      <c r="G258" s="40"/>
      <c r="H258" s="40"/>
      <c r="I258" s="237"/>
      <c r="J258" s="237"/>
      <c r="K258" s="40"/>
      <c r="L258" s="40"/>
      <c r="M258" s="44"/>
      <c r="N258" s="238"/>
      <c r="O258" s="239"/>
      <c r="P258" s="91"/>
      <c r="Q258" s="91"/>
      <c r="R258" s="91"/>
      <c r="S258" s="91"/>
      <c r="T258" s="91"/>
      <c r="U258" s="91"/>
      <c r="V258" s="91"/>
      <c r="W258" s="91"/>
      <c r="X258" s="92"/>
      <c r="Y258" s="38"/>
      <c r="Z258" s="38"/>
      <c r="AA258" s="38"/>
      <c r="AB258" s="38"/>
      <c r="AC258" s="38"/>
      <c r="AD258" s="38"/>
      <c r="AE258" s="38"/>
      <c r="AT258" s="17" t="s">
        <v>176</v>
      </c>
      <c r="AU258" s="17" t="s">
        <v>83</v>
      </c>
    </row>
    <row r="259" s="2" customFormat="1" ht="24.15" customHeight="1">
      <c r="A259" s="38"/>
      <c r="B259" s="39"/>
      <c r="C259" s="221" t="s">
        <v>461</v>
      </c>
      <c r="D259" s="221" t="s">
        <v>171</v>
      </c>
      <c r="E259" s="222" t="s">
        <v>1964</v>
      </c>
      <c r="F259" s="223" t="s">
        <v>1965</v>
      </c>
      <c r="G259" s="224" t="s">
        <v>478</v>
      </c>
      <c r="H259" s="225">
        <v>100</v>
      </c>
      <c r="I259" s="226"/>
      <c r="J259" s="226"/>
      <c r="K259" s="227">
        <f>ROUND(P259*H259,2)</f>
        <v>0</v>
      </c>
      <c r="L259" s="223" t="s">
        <v>1</v>
      </c>
      <c r="M259" s="44"/>
      <c r="N259" s="228" t="s">
        <v>1</v>
      </c>
      <c r="O259" s="229" t="s">
        <v>39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91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38"/>
      <c r="Z259" s="38"/>
      <c r="AA259" s="38"/>
      <c r="AB259" s="38"/>
      <c r="AC259" s="38"/>
      <c r="AD259" s="38"/>
      <c r="AE259" s="38"/>
      <c r="AR259" s="233" t="s">
        <v>175</v>
      </c>
      <c r="AT259" s="233" t="s">
        <v>171</v>
      </c>
      <c r="AU259" s="233" t="s">
        <v>83</v>
      </c>
      <c r="AY259" s="17" t="s">
        <v>168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7" t="s">
        <v>83</v>
      </c>
      <c r="BK259" s="234">
        <f>ROUND(P259*H259,2)</f>
        <v>0</v>
      </c>
      <c r="BL259" s="17" t="s">
        <v>175</v>
      </c>
      <c r="BM259" s="233" t="s">
        <v>464</v>
      </c>
    </row>
    <row r="260" s="2" customFormat="1">
      <c r="A260" s="38"/>
      <c r="B260" s="39"/>
      <c r="C260" s="40"/>
      <c r="D260" s="235" t="s">
        <v>176</v>
      </c>
      <c r="E260" s="40"/>
      <c r="F260" s="236" t="s">
        <v>1965</v>
      </c>
      <c r="G260" s="40"/>
      <c r="H260" s="40"/>
      <c r="I260" s="237"/>
      <c r="J260" s="237"/>
      <c r="K260" s="40"/>
      <c r="L260" s="40"/>
      <c r="M260" s="44"/>
      <c r="N260" s="238"/>
      <c r="O260" s="239"/>
      <c r="P260" s="91"/>
      <c r="Q260" s="91"/>
      <c r="R260" s="91"/>
      <c r="S260" s="91"/>
      <c r="T260" s="91"/>
      <c r="U260" s="91"/>
      <c r="V260" s="91"/>
      <c r="W260" s="91"/>
      <c r="X260" s="92"/>
      <c r="Y260" s="38"/>
      <c r="Z260" s="38"/>
      <c r="AA260" s="38"/>
      <c r="AB260" s="38"/>
      <c r="AC260" s="38"/>
      <c r="AD260" s="38"/>
      <c r="AE260" s="38"/>
      <c r="AT260" s="17" t="s">
        <v>176</v>
      </c>
      <c r="AU260" s="17" t="s">
        <v>83</v>
      </c>
    </row>
    <row r="261" s="2" customFormat="1" ht="16.5" customHeight="1">
      <c r="A261" s="38"/>
      <c r="B261" s="39"/>
      <c r="C261" s="221" t="s">
        <v>316</v>
      </c>
      <c r="D261" s="221" t="s">
        <v>171</v>
      </c>
      <c r="E261" s="222" t="s">
        <v>1966</v>
      </c>
      <c r="F261" s="223" t="s">
        <v>1967</v>
      </c>
      <c r="G261" s="224" t="s">
        <v>478</v>
      </c>
      <c r="H261" s="225">
        <v>80</v>
      </c>
      <c r="I261" s="226"/>
      <c r="J261" s="226"/>
      <c r="K261" s="227">
        <f>ROUND(P261*H261,2)</f>
        <v>0</v>
      </c>
      <c r="L261" s="223" t="s">
        <v>1</v>
      </c>
      <c r="M261" s="44"/>
      <c r="N261" s="228" t="s">
        <v>1</v>
      </c>
      <c r="O261" s="229" t="s">
        <v>39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91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38"/>
      <c r="Z261" s="38"/>
      <c r="AA261" s="38"/>
      <c r="AB261" s="38"/>
      <c r="AC261" s="38"/>
      <c r="AD261" s="38"/>
      <c r="AE261" s="38"/>
      <c r="AR261" s="233" t="s">
        <v>175</v>
      </c>
      <c r="AT261" s="233" t="s">
        <v>171</v>
      </c>
      <c r="AU261" s="233" t="s">
        <v>83</v>
      </c>
      <c r="AY261" s="17" t="s">
        <v>168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7" t="s">
        <v>83</v>
      </c>
      <c r="BK261" s="234">
        <f>ROUND(P261*H261,2)</f>
        <v>0</v>
      </c>
      <c r="BL261" s="17" t="s">
        <v>175</v>
      </c>
      <c r="BM261" s="233" t="s">
        <v>469</v>
      </c>
    </row>
    <row r="262" s="2" customFormat="1">
      <c r="A262" s="38"/>
      <c r="B262" s="39"/>
      <c r="C262" s="40"/>
      <c r="D262" s="235" t="s">
        <v>176</v>
      </c>
      <c r="E262" s="40"/>
      <c r="F262" s="236" t="s">
        <v>1967</v>
      </c>
      <c r="G262" s="40"/>
      <c r="H262" s="40"/>
      <c r="I262" s="237"/>
      <c r="J262" s="237"/>
      <c r="K262" s="40"/>
      <c r="L262" s="40"/>
      <c r="M262" s="44"/>
      <c r="N262" s="238"/>
      <c r="O262" s="239"/>
      <c r="P262" s="91"/>
      <c r="Q262" s="91"/>
      <c r="R262" s="91"/>
      <c r="S262" s="91"/>
      <c r="T262" s="91"/>
      <c r="U262" s="91"/>
      <c r="V262" s="91"/>
      <c r="W262" s="91"/>
      <c r="X262" s="92"/>
      <c r="Y262" s="38"/>
      <c r="Z262" s="38"/>
      <c r="AA262" s="38"/>
      <c r="AB262" s="38"/>
      <c r="AC262" s="38"/>
      <c r="AD262" s="38"/>
      <c r="AE262" s="38"/>
      <c r="AT262" s="17" t="s">
        <v>176</v>
      </c>
      <c r="AU262" s="17" t="s">
        <v>83</v>
      </c>
    </row>
    <row r="263" s="2" customFormat="1" ht="16.5" customHeight="1">
      <c r="A263" s="38"/>
      <c r="B263" s="39"/>
      <c r="C263" s="221" t="s">
        <v>471</v>
      </c>
      <c r="D263" s="221" t="s">
        <v>171</v>
      </c>
      <c r="E263" s="222" t="s">
        <v>1968</v>
      </c>
      <c r="F263" s="223" t="s">
        <v>1969</v>
      </c>
      <c r="G263" s="224" t="s">
        <v>478</v>
      </c>
      <c r="H263" s="225">
        <v>25</v>
      </c>
      <c r="I263" s="226"/>
      <c r="J263" s="226"/>
      <c r="K263" s="227">
        <f>ROUND(P263*H263,2)</f>
        <v>0</v>
      </c>
      <c r="L263" s="223" t="s">
        <v>1</v>
      </c>
      <c r="M263" s="44"/>
      <c r="N263" s="228" t="s">
        <v>1</v>
      </c>
      <c r="O263" s="229" t="s">
        <v>39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91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38"/>
      <c r="Z263" s="38"/>
      <c r="AA263" s="38"/>
      <c r="AB263" s="38"/>
      <c r="AC263" s="38"/>
      <c r="AD263" s="38"/>
      <c r="AE263" s="38"/>
      <c r="AR263" s="233" t="s">
        <v>175</v>
      </c>
      <c r="AT263" s="233" t="s">
        <v>171</v>
      </c>
      <c r="AU263" s="233" t="s">
        <v>83</v>
      </c>
      <c r="AY263" s="17" t="s">
        <v>168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7" t="s">
        <v>83</v>
      </c>
      <c r="BK263" s="234">
        <f>ROUND(P263*H263,2)</f>
        <v>0</v>
      </c>
      <c r="BL263" s="17" t="s">
        <v>175</v>
      </c>
      <c r="BM263" s="233" t="s">
        <v>474</v>
      </c>
    </row>
    <row r="264" s="2" customFormat="1">
      <c r="A264" s="38"/>
      <c r="B264" s="39"/>
      <c r="C264" s="40"/>
      <c r="D264" s="235" t="s">
        <v>176</v>
      </c>
      <c r="E264" s="40"/>
      <c r="F264" s="236" t="s">
        <v>1969</v>
      </c>
      <c r="G264" s="40"/>
      <c r="H264" s="40"/>
      <c r="I264" s="237"/>
      <c r="J264" s="237"/>
      <c r="K264" s="40"/>
      <c r="L264" s="40"/>
      <c r="M264" s="44"/>
      <c r="N264" s="238"/>
      <c r="O264" s="239"/>
      <c r="P264" s="91"/>
      <c r="Q264" s="91"/>
      <c r="R264" s="91"/>
      <c r="S264" s="91"/>
      <c r="T264" s="91"/>
      <c r="U264" s="91"/>
      <c r="V264" s="91"/>
      <c r="W264" s="91"/>
      <c r="X264" s="92"/>
      <c r="Y264" s="38"/>
      <c r="Z264" s="38"/>
      <c r="AA264" s="38"/>
      <c r="AB264" s="38"/>
      <c r="AC264" s="38"/>
      <c r="AD264" s="38"/>
      <c r="AE264" s="38"/>
      <c r="AT264" s="17" t="s">
        <v>176</v>
      </c>
      <c r="AU264" s="17" t="s">
        <v>83</v>
      </c>
    </row>
    <row r="265" s="2" customFormat="1" ht="16.5" customHeight="1">
      <c r="A265" s="38"/>
      <c r="B265" s="39"/>
      <c r="C265" s="221" t="s">
        <v>319</v>
      </c>
      <c r="D265" s="221" t="s">
        <v>171</v>
      </c>
      <c r="E265" s="222" t="s">
        <v>1970</v>
      </c>
      <c r="F265" s="223" t="s">
        <v>1971</v>
      </c>
      <c r="G265" s="224" t="s">
        <v>1939</v>
      </c>
      <c r="H265" s="225">
        <v>1</v>
      </c>
      <c r="I265" s="226"/>
      <c r="J265" s="226"/>
      <c r="K265" s="227">
        <f>ROUND(P265*H265,2)</f>
        <v>0</v>
      </c>
      <c r="L265" s="223" t="s">
        <v>1</v>
      </c>
      <c r="M265" s="44"/>
      <c r="N265" s="228" t="s">
        <v>1</v>
      </c>
      <c r="O265" s="229" t="s">
        <v>39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91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38"/>
      <c r="Z265" s="38"/>
      <c r="AA265" s="38"/>
      <c r="AB265" s="38"/>
      <c r="AC265" s="38"/>
      <c r="AD265" s="38"/>
      <c r="AE265" s="38"/>
      <c r="AR265" s="233" t="s">
        <v>175</v>
      </c>
      <c r="AT265" s="233" t="s">
        <v>171</v>
      </c>
      <c r="AU265" s="233" t="s">
        <v>83</v>
      </c>
      <c r="AY265" s="17" t="s">
        <v>168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7" t="s">
        <v>83</v>
      </c>
      <c r="BK265" s="234">
        <f>ROUND(P265*H265,2)</f>
        <v>0</v>
      </c>
      <c r="BL265" s="17" t="s">
        <v>175</v>
      </c>
      <c r="BM265" s="233" t="s">
        <v>479</v>
      </c>
    </row>
    <row r="266" s="2" customFormat="1">
      <c r="A266" s="38"/>
      <c r="B266" s="39"/>
      <c r="C266" s="40"/>
      <c r="D266" s="235" t="s">
        <v>176</v>
      </c>
      <c r="E266" s="40"/>
      <c r="F266" s="236" t="s">
        <v>1971</v>
      </c>
      <c r="G266" s="40"/>
      <c r="H266" s="40"/>
      <c r="I266" s="237"/>
      <c r="J266" s="237"/>
      <c r="K266" s="40"/>
      <c r="L266" s="40"/>
      <c r="M266" s="44"/>
      <c r="N266" s="238"/>
      <c r="O266" s="239"/>
      <c r="P266" s="91"/>
      <c r="Q266" s="91"/>
      <c r="R266" s="91"/>
      <c r="S266" s="91"/>
      <c r="T266" s="91"/>
      <c r="U266" s="91"/>
      <c r="V266" s="91"/>
      <c r="W266" s="91"/>
      <c r="X266" s="92"/>
      <c r="Y266" s="38"/>
      <c r="Z266" s="38"/>
      <c r="AA266" s="38"/>
      <c r="AB266" s="38"/>
      <c r="AC266" s="38"/>
      <c r="AD266" s="38"/>
      <c r="AE266" s="38"/>
      <c r="AT266" s="17" t="s">
        <v>176</v>
      </c>
      <c r="AU266" s="17" t="s">
        <v>83</v>
      </c>
    </row>
    <row r="267" s="2" customFormat="1" ht="21.75" customHeight="1">
      <c r="A267" s="38"/>
      <c r="B267" s="39"/>
      <c r="C267" s="221" t="s">
        <v>483</v>
      </c>
      <c r="D267" s="221" t="s">
        <v>171</v>
      </c>
      <c r="E267" s="222" t="s">
        <v>1972</v>
      </c>
      <c r="F267" s="223" t="s">
        <v>1973</v>
      </c>
      <c r="G267" s="224" t="s">
        <v>1939</v>
      </c>
      <c r="H267" s="225">
        <v>1</v>
      </c>
      <c r="I267" s="226"/>
      <c r="J267" s="226"/>
      <c r="K267" s="227">
        <f>ROUND(P267*H267,2)</f>
        <v>0</v>
      </c>
      <c r="L267" s="223" t="s">
        <v>1</v>
      </c>
      <c r="M267" s="44"/>
      <c r="N267" s="228" t="s">
        <v>1</v>
      </c>
      <c r="O267" s="229" t="s">
        <v>39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91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38"/>
      <c r="Z267" s="38"/>
      <c r="AA267" s="38"/>
      <c r="AB267" s="38"/>
      <c r="AC267" s="38"/>
      <c r="AD267" s="38"/>
      <c r="AE267" s="38"/>
      <c r="AR267" s="233" t="s">
        <v>175</v>
      </c>
      <c r="AT267" s="233" t="s">
        <v>171</v>
      </c>
      <c r="AU267" s="233" t="s">
        <v>83</v>
      </c>
      <c r="AY267" s="17" t="s">
        <v>168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7" t="s">
        <v>83</v>
      </c>
      <c r="BK267" s="234">
        <f>ROUND(P267*H267,2)</f>
        <v>0</v>
      </c>
      <c r="BL267" s="17" t="s">
        <v>175</v>
      </c>
      <c r="BM267" s="233" t="s">
        <v>486</v>
      </c>
    </row>
    <row r="268" s="2" customFormat="1">
      <c r="A268" s="38"/>
      <c r="B268" s="39"/>
      <c r="C268" s="40"/>
      <c r="D268" s="235" t="s">
        <v>176</v>
      </c>
      <c r="E268" s="40"/>
      <c r="F268" s="236" t="s">
        <v>1973</v>
      </c>
      <c r="G268" s="40"/>
      <c r="H268" s="40"/>
      <c r="I268" s="237"/>
      <c r="J268" s="237"/>
      <c r="K268" s="40"/>
      <c r="L268" s="40"/>
      <c r="M268" s="44"/>
      <c r="N268" s="238"/>
      <c r="O268" s="239"/>
      <c r="P268" s="91"/>
      <c r="Q268" s="91"/>
      <c r="R268" s="91"/>
      <c r="S268" s="91"/>
      <c r="T268" s="91"/>
      <c r="U268" s="91"/>
      <c r="V268" s="91"/>
      <c r="W268" s="91"/>
      <c r="X268" s="92"/>
      <c r="Y268" s="38"/>
      <c r="Z268" s="38"/>
      <c r="AA268" s="38"/>
      <c r="AB268" s="38"/>
      <c r="AC268" s="38"/>
      <c r="AD268" s="38"/>
      <c r="AE268" s="38"/>
      <c r="AT268" s="17" t="s">
        <v>176</v>
      </c>
      <c r="AU268" s="17" t="s">
        <v>83</v>
      </c>
    </row>
    <row r="269" s="2" customFormat="1" ht="16.5" customHeight="1">
      <c r="A269" s="38"/>
      <c r="B269" s="39"/>
      <c r="C269" s="221" t="s">
        <v>323</v>
      </c>
      <c r="D269" s="221" t="s">
        <v>171</v>
      </c>
      <c r="E269" s="222" t="s">
        <v>1974</v>
      </c>
      <c r="F269" s="223" t="s">
        <v>1975</v>
      </c>
      <c r="G269" s="224" t="s">
        <v>1231</v>
      </c>
      <c r="H269" s="225">
        <v>4</v>
      </c>
      <c r="I269" s="226"/>
      <c r="J269" s="226"/>
      <c r="K269" s="227">
        <f>ROUND(P269*H269,2)</f>
        <v>0</v>
      </c>
      <c r="L269" s="223" t="s">
        <v>1</v>
      </c>
      <c r="M269" s="44"/>
      <c r="N269" s="228" t="s">
        <v>1</v>
      </c>
      <c r="O269" s="229" t="s">
        <v>39</v>
      </c>
      <c r="P269" s="230">
        <f>I269+J269</f>
        <v>0</v>
      </c>
      <c r="Q269" s="230">
        <f>ROUND(I269*H269,2)</f>
        <v>0</v>
      </c>
      <c r="R269" s="230">
        <f>ROUND(J269*H269,2)</f>
        <v>0</v>
      </c>
      <c r="S269" s="91"/>
      <c r="T269" s="231">
        <f>S269*H269</f>
        <v>0</v>
      </c>
      <c r="U269" s="231">
        <v>0</v>
      </c>
      <c r="V269" s="231">
        <f>U269*H269</f>
        <v>0</v>
      </c>
      <c r="W269" s="231">
        <v>0</v>
      </c>
      <c r="X269" s="232">
        <f>W269*H269</f>
        <v>0</v>
      </c>
      <c r="Y269" s="38"/>
      <c r="Z269" s="38"/>
      <c r="AA269" s="38"/>
      <c r="AB269" s="38"/>
      <c r="AC269" s="38"/>
      <c r="AD269" s="38"/>
      <c r="AE269" s="38"/>
      <c r="AR269" s="233" t="s">
        <v>175</v>
      </c>
      <c r="AT269" s="233" t="s">
        <v>171</v>
      </c>
      <c r="AU269" s="233" t="s">
        <v>83</v>
      </c>
      <c r="AY269" s="17" t="s">
        <v>168</v>
      </c>
      <c r="BE269" s="234">
        <f>IF(O269="základní",K269,0)</f>
        <v>0</v>
      </c>
      <c r="BF269" s="234">
        <f>IF(O269="snížená",K269,0)</f>
        <v>0</v>
      </c>
      <c r="BG269" s="234">
        <f>IF(O269="zákl. přenesená",K269,0)</f>
        <v>0</v>
      </c>
      <c r="BH269" s="234">
        <f>IF(O269="sníž. přenesená",K269,0)</f>
        <v>0</v>
      </c>
      <c r="BI269" s="234">
        <f>IF(O269="nulová",K269,0)</f>
        <v>0</v>
      </c>
      <c r="BJ269" s="17" t="s">
        <v>83</v>
      </c>
      <c r="BK269" s="234">
        <f>ROUND(P269*H269,2)</f>
        <v>0</v>
      </c>
      <c r="BL269" s="17" t="s">
        <v>175</v>
      </c>
      <c r="BM269" s="233" t="s">
        <v>494</v>
      </c>
    </row>
    <row r="270" s="2" customFormat="1">
      <c r="A270" s="38"/>
      <c r="B270" s="39"/>
      <c r="C270" s="40"/>
      <c r="D270" s="235" t="s">
        <v>176</v>
      </c>
      <c r="E270" s="40"/>
      <c r="F270" s="236" t="s">
        <v>1975</v>
      </c>
      <c r="G270" s="40"/>
      <c r="H270" s="40"/>
      <c r="I270" s="237"/>
      <c r="J270" s="237"/>
      <c r="K270" s="40"/>
      <c r="L270" s="40"/>
      <c r="M270" s="44"/>
      <c r="N270" s="238"/>
      <c r="O270" s="239"/>
      <c r="P270" s="91"/>
      <c r="Q270" s="91"/>
      <c r="R270" s="91"/>
      <c r="S270" s="91"/>
      <c r="T270" s="91"/>
      <c r="U270" s="91"/>
      <c r="V270" s="91"/>
      <c r="W270" s="91"/>
      <c r="X270" s="92"/>
      <c r="Y270" s="38"/>
      <c r="Z270" s="38"/>
      <c r="AA270" s="38"/>
      <c r="AB270" s="38"/>
      <c r="AC270" s="38"/>
      <c r="AD270" s="38"/>
      <c r="AE270" s="38"/>
      <c r="AT270" s="17" t="s">
        <v>176</v>
      </c>
      <c r="AU270" s="17" t="s">
        <v>83</v>
      </c>
    </row>
    <row r="271" s="2" customFormat="1" ht="16.5" customHeight="1">
      <c r="A271" s="38"/>
      <c r="B271" s="39"/>
      <c r="C271" s="221" t="s">
        <v>500</v>
      </c>
      <c r="D271" s="221" t="s">
        <v>171</v>
      </c>
      <c r="E271" s="222" t="s">
        <v>1976</v>
      </c>
      <c r="F271" s="223" t="s">
        <v>1977</v>
      </c>
      <c r="G271" s="224" t="s">
        <v>1231</v>
      </c>
      <c r="H271" s="225">
        <v>4</v>
      </c>
      <c r="I271" s="226"/>
      <c r="J271" s="226"/>
      <c r="K271" s="227">
        <f>ROUND(P271*H271,2)</f>
        <v>0</v>
      </c>
      <c r="L271" s="223" t="s">
        <v>1</v>
      </c>
      <c r="M271" s="44"/>
      <c r="N271" s="228" t="s">
        <v>1</v>
      </c>
      <c r="O271" s="229" t="s">
        <v>39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91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38"/>
      <c r="Z271" s="38"/>
      <c r="AA271" s="38"/>
      <c r="AB271" s="38"/>
      <c r="AC271" s="38"/>
      <c r="AD271" s="38"/>
      <c r="AE271" s="38"/>
      <c r="AR271" s="233" t="s">
        <v>175</v>
      </c>
      <c r="AT271" s="233" t="s">
        <v>171</v>
      </c>
      <c r="AU271" s="233" t="s">
        <v>83</v>
      </c>
      <c r="AY271" s="17" t="s">
        <v>168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7" t="s">
        <v>83</v>
      </c>
      <c r="BK271" s="234">
        <f>ROUND(P271*H271,2)</f>
        <v>0</v>
      </c>
      <c r="BL271" s="17" t="s">
        <v>175</v>
      </c>
      <c r="BM271" s="233" t="s">
        <v>503</v>
      </c>
    </row>
    <row r="272" s="2" customFormat="1">
      <c r="A272" s="38"/>
      <c r="B272" s="39"/>
      <c r="C272" s="40"/>
      <c r="D272" s="235" t="s">
        <v>176</v>
      </c>
      <c r="E272" s="40"/>
      <c r="F272" s="236" t="s">
        <v>1977</v>
      </c>
      <c r="G272" s="40"/>
      <c r="H272" s="40"/>
      <c r="I272" s="237"/>
      <c r="J272" s="237"/>
      <c r="K272" s="40"/>
      <c r="L272" s="40"/>
      <c r="M272" s="44"/>
      <c r="N272" s="238"/>
      <c r="O272" s="239"/>
      <c r="P272" s="91"/>
      <c r="Q272" s="91"/>
      <c r="R272" s="91"/>
      <c r="S272" s="91"/>
      <c r="T272" s="91"/>
      <c r="U272" s="91"/>
      <c r="V272" s="91"/>
      <c r="W272" s="91"/>
      <c r="X272" s="92"/>
      <c r="Y272" s="38"/>
      <c r="Z272" s="38"/>
      <c r="AA272" s="38"/>
      <c r="AB272" s="38"/>
      <c r="AC272" s="38"/>
      <c r="AD272" s="38"/>
      <c r="AE272" s="38"/>
      <c r="AT272" s="17" t="s">
        <v>176</v>
      </c>
      <c r="AU272" s="17" t="s">
        <v>83</v>
      </c>
    </row>
    <row r="273" s="2" customFormat="1" ht="24.15" customHeight="1">
      <c r="A273" s="38"/>
      <c r="B273" s="39"/>
      <c r="C273" s="221" t="s">
        <v>327</v>
      </c>
      <c r="D273" s="221" t="s">
        <v>171</v>
      </c>
      <c r="E273" s="222" t="s">
        <v>1978</v>
      </c>
      <c r="F273" s="223" t="s">
        <v>1979</v>
      </c>
      <c r="G273" s="224" t="s">
        <v>478</v>
      </c>
      <c r="H273" s="225">
        <v>20</v>
      </c>
      <c r="I273" s="226"/>
      <c r="J273" s="226"/>
      <c r="K273" s="227">
        <f>ROUND(P273*H273,2)</f>
        <v>0</v>
      </c>
      <c r="L273" s="223" t="s">
        <v>1</v>
      </c>
      <c r="M273" s="44"/>
      <c r="N273" s="228" t="s">
        <v>1</v>
      </c>
      <c r="O273" s="229" t="s">
        <v>39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91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38"/>
      <c r="Z273" s="38"/>
      <c r="AA273" s="38"/>
      <c r="AB273" s="38"/>
      <c r="AC273" s="38"/>
      <c r="AD273" s="38"/>
      <c r="AE273" s="38"/>
      <c r="AR273" s="233" t="s">
        <v>175</v>
      </c>
      <c r="AT273" s="233" t="s">
        <v>171</v>
      </c>
      <c r="AU273" s="233" t="s">
        <v>83</v>
      </c>
      <c r="AY273" s="17" t="s">
        <v>168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7" t="s">
        <v>83</v>
      </c>
      <c r="BK273" s="234">
        <f>ROUND(P273*H273,2)</f>
        <v>0</v>
      </c>
      <c r="BL273" s="17" t="s">
        <v>175</v>
      </c>
      <c r="BM273" s="233" t="s">
        <v>507</v>
      </c>
    </row>
    <row r="274" s="2" customFormat="1">
      <c r="A274" s="38"/>
      <c r="B274" s="39"/>
      <c r="C274" s="40"/>
      <c r="D274" s="235" t="s">
        <v>176</v>
      </c>
      <c r="E274" s="40"/>
      <c r="F274" s="236" t="s">
        <v>1979</v>
      </c>
      <c r="G274" s="40"/>
      <c r="H274" s="40"/>
      <c r="I274" s="237"/>
      <c r="J274" s="237"/>
      <c r="K274" s="40"/>
      <c r="L274" s="40"/>
      <c r="M274" s="44"/>
      <c r="N274" s="238"/>
      <c r="O274" s="239"/>
      <c r="P274" s="91"/>
      <c r="Q274" s="91"/>
      <c r="R274" s="91"/>
      <c r="S274" s="91"/>
      <c r="T274" s="91"/>
      <c r="U274" s="91"/>
      <c r="V274" s="91"/>
      <c r="W274" s="91"/>
      <c r="X274" s="92"/>
      <c r="Y274" s="38"/>
      <c r="Z274" s="38"/>
      <c r="AA274" s="38"/>
      <c r="AB274" s="38"/>
      <c r="AC274" s="38"/>
      <c r="AD274" s="38"/>
      <c r="AE274" s="38"/>
      <c r="AT274" s="17" t="s">
        <v>176</v>
      </c>
      <c r="AU274" s="17" t="s">
        <v>83</v>
      </c>
    </row>
    <row r="275" s="2" customFormat="1" ht="24.15" customHeight="1">
      <c r="A275" s="38"/>
      <c r="B275" s="39"/>
      <c r="C275" s="221" t="s">
        <v>509</v>
      </c>
      <c r="D275" s="221" t="s">
        <v>171</v>
      </c>
      <c r="E275" s="222" t="s">
        <v>1980</v>
      </c>
      <c r="F275" s="223" t="s">
        <v>1981</v>
      </c>
      <c r="G275" s="224" t="s">
        <v>1939</v>
      </c>
      <c r="H275" s="225">
        <v>1</v>
      </c>
      <c r="I275" s="226"/>
      <c r="J275" s="226"/>
      <c r="K275" s="227">
        <f>ROUND(P275*H275,2)</f>
        <v>0</v>
      </c>
      <c r="L275" s="223" t="s">
        <v>1</v>
      </c>
      <c r="M275" s="44"/>
      <c r="N275" s="228" t="s">
        <v>1</v>
      </c>
      <c r="O275" s="229" t="s">
        <v>39</v>
      </c>
      <c r="P275" s="230">
        <f>I275+J275</f>
        <v>0</v>
      </c>
      <c r="Q275" s="230">
        <f>ROUND(I275*H275,2)</f>
        <v>0</v>
      </c>
      <c r="R275" s="230">
        <f>ROUND(J275*H275,2)</f>
        <v>0</v>
      </c>
      <c r="S275" s="91"/>
      <c r="T275" s="231">
        <f>S275*H275</f>
        <v>0</v>
      </c>
      <c r="U275" s="231">
        <v>0</v>
      </c>
      <c r="V275" s="231">
        <f>U275*H275</f>
        <v>0</v>
      </c>
      <c r="W275" s="231">
        <v>0</v>
      </c>
      <c r="X275" s="232">
        <f>W275*H275</f>
        <v>0</v>
      </c>
      <c r="Y275" s="38"/>
      <c r="Z275" s="38"/>
      <c r="AA275" s="38"/>
      <c r="AB275" s="38"/>
      <c r="AC275" s="38"/>
      <c r="AD275" s="38"/>
      <c r="AE275" s="38"/>
      <c r="AR275" s="233" t="s">
        <v>175</v>
      </c>
      <c r="AT275" s="233" t="s">
        <v>171</v>
      </c>
      <c r="AU275" s="233" t="s">
        <v>83</v>
      </c>
      <c r="AY275" s="17" t="s">
        <v>168</v>
      </c>
      <c r="BE275" s="234">
        <f>IF(O275="základní",K275,0)</f>
        <v>0</v>
      </c>
      <c r="BF275" s="234">
        <f>IF(O275="snížená",K275,0)</f>
        <v>0</v>
      </c>
      <c r="BG275" s="234">
        <f>IF(O275="zákl. přenesená",K275,0)</f>
        <v>0</v>
      </c>
      <c r="BH275" s="234">
        <f>IF(O275="sníž. přenesená",K275,0)</f>
        <v>0</v>
      </c>
      <c r="BI275" s="234">
        <f>IF(O275="nulová",K275,0)</f>
        <v>0</v>
      </c>
      <c r="BJ275" s="17" t="s">
        <v>83</v>
      </c>
      <c r="BK275" s="234">
        <f>ROUND(P275*H275,2)</f>
        <v>0</v>
      </c>
      <c r="BL275" s="17" t="s">
        <v>175</v>
      </c>
      <c r="BM275" s="233" t="s">
        <v>512</v>
      </c>
    </row>
    <row r="276" s="2" customFormat="1">
      <c r="A276" s="38"/>
      <c r="B276" s="39"/>
      <c r="C276" s="40"/>
      <c r="D276" s="235" t="s">
        <v>176</v>
      </c>
      <c r="E276" s="40"/>
      <c r="F276" s="236" t="s">
        <v>1981</v>
      </c>
      <c r="G276" s="40"/>
      <c r="H276" s="40"/>
      <c r="I276" s="237"/>
      <c r="J276" s="237"/>
      <c r="K276" s="40"/>
      <c r="L276" s="40"/>
      <c r="M276" s="44"/>
      <c r="N276" s="238"/>
      <c r="O276" s="239"/>
      <c r="P276" s="91"/>
      <c r="Q276" s="91"/>
      <c r="R276" s="91"/>
      <c r="S276" s="91"/>
      <c r="T276" s="91"/>
      <c r="U276" s="91"/>
      <c r="V276" s="91"/>
      <c r="W276" s="91"/>
      <c r="X276" s="92"/>
      <c r="Y276" s="38"/>
      <c r="Z276" s="38"/>
      <c r="AA276" s="38"/>
      <c r="AB276" s="38"/>
      <c r="AC276" s="38"/>
      <c r="AD276" s="38"/>
      <c r="AE276" s="38"/>
      <c r="AT276" s="17" t="s">
        <v>176</v>
      </c>
      <c r="AU276" s="17" t="s">
        <v>83</v>
      </c>
    </row>
    <row r="277" s="2" customFormat="1" ht="37.8" customHeight="1">
      <c r="A277" s="38"/>
      <c r="B277" s="39"/>
      <c r="C277" s="221" t="s">
        <v>333</v>
      </c>
      <c r="D277" s="221" t="s">
        <v>171</v>
      </c>
      <c r="E277" s="222" t="s">
        <v>1982</v>
      </c>
      <c r="F277" s="223" t="s">
        <v>1983</v>
      </c>
      <c r="G277" s="224" t="s">
        <v>1939</v>
      </c>
      <c r="H277" s="225">
        <v>1</v>
      </c>
      <c r="I277" s="226"/>
      <c r="J277" s="226"/>
      <c r="K277" s="227">
        <f>ROUND(P277*H277,2)</f>
        <v>0</v>
      </c>
      <c r="L277" s="223" t="s">
        <v>1</v>
      </c>
      <c r="M277" s="44"/>
      <c r="N277" s="228" t="s">
        <v>1</v>
      </c>
      <c r="O277" s="229" t="s">
        <v>39</v>
      </c>
      <c r="P277" s="230">
        <f>I277+J277</f>
        <v>0</v>
      </c>
      <c r="Q277" s="230">
        <f>ROUND(I277*H277,2)</f>
        <v>0</v>
      </c>
      <c r="R277" s="230">
        <f>ROUND(J277*H277,2)</f>
        <v>0</v>
      </c>
      <c r="S277" s="91"/>
      <c r="T277" s="231">
        <f>S277*H277</f>
        <v>0</v>
      </c>
      <c r="U277" s="231">
        <v>0</v>
      </c>
      <c r="V277" s="231">
        <f>U277*H277</f>
        <v>0</v>
      </c>
      <c r="W277" s="231">
        <v>0</v>
      </c>
      <c r="X277" s="232">
        <f>W277*H277</f>
        <v>0</v>
      </c>
      <c r="Y277" s="38"/>
      <c r="Z277" s="38"/>
      <c r="AA277" s="38"/>
      <c r="AB277" s="38"/>
      <c r="AC277" s="38"/>
      <c r="AD277" s="38"/>
      <c r="AE277" s="38"/>
      <c r="AR277" s="233" t="s">
        <v>175</v>
      </c>
      <c r="AT277" s="233" t="s">
        <v>171</v>
      </c>
      <c r="AU277" s="233" t="s">
        <v>83</v>
      </c>
      <c r="AY277" s="17" t="s">
        <v>168</v>
      </c>
      <c r="BE277" s="234">
        <f>IF(O277="základní",K277,0)</f>
        <v>0</v>
      </c>
      <c r="BF277" s="234">
        <f>IF(O277="snížená",K277,0)</f>
        <v>0</v>
      </c>
      <c r="BG277" s="234">
        <f>IF(O277="zákl. přenesená",K277,0)</f>
        <v>0</v>
      </c>
      <c r="BH277" s="234">
        <f>IF(O277="sníž. přenesená",K277,0)</f>
        <v>0</v>
      </c>
      <c r="BI277" s="234">
        <f>IF(O277="nulová",K277,0)</f>
        <v>0</v>
      </c>
      <c r="BJ277" s="17" t="s">
        <v>83</v>
      </c>
      <c r="BK277" s="234">
        <f>ROUND(P277*H277,2)</f>
        <v>0</v>
      </c>
      <c r="BL277" s="17" t="s">
        <v>175</v>
      </c>
      <c r="BM277" s="233" t="s">
        <v>516</v>
      </c>
    </row>
    <row r="278" s="2" customFormat="1">
      <c r="A278" s="38"/>
      <c r="B278" s="39"/>
      <c r="C278" s="40"/>
      <c r="D278" s="235" t="s">
        <v>176</v>
      </c>
      <c r="E278" s="40"/>
      <c r="F278" s="236" t="s">
        <v>1983</v>
      </c>
      <c r="G278" s="40"/>
      <c r="H278" s="40"/>
      <c r="I278" s="237"/>
      <c r="J278" s="237"/>
      <c r="K278" s="40"/>
      <c r="L278" s="40"/>
      <c r="M278" s="44"/>
      <c r="N278" s="238"/>
      <c r="O278" s="239"/>
      <c r="P278" s="91"/>
      <c r="Q278" s="91"/>
      <c r="R278" s="91"/>
      <c r="S278" s="91"/>
      <c r="T278" s="91"/>
      <c r="U278" s="91"/>
      <c r="V278" s="91"/>
      <c r="W278" s="91"/>
      <c r="X278" s="92"/>
      <c r="Y278" s="38"/>
      <c r="Z278" s="38"/>
      <c r="AA278" s="38"/>
      <c r="AB278" s="38"/>
      <c r="AC278" s="38"/>
      <c r="AD278" s="38"/>
      <c r="AE278" s="38"/>
      <c r="AT278" s="17" t="s">
        <v>176</v>
      </c>
      <c r="AU278" s="17" t="s">
        <v>83</v>
      </c>
    </row>
    <row r="279" s="2" customFormat="1" ht="55.5" customHeight="1">
      <c r="A279" s="38"/>
      <c r="B279" s="39"/>
      <c r="C279" s="221" t="s">
        <v>518</v>
      </c>
      <c r="D279" s="221" t="s">
        <v>171</v>
      </c>
      <c r="E279" s="222" t="s">
        <v>1984</v>
      </c>
      <c r="F279" s="223" t="s">
        <v>1985</v>
      </c>
      <c r="G279" s="224" t="s">
        <v>1823</v>
      </c>
      <c r="H279" s="225">
        <v>20</v>
      </c>
      <c r="I279" s="226"/>
      <c r="J279" s="226"/>
      <c r="K279" s="227">
        <f>ROUND(P279*H279,2)</f>
        <v>0</v>
      </c>
      <c r="L279" s="223" t="s">
        <v>1</v>
      </c>
      <c r="M279" s="44"/>
      <c r="N279" s="228" t="s">
        <v>1</v>
      </c>
      <c r="O279" s="229" t="s">
        <v>39</v>
      </c>
      <c r="P279" s="230">
        <f>I279+J279</f>
        <v>0</v>
      </c>
      <c r="Q279" s="230">
        <f>ROUND(I279*H279,2)</f>
        <v>0</v>
      </c>
      <c r="R279" s="230">
        <f>ROUND(J279*H279,2)</f>
        <v>0</v>
      </c>
      <c r="S279" s="91"/>
      <c r="T279" s="231">
        <f>S279*H279</f>
        <v>0</v>
      </c>
      <c r="U279" s="231">
        <v>0</v>
      </c>
      <c r="V279" s="231">
        <f>U279*H279</f>
        <v>0</v>
      </c>
      <c r="W279" s="231">
        <v>0</v>
      </c>
      <c r="X279" s="232">
        <f>W279*H279</f>
        <v>0</v>
      </c>
      <c r="Y279" s="38"/>
      <c r="Z279" s="38"/>
      <c r="AA279" s="38"/>
      <c r="AB279" s="38"/>
      <c r="AC279" s="38"/>
      <c r="AD279" s="38"/>
      <c r="AE279" s="38"/>
      <c r="AR279" s="233" t="s">
        <v>175</v>
      </c>
      <c r="AT279" s="233" t="s">
        <v>171</v>
      </c>
      <c r="AU279" s="233" t="s">
        <v>83</v>
      </c>
      <c r="AY279" s="17" t="s">
        <v>168</v>
      </c>
      <c r="BE279" s="234">
        <f>IF(O279="základní",K279,0)</f>
        <v>0</v>
      </c>
      <c r="BF279" s="234">
        <f>IF(O279="snížená",K279,0)</f>
        <v>0</v>
      </c>
      <c r="BG279" s="234">
        <f>IF(O279="zákl. přenesená",K279,0)</f>
        <v>0</v>
      </c>
      <c r="BH279" s="234">
        <f>IF(O279="sníž. přenesená",K279,0)</f>
        <v>0</v>
      </c>
      <c r="BI279" s="234">
        <f>IF(O279="nulová",K279,0)</f>
        <v>0</v>
      </c>
      <c r="BJ279" s="17" t="s">
        <v>83</v>
      </c>
      <c r="BK279" s="234">
        <f>ROUND(P279*H279,2)</f>
        <v>0</v>
      </c>
      <c r="BL279" s="17" t="s">
        <v>175</v>
      </c>
      <c r="BM279" s="233" t="s">
        <v>521</v>
      </c>
    </row>
    <row r="280" s="2" customFormat="1">
      <c r="A280" s="38"/>
      <c r="B280" s="39"/>
      <c r="C280" s="40"/>
      <c r="D280" s="235" t="s">
        <v>176</v>
      </c>
      <c r="E280" s="40"/>
      <c r="F280" s="236" t="s">
        <v>1985</v>
      </c>
      <c r="G280" s="40"/>
      <c r="H280" s="40"/>
      <c r="I280" s="237"/>
      <c r="J280" s="237"/>
      <c r="K280" s="40"/>
      <c r="L280" s="40"/>
      <c r="M280" s="44"/>
      <c r="N280" s="238"/>
      <c r="O280" s="239"/>
      <c r="P280" s="91"/>
      <c r="Q280" s="91"/>
      <c r="R280" s="91"/>
      <c r="S280" s="91"/>
      <c r="T280" s="91"/>
      <c r="U280" s="91"/>
      <c r="V280" s="91"/>
      <c r="W280" s="91"/>
      <c r="X280" s="92"/>
      <c r="Y280" s="38"/>
      <c r="Z280" s="38"/>
      <c r="AA280" s="38"/>
      <c r="AB280" s="38"/>
      <c r="AC280" s="38"/>
      <c r="AD280" s="38"/>
      <c r="AE280" s="38"/>
      <c r="AT280" s="17" t="s">
        <v>176</v>
      </c>
      <c r="AU280" s="17" t="s">
        <v>83</v>
      </c>
    </row>
    <row r="281" s="2" customFormat="1" ht="24.15" customHeight="1">
      <c r="A281" s="38"/>
      <c r="B281" s="39"/>
      <c r="C281" s="221" t="s">
        <v>337</v>
      </c>
      <c r="D281" s="221" t="s">
        <v>171</v>
      </c>
      <c r="E281" s="222" t="s">
        <v>1986</v>
      </c>
      <c r="F281" s="223" t="s">
        <v>1987</v>
      </c>
      <c r="G281" s="224" t="s">
        <v>174</v>
      </c>
      <c r="H281" s="225">
        <v>1</v>
      </c>
      <c r="I281" s="226"/>
      <c r="J281" s="226"/>
      <c r="K281" s="227">
        <f>ROUND(P281*H281,2)</f>
        <v>0</v>
      </c>
      <c r="L281" s="223" t="s">
        <v>1</v>
      </c>
      <c r="M281" s="44"/>
      <c r="N281" s="228" t="s">
        <v>1</v>
      </c>
      <c r="O281" s="229" t="s">
        <v>39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91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38"/>
      <c r="Z281" s="38"/>
      <c r="AA281" s="38"/>
      <c r="AB281" s="38"/>
      <c r="AC281" s="38"/>
      <c r="AD281" s="38"/>
      <c r="AE281" s="38"/>
      <c r="AR281" s="233" t="s">
        <v>175</v>
      </c>
      <c r="AT281" s="233" t="s">
        <v>171</v>
      </c>
      <c r="AU281" s="233" t="s">
        <v>83</v>
      </c>
      <c r="AY281" s="17" t="s">
        <v>168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7" t="s">
        <v>83</v>
      </c>
      <c r="BK281" s="234">
        <f>ROUND(P281*H281,2)</f>
        <v>0</v>
      </c>
      <c r="BL281" s="17" t="s">
        <v>175</v>
      </c>
      <c r="BM281" s="233" t="s">
        <v>524</v>
      </c>
    </row>
    <row r="282" s="2" customFormat="1">
      <c r="A282" s="38"/>
      <c r="B282" s="39"/>
      <c r="C282" s="40"/>
      <c r="D282" s="235" t="s">
        <v>176</v>
      </c>
      <c r="E282" s="40"/>
      <c r="F282" s="236" t="s">
        <v>1987</v>
      </c>
      <c r="G282" s="40"/>
      <c r="H282" s="40"/>
      <c r="I282" s="237"/>
      <c r="J282" s="237"/>
      <c r="K282" s="40"/>
      <c r="L282" s="40"/>
      <c r="M282" s="44"/>
      <c r="N282" s="238"/>
      <c r="O282" s="239"/>
      <c r="P282" s="91"/>
      <c r="Q282" s="91"/>
      <c r="R282" s="91"/>
      <c r="S282" s="91"/>
      <c r="T282" s="91"/>
      <c r="U282" s="91"/>
      <c r="V282" s="91"/>
      <c r="W282" s="91"/>
      <c r="X282" s="92"/>
      <c r="Y282" s="38"/>
      <c r="Z282" s="38"/>
      <c r="AA282" s="38"/>
      <c r="AB282" s="38"/>
      <c r="AC282" s="38"/>
      <c r="AD282" s="38"/>
      <c r="AE282" s="38"/>
      <c r="AT282" s="17" t="s">
        <v>176</v>
      </c>
      <c r="AU282" s="17" t="s">
        <v>83</v>
      </c>
    </row>
    <row r="283" s="2" customFormat="1" ht="44.25" customHeight="1">
      <c r="A283" s="38"/>
      <c r="B283" s="39"/>
      <c r="C283" s="221" t="s">
        <v>528</v>
      </c>
      <c r="D283" s="221" t="s">
        <v>171</v>
      </c>
      <c r="E283" s="222" t="s">
        <v>1988</v>
      </c>
      <c r="F283" s="223" t="s">
        <v>1989</v>
      </c>
      <c r="G283" s="224" t="s">
        <v>174</v>
      </c>
      <c r="H283" s="225">
        <v>1</v>
      </c>
      <c r="I283" s="226"/>
      <c r="J283" s="226"/>
      <c r="K283" s="227">
        <f>ROUND(P283*H283,2)</f>
        <v>0</v>
      </c>
      <c r="L283" s="223" t="s">
        <v>1</v>
      </c>
      <c r="M283" s="44"/>
      <c r="N283" s="228" t="s">
        <v>1</v>
      </c>
      <c r="O283" s="229" t="s">
        <v>39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91"/>
      <c r="T283" s="231">
        <f>S283*H283</f>
        <v>0</v>
      </c>
      <c r="U283" s="231">
        <v>0</v>
      </c>
      <c r="V283" s="231">
        <f>U283*H283</f>
        <v>0</v>
      </c>
      <c r="W283" s="231">
        <v>0</v>
      </c>
      <c r="X283" s="232">
        <f>W283*H283</f>
        <v>0</v>
      </c>
      <c r="Y283" s="38"/>
      <c r="Z283" s="38"/>
      <c r="AA283" s="38"/>
      <c r="AB283" s="38"/>
      <c r="AC283" s="38"/>
      <c r="AD283" s="38"/>
      <c r="AE283" s="38"/>
      <c r="AR283" s="233" t="s">
        <v>175</v>
      </c>
      <c r="AT283" s="233" t="s">
        <v>171</v>
      </c>
      <c r="AU283" s="233" t="s">
        <v>83</v>
      </c>
      <c r="AY283" s="17" t="s">
        <v>168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7" t="s">
        <v>83</v>
      </c>
      <c r="BK283" s="234">
        <f>ROUND(P283*H283,2)</f>
        <v>0</v>
      </c>
      <c r="BL283" s="17" t="s">
        <v>175</v>
      </c>
      <c r="BM283" s="233" t="s">
        <v>531</v>
      </c>
    </row>
    <row r="284" s="2" customFormat="1">
      <c r="A284" s="38"/>
      <c r="B284" s="39"/>
      <c r="C284" s="40"/>
      <c r="D284" s="235" t="s">
        <v>176</v>
      </c>
      <c r="E284" s="40"/>
      <c r="F284" s="236" t="s">
        <v>1989</v>
      </c>
      <c r="G284" s="40"/>
      <c r="H284" s="40"/>
      <c r="I284" s="237"/>
      <c r="J284" s="237"/>
      <c r="K284" s="40"/>
      <c r="L284" s="40"/>
      <c r="M284" s="44"/>
      <c r="N284" s="238"/>
      <c r="O284" s="239"/>
      <c r="P284" s="91"/>
      <c r="Q284" s="91"/>
      <c r="R284" s="91"/>
      <c r="S284" s="91"/>
      <c r="T284" s="91"/>
      <c r="U284" s="91"/>
      <c r="V284" s="91"/>
      <c r="W284" s="91"/>
      <c r="X284" s="92"/>
      <c r="Y284" s="38"/>
      <c r="Z284" s="38"/>
      <c r="AA284" s="38"/>
      <c r="AB284" s="38"/>
      <c r="AC284" s="38"/>
      <c r="AD284" s="38"/>
      <c r="AE284" s="38"/>
      <c r="AT284" s="17" t="s">
        <v>176</v>
      </c>
      <c r="AU284" s="17" t="s">
        <v>83</v>
      </c>
    </row>
    <row r="285" s="2" customFormat="1" ht="24.15" customHeight="1">
      <c r="A285" s="38"/>
      <c r="B285" s="39"/>
      <c r="C285" s="221" t="s">
        <v>342</v>
      </c>
      <c r="D285" s="221" t="s">
        <v>171</v>
      </c>
      <c r="E285" s="222" t="s">
        <v>1990</v>
      </c>
      <c r="F285" s="223" t="s">
        <v>1991</v>
      </c>
      <c r="G285" s="224" t="s">
        <v>174</v>
      </c>
      <c r="H285" s="225">
        <v>1</v>
      </c>
      <c r="I285" s="226"/>
      <c r="J285" s="226"/>
      <c r="K285" s="227">
        <f>ROUND(P285*H285,2)</f>
        <v>0</v>
      </c>
      <c r="L285" s="223" t="s">
        <v>1</v>
      </c>
      <c r="M285" s="44"/>
      <c r="N285" s="228" t="s">
        <v>1</v>
      </c>
      <c r="O285" s="229" t="s">
        <v>39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91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38"/>
      <c r="Z285" s="38"/>
      <c r="AA285" s="38"/>
      <c r="AB285" s="38"/>
      <c r="AC285" s="38"/>
      <c r="AD285" s="38"/>
      <c r="AE285" s="38"/>
      <c r="AR285" s="233" t="s">
        <v>175</v>
      </c>
      <c r="AT285" s="233" t="s">
        <v>171</v>
      </c>
      <c r="AU285" s="233" t="s">
        <v>83</v>
      </c>
      <c r="AY285" s="17" t="s">
        <v>168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7" t="s">
        <v>83</v>
      </c>
      <c r="BK285" s="234">
        <f>ROUND(P285*H285,2)</f>
        <v>0</v>
      </c>
      <c r="BL285" s="17" t="s">
        <v>175</v>
      </c>
      <c r="BM285" s="233" t="s">
        <v>534</v>
      </c>
    </row>
    <row r="286" s="2" customFormat="1">
      <c r="A286" s="38"/>
      <c r="B286" s="39"/>
      <c r="C286" s="40"/>
      <c r="D286" s="235" t="s">
        <v>176</v>
      </c>
      <c r="E286" s="40"/>
      <c r="F286" s="236" t="s">
        <v>1991</v>
      </c>
      <c r="G286" s="40"/>
      <c r="H286" s="40"/>
      <c r="I286" s="237"/>
      <c r="J286" s="237"/>
      <c r="K286" s="40"/>
      <c r="L286" s="40"/>
      <c r="M286" s="44"/>
      <c r="N286" s="238"/>
      <c r="O286" s="239"/>
      <c r="P286" s="91"/>
      <c r="Q286" s="91"/>
      <c r="R286" s="91"/>
      <c r="S286" s="91"/>
      <c r="T286" s="91"/>
      <c r="U286" s="91"/>
      <c r="V286" s="91"/>
      <c r="W286" s="91"/>
      <c r="X286" s="92"/>
      <c r="Y286" s="38"/>
      <c r="Z286" s="38"/>
      <c r="AA286" s="38"/>
      <c r="AB286" s="38"/>
      <c r="AC286" s="38"/>
      <c r="AD286" s="38"/>
      <c r="AE286" s="38"/>
      <c r="AT286" s="17" t="s">
        <v>176</v>
      </c>
      <c r="AU286" s="17" t="s">
        <v>83</v>
      </c>
    </row>
    <row r="287" s="2" customFormat="1" ht="55.5" customHeight="1">
      <c r="A287" s="38"/>
      <c r="B287" s="39"/>
      <c r="C287" s="221" t="s">
        <v>535</v>
      </c>
      <c r="D287" s="221" t="s">
        <v>171</v>
      </c>
      <c r="E287" s="222" t="s">
        <v>1992</v>
      </c>
      <c r="F287" s="223" t="s">
        <v>1993</v>
      </c>
      <c r="G287" s="224" t="s">
        <v>174</v>
      </c>
      <c r="H287" s="225">
        <v>4</v>
      </c>
      <c r="I287" s="226"/>
      <c r="J287" s="226"/>
      <c r="K287" s="227">
        <f>ROUND(P287*H287,2)</f>
        <v>0</v>
      </c>
      <c r="L287" s="223" t="s">
        <v>1</v>
      </c>
      <c r="M287" s="44"/>
      <c r="N287" s="228" t="s">
        <v>1</v>
      </c>
      <c r="O287" s="229" t="s">
        <v>39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91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38"/>
      <c r="Z287" s="38"/>
      <c r="AA287" s="38"/>
      <c r="AB287" s="38"/>
      <c r="AC287" s="38"/>
      <c r="AD287" s="38"/>
      <c r="AE287" s="38"/>
      <c r="AR287" s="233" t="s">
        <v>175</v>
      </c>
      <c r="AT287" s="233" t="s">
        <v>171</v>
      </c>
      <c r="AU287" s="233" t="s">
        <v>83</v>
      </c>
      <c r="AY287" s="17" t="s">
        <v>168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7" t="s">
        <v>83</v>
      </c>
      <c r="BK287" s="234">
        <f>ROUND(P287*H287,2)</f>
        <v>0</v>
      </c>
      <c r="BL287" s="17" t="s">
        <v>175</v>
      </c>
      <c r="BM287" s="233" t="s">
        <v>538</v>
      </c>
    </row>
    <row r="288" s="2" customFormat="1">
      <c r="A288" s="38"/>
      <c r="B288" s="39"/>
      <c r="C288" s="40"/>
      <c r="D288" s="235" t="s">
        <v>176</v>
      </c>
      <c r="E288" s="40"/>
      <c r="F288" s="236" t="s">
        <v>1993</v>
      </c>
      <c r="G288" s="40"/>
      <c r="H288" s="40"/>
      <c r="I288" s="237"/>
      <c r="J288" s="237"/>
      <c r="K288" s="40"/>
      <c r="L288" s="40"/>
      <c r="M288" s="44"/>
      <c r="N288" s="238"/>
      <c r="O288" s="239"/>
      <c r="P288" s="91"/>
      <c r="Q288" s="91"/>
      <c r="R288" s="91"/>
      <c r="S288" s="91"/>
      <c r="T288" s="91"/>
      <c r="U288" s="91"/>
      <c r="V288" s="91"/>
      <c r="W288" s="91"/>
      <c r="X288" s="92"/>
      <c r="Y288" s="38"/>
      <c r="Z288" s="38"/>
      <c r="AA288" s="38"/>
      <c r="AB288" s="38"/>
      <c r="AC288" s="38"/>
      <c r="AD288" s="38"/>
      <c r="AE288" s="38"/>
      <c r="AT288" s="17" t="s">
        <v>176</v>
      </c>
      <c r="AU288" s="17" t="s">
        <v>83</v>
      </c>
    </row>
    <row r="289" s="2" customFormat="1" ht="55.5" customHeight="1">
      <c r="A289" s="38"/>
      <c r="B289" s="39"/>
      <c r="C289" s="221" t="s">
        <v>345</v>
      </c>
      <c r="D289" s="221" t="s">
        <v>171</v>
      </c>
      <c r="E289" s="222" t="s">
        <v>1994</v>
      </c>
      <c r="F289" s="223" t="s">
        <v>1995</v>
      </c>
      <c r="G289" s="224" t="s">
        <v>174</v>
      </c>
      <c r="H289" s="225">
        <v>2</v>
      </c>
      <c r="I289" s="226"/>
      <c r="J289" s="226"/>
      <c r="K289" s="227">
        <f>ROUND(P289*H289,2)</f>
        <v>0</v>
      </c>
      <c r="L289" s="223" t="s">
        <v>1</v>
      </c>
      <c r="M289" s="44"/>
      <c r="N289" s="228" t="s">
        <v>1</v>
      </c>
      <c r="O289" s="229" t="s">
        <v>39</v>
      </c>
      <c r="P289" s="230">
        <f>I289+J289</f>
        <v>0</v>
      </c>
      <c r="Q289" s="230">
        <f>ROUND(I289*H289,2)</f>
        <v>0</v>
      </c>
      <c r="R289" s="230">
        <f>ROUND(J289*H289,2)</f>
        <v>0</v>
      </c>
      <c r="S289" s="91"/>
      <c r="T289" s="231">
        <f>S289*H289</f>
        <v>0</v>
      </c>
      <c r="U289" s="231">
        <v>0</v>
      </c>
      <c r="V289" s="231">
        <f>U289*H289</f>
        <v>0</v>
      </c>
      <c r="W289" s="231">
        <v>0</v>
      </c>
      <c r="X289" s="232">
        <f>W289*H289</f>
        <v>0</v>
      </c>
      <c r="Y289" s="38"/>
      <c r="Z289" s="38"/>
      <c r="AA289" s="38"/>
      <c r="AB289" s="38"/>
      <c r="AC289" s="38"/>
      <c r="AD289" s="38"/>
      <c r="AE289" s="38"/>
      <c r="AR289" s="233" t="s">
        <v>175</v>
      </c>
      <c r="AT289" s="233" t="s">
        <v>171</v>
      </c>
      <c r="AU289" s="233" t="s">
        <v>83</v>
      </c>
      <c r="AY289" s="17" t="s">
        <v>168</v>
      </c>
      <c r="BE289" s="234">
        <f>IF(O289="základní",K289,0)</f>
        <v>0</v>
      </c>
      <c r="BF289" s="234">
        <f>IF(O289="snížená",K289,0)</f>
        <v>0</v>
      </c>
      <c r="BG289" s="234">
        <f>IF(O289="zákl. přenesená",K289,0)</f>
        <v>0</v>
      </c>
      <c r="BH289" s="234">
        <f>IF(O289="sníž. přenesená",K289,0)</f>
        <v>0</v>
      </c>
      <c r="BI289" s="234">
        <f>IF(O289="nulová",K289,0)</f>
        <v>0</v>
      </c>
      <c r="BJ289" s="17" t="s">
        <v>83</v>
      </c>
      <c r="BK289" s="234">
        <f>ROUND(P289*H289,2)</f>
        <v>0</v>
      </c>
      <c r="BL289" s="17" t="s">
        <v>175</v>
      </c>
      <c r="BM289" s="233" t="s">
        <v>545</v>
      </c>
    </row>
    <row r="290" s="2" customFormat="1">
      <c r="A290" s="38"/>
      <c r="B290" s="39"/>
      <c r="C290" s="40"/>
      <c r="D290" s="235" t="s">
        <v>176</v>
      </c>
      <c r="E290" s="40"/>
      <c r="F290" s="236" t="s">
        <v>1995</v>
      </c>
      <c r="G290" s="40"/>
      <c r="H290" s="40"/>
      <c r="I290" s="237"/>
      <c r="J290" s="237"/>
      <c r="K290" s="40"/>
      <c r="L290" s="40"/>
      <c r="M290" s="44"/>
      <c r="N290" s="238"/>
      <c r="O290" s="239"/>
      <c r="P290" s="91"/>
      <c r="Q290" s="91"/>
      <c r="R290" s="91"/>
      <c r="S290" s="91"/>
      <c r="T290" s="91"/>
      <c r="U290" s="91"/>
      <c r="V290" s="91"/>
      <c r="W290" s="91"/>
      <c r="X290" s="92"/>
      <c r="Y290" s="38"/>
      <c r="Z290" s="38"/>
      <c r="AA290" s="38"/>
      <c r="AB290" s="38"/>
      <c r="AC290" s="38"/>
      <c r="AD290" s="38"/>
      <c r="AE290" s="38"/>
      <c r="AT290" s="17" t="s">
        <v>176</v>
      </c>
      <c r="AU290" s="17" t="s">
        <v>83</v>
      </c>
    </row>
    <row r="291" s="2" customFormat="1" ht="16.5" customHeight="1">
      <c r="A291" s="38"/>
      <c r="B291" s="39"/>
      <c r="C291" s="221" t="s">
        <v>550</v>
      </c>
      <c r="D291" s="221" t="s">
        <v>171</v>
      </c>
      <c r="E291" s="222" t="s">
        <v>1996</v>
      </c>
      <c r="F291" s="223" t="s">
        <v>1997</v>
      </c>
      <c r="G291" s="224" t="s">
        <v>174</v>
      </c>
      <c r="H291" s="225">
        <v>1</v>
      </c>
      <c r="I291" s="226"/>
      <c r="J291" s="226"/>
      <c r="K291" s="227">
        <f>ROUND(P291*H291,2)</f>
        <v>0</v>
      </c>
      <c r="L291" s="223" t="s">
        <v>1</v>
      </c>
      <c r="M291" s="44"/>
      <c r="N291" s="228" t="s">
        <v>1</v>
      </c>
      <c r="O291" s="229" t="s">
        <v>39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91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38"/>
      <c r="Z291" s="38"/>
      <c r="AA291" s="38"/>
      <c r="AB291" s="38"/>
      <c r="AC291" s="38"/>
      <c r="AD291" s="38"/>
      <c r="AE291" s="38"/>
      <c r="AR291" s="233" t="s">
        <v>175</v>
      </c>
      <c r="AT291" s="233" t="s">
        <v>171</v>
      </c>
      <c r="AU291" s="233" t="s">
        <v>83</v>
      </c>
      <c r="AY291" s="17" t="s">
        <v>168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7" t="s">
        <v>83</v>
      </c>
      <c r="BK291" s="234">
        <f>ROUND(P291*H291,2)</f>
        <v>0</v>
      </c>
      <c r="BL291" s="17" t="s">
        <v>175</v>
      </c>
      <c r="BM291" s="233" t="s">
        <v>553</v>
      </c>
    </row>
    <row r="292" s="2" customFormat="1">
      <c r="A292" s="38"/>
      <c r="B292" s="39"/>
      <c r="C292" s="40"/>
      <c r="D292" s="235" t="s">
        <v>176</v>
      </c>
      <c r="E292" s="40"/>
      <c r="F292" s="236" t="s">
        <v>1997</v>
      </c>
      <c r="G292" s="40"/>
      <c r="H292" s="40"/>
      <c r="I292" s="237"/>
      <c r="J292" s="237"/>
      <c r="K292" s="40"/>
      <c r="L292" s="40"/>
      <c r="M292" s="44"/>
      <c r="N292" s="238"/>
      <c r="O292" s="239"/>
      <c r="P292" s="91"/>
      <c r="Q292" s="91"/>
      <c r="R292" s="91"/>
      <c r="S292" s="91"/>
      <c r="T292" s="91"/>
      <c r="U292" s="91"/>
      <c r="V292" s="91"/>
      <c r="W292" s="91"/>
      <c r="X292" s="92"/>
      <c r="Y292" s="38"/>
      <c r="Z292" s="38"/>
      <c r="AA292" s="38"/>
      <c r="AB292" s="38"/>
      <c r="AC292" s="38"/>
      <c r="AD292" s="38"/>
      <c r="AE292" s="38"/>
      <c r="AT292" s="17" t="s">
        <v>176</v>
      </c>
      <c r="AU292" s="17" t="s">
        <v>83</v>
      </c>
    </row>
    <row r="293" s="2" customFormat="1" ht="16.5" customHeight="1">
      <c r="A293" s="38"/>
      <c r="B293" s="39"/>
      <c r="C293" s="221" t="s">
        <v>351</v>
      </c>
      <c r="D293" s="221" t="s">
        <v>171</v>
      </c>
      <c r="E293" s="222" t="s">
        <v>1998</v>
      </c>
      <c r="F293" s="223" t="s">
        <v>1999</v>
      </c>
      <c r="G293" s="224" t="s">
        <v>174</v>
      </c>
      <c r="H293" s="225">
        <v>1</v>
      </c>
      <c r="I293" s="226"/>
      <c r="J293" s="226"/>
      <c r="K293" s="227">
        <f>ROUND(P293*H293,2)</f>
        <v>0</v>
      </c>
      <c r="L293" s="223" t="s">
        <v>1</v>
      </c>
      <c r="M293" s="44"/>
      <c r="N293" s="228" t="s">
        <v>1</v>
      </c>
      <c r="O293" s="229" t="s">
        <v>39</v>
      </c>
      <c r="P293" s="230">
        <f>I293+J293</f>
        <v>0</v>
      </c>
      <c r="Q293" s="230">
        <f>ROUND(I293*H293,2)</f>
        <v>0</v>
      </c>
      <c r="R293" s="230">
        <f>ROUND(J293*H293,2)</f>
        <v>0</v>
      </c>
      <c r="S293" s="91"/>
      <c r="T293" s="231">
        <f>S293*H293</f>
        <v>0</v>
      </c>
      <c r="U293" s="231">
        <v>0</v>
      </c>
      <c r="V293" s="231">
        <f>U293*H293</f>
        <v>0</v>
      </c>
      <c r="W293" s="231">
        <v>0</v>
      </c>
      <c r="X293" s="232">
        <f>W293*H293</f>
        <v>0</v>
      </c>
      <c r="Y293" s="38"/>
      <c r="Z293" s="38"/>
      <c r="AA293" s="38"/>
      <c r="AB293" s="38"/>
      <c r="AC293" s="38"/>
      <c r="AD293" s="38"/>
      <c r="AE293" s="38"/>
      <c r="AR293" s="233" t="s">
        <v>175</v>
      </c>
      <c r="AT293" s="233" t="s">
        <v>171</v>
      </c>
      <c r="AU293" s="233" t="s">
        <v>83</v>
      </c>
      <c r="AY293" s="17" t="s">
        <v>168</v>
      </c>
      <c r="BE293" s="234">
        <f>IF(O293="základní",K293,0)</f>
        <v>0</v>
      </c>
      <c r="BF293" s="234">
        <f>IF(O293="snížená",K293,0)</f>
        <v>0</v>
      </c>
      <c r="BG293" s="234">
        <f>IF(O293="zákl. přenesená",K293,0)</f>
        <v>0</v>
      </c>
      <c r="BH293" s="234">
        <f>IF(O293="sníž. přenesená",K293,0)</f>
        <v>0</v>
      </c>
      <c r="BI293" s="234">
        <f>IF(O293="nulová",K293,0)</f>
        <v>0</v>
      </c>
      <c r="BJ293" s="17" t="s">
        <v>83</v>
      </c>
      <c r="BK293" s="234">
        <f>ROUND(P293*H293,2)</f>
        <v>0</v>
      </c>
      <c r="BL293" s="17" t="s">
        <v>175</v>
      </c>
      <c r="BM293" s="233" t="s">
        <v>557</v>
      </c>
    </row>
    <row r="294" s="2" customFormat="1">
      <c r="A294" s="38"/>
      <c r="B294" s="39"/>
      <c r="C294" s="40"/>
      <c r="D294" s="235" t="s">
        <v>176</v>
      </c>
      <c r="E294" s="40"/>
      <c r="F294" s="236" t="s">
        <v>1999</v>
      </c>
      <c r="G294" s="40"/>
      <c r="H294" s="40"/>
      <c r="I294" s="237"/>
      <c r="J294" s="237"/>
      <c r="K294" s="40"/>
      <c r="L294" s="40"/>
      <c r="M294" s="44"/>
      <c r="N294" s="238"/>
      <c r="O294" s="239"/>
      <c r="P294" s="91"/>
      <c r="Q294" s="91"/>
      <c r="R294" s="91"/>
      <c r="S294" s="91"/>
      <c r="T294" s="91"/>
      <c r="U294" s="91"/>
      <c r="V294" s="91"/>
      <c r="W294" s="91"/>
      <c r="X294" s="92"/>
      <c r="Y294" s="38"/>
      <c r="Z294" s="38"/>
      <c r="AA294" s="38"/>
      <c r="AB294" s="38"/>
      <c r="AC294" s="38"/>
      <c r="AD294" s="38"/>
      <c r="AE294" s="38"/>
      <c r="AT294" s="17" t="s">
        <v>176</v>
      </c>
      <c r="AU294" s="17" t="s">
        <v>83</v>
      </c>
    </row>
    <row r="295" s="2" customFormat="1" ht="16.5" customHeight="1">
      <c r="A295" s="38"/>
      <c r="B295" s="39"/>
      <c r="C295" s="221" t="s">
        <v>559</v>
      </c>
      <c r="D295" s="221" t="s">
        <v>171</v>
      </c>
      <c r="E295" s="222" t="s">
        <v>2000</v>
      </c>
      <c r="F295" s="223" t="s">
        <v>2001</v>
      </c>
      <c r="G295" s="224" t="s">
        <v>226</v>
      </c>
      <c r="H295" s="225">
        <v>0.3</v>
      </c>
      <c r="I295" s="226"/>
      <c r="J295" s="226"/>
      <c r="K295" s="227">
        <f>ROUND(P295*H295,2)</f>
        <v>0</v>
      </c>
      <c r="L295" s="223" t="s">
        <v>1</v>
      </c>
      <c r="M295" s="44"/>
      <c r="N295" s="228" t="s">
        <v>1</v>
      </c>
      <c r="O295" s="229" t="s">
        <v>39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91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38"/>
      <c r="Z295" s="38"/>
      <c r="AA295" s="38"/>
      <c r="AB295" s="38"/>
      <c r="AC295" s="38"/>
      <c r="AD295" s="38"/>
      <c r="AE295" s="38"/>
      <c r="AR295" s="233" t="s">
        <v>175</v>
      </c>
      <c r="AT295" s="233" t="s">
        <v>171</v>
      </c>
      <c r="AU295" s="233" t="s">
        <v>83</v>
      </c>
      <c r="AY295" s="17" t="s">
        <v>168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7" t="s">
        <v>83</v>
      </c>
      <c r="BK295" s="234">
        <f>ROUND(P295*H295,2)</f>
        <v>0</v>
      </c>
      <c r="BL295" s="17" t="s">
        <v>175</v>
      </c>
      <c r="BM295" s="233" t="s">
        <v>562</v>
      </c>
    </row>
    <row r="296" s="2" customFormat="1">
      <c r="A296" s="38"/>
      <c r="B296" s="39"/>
      <c r="C296" s="40"/>
      <c r="D296" s="235" t="s">
        <v>176</v>
      </c>
      <c r="E296" s="40"/>
      <c r="F296" s="236" t="s">
        <v>2001</v>
      </c>
      <c r="G296" s="40"/>
      <c r="H296" s="40"/>
      <c r="I296" s="237"/>
      <c r="J296" s="237"/>
      <c r="K296" s="40"/>
      <c r="L296" s="40"/>
      <c r="M296" s="44"/>
      <c r="N296" s="238"/>
      <c r="O296" s="239"/>
      <c r="P296" s="91"/>
      <c r="Q296" s="91"/>
      <c r="R296" s="91"/>
      <c r="S296" s="91"/>
      <c r="T296" s="91"/>
      <c r="U296" s="91"/>
      <c r="V296" s="91"/>
      <c r="W296" s="91"/>
      <c r="X296" s="92"/>
      <c r="Y296" s="38"/>
      <c r="Z296" s="38"/>
      <c r="AA296" s="38"/>
      <c r="AB296" s="38"/>
      <c r="AC296" s="38"/>
      <c r="AD296" s="38"/>
      <c r="AE296" s="38"/>
      <c r="AT296" s="17" t="s">
        <v>176</v>
      </c>
      <c r="AU296" s="17" t="s">
        <v>83</v>
      </c>
    </row>
    <row r="297" s="2" customFormat="1" ht="16.5" customHeight="1">
      <c r="A297" s="38"/>
      <c r="B297" s="39"/>
      <c r="C297" s="221" t="s">
        <v>354</v>
      </c>
      <c r="D297" s="221" t="s">
        <v>171</v>
      </c>
      <c r="E297" s="222" t="s">
        <v>2002</v>
      </c>
      <c r="F297" s="223" t="s">
        <v>2003</v>
      </c>
      <c r="G297" s="224" t="s">
        <v>226</v>
      </c>
      <c r="H297" s="225">
        <v>0.1</v>
      </c>
      <c r="I297" s="226"/>
      <c r="J297" s="226"/>
      <c r="K297" s="227">
        <f>ROUND(P297*H297,2)</f>
        <v>0</v>
      </c>
      <c r="L297" s="223" t="s">
        <v>1</v>
      </c>
      <c r="M297" s="44"/>
      <c r="N297" s="228" t="s">
        <v>1</v>
      </c>
      <c r="O297" s="229" t="s">
        <v>39</v>
      </c>
      <c r="P297" s="230">
        <f>I297+J297</f>
        <v>0</v>
      </c>
      <c r="Q297" s="230">
        <f>ROUND(I297*H297,2)</f>
        <v>0</v>
      </c>
      <c r="R297" s="230">
        <f>ROUND(J297*H297,2)</f>
        <v>0</v>
      </c>
      <c r="S297" s="91"/>
      <c r="T297" s="231">
        <f>S297*H297</f>
        <v>0</v>
      </c>
      <c r="U297" s="231">
        <v>0</v>
      </c>
      <c r="V297" s="231">
        <f>U297*H297</f>
        <v>0</v>
      </c>
      <c r="W297" s="231">
        <v>0</v>
      </c>
      <c r="X297" s="232">
        <f>W297*H297</f>
        <v>0</v>
      </c>
      <c r="Y297" s="38"/>
      <c r="Z297" s="38"/>
      <c r="AA297" s="38"/>
      <c r="AB297" s="38"/>
      <c r="AC297" s="38"/>
      <c r="AD297" s="38"/>
      <c r="AE297" s="38"/>
      <c r="AR297" s="233" t="s">
        <v>175</v>
      </c>
      <c r="AT297" s="233" t="s">
        <v>171</v>
      </c>
      <c r="AU297" s="233" t="s">
        <v>83</v>
      </c>
      <c r="AY297" s="17" t="s">
        <v>168</v>
      </c>
      <c r="BE297" s="234">
        <f>IF(O297="základní",K297,0)</f>
        <v>0</v>
      </c>
      <c r="BF297" s="234">
        <f>IF(O297="snížená",K297,0)</f>
        <v>0</v>
      </c>
      <c r="BG297" s="234">
        <f>IF(O297="zákl. přenesená",K297,0)</f>
        <v>0</v>
      </c>
      <c r="BH297" s="234">
        <f>IF(O297="sníž. přenesená",K297,0)</f>
        <v>0</v>
      </c>
      <c r="BI297" s="234">
        <f>IF(O297="nulová",K297,0)</f>
        <v>0</v>
      </c>
      <c r="BJ297" s="17" t="s">
        <v>83</v>
      </c>
      <c r="BK297" s="234">
        <f>ROUND(P297*H297,2)</f>
        <v>0</v>
      </c>
      <c r="BL297" s="17" t="s">
        <v>175</v>
      </c>
      <c r="BM297" s="233" t="s">
        <v>566</v>
      </c>
    </row>
    <row r="298" s="2" customFormat="1">
      <c r="A298" s="38"/>
      <c r="B298" s="39"/>
      <c r="C298" s="40"/>
      <c r="D298" s="235" t="s">
        <v>176</v>
      </c>
      <c r="E298" s="40"/>
      <c r="F298" s="236" t="s">
        <v>2003</v>
      </c>
      <c r="G298" s="40"/>
      <c r="H298" s="40"/>
      <c r="I298" s="237"/>
      <c r="J298" s="237"/>
      <c r="K298" s="40"/>
      <c r="L298" s="40"/>
      <c r="M298" s="44"/>
      <c r="N298" s="238"/>
      <c r="O298" s="239"/>
      <c r="P298" s="91"/>
      <c r="Q298" s="91"/>
      <c r="R298" s="91"/>
      <c r="S298" s="91"/>
      <c r="T298" s="91"/>
      <c r="U298" s="91"/>
      <c r="V298" s="91"/>
      <c r="W298" s="91"/>
      <c r="X298" s="92"/>
      <c r="Y298" s="38"/>
      <c r="Z298" s="38"/>
      <c r="AA298" s="38"/>
      <c r="AB298" s="38"/>
      <c r="AC298" s="38"/>
      <c r="AD298" s="38"/>
      <c r="AE298" s="38"/>
      <c r="AT298" s="17" t="s">
        <v>176</v>
      </c>
      <c r="AU298" s="17" t="s">
        <v>83</v>
      </c>
    </row>
    <row r="299" s="2" customFormat="1" ht="16.5" customHeight="1">
      <c r="A299" s="38"/>
      <c r="B299" s="39"/>
      <c r="C299" s="221" t="s">
        <v>569</v>
      </c>
      <c r="D299" s="221" t="s">
        <v>171</v>
      </c>
      <c r="E299" s="222" t="s">
        <v>2004</v>
      </c>
      <c r="F299" s="223" t="s">
        <v>2005</v>
      </c>
      <c r="G299" s="224" t="s">
        <v>174</v>
      </c>
      <c r="H299" s="225">
        <v>1</v>
      </c>
      <c r="I299" s="226"/>
      <c r="J299" s="226"/>
      <c r="K299" s="227">
        <f>ROUND(P299*H299,2)</f>
        <v>0</v>
      </c>
      <c r="L299" s="223" t="s">
        <v>1</v>
      </c>
      <c r="M299" s="44"/>
      <c r="N299" s="228" t="s">
        <v>1</v>
      </c>
      <c r="O299" s="229" t="s">
        <v>39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91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38"/>
      <c r="Z299" s="38"/>
      <c r="AA299" s="38"/>
      <c r="AB299" s="38"/>
      <c r="AC299" s="38"/>
      <c r="AD299" s="38"/>
      <c r="AE299" s="38"/>
      <c r="AR299" s="233" t="s">
        <v>175</v>
      </c>
      <c r="AT299" s="233" t="s">
        <v>171</v>
      </c>
      <c r="AU299" s="233" t="s">
        <v>83</v>
      </c>
      <c r="AY299" s="17" t="s">
        <v>168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7" t="s">
        <v>83</v>
      </c>
      <c r="BK299" s="234">
        <f>ROUND(P299*H299,2)</f>
        <v>0</v>
      </c>
      <c r="BL299" s="17" t="s">
        <v>175</v>
      </c>
      <c r="BM299" s="233" t="s">
        <v>572</v>
      </c>
    </row>
    <row r="300" s="2" customFormat="1">
      <c r="A300" s="38"/>
      <c r="B300" s="39"/>
      <c r="C300" s="40"/>
      <c r="D300" s="235" t="s">
        <v>176</v>
      </c>
      <c r="E300" s="40"/>
      <c r="F300" s="236" t="s">
        <v>2005</v>
      </c>
      <c r="G300" s="40"/>
      <c r="H300" s="40"/>
      <c r="I300" s="237"/>
      <c r="J300" s="237"/>
      <c r="K300" s="40"/>
      <c r="L300" s="40"/>
      <c r="M300" s="44"/>
      <c r="N300" s="238"/>
      <c r="O300" s="239"/>
      <c r="P300" s="91"/>
      <c r="Q300" s="91"/>
      <c r="R300" s="91"/>
      <c r="S300" s="91"/>
      <c r="T300" s="91"/>
      <c r="U300" s="91"/>
      <c r="V300" s="91"/>
      <c r="W300" s="91"/>
      <c r="X300" s="92"/>
      <c r="Y300" s="38"/>
      <c r="Z300" s="38"/>
      <c r="AA300" s="38"/>
      <c r="AB300" s="38"/>
      <c r="AC300" s="38"/>
      <c r="AD300" s="38"/>
      <c r="AE300" s="38"/>
      <c r="AT300" s="17" t="s">
        <v>176</v>
      </c>
      <c r="AU300" s="17" t="s">
        <v>83</v>
      </c>
    </row>
    <row r="301" s="2" customFormat="1" ht="16.5" customHeight="1">
      <c r="A301" s="38"/>
      <c r="B301" s="39"/>
      <c r="C301" s="221" t="s">
        <v>358</v>
      </c>
      <c r="D301" s="221" t="s">
        <v>171</v>
      </c>
      <c r="E301" s="222" t="s">
        <v>2006</v>
      </c>
      <c r="F301" s="223" t="s">
        <v>2007</v>
      </c>
      <c r="G301" s="224" t="s">
        <v>174</v>
      </c>
      <c r="H301" s="225">
        <v>1</v>
      </c>
      <c r="I301" s="226"/>
      <c r="J301" s="226"/>
      <c r="K301" s="227">
        <f>ROUND(P301*H301,2)</f>
        <v>0</v>
      </c>
      <c r="L301" s="223" t="s">
        <v>1</v>
      </c>
      <c r="M301" s="44"/>
      <c r="N301" s="228" t="s">
        <v>1</v>
      </c>
      <c r="O301" s="229" t="s">
        <v>39</v>
      </c>
      <c r="P301" s="230">
        <f>I301+J301</f>
        <v>0</v>
      </c>
      <c r="Q301" s="230">
        <f>ROUND(I301*H301,2)</f>
        <v>0</v>
      </c>
      <c r="R301" s="230">
        <f>ROUND(J301*H301,2)</f>
        <v>0</v>
      </c>
      <c r="S301" s="91"/>
      <c r="T301" s="231">
        <f>S301*H301</f>
        <v>0</v>
      </c>
      <c r="U301" s="231">
        <v>0</v>
      </c>
      <c r="V301" s="231">
        <f>U301*H301</f>
        <v>0</v>
      </c>
      <c r="W301" s="231">
        <v>0</v>
      </c>
      <c r="X301" s="232">
        <f>W301*H301</f>
        <v>0</v>
      </c>
      <c r="Y301" s="38"/>
      <c r="Z301" s="38"/>
      <c r="AA301" s="38"/>
      <c r="AB301" s="38"/>
      <c r="AC301" s="38"/>
      <c r="AD301" s="38"/>
      <c r="AE301" s="38"/>
      <c r="AR301" s="233" t="s">
        <v>175</v>
      </c>
      <c r="AT301" s="233" t="s">
        <v>171</v>
      </c>
      <c r="AU301" s="233" t="s">
        <v>83</v>
      </c>
      <c r="AY301" s="17" t="s">
        <v>168</v>
      </c>
      <c r="BE301" s="234">
        <f>IF(O301="základní",K301,0)</f>
        <v>0</v>
      </c>
      <c r="BF301" s="234">
        <f>IF(O301="snížená",K301,0)</f>
        <v>0</v>
      </c>
      <c r="BG301" s="234">
        <f>IF(O301="zákl. přenesená",K301,0)</f>
        <v>0</v>
      </c>
      <c r="BH301" s="234">
        <f>IF(O301="sníž. přenesená",K301,0)</f>
        <v>0</v>
      </c>
      <c r="BI301" s="234">
        <f>IF(O301="nulová",K301,0)</f>
        <v>0</v>
      </c>
      <c r="BJ301" s="17" t="s">
        <v>83</v>
      </c>
      <c r="BK301" s="234">
        <f>ROUND(P301*H301,2)</f>
        <v>0</v>
      </c>
      <c r="BL301" s="17" t="s">
        <v>175</v>
      </c>
      <c r="BM301" s="233" t="s">
        <v>576</v>
      </c>
    </row>
    <row r="302" s="2" customFormat="1">
      <c r="A302" s="38"/>
      <c r="B302" s="39"/>
      <c r="C302" s="40"/>
      <c r="D302" s="235" t="s">
        <v>176</v>
      </c>
      <c r="E302" s="40"/>
      <c r="F302" s="236" t="s">
        <v>2007</v>
      </c>
      <c r="G302" s="40"/>
      <c r="H302" s="40"/>
      <c r="I302" s="237"/>
      <c r="J302" s="237"/>
      <c r="K302" s="40"/>
      <c r="L302" s="40"/>
      <c r="M302" s="44"/>
      <c r="N302" s="238"/>
      <c r="O302" s="239"/>
      <c r="P302" s="91"/>
      <c r="Q302" s="91"/>
      <c r="R302" s="91"/>
      <c r="S302" s="91"/>
      <c r="T302" s="91"/>
      <c r="U302" s="91"/>
      <c r="V302" s="91"/>
      <c r="W302" s="91"/>
      <c r="X302" s="92"/>
      <c r="Y302" s="38"/>
      <c r="Z302" s="38"/>
      <c r="AA302" s="38"/>
      <c r="AB302" s="38"/>
      <c r="AC302" s="38"/>
      <c r="AD302" s="38"/>
      <c r="AE302" s="38"/>
      <c r="AT302" s="17" t="s">
        <v>176</v>
      </c>
      <c r="AU302" s="17" t="s">
        <v>83</v>
      </c>
    </row>
    <row r="303" s="2" customFormat="1" ht="16.5" customHeight="1">
      <c r="A303" s="38"/>
      <c r="B303" s="39"/>
      <c r="C303" s="221" t="s">
        <v>578</v>
      </c>
      <c r="D303" s="221" t="s">
        <v>171</v>
      </c>
      <c r="E303" s="222" t="s">
        <v>2008</v>
      </c>
      <c r="F303" s="223" t="s">
        <v>2009</v>
      </c>
      <c r="G303" s="224" t="s">
        <v>1939</v>
      </c>
      <c r="H303" s="225">
        <v>1</v>
      </c>
      <c r="I303" s="226"/>
      <c r="J303" s="226"/>
      <c r="K303" s="227">
        <f>ROUND(P303*H303,2)</f>
        <v>0</v>
      </c>
      <c r="L303" s="223" t="s">
        <v>1</v>
      </c>
      <c r="M303" s="44"/>
      <c r="N303" s="228" t="s">
        <v>1</v>
      </c>
      <c r="O303" s="229" t="s">
        <v>39</v>
      </c>
      <c r="P303" s="230">
        <f>I303+J303</f>
        <v>0</v>
      </c>
      <c r="Q303" s="230">
        <f>ROUND(I303*H303,2)</f>
        <v>0</v>
      </c>
      <c r="R303" s="230">
        <f>ROUND(J303*H303,2)</f>
        <v>0</v>
      </c>
      <c r="S303" s="91"/>
      <c r="T303" s="231">
        <f>S303*H303</f>
        <v>0</v>
      </c>
      <c r="U303" s="231">
        <v>0</v>
      </c>
      <c r="V303" s="231">
        <f>U303*H303</f>
        <v>0</v>
      </c>
      <c r="W303" s="231">
        <v>0</v>
      </c>
      <c r="X303" s="232">
        <f>W303*H303</f>
        <v>0</v>
      </c>
      <c r="Y303" s="38"/>
      <c r="Z303" s="38"/>
      <c r="AA303" s="38"/>
      <c r="AB303" s="38"/>
      <c r="AC303" s="38"/>
      <c r="AD303" s="38"/>
      <c r="AE303" s="38"/>
      <c r="AR303" s="233" t="s">
        <v>175</v>
      </c>
      <c r="AT303" s="233" t="s">
        <v>171</v>
      </c>
      <c r="AU303" s="233" t="s">
        <v>83</v>
      </c>
      <c r="AY303" s="17" t="s">
        <v>168</v>
      </c>
      <c r="BE303" s="234">
        <f>IF(O303="základní",K303,0)</f>
        <v>0</v>
      </c>
      <c r="BF303" s="234">
        <f>IF(O303="snížená",K303,0)</f>
        <v>0</v>
      </c>
      <c r="BG303" s="234">
        <f>IF(O303="zákl. přenesená",K303,0)</f>
        <v>0</v>
      </c>
      <c r="BH303" s="234">
        <f>IF(O303="sníž. přenesená",K303,0)</f>
        <v>0</v>
      </c>
      <c r="BI303" s="234">
        <f>IF(O303="nulová",K303,0)</f>
        <v>0</v>
      </c>
      <c r="BJ303" s="17" t="s">
        <v>83</v>
      </c>
      <c r="BK303" s="234">
        <f>ROUND(P303*H303,2)</f>
        <v>0</v>
      </c>
      <c r="BL303" s="17" t="s">
        <v>175</v>
      </c>
      <c r="BM303" s="233" t="s">
        <v>581</v>
      </c>
    </row>
    <row r="304" s="2" customFormat="1">
      <c r="A304" s="38"/>
      <c r="B304" s="39"/>
      <c r="C304" s="40"/>
      <c r="D304" s="235" t="s">
        <v>176</v>
      </c>
      <c r="E304" s="40"/>
      <c r="F304" s="236" t="s">
        <v>2009</v>
      </c>
      <c r="G304" s="40"/>
      <c r="H304" s="40"/>
      <c r="I304" s="237"/>
      <c r="J304" s="237"/>
      <c r="K304" s="40"/>
      <c r="L304" s="40"/>
      <c r="M304" s="44"/>
      <c r="N304" s="238"/>
      <c r="O304" s="239"/>
      <c r="P304" s="91"/>
      <c r="Q304" s="91"/>
      <c r="R304" s="91"/>
      <c r="S304" s="91"/>
      <c r="T304" s="91"/>
      <c r="U304" s="91"/>
      <c r="V304" s="91"/>
      <c r="W304" s="91"/>
      <c r="X304" s="92"/>
      <c r="Y304" s="38"/>
      <c r="Z304" s="38"/>
      <c r="AA304" s="38"/>
      <c r="AB304" s="38"/>
      <c r="AC304" s="38"/>
      <c r="AD304" s="38"/>
      <c r="AE304" s="38"/>
      <c r="AT304" s="17" t="s">
        <v>176</v>
      </c>
      <c r="AU304" s="17" t="s">
        <v>83</v>
      </c>
    </row>
    <row r="305" s="2" customFormat="1" ht="16.5" customHeight="1">
      <c r="A305" s="38"/>
      <c r="B305" s="39"/>
      <c r="C305" s="221" t="s">
        <v>363</v>
      </c>
      <c r="D305" s="221" t="s">
        <v>171</v>
      </c>
      <c r="E305" s="222" t="s">
        <v>2010</v>
      </c>
      <c r="F305" s="223" t="s">
        <v>2011</v>
      </c>
      <c r="G305" s="224" t="s">
        <v>878</v>
      </c>
      <c r="H305" s="284"/>
      <c r="I305" s="226"/>
      <c r="J305" s="226"/>
      <c r="K305" s="227">
        <f>ROUND(P305*H305,2)</f>
        <v>0</v>
      </c>
      <c r="L305" s="223" t="s">
        <v>1</v>
      </c>
      <c r="M305" s="44"/>
      <c r="N305" s="228" t="s">
        <v>1</v>
      </c>
      <c r="O305" s="229" t="s">
        <v>39</v>
      </c>
      <c r="P305" s="230">
        <f>I305+J305</f>
        <v>0</v>
      </c>
      <c r="Q305" s="230">
        <f>ROUND(I305*H305,2)</f>
        <v>0</v>
      </c>
      <c r="R305" s="230">
        <f>ROUND(J305*H305,2)</f>
        <v>0</v>
      </c>
      <c r="S305" s="91"/>
      <c r="T305" s="231">
        <f>S305*H305</f>
        <v>0</v>
      </c>
      <c r="U305" s="231">
        <v>0</v>
      </c>
      <c r="V305" s="231">
        <f>U305*H305</f>
        <v>0</v>
      </c>
      <c r="W305" s="231">
        <v>0</v>
      </c>
      <c r="X305" s="232">
        <f>W305*H305</f>
        <v>0</v>
      </c>
      <c r="Y305" s="38"/>
      <c r="Z305" s="38"/>
      <c r="AA305" s="38"/>
      <c r="AB305" s="38"/>
      <c r="AC305" s="38"/>
      <c r="AD305" s="38"/>
      <c r="AE305" s="38"/>
      <c r="AR305" s="233" t="s">
        <v>175</v>
      </c>
      <c r="AT305" s="233" t="s">
        <v>171</v>
      </c>
      <c r="AU305" s="233" t="s">
        <v>83</v>
      </c>
      <c r="AY305" s="17" t="s">
        <v>168</v>
      </c>
      <c r="BE305" s="234">
        <f>IF(O305="základní",K305,0)</f>
        <v>0</v>
      </c>
      <c r="BF305" s="234">
        <f>IF(O305="snížená",K305,0)</f>
        <v>0</v>
      </c>
      <c r="BG305" s="234">
        <f>IF(O305="zákl. přenesená",K305,0)</f>
        <v>0</v>
      </c>
      <c r="BH305" s="234">
        <f>IF(O305="sníž. přenesená",K305,0)</f>
        <v>0</v>
      </c>
      <c r="BI305" s="234">
        <f>IF(O305="nulová",K305,0)</f>
        <v>0</v>
      </c>
      <c r="BJ305" s="17" t="s">
        <v>83</v>
      </c>
      <c r="BK305" s="234">
        <f>ROUND(P305*H305,2)</f>
        <v>0</v>
      </c>
      <c r="BL305" s="17" t="s">
        <v>175</v>
      </c>
      <c r="BM305" s="233" t="s">
        <v>584</v>
      </c>
    </row>
    <row r="306" s="2" customFormat="1">
      <c r="A306" s="38"/>
      <c r="B306" s="39"/>
      <c r="C306" s="40"/>
      <c r="D306" s="235" t="s">
        <v>176</v>
      </c>
      <c r="E306" s="40"/>
      <c r="F306" s="236" t="s">
        <v>2011</v>
      </c>
      <c r="G306" s="40"/>
      <c r="H306" s="40"/>
      <c r="I306" s="237"/>
      <c r="J306" s="237"/>
      <c r="K306" s="40"/>
      <c r="L306" s="40"/>
      <c r="M306" s="44"/>
      <c r="N306" s="238"/>
      <c r="O306" s="239"/>
      <c r="P306" s="91"/>
      <c r="Q306" s="91"/>
      <c r="R306" s="91"/>
      <c r="S306" s="91"/>
      <c r="T306" s="91"/>
      <c r="U306" s="91"/>
      <c r="V306" s="91"/>
      <c r="W306" s="91"/>
      <c r="X306" s="92"/>
      <c r="Y306" s="38"/>
      <c r="Z306" s="38"/>
      <c r="AA306" s="38"/>
      <c r="AB306" s="38"/>
      <c r="AC306" s="38"/>
      <c r="AD306" s="38"/>
      <c r="AE306" s="38"/>
      <c r="AT306" s="17" t="s">
        <v>176</v>
      </c>
      <c r="AU306" s="17" t="s">
        <v>83</v>
      </c>
    </row>
    <row r="307" s="12" customFormat="1" ht="25.92" customHeight="1">
      <c r="A307" s="12"/>
      <c r="B307" s="204"/>
      <c r="C307" s="205"/>
      <c r="D307" s="206" t="s">
        <v>75</v>
      </c>
      <c r="E307" s="207" t="s">
        <v>2012</v>
      </c>
      <c r="F307" s="207" t="s">
        <v>2013</v>
      </c>
      <c r="G307" s="205"/>
      <c r="H307" s="205"/>
      <c r="I307" s="208"/>
      <c r="J307" s="208"/>
      <c r="K307" s="209">
        <f>BK307</f>
        <v>0</v>
      </c>
      <c r="L307" s="205"/>
      <c r="M307" s="210"/>
      <c r="N307" s="211"/>
      <c r="O307" s="212"/>
      <c r="P307" s="212"/>
      <c r="Q307" s="213">
        <f>SUM(Q308:Q328)</f>
        <v>0</v>
      </c>
      <c r="R307" s="213">
        <f>SUM(R308:R328)</f>
        <v>0</v>
      </c>
      <c r="S307" s="212"/>
      <c r="T307" s="214">
        <f>SUM(T308:T328)</f>
        <v>0</v>
      </c>
      <c r="U307" s="212"/>
      <c r="V307" s="214">
        <f>SUM(V308:V328)</f>
        <v>0</v>
      </c>
      <c r="W307" s="212"/>
      <c r="X307" s="215">
        <f>SUM(X308:X328)</f>
        <v>0</v>
      </c>
      <c r="Y307" s="12"/>
      <c r="Z307" s="12"/>
      <c r="AA307" s="12"/>
      <c r="AB307" s="12"/>
      <c r="AC307" s="12"/>
      <c r="AD307" s="12"/>
      <c r="AE307" s="12"/>
      <c r="AR307" s="216" t="s">
        <v>83</v>
      </c>
      <c r="AT307" s="217" t="s">
        <v>75</v>
      </c>
      <c r="AU307" s="217" t="s">
        <v>76</v>
      </c>
      <c r="AY307" s="216" t="s">
        <v>168</v>
      </c>
      <c r="BK307" s="218">
        <f>SUM(BK308:BK328)</f>
        <v>0</v>
      </c>
    </row>
    <row r="308" s="2" customFormat="1" ht="21.75" customHeight="1">
      <c r="A308" s="38"/>
      <c r="B308" s="39"/>
      <c r="C308" s="221" t="s">
        <v>587</v>
      </c>
      <c r="D308" s="221" t="s">
        <v>171</v>
      </c>
      <c r="E308" s="222" t="s">
        <v>2014</v>
      </c>
      <c r="F308" s="223" t="s">
        <v>2015</v>
      </c>
      <c r="G308" s="224" t="s">
        <v>1231</v>
      </c>
      <c r="H308" s="225">
        <v>8</v>
      </c>
      <c r="I308" s="226"/>
      <c r="J308" s="226"/>
      <c r="K308" s="227">
        <f>ROUND(P308*H308,2)</f>
        <v>0</v>
      </c>
      <c r="L308" s="223" t="s">
        <v>1</v>
      </c>
      <c r="M308" s="44"/>
      <c r="N308" s="228" t="s">
        <v>1</v>
      </c>
      <c r="O308" s="229" t="s">
        <v>39</v>
      </c>
      <c r="P308" s="230">
        <f>I308+J308</f>
        <v>0</v>
      </c>
      <c r="Q308" s="230">
        <f>ROUND(I308*H308,2)</f>
        <v>0</v>
      </c>
      <c r="R308" s="230">
        <f>ROUND(J308*H308,2)</f>
        <v>0</v>
      </c>
      <c r="S308" s="91"/>
      <c r="T308" s="231">
        <f>S308*H308</f>
        <v>0</v>
      </c>
      <c r="U308" s="231">
        <v>0</v>
      </c>
      <c r="V308" s="231">
        <f>U308*H308</f>
        <v>0</v>
      </c>
      <c r="W308" s="231">
        <v>0</v>
      </c>
      <c r="X308" s="232">
        <f>W308*H308</f>
        <v>0</v>
      </c>
      <c r="Y308" s="38"/>
      <c r="Z308" s="38"/>
      <c r="AA308" s="38"/>
      <c r="AB308" s="38"/>
      <c r="AC308" s="38"/>
      <c r="AD308" s="38"/>
      <c r="AE308" s="38"/>
      <c r="AR308" s="233" t="s">
        <v>175</v>
      </c>
      <c r="AT308" s="233" t="s">
        <v>171</v>
      </c>
      <c r="AU308" s="233" t="s">
        <v>83</v>
      </c>
      <c r="AY308" s="17" t="s">
        <v>168</v>
      </c>
      <c r="BE308" s="234">
        <f>IF(O308="základní",K308,0)</f>
        <v>0</v>
      </c>
      <c r="BF308" s="234">
        <f>IF(O308="snížená",K308,0)</f>
        <v>0</v>
      </c>
      <c r="BG308" s="234">
        <f>IF(O308="zákl. přenesená",K308,0)</f>
        <v>0</v>
      </c>
      <c r="BH308" s="234">
        <f>IF(O308="sníž. přenesená",K308,0)</f>
        <v>0</v>
      </c>
      <c r="BI308" s="234">
        <f>IF(O308="nulová",K308,0)</f>
        <v>0</v>
      </c>
      <c r="BJ308" s="17" t="s">
        <v>83</v>
      </c>
      <c r="BK308" s="234">
        <f>ROUND(P308*H308,2)</f>
        <v>0</v>
      </c>
      <c r="BL308" s="17" t="s">
        <v>175</v>
      </c>
      <c r="BM308" s="233" t="s">
        <v>590</v>
      </c>
    </row>
    <row r="309" s="2" customFormat="1">
      <c r="A309" s="38"/>
      <c r="B309" s="39"/>
      <c r="C309" s="40"/>
      <c r="D309" s="235" t="s">
        <v>176</v>
      </c>
      <c r="E309" s="40"/>
      <c r="F309" s="236" t="s">
        <v>2015</v>
      </c>
      <c r="G309" s="40"/>
      <c r="H309" s="40"/>
      <c r="I309" s="237"/>
      <c r="J309" s="237"/>
      <c r="K309" s="40"/>
      <c r="L309" s="40"/>
      <c r="M309" s="44"/>
      <c r="N309" s="238"/>
      <c r="O309" s="239"/>
      <c r="P309" s="91"/>
      <c r="Q309" s="91"/>
      <c r="R309" s="91"/>
      <c r="S309" s="91"/>
      <c r="T309" s="91"/>
      <c r="U309" s="91"/>
      <c r="V309" s="91"/>
      <c r="W309" s="91"/>
      <c r="X309" s="92"/>
      <c r="Y309" s="38"/>
      <c r="Z309" s="38"/>
      <c r="AA309" s="38"/>
      <c r="AB309" s="38"/>
      <c r="AC309" s="38"/>
      <c r="AD309" s="38"/>
      <c r="AE309" s="38"/>
      <c r="AT309" s="17" t="s">
        <v>176</v>
      </c>
      <c r="AU309" s="17" t="s">
        <v>83</v>
      </c>
    </row>
    <row r="310" s="2" customFormat="1" ht="16.5" customHeight="1">
      <c r="A310" s="38"/>
      <c r="B310" s="39"/>
      <c r="C310" s="221" t="s">
        <v>368</v>
      </c>
      <c r="D310" s="221" t="s">
        <v>171</v>
      </c>
      <c r="E310" s="222" t="s">
        <v>2016</v>
      </c>
      <c r="F310" s="223" t="s">
        <v>2017</v>
      </c>
      <c r="G310" s="224" t="s">
        <v>174</v>
      </c>
      <c r="H310" s="225">
        <v>1</v>
      </c>
      <c r="I310" s="226"/>
      <c r="J310" s="226"/>
      <c r="K310" s="227">
        <f>ROUND(P310*H310,2)</f>
        <v>0</v>
      </c>
      <c r="L310" s="223" t="s">
        <v>1</v>
      </c>
      <c r="M310" s="44"/>
      <c r="N310" s="228" t="s">
        <v>1</v>
      </c>
      <c r="O310" s="229" t="s">
        <v>39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91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38"/>
      <c r="Z310" s="38"/>
      <c r="AA310" s="38"/>
      <c r="AB310" s="38"/>
      <c r="AC310" s="38"/>
      <c r="AD310" s="38"/>
      <c r="AE310" s="38"/>
      <c r="AR310" s="233" t="s">
        <v>175</v>
      </c>
      <c r="AT310" s="233" t="s">
        <v>171</v>
      </c>
      <c r="AU310" s="233" t="s">
        <v>83</v>
      </c>
      <c r="AY310" s="17" t="s">
        <v>168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7" t="s">
        <v>83</v>
      </c>
      <c r="BK310" s="234">
        <f>ROUND(P310*H310,2)</f>
        <v>0</v>
      </c>
      <c r="BL310" s="17" t="s">
        <v>175</v>
      </c>
      <c r="BM310" s="233" t="s">
        <v>593</v>
      </c>
    </row>
    <row r="311" s="2" customFormat="1">
      <c r="A311" s="38"/>
      <c r="B311" s="39"/>
      <c r="C311" s="40"/>
      <c r="D311" s="235" t="s">
        <v>176</v>
      </c>
      <c r="E311" s="40"/>
      <c r="F311" s="236" t="s">
        <v>2017</v>
      </c>
      <c r="G311" s="40"/>
      <c r="H311" s="40"/>
      <c r="I311" s="237"/>
      <c r="J311" s="237"/>
      <c r="K311" s="40"/>
      <c r="L311" s="40"/>
      <c r="M311" s="44"/>
      <c r="N311" s="238"/>
      <c r="O311" s="239"/>
      <c r="P311" s="91"/>
      <c r="Q311" s="91"/>
      <c r="R311" s="91"/>
      <c r="S311" s="91"/>
      <c r="T311" s="91"/>
      <c r="U311" s="91"/>
      <c r="V311" s="91"/>
      <c r="W311" s="91"/>
      <c r="X311" s="92"/>
      <c r="Y311" s="38"/>
      <c r="Z311" s="38"/>
      <c r="AA311" s="38"/>
      <c r="AB311" s="38"/>
      <c r="AC311" s="38"/>
      <c r="AD311" s="38"/>
      <c r="AE311" s="38"/>
      <c r="AT311" s="17" t="s">
        <v>176</v>
      </c>
      <c r="AU311" s="17" t="s">
        <v>83</v>
      </c>
    </row>
    <row r="312" s="2" customFormat="1" ht="24.15" customHeight="1">
      <c r="A312" s="38"/>
      <c r="B312" s="39"/>
      <c r="C312" s="221" t="s">
        <v>594</v>
      </c>
      <c r="D312" s="221" t="s">
        <v>171</v>
      </c>
      <c r="E312" s="222" t="s">
        <v>2018</v>
      </c>
      <c r="F312" s="223" t="s">
        <v>2019</v>
      </c>
      <c r="G312" s="224" t="s">
        <v>1231</v>
      </c>
      <c r="H312" s="225">
        <v>8</v>
      </c>
      <c r="I312" s="226"/>
      <c r="J312" s="226"/>
      <c r="K312" s="227">
        <f>ROUND(P312*H312,2)</f>
        <v>0</v>
      </c>
      <c r="L312" s="223" t="s">
        <v>1</v>
      </c>
      <c r="M312" s="44"/>
      <c r="N312" s="228" t="s">
        <v>1</v>
      </c>
      <c r="O312" s="229" t="s">
        <v>39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91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38"/>
      <c r="Z312" s="38"/>
      <c r="AA312" s="38"/>
      <c r="AB312" s="38"/>
      <c r="AC312" s="38"/>
      <c r="AD312" s="38"/>
      <c r="AE312" s="38"/>
      <c r="AR312" s="233" t="s">
        <v>175</v>
      </c>
      <c r="AT312" s="233" t="s">
        <v>171</v>
      </c>
      <c r="AU312" s="233" t="s">
        <v>83</v>
      </c>
      <c r="AY312" s="17" t="s">
        <v>168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7" t="s">
        <v>83</v>
      </c>
      <c r="BK312" s="234">
        <f>ROUND(P312*H312,2)</f>
        <v>0</v>
      </c>
      <c r="BL312" s="17" t="s">
        <v>175</v>
      </c>
      <c r="BM312" s="233" t="s">
        <v>597</v>
      </c>
    </row>
    <row r="313" s="2" customFormat="1">
      <c r="A313" s="38"/>
      <c r="B313" s="39"/>
      <c r="C313" s="40"/>
      <c r="D313" s="235" t="s">
        <v>176</v>
      </c>
      <c r="E313" s="40"/>
      <c r="F313" s="236" t="s">
        <v>2019</v>
      </c>
      <c r="G313" s="40"/>
      <c r="H313" s="40"/>
      <c r="I313" s="237"/>
      <c r="J313" s="237"/>
      <c r="K313" s="40"/>
      <c r="L313" s="40"/>
      <c r="M313" s="44"/>
      <c r="N313" s="238"/>
      <c r="O313" s="239"/>
      <c r="P313" s="91"/>
      <c r="Q313" s="91"/>
      <c r="R313" s="91"/>
      <c r="S313" s="91"/>
      <c r="T313" s="91"/>
      <c r="U313" s="91"/>
      <c r="V313" s="91"/>
      <c r="W313" s="91"/>
      <c r="X313" s="92"/>
      <c r="Y313" s="38"/>
      <c r="Z313" s="38"/>
      <c r="AA313" s="38"/>
      <c r="AB313" s="38"/>
      <c r="AC313" s="38"/>
      <c r="AD313" s="38"/>
      <c r="AE313" s="38"/>
      <c r="AT313" s="17" t="s">
        <v>176</v>
      </c>
      <c r="AU313" s="17" t="s">
        <v>83</v>
      </c>
    </row>
    <row r="314" s="2" customFormat="1" ht="24.15" customHeight="1">
      <c r="A314" s="38"/>
      <c r="B314" s="39"/>
      <c r="C314" s="221" t="s">
        <v>372</v>
      </c>
      <c r="D314" s="221" t="s">
        <v>171</v>
      </c>
      <c r="E314" s="222" t="s">
        <v>2020</v>
      </c>
      <c r="F314" s="223" t="s">
        <v>2021</v>
      </c>
      <c r="G314" s="224" t="s">
        <v>1231</v>
      </c>
      <c r="H314" s="225">
        <v>16</v>
      </c>
      <c r="I314" s="226"/>
      <c r="J314" s="226"/>
      <c r="K314" s="227">
        <f>ROUND(P314*H314,2)</f>
        <v>0</v>
      </c>
      <c r="L314" s="223" t="s">
        <v>1</v>
      </c>
      <c r="M314" s="44"/>
      <c r="N314" s="228" t="s">
        <v>1</v>
      </c>
      <c r="O314" s="229" t="s">
        <v>39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91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38"/>
      <c r="Z314" s="38"/>
      <c r="AA314" s="38"/>
      <c r="AB314" s="38"/>
      <c r="AC314" s="38"/>
      <c r="AD314" s="38"/>
      <c r="AE314" s="38"/>
      <c r="AR314" s="233" t="s">
        <v>175</v>
      </c>
      <c r="AT314" s="233" t="s">
        <v>171</v>
      </c>
      <c r="AU314" s="233" t="s">
        <v>83</v>
      </c>
      <c r="AY314" s="17" t="s">
        <v>168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7" t="s">
        <v>83</v>
      </c>
      <c r="BK314" s="234">
        <f>ROUND(P314*H314,2)</f>
        <v>0</v>
      </c>
      <c r="BL314" s="17" t="s">
        <v>175</v>
      </c>
      <c r="BM314" s="233" t="s">
        <v>600</v>
      </c>
    </row>
    <row r="315" s="2" customFormat="1">
      <c r="A315" s="38"/>
      <c r="B315" s="39"/>
      <c r="C315" s="40"/>
      <c r="D315" s="235" t="s">
        <v>176</v>
      </c>
      <c r="E315" s="40"/>
      <c r="F315" s="236" t="s">
        <v>2021</v>
      </c>
      <c r="G315" s="40"/>
      <c r="H315" s="40"/>
      <c r="I315" s="237"/>
      <c r="J315" s="237"/>
      <c r="K315" s="40"/>
      <c r="L315" s="40"/>
      <c r="M315" s="44"/>
      <c r="N315" s="238"/>
      <c r="O315" s="239"/>
      <c r="P315" s="91"/>
      <c r="Q315" s="91"/>
      <c r="R315" s="91"/>
      <c r="S315" s="91"/>
      <c r="T315" s="91"/>
      <c r="U315" s="91"/>
      <c r="V315" s="91"/>
      <c r="W315" s="91"/>
      <c r="X315" s="92"/>
      <c r="Y315" s="38"/>
      <c r="Z315" s="38"/>
      <c r="AA315" s="38"/>
      <c r="AB315" s="38"/>
      <c r="AC315" s="38"/>
      <c r="AD315" s="38"/>
      <c r="AE315" s="38"/>
      <c r="AT315" s="17" t="s">
        <v>176</v>
      </c>
      <c r="AU315" s="17" t="s">
        <v>83</v>
      </c>
    </row>
    <row r="316" s="2" customFormat="1" ht="24.15" customHeight="1">
      <c r="A316" s="38"/>
      <c r="B316" s="39"/>
      <c r="C316" s="221" t="s">
        <v>602</v>
      </c>
      <c r="D316" s="221" t="s">
        <v>171</v>
      </c>
      <c r="E316" s="222" t="s">
        <v>2022</v>
      </c>
      <c r="F316" s="223" t="s">
        <v>2023</v>
      </c>
      <c r="G316" s="224" t="s">
        <v>1231</v>
      </c>
      <c r="H316" s="225">
        <v>8</v>
      </c>
      <c r="I316" s="226"/>
      <c r="J316" s="226"/>
      <c r="K316" s="227">
        <f>ROUND(P316*H316,2)</f>
        <v>0</v>
      </c>
      <c r="L316" s="223" t="s">
        <v>1</v>
      </c>
      <c r="M316" s="44"/>
      <c r="N316" s="228" t="s">
        <v>1</v>
      </c>
      <c r="O316" s="229" t="s">
        <v>39</v>
      </c>
      <c r="P316" s="230">
        <f>I316+J316</f>
        <v>0</v>
      </c>
      <c r="Q316" s="230">
        <f>ROUND(I316*H316,2)</f>
        <v>0</v>
      </c>
      <c r="R316" s="230">
        <f>ROUND(J316*H316,2)</f>
        <v>0</v>
      </c>
      <c r="S316" s="91"/>
      <c r="T316" s="231">
        <f>S316*H316</f>
        <v>0</v>
      </c>
      <c r="U316" s="231">
        <v>0</v>
      </c>
      <c r="V316" s="231">
        <f>U316*H316</f>
        <v>0</v>
      </c>
      <c r="W316" s="231">
        <v>0</v>
      </c>
      <c r="X316" s="232">
        <f>W316*H316</f>
        <v>0</v>
      </c>
      <c r="Y316" s="38"/>
      <c r="Z316" s="38"/>
      <c r="AA316" s="38"/>
      <c r="AB316" s="38"/>
      <c r="AC316" s="38"/>
      <c r="AD316" s="38"/>
      <c r="AE316" s="38"/>
      <c r="AR316" s="233" t="s">
        <v>175</v>
      </c>
      <c r="AT316" s="233" t="s">
        <v>171</v>
      </c>
      <c r="AU316" s="233" t="s">
        <v>83</v>
      </c>
      <c r="AY316" s="17" t="s">
        <v>168</v>
      </c>
      <c r="BE316" s="234">
        <f>IF(O316="základní",K316,0)</f>
        <v>0</v>
      </c>
      <c r="BF316" s="234">
        <f>IF(O316="snížená",K316,0)</f>
        <v>0</v>
      </c>
      <c r="BG316" s="234">
        <f>IF(O316="zákl. přenesená",K316,0)</f>
        <v>0</v>
      </c>
      <c r="BH316" s="234">
        <f>IF(O316="sníž. přenesená",K316,0)</f>
        <v>0</v>
      </c>
      <c r="BI316" s="234">
        <f>IF(O316="nulová",K316,0)</f>
        <v>0</v>
      </c>
      <c r="BJ316" s="17" t="s">
        <v>83</v>
      </c>
      <c r="BK316" s="234">
        <f>ROUND(P316*H316,2)</f>
        <v>0</v>
      </c>
      <c r="BL316" s="17" t="s">
        <v>175</v>
      </c>
      <c r="BM316" s="233" t="s">
        <v>605</v>
      </c>
    </row>
    <row r="317" s="2" customFormat="1">
      <c r="A317" s="38"/>
      <c r="B317" s="39"/>
      <c r="C317" s="40"/>
      <c r="D317" s="235" t="s">
        <v>176</v>
      </c>
      <c r="E317" s="40"/>
      <c r="F317" s="236" t="s">
        <v>2023</v>
      </c>
      <c r="G317" s="40"/>
      <c r="H317" s="40"/>
      <c r="I317" s="237"/>
      <c r="J317" s="237"/>
      <c r="K317" s="40"/>
      <c r="L317" s="40"/>
      <c r="M317" s="44"/>
      <c r="N317" s="238"/>
      <c r="O317" s="239"/>
      <c r="P317" s="91"/>
      <c r="Q317" s="91"/>
      <c r="R317" s="91"/>
      <c r="S317" s="91"/>
      <c r="T317" s="91"/>
      <c r="U317" s="91"/>
      <c r="V317" s="91"/>
      <c r="W317" s="91"/>
      <c r="X317" s="92"/>
      <c r="Y317" s="38"/>
      <c r="Z317" s="38"/>
      <c r="AA317" s="38"/>
      <c r="AB317" s="38"/>
      <c r="AC317" s="38"/>
      <c r="AD317" s="38"/>
      <c r="AE317" s="38"/>
      <c r="AT317" s="17" t="s">
        <v>176</v>
      </c>
      <c r="AU317" s="17" t="s">
        <v>83</v>
      </c>
    </row>
    <row r="318" s="2" customFormat="1" ht="49.05" customHeight="1">
      <c r="A318" s="38"/>
      <c r="B318" s="39"/>
      <c r="C318" s="221" t="s">
        <v>377</v>
      </c>
      <c r="D318" s="221" t="s">
        <v>171</v>
      </c>
      <c r="E318" s="222" t="s">
        <v>2024</v>
      </c>
      <c r="F318" s="223" t="s">
        <v>2025</v>
      </c>
      <c r="G318" s="224" t="s">
        <v>1231</v>
      </c>
      <c r="H318" s="225">
        <v>16</v>
      </c>
      <c r="I318" s="226"/>
      <c r="J318" s="226"/>
      <c r="K318" s="227">
        <f>ROUND(P318*H318,2)</f>
        <v>0</v>
      </c>
      <c r="L318" s="223" t="s">
        <v>1</v>
      </c>
      <c r="M318" s="44"/>
      <c r="N318" s="228" t="s">
        <v>1</v>
      </c>
      <c r="O318" s="229" t="s">
        <v>39</v>
      </c>
      <c r="P318" s="230">
        <f>I318+J318</f>
        <v>0</v>
      </c>
      <c r="Q318" s="230">
        <f>ROUND(I318*H318,2)</f>
        <v>0</v>
      </c>
      <c r="R318" s="230">
        <f>ROUND(J318*H318,2)</f>
        <v>0</v>
      </c>
      <c r="S318" s="91"/>
      <c r="T318" s="231">
        <f>S318*H318</f>
        <v>0</v>
      </c>
      <c r="U318" s="231">
        <v>0</v>
      </c>
      <c r="V318" s="231">
        <f>U318*H318</f>
        <v>0</v>
      </c>
      <c r="W318" s="231">
        <v>0</v>
      </c>
      <c r="X318" s="232">
        <f>W318*H318</f>
        <v>0</v>
      </c>
      <c r="Y318" s="38"/>
      <c r="Z318" s="38"/>
      <c r="AA318" s="38"/>
      <c r="AB318" s="38"/>
      <c r="AC318" s="38"/>
      <c r="AD318" s="38"/>
      <c r="AE318" s="38"/>
      <c r="AR318" s="233" t="s">
        <v>175</v>
      </c>
      <c r="AT318" s="233" t="s">
        <v>171</v>
      </c>
      <c r="AU318" s="233" t="s">
        <v>83</v>
      </c>
      <c r="AY318" s="17" t="s">
        <v>168</v>
      </c>
      <c r="BE318" s="234">
        <f>IF(O318="základní",K318,0)</f>
        <v>0</v>
      </c>
      <c r="BF318" s="234">
        <f>IF(O318="snížená",K318,0)</f>
        <v>0</v>
      </c>
      <c r="BG318" s="234">
        <f>IF(O318="zákl. přenesená",K318,0)</f>
        <v>0</v>
      </c>
      <c r="BH318" s="234">
        <f>IF(O318="sníž. přenesená",K318,0)</f>
        <v>0</v>
      </c>
      <c r="BI318" s="234">
        <f>IF(O318="nulová",K318,0)</f>
        <v>0</v>
      </c>
      <c r="BJ318" s="17" t="s">
        <v>83</v>
      </c>
      <c r="BK318" s="234">
        <f>ROUND(P318*H318,2)</f>
        <v>0</v>
      </c>
      <c r="BL318" s="17" t="s">
        <v>175</v>
      </c>
      <c r="BM318" s="233" t="s">
        <v>609</v>
      </c>
    </row>
    <row r="319" s="2" customFormat="1">
      <c r="A319" s="38"/>
      <c r="B319" s="39"/>
      <c r="C319" s="40"/>
      <c r="D319" s="235" t="s">
        <v>176</v>
      </c>
      <c r="E319" s="40"/>
      <c r="F319" s="236" t="s">
        <v>2025</v>
      </c>
      <c r="G319" s="40"/>
      <c r="H319" s="40"/>
      <c r="I319" s="237"/>
      <c r="J319" s="237"/>
      <c r="K319" s="40"/>
      <c r="L319" s="40"/>
      <c r="M319" s="44"/>
      <c r="N319" s="238"/>
      <c r="O319" s="239"/>
      <c r="P319" s="91"/>
      <c r="Q319" s="91"/>
      <c r="R319" s="91"/>
      <c r="S319" s="91"/>
      <c r="T319" s="91"/>
      <c r="U319" s="91"/>
      <c r="V319" s="91"/>
      <c r="W319" s="91"/>
      <c r="X319" s="92"/>
      <c r="Y319" s="38"/>
      <c r="Z319" s="38"/>
      <c r="AA319" s="38"/>
      <c r="AB319" s="38"/>
      <c r="AC319" s="38"/>
      <c r="AD319" s="38"/>
      <c r="AE319" s="38"/>
      <c r="AT319" s="17" t="s">
        <v>176</v>
      </c>
      <c r="AU319" s="17" t="s">
        <v>83</v>
      </c>
    </row>
    <row r="320" s="2" customFormat="1" ht="16.5" customHeight="1">
      <c r="A320" s="38"/>
      <c r="B320" s="39"/>
      <c r="C320" s="221" t="s">
        <v>611</v>
      </c>
      <c r="D320" s="221" t="s">
        <v>171</v>
      </c>
      <c r="E320" s="222" t="s">
        <v>2026</v>
      </c>
      <c r="F320" s="223" t="s">
        <v>2027</v>
      </c>
      <c r="G320" s="224" t="s">
        <v>1231</v>
      </c>
      <c r="H320" s="225">
        <v>1</v>
      </c>
      <c r="I320" s="226"/>
      <c r="J320" s="226"/>
      <c r="K320" s="227">
        <f>ROUND(P320*H320,2)</f>
        <v>0</v>
      </c>
      <c r="L320" s="223" t="s">
        <v>1</v>
      </c>
      <c r="M320" s="44"/>
      <c r="N320" s="228" t="s">
        <v>1</v>
      </c>
      <c r="O320" s="229" t="s">
        <v>39</v>
      </c>
      <c r="P320" s="230">
        <f>I320+J320</f>
        <v>0</v>
      </c>
      <c r="Q320" s="230">
        <f>ROUND(I320*H320,2)</f>
        <v>0</v>
      </c>
      <c r="R320" s="230">
        <f>ROUND(J320*H320,2)</f>
        <v>0</v>
      </c>
      <c r="S320" s="91"/>
      <c r="T320" s="231">
        <f>S320*H320</f>
        <v>0</v>
      </c>
      <c r="U320" s="231">
        <v>0</v>
      </c>
      <c r="V320" s="231">
        <f>U320*H320</f>
        <v>0</v>
      </c>
      <c r="W320" s="231">
        <v>0</v>
      </c>
      <c r="X320" s="232">
        <f>W320*H320</f>
        <v>0</v>
      </c>
      <c r="Y320" s="38"/>
      <c r="Z320" s="38"/>
      <c r="AA320" s="38"/>
      <c r="AB320" s="38"/>
      <c r="AC320" s="38"/>
      <c r="AD320" s="38"/>
      <c r="AE320" s="38"/>
      <c r="AR320" s="233" t="s">
        <v>175</v>
      </c>
      <c r="AT320" s="233" t="s">
        <v>171</v>
      </c>
      <c r="AU320" s="233" t="s">
        <v>83</v>
      </c>
      <c r="AY320" s="17" t="s">
        <v>168</v>
      </c>
      <c r="BE320" s="234">
        <f>IF(O320="základní",K320,0)</f>
        <v>0</v>
      </c>
      <c r="BF320" s="234">
        <f>IF(O320="snížená",K320,0)</f>
        <v>0</v>
      </c>
      <c r="BG320" s="234">
        <f>IF(O320="zákl. přenesená",K320,0)</f>
        <v>0</v>
      </c>
      <c r="BH320" s="234">
        <f>IF(O320="sníž. přenesená",K320,0)</f>
        <v>0</v>
      </c>
      <c r="BI320" s="234">
        <f>IF(O320="nulová",K320,0)</f>
        <v>0</v>
      </c>
      <c r="BJ320" s="17" t="s">
        <v>83</v>
      </c>
      <c r="BK320" s="234">
        <f>ROUND(P320*H320,2)</f>
        <v>0</v>
      </c>
      <c r="BL320" s="17" t="s">
        <v>175</v>
      </c>
      <c r="BM320" s="233" t="s">
        <v>614</v>
      </c>
    </row>
    <row r="321" s="2" customFormat="1">
      <c r="A321" s="38"/>
      <c r="B321" s="39"/>
      <c r="C321" s="40"/>
      <c r="D321" s="235" t="s">
        <v>176</v>
      </c>
      <c r="E321" s="40"/>
      <c r="F321" s="236" t="s">
        <v>2027</v>
      </c>
      <c r="G321" s="40"/>
      <c r="H321" s="40"/>
      <c r="I321" s="237"/>
      <c r="J321" s="237"/>
      <c r="K321" s="40"/>
      <c r="L321" s="40"/>
      <c r="M321" s="44"/>
      <c r="N321" s="238"/>
      <c r="O321" s="239"/>
      <c r="P321" s="91"/>
      <c r="Q321" s="91"/>
      <c r="R321" s="91"/>
      <c r="S321" s="91"/>
      <c r="T321" s="91"/>
      <c r="U321" s="91"/>
      <c r="V321" s="91"/>
      <c r="W321" s="91"/>
      <c r="X321" s="92"/>
      <c r="Y321" s="38"/>
      <c r="Z321" s="38"/>
      <c r="AA321" s="38"/>
      <c r="AB321" s="38"/>
      <c r="AC321" s="38"/>
      <c r="AD321" s="38"/>
      <c r="AE321" s="38"/>
      <c r="AT321" s="17" t="s">
        <v>176</v>
      </c>
      <c r="AU321" s="17" t="s">
        <v>83</v>
      </c>
    </row>
    <row r="322" s="2" customFormat="1" ht="16.5" customHeight="1">
      <c r="A322" s="38"/>
      <c r="B322" s="39"/>
      <c r="C322" s="221" t="s">
        <v>382</v>
      </c>
      <c r="D322" s="221" t="s">
        <v>171</v>
      </c>
      <c r="E322" s="222" t="s">
        <v>2028</v>
      </c>
      <c r="F322" s="223" t="s">
        <v>2029</v>
      </c>
      <c r="G322" s="224" t="s">
        <v>1939</v>
      </c>
      <c r="H322" s="225">
        <v>1</v>
      </c>
      <c r="I322" s="226"/>
      <c r="J322" s="226"/>
      <c r="K322" s="227">
        <f>ROUND(P322*H322,2)</f>
        <v>0</v>
      </c>
      <c r="L322" s="223" t="s">
        <v>1</v>
      </c>
      <c r="M322" s="44"/>
      <c r="N322" s="228" t="s">
        <v>1</v>
      </c>
      <c r="O322" s="229" t="s">
        <v>39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91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38"/>
      <c r="Z322" s="38"/>
      <c r="AA322" s="38"/>
      <c r="AB322" s="38"/>
      <c r="AC322" s="38"/>
      <c r="AD322" s="38"/>
      <c r="AE322" s="38"/>
      <c r="AR322" s="233" t="s">
        <v>175</v>
      </c>
      <c r="AT322" s="233" t="s">
        <v>171</v>
      </c>
      <c r="AU322" s="233" t="s">
        <v>83</v>
      </c>
      <c r="AY322" s="17" t="s">
        <v>168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7" t="s">
        <v>83</v>
      </c>
      <c r="BK322" s="234">
        <f>ROUND(P322*H322,2)</f>
        <v>0</v>
      </c>
      <c r="BL322" s="17" t="s">
        <v>175</v>
      </c>
      <c r="BM322" s="233" t="s">
        <v>618</v>
      </c>
    </row>
    <row r="323" s="2" customFormat="1">
      <c r="A323" s="38"/>
      <c r="B323" s="39"/>
      <c r="C323" s="40"/>
      <c r="D323" s="235" t="s">
        <v>176</v>
      </c>
      <c r="E323" s="40"/>
      <c r="F323" s="236" t="s">
        <v>2029</v>
      </c>
      <c r="G323" s="40"/>
      <c r="H323" s="40"/>
      <c r="I323" s="237"/>
      <c r="J323" s="237"/>
      <c r="K323" s="40"/>
      <c r="L323" s="40"/>
      <c r="M323" s="44"/>
      <c r="N323" s="238"/>
      <c r="O323" s="239"/>
      <c r="P323" s="91"/>
      <c r="Q323" s="91"/>
      <c r="R323" s="91"/>
      <c r="S323" s="91"/>
      <c r="T323" s="91"/>
      <c r="U323" s="91"/>
      <c r="V323" s="91"/>
      <c r="W323" s="91"/>
      <c r="X323" s="92"/>
      <c r="Y323" s="38"/>
      <c r="Z323" s="38"/>
      <c r="AA323" s="38"/>
      <c r="AB323" s="38"/>
      <c r="AC323" s="38"/>
      <c r="AD323" s="38"/>
      <c r="AE323" s="38"/>
      <c r="AT323" s="17" t="s">
        <v>176</v>
      </c>
      <c r="AU323" s="17" t="s">
        <v>83</v>
      </c>
    </row>
    <row r="324" s="2" customFormat="1" ht="24.15" customHeight="1">
      <c r="A324" s="38"/>
      <c r="B324" s="39"/>
      <c r="C324" s="221" t="s">
        <v>620</v>
      </c>
      <c r="D324" s="221" t="s">
        <v>171</v>
      </c>
      <c r="E324" s="222" t="s">
        <v>2030</v>
      </c>
      <c r="F324" s="223" t="s">
        <v>2031</v>
      </c>
      <c r="G324" s="224" t="s">
        <v>1</v>
      </c>
      <c r="H324" s="225">
        <v>0</v>
      </c>
      <c r="I324" s="226"/>
      <c r="J324" s="226"/>
      <c r="K324" s="227">
        <f>ROUND(P324*H324,2)</f>
        <v>0</v>
      </c>
      <c r="L324" s="223" t="s">
        <v>1</v>
      </c>
      <c r="M324" s="44"/>
      <c r="N324" s="228" t="s">
        <v>1</v>
      </c>
      <c r="O324" s="229" t="s">
        <v>39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91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38"/>
      <c r="Z324" s="38"/>
      <c r="AA324" s="38"/>
      <c r="AB324" s="38"/>
      <c r="AC324" s="38"/>
      <c r="AD324" s="38"/>
      <c r="AE324" s="38"/>
      <c r="AR324" s="233" t="s">
        <v>175</v>
      </c>
      <c r="AT324" s="233" t="s">
        <v>171</v>
      </c>
      <c r="AU324" s="233" t="s">
        <v>83</v>
      </c>
      <c r="AY324" s="17" t="s">
        <v>168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7" t="s">
        <v>83</v>
      </c>
      <c r="BK324" s="234">
        <f>ROUND(P324*H324,2)</f>
        <v>0</v>
      </c>
      <c r="BL324" s="17" t="s">
        <v>175</v>
      </c>
      <c r="BM324" s="233" t="s">
        <v>623</v>
      </c>
    </row>
    <row r="325" s="2" customFormat="1">
      <c r="A325" s="38"/>
      <c r="B325" s="39"/>
      <c r="C325" s="40"/>
      <c r="D325" s="235" t="s">
        <v>176</v>
      </c>
      <c r="E325" s="40"/>
      <c r="F325" s="236" t="s">
        <v>2031</v>
      </c>
      <c r="G325" s="40"/>
      <c r="H325" s="40"/>
      <c r="I325" s="237"/>
      <c r="J325" s="237"/>
      <c r="K325" s="40"/>
      <c r="L325" s="40"/>
      <c r="M325" s="44"/>
      <c r="N325" s="238"/>
      <c r="O325" s="239"/>
      <c r="P325" s="91"/>
      <c r="Q325" s="91"/>
      <c r="R325" s="91"/>
      <c r="S325" s="91"/>
      <c r="T325" s="91"/>
      <c r="U325" s="91"/>
      <c r="V325" s="91"/>
      <c r="W325" s="91"/>
      <c r="X325" s="92"/>
      <c r="Y325" s="38"/>
      <c r="Z325" s="38"/>
      <c r="AA325" s="38"/>
      <c r="AB325" s="38"/>
      <c r="AC325" s="38"/>
      <c r="AD325" s="38"/>
      <c r="AE325" s="38"/>
      <c r="AT325" s="17" t="s">
        <v>176</v>
      </c>
      <c r="AU325" s="17" t="s">
        <v>83</v>
      </c>
    </row>
    <row r="326" s="2" customFormat="1">
      <c r="A326" s="38"/>
      <c r="B326" s="39"/>
      <c r="C326" s="40"/>
      <c r="D326" s="235" t="s">
        <v>308</v>
      </c>
      <c r="E326" s="40"/>
      <c r="F326" s="272" t="s">
        <v>2032</v>
      </c>
      <c r="G326" s="40"/>
      <c r="H326" s="40"/>
      <c r="I326" s="237"/>
      <c r="J326" s="237"/>
      <c r="K326" s="40"/>
      <c r="L326" s="40"/>
      <c r="M326" s="44"/>
      <c r="N326" s="238"/>
      <c r="O326" s="239"/>
      <c r="P326" s="91"/>
      <c r="Q326" s="91"/>
      <c r="R326" s="91"/>
      <c r="S326" s="91"/>
      <c r="T326" s="91"/>
      <c r="U326" s="91"/>
      <c r="V326" s="91"/>
      <c r="W326" s="91"/>
      <c r="X326" s="92"/>
      <c r="Y326" s="38"/>
      <c r="Z326" s="38"/>
      <c r="AA326" s="38"/>
      <c r="AB326" s="38"/>
      <c r="AC326" s="38"/>
      <c r="AD326" s="38"/>
      <c r="AE326" s="38"/>
      <c r="AT326" s="17" t="s">
        <v>308</v>
      </c>
      <c r="AU326" s="17" t="s">
        <v>83</v>
      </c>
    </row>
    <row r="327" s="2" customFormat="1" ht="16.5" customHeight="1">
      <c r="A327" s="38"/>
      <c r="B327" s="39"/>
      <c r="C327" s="221" t="s">
        <v>386</v>
      </c>
      <c r="D327" s="221" t="s">
        <v>171</v>
      </c>
      <c r="E327" s="222" t="s">
        <v>2033</v>
      </c>
      <c r="F327" s="223" t="s">
        <v>2011</v>
      </c>
      <c r="G327" s="224" t="s">
        <v>878</v>
      </c>
      <c r="H327" s="284"/>
      <c r="I327" s="226"/>
      <c r="J327" s="226"/>
      <c r="K327" s="227">
        <f>ROUND(P327*H327,2)</f>
        <v>0</v>
      </c>
      <c r="L327" s="223" t="s">
        <v>1</v>
      </c>
      <c r="M327" s="44"/>
      <c r="N327" s="228" t="s">
        <v>1</v>
      </c>
      <c r="O327" s="229" t="s">
        <v>39</v>
      </c>
      <c r="P327" s="230">
        <f>I327+J327</f>
        <v>0</v>
      </c>
      <c r="Q327" s="230">
        <f>ROUND(I327*H327,2)</f>
        <v>0</v>
      </c>
      <c r="R327" s="230">
        <f>ROUND(J327*H327,2)</f>
        <v>0</v>
      </c>
      <c r="S327" s="91"/>
      <c r="T327" s="231">
        <f>S327*H327</f>
        <v>0</v>
      </c>
      <c r="U327" s="231">
        <v>0</v>
      </c>
      <c r="V327" s="231">
        <f>U327*H327</f>
        <v>0</v>
      </c>
      <c r="W327" s="231">
        <v>0</v>
      </c>
      <c r="X327" s="232">
        <f>W327*H327</f>
        <v>0</v>
      </c>
      <c r="Y327" s="38"/>
      <c r="Z327" s="38"/>
      <c r="AA327" s="38"/>
      <c r="AB327" s="38"/>
      <c r="AC327" s="38"/>
      <c r="AD327" s="38"/>
      <c r="AE327" s="38"/>
      <c r="AR327" s="233" t="s">
        <v>175</v>
      </c>
      <c r="AT327" s="233" t="s">
        <v>171</v>
      </c>
      <c r="AU327" s="233" t="s">
        <v>83</v>
      </c>
      <c r="AY327" s="17" t="s">
        <v>168</v>
      </c>
      <c r="BE327" s="234">
        <f>IF(O327="základní",K327,0)</f>
        <v>0</v>
      </c>
      <c r="BF327" s="234">
        <f>IF(O327="snížená",K327,0)</f>
        <v>0</v>
      </c>
      <c r="BG327" s="234">
        <f>IF(O327="zákl. přenesená",K327,0)</f>
        <v>0</v>
      </c>
      <c r="BH327" s="234">
        <f>IF(O327="sníž. přenesená",K327,0)</f>
        <v>0</v>
      </c>
      <c r="BI327" s="234">
        <f>IF(O327="nulová",K327,0)</f>
        <v>0</v>
      </c>
      <c r="BJ327" s="17" t="s">
        <v>83</v>
      </c>
      <c r="BK327" s="234">
        <f>ROUND(P327*H327,2)</f>
        <v>0</v>
      </c>
      <c r="BL327" s="17" t="s">
        <v>175</v>
      </c>
      <c r="BM327" s="233" t="s">
        <v>630</v>
      </c>
    </row>
    <row r="328" s="2" customFormat="1">
      <c r="A328" s="38"/>
      <c r="B328" s="39"/>
      <c r="C328" s="40"/>
      <c r="D328" s="235" t="s">
        <v>176</v>
      </c>
      <c r="E328" s="40"/>
      <c r="F328" s="236" t="s">
        <v>2011</v>
      </c>
      <c r="G328" s="40"/>
      <c r="H328" s="40"/>
      <c r="I328" s="237"/>
      <c r="J328" s="237"/>
      <c r="K328" s="40"/>
      <c r="L328" s="40"/>
      <c r="M328" s="44"/>
      <c r="N328" s="238"/>
      <c r="O328" s="239"/>
      <c r="P328" s="91"/>
      <c r="Q328" s="91"/>
      <c r="R328" s="91"/>
      <c r="S328" s="91"/>
      <c r="T328" s="91"/>
      <c r="U328" s="91"/>
      <c r="V328" s="91"/>
      <c r="W328" s="91"/>
      <c r="X328" s="92"/>
      <c r="Y328" s="38"/>
      <c r="Z328" s="38"/>
      <c r="AA328" s="38"/>
      <c r="AB328" s="38"/>
      <c r="AC328" s="38"/>
      <c r="AD328" s="38"/>
      <c r="AE328" s="38"/>
      <c r="AT328" s="17" t="s">
        <v>176</v>
      </c>
      <c r="AU328" s="17" t="s">
        <v>83</v>
      </c>
    </row>
    <row r="329" s="12" customFormat="1" ht="25.92" customHeight="1">
      <c r="A329" s="12"/>
      <c r="B329" s="204"/>
      <c r="C329" s="205"/>
      <c r="D329" s="206" t="s">
        <v>75</v>
      </c>
      <c r="E329" s="207" t="s">
        <v>2034</v>
      </c>
      <c r="F329" s="207" t="s">
        <v>2035</v>
      </c>
      <c r="G329" s="205"/>
      <c r="H329" s="205"/>
      <c r="I329" s="208"/>
      <c r="J329" s="208"/>
      <c r="K329" s="209">
        <f>BK329</f>
        <v>0</v>
      </c>
      <c r="L329" s="205"/>
      <c r="M329" s="210"/>
      <c r="N329" s="211"/>
      <c r="O329" s="212"/>
      <c r="P329" s="212"/>
      <c r="Q329" s="213">
        <f>SUM(Q330:Q339)</f>
        <v>0</v>
      </c>
      <c r="R329" s="213">
        <f>SUM(R330:R339)</f>
        <v>0</v>
      </c>
      <c r="S329" s="212"/>
      <c r="T329" s="214">
        <f>SUM(T330:T339)</f>
        <v>0</v>
      </c>
      <c r="U329" s="212"/>
      <c r="V329" s="214">
        <f>SUM(V330:V339)</f>
        <v>0</v>
      </c>
      <c r="W329" s="212"/>
      <c r="X329" s="215">
        <f>SUM(X330:X339)</f>
        <v>0</v>
      </c>
      <c r="Y329" s="12"/>
      <c r="Z329" s="12"/>
      <c r="AA329" s="12"/>
      <c r="AB329" s="12"/>
      <c r="AC329" s="12"/>
      <c r="AD329" s="12"/>
      <c r="AE329" s="12"/>
      <c r="AR329" s="216" t="s">
        <v>83</v>
      </c>
      <c r="AT329" s="217" t="s">
        <v>75</v>
      </c>
      <c r="AU329" s="217" t="s">
        <v>76</v>
      </c>
      <c r="AY329" s="216" t="s">
        <v>168</v>
      </c>
      <c r="BK329" s="218">
        <f>SUM(BK330:BK339)</f>
        <v>0</v>
      </c>
    </row>
    <row r="330" s="2" customFormat="1" ht="24.15" customHeight="1">
      <c r="A330" s="38"/>
      <c r="B330" s="39"/>
      <c r="C330" s="221" t="s">
        <v>632</v>
      </c>
      <c r="D330" s="221" t="s">
        <v>171</v>
      </c>
      <c r="E330" s="222" t="s">
        <v>2036</v>
      </c>
      <c r="F330" s="223" t="s">
        <v>2037</v>
      </c>
      <c r="G330" s="224" t="s">
        <v>478</v>
      </c>
      <c r="H330" s="225">
        <v>50</v>
      </c>
      <c r="I330" s="226"/>
      <c r="J330" s="226"/>
      <c r="K330" s="227">
        <f>ROUND(P330*H330,2)</f>
        <v>0</v>
      </c>
      <c r="L330" s="223" t="s">
        <v>1</v>
      </c>
      <c r="M330" s="44"/>
      <c r="N330" s="228" t="s">
        <v>1</v>
      </c>
      <c r="O330" s="229" t="s">
        <v>39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91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38"/>
      <c r="Z330" s="38"/>
      <c r="AA330" s="38"/>
      <c r="AB330" s="38"/>
      <c r="AC330" s="38"/>
      <c r="AD330" s="38"/>
      <c r="AE330" s="38"/>
      <c r="AR330" s="233" t="s">
        <v>175</v>
      </c>
      <c r="AT330" s="233" t="s">
        <v>171</v>
      </c>
      <c r="AU330" s="233" t="s">
        <v>83</v>
      </c>
      <c r="AY330" s="17" t="s">
        <v>168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7" t="s">
        <v>83</v>
      </c>
      <c r="BK330" s="234">
        <f>ROUND(P330*H330,2)</f>
        <v>0</v>
      </c>
      <c r="BL330" s="17" t="s">
        <v>175</v>
      </c>
      <c r="BM330" s="233" t="s">
        <v>635</v>
      </c>
    </row>
    <row r="331" s="2" customFormat="1">
      <c r="A331" s="38"/>
      <c r="B331" s="39"/>
      <c r="C331" s="40"/>
      <c r="D331" s="235" t="s">
        <v>176</v>
      </c>
      <c r="E331" s="40"/>
      <c r="F331" s="236" t="s">
        <v>2037</v>
      </c>
      <c r="G331" s="40"/>
      <c r="H331" s="40"/>
      <c r="I331" s="237"/>
      <c r="J331" s="237"/>
      <c r="K331" s="40"/>
      <c r="L331" s="40"/>
      <c r="M331" s="44"/>
      <c r="N331" s="238"/>
      <c r="O331" s="239"/>
      <c r="P331" s="91"/>
      <c r="Q331" s="91"/>
      <c r="R331" s="91"/>
      <c r="S331" s="91"/>
      <c r="T331" s="91"/>
      <c r="U331" s="91"/>
      <c r="V331" s="91"/>
      <c r="W331" s="91"/>
      <c r="X331" s="92"/>
      <c r="Y331" s="38"/>
      <c r="Z331" s="38"/>
      <c r="AA331" s="38"/>
      <c r="AB331" s="38"/>
      <c r="AC331" s="38"/>
      <c r="AD331" s="38"/>
      <c r="AE331" s="38"/>
      <c r="AT331" s="17" t="s">
        <v>176</v>
      </c>
      <c r="AU331" s="17" t="s">
        <v>83</v>
      </c>
    </row>
    <row r="332" s="2" customFormat="1" ht="24.15" customHeight="1">
      <c r="A332" s="38"/>
      <c r="B332" s="39"/>
      <c r="C332" s="221" t="s">
        <v>390</v>
      </c>
      <c r="D332" s="221" t="s">
        <v>171</v>
      </c>
      <c r="E332" s="222" t="s">
        <v>2038</v>
      </c>
      <c r="F332" s="223" t="s">
        <v>2039</v>
      </c>
      <c r="G332" s="224" t="s">
        <v>1231</v>
      </c>
      <c r="H332" s="225">
        <v>40</v>
      </c>
      <c r="I332" s="226"/>
      <c r="J332" s="226"/>
      <c r="K332" s="227">
        <f>ROUND(P332*H332,2)</f>
        <v>0</v>
      </c>
      <c r="L332" s="223" t="s">
        <v>1</v>
      </c>
      <c r="M332" s="44"/>
      <c r="N332" s="228" t="s">
        <v>1</v>
      </c>
      <c r="O332" s="229" t="s">
        <v>39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91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38"/>
      <c r="Z332" s="38"/>
      <c r="AA332" s="38"/>
      <c r="AB332" s="38"/>
      <c r="AC332" s="38"/>
      <c r="AD332" s="38"/>
      <c r="AE332" s="38"/>
      <c r="AR332" s="233" t="s">
        <v>175</v>
      </c>
      <c r="AT332" s="233" t="s">
        <v>171</v>
      </c>
      <c r="AU332" s="233" t="s">
        <v>83</v>
      </c>
      <c r="AY332" s="17" t="s">
        <v>168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7" t="s">
        <v>83</v>
      </c>
      <c r="BK332" s="234">
        <f>ROUND(P332*H332,2)</f>
        <v>0</v>
      </c>
      <c r="BL332" s="17" t="s">
        <v>175</v>
      </c>
      <c r="BM332" s="233" t="s">
        <v>639</v>
      </c>
    </row>
    <row r="333" s="2" customFormat="1">
      <c r="A333" s="38"/>
      <c r="B333" s="39"/>
      <c r="C333" s="40"/>
      <c r="D333" s="235" t="s">
        <v>176</v>
      </c>
      <c r="E333" s="40"/>
      <c r="F333" s="236" t="s">
        <v>2039</v>
      </c>
      <c r="G333" s="40"/>
      <c r="H333" s="40"/>
      <c r="I333" s="237"/>
      <c r="J333" s="237"/>
      <c r="K333" s="40"/>
      <c r="L333" s="40"/>
      <c r="M333" s="44"/>
      <c r="N333" s="238"/>
      <c r="O333" s="239"/>
      <c r="P333" s="91"/>
      <c r="Q333" s="91"/>
      <c r="R333" s="91"/>
      <c r="S333" s="91"/>
      <c r="T333" s="91"/>
      <c r="U333" s="91"/>
      <c r="V333" s="91"/>
      <c r="W333" s="91"/>
      <c r="X333" s="92"/>
      <c r="Y333" s="38"/>
      <c r="Z333" s="38"/>
      <c r="AA333" s="38"/>
      <c r="AB333" s="38"/>
      <c r="AC333" s="38"/>
      <c r="AD333" s="38"/>
      <c r="AE333" s="38"/>
      <c r="AT333" s="17" t="s">
        <v>176</v>
      </c>
      <c r="AU333" s="17" t="s">
        <v>83</v>
      </c>
    </row>
    <row r="334" s="2" customFormat="1" ht="16.5" customHeight="1">
      <c r="A334" s="38"/>
      <c r="B334" s="39"/>
      <c r="C334" s="221" t="s">
        <v>642</v>
      </c>
      <c r="D334" s="221" t="s">
        <v>171</v>
      </c>
      <c r="E334" s="222" t="s">
        <v>2040</v>
      </c>
      <c r="F334" s="223" t="s">
        <v>2041</v>
      </c>
      <c r="G334" s="224" t="s">
        <v>1231</v>
      </c>
      <c r="H334" s="225">
        <v>30</v>
      </c>
      <c r="I334" s="226"/>
      <c r="J334" s="226"/>
      <c r="K334" s="227">
        <f>ROUND(P334*H334,2)</f>
        <v>0</v>
      </c>
      <c r="L334" s="223" t="s">
        <v>1</v>
      </c>
      <c r="M334" s="44"/>
      <c r="N334" s="228" t="s">
        <v>1</v>
      </c>
      <c r="O334" s="229" t="s">
        <v>39</v>
      </c>
      <c r="P334" s="230">
        <f>I334+J334</f>
        <v>0</v>
      </c>
      <c r="Q334" s="230">
        <f>ROUND(I334*H334,2)</f>
        <v>0</v>
      </c>
      <c r="R334" s="230">
        <f>ROUND(J334*H334,2)</f>
        <v>0</v>
      </c>
      <c r="S334" s="91"/>
      <c r="T334" s="231">
        <f>S334*H334</f>
        <v>0</v>
      </c>
      <c r="U334" s="231">
        <v>0</v>
      </c>
      <c r="V334" s="231">
        <f>U334*H334</f>
        <v>0</v>
      </c>
      <c r="W334" s="231">
        <v>0</v>
      </c>
      <c r="X334" s="232">
        <f>W334*H334</f>
        <v>0</v>
      </c>
      <c r="Y334" s="38"/>
      <c r="Z334" s="38"/>
      <c r="AA334" s="38"/>
      <c r="AB334" s="38"/>
      <c r="AC334" s="38"/>
      <c r="AD334" s="38"/>
      <c r="AE334" s="38"/>
      <c r="AR334" s="233" t="s">
        <v>175</v>
      </c>
      <c r="AT334" s="233" t="s">
        <v>171</v>
      </c>
      <c r="AU334" s="233" t="s">
        <v>83</v>
      </c>
      <c r="AY334" s="17" t="s">
        <v>168</v>
      </c>
      <c r="BE334" s="234">
        <f>IF(O334="základní",K334,0)</f>
        <v>0</v>
      </c>
      <c r="BF334" s="234">
        <f>IF(O334="snížená",K334,0)</f>
        <v>0</v>
      </c>
      <c r="BG334" s="234">
        <f>IF(O334="zákl. přenesená",K334,0)</f>
        <v>0</v>
      </c>
      <c r="BH334" s="234">
        <f>IF(O334="sníž. přenesená",K334,0)</f>
        <v>0</v>
      </c>
      <c r="BI334" s="234">
        <f>IF(O334="nulová",K334,0)</f>
        <v>0</v>
      </c>
      <c r="BJ334" s="17" t="s">
        <v>83</v>
      </c>
      <c r="BK334" s="234">
        <f>ROUND(P334*H334,2)</f>
        <v>0</v>
      </c>
      <c r="BL334" s="17" t="s">
        <v>175</v>
      </c>
      <c r="BM334" s="233" t="s">
        <v>645</v>
      </c>
    </row>
    <row r="335" s="2" customFormat="1">
      <c r="A335" s="38"/>
      <c r="B335" s="39"/>
      <c r="C335" s="40"/>
      <c r="D335" s="235" t="s">
        <v>176</v>
      </c>
      <c r="E335" s="40"/>
      <c r="F335" s="236" t="s">
        <v>2041</v>
      </c>
      <c r="G335" s="40"/>
      <c r="H335" s="40"/>
      <c r="I335" s="237"/>
      <c r="J335" s="237"/>
      <c r="K335" s="40"/>
      <c r="L335" s="40"/>
      <c r="M335" s="44"/>
      <c r="N335" s="238"/>
      <c r="O335" s="239"/>
      <c r="P335" s="91"/>
      <c r="Q335" s="91"/>
      <c r="R335" s="91"/>
      <c r="S335" s="91"/>
      <c r="T335" s="91"/>
      <c r="U335" s="91"/>
      <c r="V335" s="91"/>
      <c r="W335" s="91"/>
      <c r="X335" s="92"/>
      <c r="Y335" s="38"/>
      <c r="Z335" s="38"/>
      <c r="AA335" s="38"/>
      <c r="AB335" s="38"/>
      <c r="AC335" s="38"/>
      <c r="AD335" s="38"/>
      <c r="AE335" s="38"/>
      <c r="AT335" s="17" t="s">
        <v>176</v>
      </c>
      <c r="AU335" s="17" t="s">
        <v>83</v>
      </c>
    </row>
    <row r="336" s="2" customFormat="1" ht="33" customHeight="1">
      <c r="A336" s="38"/>
      <c r="B336" s="39"/>
      <c r="C336" s="221" t="s">
        <v>394</v>
      </c>
      <c r="D336" s="221" t="s">
        <v>171</v>
      </c>
      <c r="E336" s="222" t="s">
        <v>2042</v>
      </c>
      <c r="F336" s="223" t="s">
        <v>2043</v>
      </c>
      <c r="G336" s="224" t="s">
        <v>1231</v>
      </c>
      <c r="H336" s="225">
        <v>6</v>
      </c>
      <c r="I336" s="226"/>
      <c r="J336" s="226"/>
      <c r="K336" s="227">
        <f>ROUND(P336*H336,2)</f>
        <v>0</v>
      </c>
      <c r="L336" s="223" t="s">
        <v>1</v>
      </c>
      <c r="M336" s="44"/>
      <c r="N336" s="228" t="s">
        <v>1</v>
      </c>
      <c r="O336" s="229" t="s">
        <v>39</v>
      </c>
      <c r="P336" s="230">
        <f>I336+J336</f>
        <v>0</v>
      </c>
      <c r="Q336" s="230">
        <f>ROUND(I336*H336,2)</f>
        <v>0</v>
      </c>
      <c r="R336" s="230">
        <f>ROUND(J336*H336,2)</f>
        <v>0</v>
      </c>
      <c r="S336" s="91"/>
      <c r="T336" s="231">
        <f>S336*H336</f>
        <v>0</v>
      </c>
      <c r="U336" s="231">
        <v>0</v>
      </c>
      <c r="V336" s="231">
        <f>U336*H336</f>
        <v>0</v>
      </c>
      <c r="W336" s="231">
        <v>0</v>
      </c>
      <c r="X336" s="232">
        <f>W336*H336</f>
        <v>0</v>
      </c>
      <c r="Y336" s="38"/>
      <c r="Z336" s="38"/>
      <c r="AA336" s="38"/>
      <c r="AB336" s="38"/>
      <c r="AC336" s="38"/>
      <c r="AD336" s="38"/>
      <c r="AE336" s="38"/>
      <c r="AR336" s="233" t="s">
        <v>175</v>
      </c>
      <c r="AT336" s="233" t="s">
        <v>171</v>
      </c>
      <c r="AU336" s="233" t="s">
        <v>83</v>
      </c>
      <c r="AY336" s="17" t="s">
        <v>168</v>
      </c>
      <c r="BE336" s="234">
        <f>IF(O336="základní",K336,0)</f>
        <v>0</v>
      </c>
      <c r="BF336" s="234">
        <f>IF(O336="snížená",K336,0)</f>
        <v>0</v>
      </c>
      <c r="BG336" s="234">
        <f>IF(O336="zákl. přenesená",K336,0)</f>
        <v>0</v>
      </c>
      <c r="BH336" s="234">
        <f>IF(O336="sníž. přenesená",K336,0)</f>
        <v>0</v>
      </c>
      <c r="BI336" s="234">
        <f>IF(O336="nulová",K336,0)</f>
        <v>0</v>
      </c>
      <c r="BJ336" s="17" t="s">
        <v>83</v>
      </c>
      <c r="BK336" s="234">
        <f>ROUND(P336*H336,2)</f>
        <v>0</v>
      </c>
      <c r="BL336" s="17" t="s">
        <v>175</v>
      </c>
      <c r="BM336" s="233" t="s">
        <v>653</v>
      </c>
    </row>
    <row r="337" s="2" customFormat="1">
      <c r="A337" s="38"/>
      <c r="B337" s="39"/>
      <c r="C337" s="40"/>
      <c r="D337" s="235" t="s">
        <v>176</v>
      </c>
      <c r="E337" s="40"/>
      <c r="F337" s="236" t="s">
        <v>2043</v>
      </c>
      <c r="G337" s="40"/>
      <c r="H337" s="40"/>
      <c r="I337" s="237"/>
      <c r="J337" s="237"/>
      <c r="K337" s="40"/>
      <c r="L337" s="40"/>
      <c r="M337" s="44"/>
      <c r="N337" s="238"/>
      <c r="O337" s="239"/>
      <c r="P337" s="91"/>
      <c r="Q337" s="91"/>
      <c r="R337" s="91"/>
      <c r="S337" s="91"/>
      <c r="T337" s="91"/>
      <c r="U337" s="91"/>
      <c r="V337" s="91"/>
      <c r="W337" s="91"/>
      <c r="X337" s="92"/>
      <c r="Y337" s="38"/>
      <c r="Z337" s="38"/>
      <c r="AA337" s="38"/>
      <c r="AB337" s="38"/>
      <c r="AC337" s="38"/>
      <c r="AD337" s="38"/>
      <c r="AE337" s="38"/>
      <c r="AT337" s="17" t="s">
        <v>176</v>
      </c>
      <c r="AU337" s="17" t="s">
        <v>83</v>
      </c>
    </row>
    <row r="338" s="2" customFormat="1" ht="16.5" customHeight="1">
      <c r="A338" s="38"/>
      <c r="B338" s="39"/>
      <c r="C338" s="221" t="s">
        <v>654</v>
      </c>
      <c r="D338" s="221" t="s">
        <v>171</v>
      </c>
      <c r="E338" s="222" t="s">
        <v>2044</v>
      </c>
      <c r="F338" s="223" t="s">
        <v>2011</v>
      </c>
      <c r="G338" s="224" t="s">
        <v>878</v>
      </c>
      <c r="H338" s="284"/>
      <c r="I338" s="226"/>
      <c r="J338" s="226"/>
      <c r="K338" s="227">
        <f>ROUND(P338*H338,2)</f>
        <v>0</v>
      </c>
      <c r="L338" s="223" t="s">
        <v>1</v>
      </c>
      <c r="M338" s="44"/>
      <c r="N338" s="228" t="s">
        <v>1</v>
      </c>
      <c r="O338" s="229" t="s">
        <v>39</v>
      </c>
      <c r="P338" s="230">
        <f>I338+J338</f>
        <v>0</v>
      </c>
      <c r="Q338" s="230">
        <f>ROUND(I338*H338,2)</f>
        <v>0</v>
      </c>
      <c r="R338" s="230">
        <f>ROUND(J338*H338,2)</f>
        <v>0</v>
      </c>
      <c r="S338" s="91"/>
      <c r="T338" s="231">
        <f>S338*H338</f>
        <v>0</v>
      </c>
      <c r="U338" s="231">
        <v>0</v>
      </c>
      <c r="V338" s="231">
        <f>U338*H338</f>
        <v>0</v>
      </c>
      <c r="W338" s="231">
        <v>0</v>
      </c>
      <c r="X338" s="232">
        <f>W338*H338</f>
        <v>0</v>
      </c>
      <c r="Y338" s="38"/>
      <c r="Z338" s="38"/>
      <c r="AA338" s="38"/>
      <c r="AB338" s="38"/>
      <c r="AC338" s="38"/>
      <c r="AD338" s="38"/>
      <c r="AE338" s="38"/>
      <c r="AR338" s="233" t="s">
        <v>175</v>
      </c>
      <c r="AT338" s="233" t="s">
        <v>171</v>
      </c>
      <c r="AU338" s="233" t="s">
        <v>83</v>
      </c>
      <c r="AY338" s="17" t="s">
        <v>168</v>
      </c>
      <c r="BE338" s="234">
        <f>IF(O338="základní",K338,0)</f>
        <v>0</v>
      </c>
      <c r="BF338" s="234">
        <f>IF(O338="snížená",K338,0)</f>
        <v>0</v>
      </c>
      <c r="BG338" s="234">
        <f>IF(O338="zákl. přenesená",K338,0)</f>
        <v>0</v>
      </c>
      <c r="BH338" s="234">
        <f>IF(O338="sníž. přenesená",K338,0)</f>
        <v>0</v>
      </c>
      <c r="BI338" s="234">
        <f>IF(O338="nulová",K338,0)</f>
        <v>0</v>
      </c>
      <c r="BJ338" s="17" t="s">
        <v>83</v>
      </c>
      <c r="BK338" s="234">
        <f>ROUND(P338*H338,2)</f>
        <v>0</v>
      </c>
      <c r="BL338" s="17" t="s">
        <v>175</v>
      </c>
      <c r="BM338" s="233" t="s">
        <v>657</v>
      </c>
    </row>
    <row r="339" s="2" customFormat="1">
      <c r="A339" s="38"/>
      <c r="B339" s="39"/>
      <c r="C339" s="40"/>
      <c r="D339" s="235" t="s">
        <v>176</v>
      </c>
      <c r="E339" s="40"/>
      <c r="F339" s="236" t="s">
        <v>2011</v>
      </c>
      <c r="G339" s="40"/>
      <c r="H339" s="40"/>
      <c r="I339" s="237"/>
      <c r="J339" s="237"/>
      <c r="K339" s="40"/>
      <c r="L339" s="40"/>
      <c r="M339" s="44"/>
      <c r="N339" s="238"/>
      <c r="O339" s="239"/>
      <c r="P339" s="91"/>
      <c r="Q339" s="91"/>
      <c r="R339" s="91"/>
      <c r="S339" s="91"/>
      <c r="T339" s="91"/>
      <c r="U339" s="91"/>
      <c r="V339" s="91"/>
      <c r="W339" s="91"/>
      <c r="X339" s="92"/>
      <c r="Y339" s="38"/>
      <c r="Z339" s="38"/>
      <c r="AA339" s="38"/>
      <c r="AB339" s="38"/>
      <c r="AC339" s="38"/>
      <c r="AD339" s="38"/>
      <c r="AE339" s="38"/>
      <c r="AT339" s="17" t="s">
        <v>176</v>
      </c>
      <c r="AU339" s="17" t="s">
        <v>83</v>
      </c>
    </row>
    <row r="340" s="12" customFormat="1" ht="25.92" customHeight="1">
      <c r="A340" s="12"/>
      <c r="B340" s="204"/>
      <c r="C340" s="205"/>
      <c r="D340" s="206" t="s">
        <v>75</v>
      </c>
      <c r="E340" s="207" t="s">
        <v>2045</v>
      </c>
      <c r="F340" s="207" t="s">
        <v>2046</v>
      </c>
      <c r="G340" s="205"/>
      <c r="H340" s="205"/>
      <c r="I340" s="208"/>
      <c r="J340" s="208"/>
      <c r="K340" s="209">
        <f>BK340</f>
        <v>0</v>
      </c>
      <c r="L340" s="205"/>
      <c r="M340" s="210"/>
      <c r="N340" s="211"/>
      <c r="O340" s="212"/>
      <c r="P340" s="212"/>
      <c r="Q340" s="213">
        <f>SUM(Q341:Q356)</f>
        <v>0</v>
      </c>
      <c r="R340" s="213">
        <f>SUM(R341:R356)</f>
        <v>0</v>
      </c>
      <c r="S340" s="212"/>
      <c r="T340" s="214">
        <f>SUM(T341:T356)</f>
        <v>0</v>
      </c>
      <c r="U340" s="212"/>
      <c r="V340" s="214">
        <f>SUM(V341:V356)</f>
        <v>0</v>
      </c>
      <c r="W340" s="212"/>
      <c r="X340" s="215">
        <f>SUM(X341:X356)</f>
        <v>0</v>
      </c>
      <c r="Y340" s="12"/>
      <c r="Z340" s="12"/>
      <c r="AA340" s="12"/>
      <c r="AB340" s="12"/>
      <c r="AC340" s="12"/>
      <c r="AD340" s="12"/>
      <c r="AE340" s="12"/>
      <c r="AR340" s="216" t="s">
        <v>83</v>
      </c>
      <c r="AT340" s="217" t="s">
        <v>75</v>
      </c>
      <c r="AU340" s="217" t="s">
        <v>76</v>
      </c>
      <c r="AY340" s="216" t="s">
        <v>168</v>
      </c>
      <c r="BK340" s="218">
        <f>SUM(BK341:BK356)</f>
        <v>0</v>
      </c>
    </row>
    <row r="341" s="2" customFormat="1" ht="66.75" customHeight="1">
      <c r="A341" s="38"/>
      <c r="B341" s="39"/>
      <c r="C341" s="221" t="s">
        <v>397</v>
      </c>
      <c r="D341" s="221" t="s">
        <v>171</v>
      </c>
      <c r="E341" s="222" t="s">
        <v>2047</v>
      </c>
      <c r="F341" s="223" t="s">
        <v>2048</v>
      </c>
      <c r="G341" s="224" t="s">
        <v>1231</v>
      </c>
      <c r="H341" s="225">
        <v>72</v>
      </c>
      <c r="I341" s="226"/>
      <c r="J341" s="226"/>
      <c r="K341" s="227">
        <f>ROUND(P341*H341,2)</f>
        <v>0</v>
      </c>
      <c r="L341" s="223" t="s">
        <v>1</v>
      </c>
      <c r="M341" s="44"/>
      <c r="N341" s="228" t="s">
        <v>1</v>
      </c>
      <c r="O341" s="229" t="s">
        <v>39</v>
      </c>
      <c r="P341" s="230">
        <f>I341+J341</f>
        <v>0</v>
      </c>
      <c r="Q341" s="230">
        <f>ROUND(I341*H341,2)</f>
        <v>0</v>
      </c>
      <c r="R341" s="230">
        <f>ROUND(J341*H341,2)</f>
        <v>0</v>
      </c>
      <c r="S341" s="91"/>
      <c r="T341" s="231">
        <f>S341*H341</f>
        <v>0</v>
      </c>
      <c r="U341" s="231">
        <v>0</v>
      </c>
      <c r="V341" s="231">
        <f>U341*H341</f>
        <v>0</v>
      </c>
      <c r="W341" s="231">
        <v>0</v>
      </c>
      <c r="X341" s="232">
        <f>W341*H341</f>
        <v>0</v>
      </c>
      <c r="Y341" s="38"/>
      <c r="Z341" s="38"/>
      <c r="AA341" s="38"/>
      <c r="AB341" s="38"/>
      <c r="AC341" s="38"/>
      <c r="AD341" s="38"/>
      <c r="AE341" s="38"/>
      <c r="AR341" s="233" t="s">
        <v>175</v>
      </c>
      <c r="AT341" s="233" t="s">
        <v>171</v>
      </c>
      <c r="AU341" s="233" t="s">
        <v>83</v>
      </c>
      <c r="AY341" s="17" t="s">
        <v>168</v>
      </c>
      <c r="BE341" s="234">
        <f>IF(O341="základní",K341,0)</f>
        <v>0</v>
      </c>
      <c r="BF341" s="234">
        <f>IF(O341="snížená",K341,0)</f>
        <v>0</v>
      </c>
      <c r="BG341" s="234">
        <f>IF(O341="zákl. přenesená",K341,0)</f>
        <v>0</v>
      </c>
      <c r="BH341" s="234">
        <f>IF(O341="sníž. přenesená",K341,0)</f>
        <v>0</v>
      </c>
      <c r="BI341" s="234">
        <f>IF(O341="nulová",K341,0)</f>
        <v>0</v>
      </c>
      <c r="BJ341" s="17" t="s">
        <v>83</v>
      </c>
      <c r="BK341" s="234">
        <f>ROUND(P341*H341,2)</f>
        <v>0</v>
      </c>
      <c r="BL341" s="17" t="s">
        <v>175</v>
      </c>
      <c r="BM341" s="233" t="s">
        <v>660</v>
      </c>
    </row>
    <row r="342" s="2" customFormat="1">
      <c r="A342" s="38"/>
      <c r="B342" s="39"/>
      <c r="C342" s="40"/>
      <c r="D342" s="235" t="s">
        <v>176</v>
      </c>
      <c r="E342" s="40"/>
      <c r="F342" s="236" t="s">
        <v>2048</v>
      </c>
      <c r="G342" s="40"/>
      <c r="H342" s="40"/>
      <c r="I342" s="237"/>
      <c r="J342" s="237"/>
      <c r="K342" s="40"/>
      <c r="L342" s="40"/>
      <c r="M342" s="44"/>
      <c r="N342" s="238"/>
      <c r="O342" s="239"/>
      <c r="P342" s="91"/>
      <c r="Q342" s="91"/>
      <c r="R342" s="91"/>
      <c r="S342" s="91"/>
      <c r="T342" s="91"/>
      <c r="U342" s="91"/>
      <c r="V342" s="91"/>
      <c r="W342" s="91"/>
      <c r="X342" s="92"/>
      <c r="Y342" s="38"/>
      <c r="Z342" s="38"/>
      <c r="AA342" s="38"/>
      <c r="AB342" s="38"/>
      <c r="AC342" s="38"/>
      <c r="AD342" s="38"/>
      <c r="AE342" s="38"/>
      <c r="AT342" s="17" t="s">
        <v>176</v>
      </c>
      <c r="AU342" s="17" t="s">
        <v>83</v>
      </c>
    </row>
    <row r="343" s="2" customFormat="1" ht="76.35" customHeight="1">
      <c r="A343" s="38"/>
      <c r="B343" s="39"/>
      <c r="C343" s="221" t="s">
        <v>662</v>
      </c>
      <c r="D343" s="221" t="s">
        <v>171</v>
      </c>
      <c r="E343" s="222" t="s">
        <v>2049</v>
      </c>
      <c r="F343" s="223" t="s">
        <v>2050</v>
      </c>
      <c r="G343" s="224" t="s">
        <v>1231</v>
      </c>
      <c r="H343" s="225">
        <v>6</v>
      </c>
      <c r="I343" s="226"/>
      <c r="J343" s="226"/>
      <c r="K343" s="227">
        <f>ROUND(P343*H343,2)</f>
        <v>0</v>
      </c>
      <c r="L343" s="223" t="s">
        <v>1</v>
      </c>
      <c r="M343" s="44"/>
      <c r="N343" s="228" t="s">
        <v>1</v>
      </c>
      <c r="O343" s="229" t="s">
        <v>39</v>
      </c>
      <c r="P343" s="230">
        <f>I343+J343</f>
        <v>0</v>
      </c>
      <c r="Q343" s="230">
        <f>ROUND(I343*H343,2)</f>
        <v>0</v>
      </c>
      <c r="R343" s="230">
        <f>ROUND(J343*H343,2)</f>
        <v>0</v>
      </c>
      <c r="S343" s="91"/>
      <c r="T343" s="231">
        <f>S343*H343</f>
        <v>0</v>
      </c>
      <c r="U343" s="231">
        <v>0</v>
      </c>
      <c r="V343" s="231">
        <f>U343*H343</f>
        <v>0</v>
      </c>
      <c r="W343" s="231">
        <v>0</v>
      </c>
      <c r="X343" s="232">
        <f>W343*H343</f>
        <v>0</v>
      </c>
      <c r="Y343" s="38"/>
      <c r="Z343" s="38"/>
      <c r="AA343" s="38"/>
      <c r="AB343" s="38"/>
      <c r="AC343" s="38"/>
      <c r="AD343" s="38"/>
      <c r="AE343" s="38"/>
      <c r="AR343" s="233" t="s">
        <v>175</v>
      </c>
      <c r="AT343" s="233" t="s">
        <v>171</v>
      </c>
      <c r="AU343" s="233" t="s">
        <v>83</v>
      </c>
      <c r="AY343" s="17" t="s">
        <v>168</v>
      </c>
      <c r="BE343" s="234">
        <f>IF(O343="základní",K343,0)</f>
        <v>0</v>
      </c>
      <c r="BF343" s="234">
        <f>IF(O343="snížená",K343,0)</f>
        <v>0</v>
      </c>
      <c r="BG343" s="234">
        <f>IF(O343="zákl. přenesená",K343,0)</f>
        <v>0</v>
      </c>
      <c r="BH343" s="234">
        <f>IF(O343="sníž. přenesená",K343,0)</f>
        <v>0</v>
      </c>
      <c r="BI343" s="234">
        <f>IF(O343="nulová",K343,0)</f>
        <v>0</v>
      </c>
      <c r="BJ343" s="17" t="s">
        <v>83</v>
      </c>
      <c r="BK343" s="234">
        <f>ROUND(P343*H343,2)</f>
        <v>0</v>
      </c>
      <c r="BL343" s="17" t="s">
        <v>175</v>
      </c>
      <c r="BM343" s="233" t="s">
        <v>665</v>
      </c>
    </row>
    <row r="344" s="2" customFormat="1">
      <c r="A344" s="38"/>
      <c r="B344" s="39"/>
      <c r="C344" s="40"/>
      <c r="D344" s="235" t="s">
        <v>176</v>
      </c>
      <c r="E344" s="40"/>
      <c r="F344" s="236" t="s">
        <v>2050</v>
      </c>
      <c r="G344" s="40"/>
      <c r="H344" s="40"/>
      <c r="I344" s="237"/>
      <c r="J344" s="237"/>
      <c r="K344" s="40"/>
      <c r="L344" s="40"/>
      <c r="M344" s="44"/>
      <c r="N344" s="238"/>
      <c r="O344" s="239"/>
      <c r="P344" s="91"/>
      <c r="Q344" s="91"/>
      <c r="R344" s="91"/>
      <c r="S344" s="91"/>
      <c r="T344" s="91"/>
      <c r="U344" s="91"/>
      <c r="V344" s="91"/>
      <c r="W344" s="91"/>
      <c r="X344" s="92"/>
      <c r="Y344" s="38"/>
      <c r="Z344" s="38"/>
      <c r="AA344" s="38"/>
      <c r="AB344" s="38"/>
      <c r="AC344" s="38"/>
      <c r="AD344" s="38"/>
      <c r="AE344" s="38"/>
      <c r="AT344" s="17" t="s">
        <v>176</v>
      </c>
      <c r="AU344" s="17" t="s">
        <v>83</v>
      </c>
    </row>
    <row r="345" s="2" customFormat="1" ht="24.15" customHeight="1">
      <c r="A345" s="38"/>
      <c r="B345" s="39"/>
      <c r="C345" s="221" t="s">
        <v>403</v>
      </c>
      <c r="D345" s="221" t="s">
        <v>171</v>
      </c>
      <c r="E345" s="222" t="s">
        <v>2051</v>
      </c>
      <c r="F345" s="223" t="s">
        <v>2052</v>
      </c>
      <c r="G345" s="224" t="s">
        <v>1231</v>
      </c>
      <c r="H345" s="225">
        <v>4</v>
      </c>
      <c r="I345" s="226"/>
      <c r="J345" s="226"/>
      <c r="K345" s="227">
        <f>ROUND(P345*H345,2)</f>
        <v>0</v>
      </c>
      <c r="L345" s="223" t="s">
        <v>1</v>
      </c>
      <c r="M345" s="44"/>
      <c r="N345" s="228" t="s">
        <v>1</v>
      </c>
      <c r="O345" s="229" t="s">
        <v>39</v>
      </c>
      <c r="P345" s="230">
        <f>I345+J345</f>
        <v>0</v>
      </c>
      <c r="Q345" s="230">
        <f>ROUND(I345*H345,2)</f>
        <v>0</v>
      </c>
      <c r="R345" s="230">
        <f>ROUND(J345*H345,2)</f>
        <v>0</v>
      </c>
      <c r="S345" s="91"/>
      <c r="T345" s="231">
        <f>S345*H345</f>
        <v>0</v>
      </c>
      <c r="U345" s="231">
        <v>0</v>
      </c>
      <c r="V345" s="231">
        <f>U345*H345</f>
        <v>0</v>
      </c>
      <c r="W345" s="231">
        <v>0</v>
      </c>
      <c r="X345" s="232">
        <f>W345*H345</f>
        <v>0</v>
      </c>
      <c r="Y345" s="38"/>
      <c r="Z345" s="38"/>
      <c r="AA345" s="38"/>
      <c r="AB345" s="38"/>
      <c r="AC345" s="38"/>
      <c r="AD345" s="38"/>
      <c r="AE345" s="38"/>
      <c r="AR345" s="233" t="s">
        <v>175</v>
      </c>
      <c r="AT345" s="233" t="s">
        <v>171</v>
      </c>
      <c r="AU345" s="233" t="s">
        <v>83</v>
      </c>
      <c r="AY345" s="17" t="s">
        <v>168</v>
      </c>
      <c r="BE345" s="234">
        <f>IF(O345="základní",K345,0)</f>
        <v>0</v>
      </c>
      <c r="BF345" s="234">
        <f>IF(O345="snížená",K345,0)</f>
        <v>0</v>
      </c>
      <c r="BG345" s="234">
        <f>IF(O345="zákl. přenesená",K345,0)</f>
        <v>0</v>
      </c>
      <c r="BH345" s="234">
        <f>IF(O345="sníž. přenesená",K345,0)</f>
        <v>0</v>
      </c>
      <c r="BI345" s="234">
        <f>IF(O345="nulová",K345,0)</f>
        <v>0</v>
      </c>
      <c r="BJ345" s="17" t="s">
        <v>83</v>
      </c>
      <c r="BK345" s="234">
        <f>ROUND(P345*H345,2)</f>
        <v>0</v>
      </c>
      <c r="BL345" s="17" t="s">
        <v>175</v>
      </c>
      <c r="BM345" s="233" t="s">
        <v>670</v>
      </c>
    </row>
    <row r="346" s="2" customFormat="1">
      <c r="A346" s="38"/>
      <c r="B346" s="39"/>
      <c r="C346" s="40"/>
      <c r="D346" s="235" t="s">
        <v>176</v>
      </c>
      <c r="E346" s="40"/>
      <c r="F346" s="236" t="s">
        <v>2052</v>
      </c>
      <c r="G346" s="40"/>
      <c r="H346" s="40"/>
      <c r="I346" s="237"/>
      <c r="J346" s="237"/>
      <c r="K346" s="40"/>
      <c r="L346" s="40"/>
      <c r="M346" s="44"/>
      <c r="N346" s="238"/>
      <c r="O346" s="239"/>
      <c r="P346" s="91"/>
      <c r="Q346" s="91"/>
      <c r="R346" s="91"/>
      <c r="S346" s="91"/>
      <c r="T346" s="91"/>
      <c r="U346" s="91"/>
      <c r="V346" s="91"/>
      <c r="W346" s="91"/>
      <c r="X346" s="92"/>
      <c r="Y346" s="38"/>
      <c r="Z346" s="38"/>
      <c r="AA346" s="38"/>
      <c r="AB346" s="38"/>
      <c r="AC346" s="38"/>
      <c r="AD346" s="38"/>
      <c r="AE346" s="38"/>
      <c r="AT346" s="17" t="s">
        <v>176</v>
      </c>
      <c r="AU346" s="17" t="s">
        <v>83</v>
      </c>
    </row>
    <row r="347" s="2" customFormat="1" ht="33" customHeight="1">
      <c r="A347" s="38"/>
      <c r="B347" s="39"/>
      <c r="C347" s="221" t="s">
        <v>675</v>
      </c>
      <c r="D347" s="221" t="s">
        <v>171</v>
      </c>
      <c r="E347" s="222" t="s">
        <v>2053</v>
      </c>
      <c r="F347" s="223" t="s">
        <v>2054</v>
      </c>
      <c r="G347" s="224" t="s">
        <v>1231</v>
      </c>
      <c r="H347" s="225">
        <v>4</v>
      </c>
      <c r="I347" s="226"/>
      <c r="J347" s="226"/>
      <c r="K347" s="227">
        <f>ROUND(P347*H347,2)</f>
        <v>0</v>
      </c>
      <c r="L347" s="223" t="s">
        <v>1</v>
      </c>
      <c r="M347" s="44"/>
      <c r="N347" s="228" t="s">
        <v>1</v>
      </c>
      <c r="O347" s="229" t="s">
        <v>39</v>
      </c>
      <c r="P347" s="230">
        <f>I347+J347</f>
        <v>0</v>
      </c>
      <c r="Q347" s="230">
        <f>ROUND(I347*H347,2)</f>
        <v>0</v>
      </c>
      <c r="R347" s="230">
        <f>ROUND(J347*H347,2)</f>
        <v>0</v>
      </c>
      <c r="S347" s="91"/>
      <c r="T347" s="231">
        <f>S347*H347</f>
        <v>0</v>
      </c>
      <c r="U347" s="231">
        <v>0</v>
      </c>
      <c r="V347" s="231">
        <f>U347*H347</f>
        <v>0</v>
      </c>
      <c r="W347" s="231">
        <v>0</v>
      </c>
      <c r="X347" s="232">
        <f>W347*H347</f>
        <v>0</v>
      </c>
      <c r="Y347" s="38"/>
      <c r="Z347" s="38"/>
      <c r="AA347" s="38"/>
      <c r="AB347" s="38"/>
      <c r="AC347" s="38"/>
      <c r="AD347" s="38"/>
      <c r="AE347" s="38"/>
      <c r="AR347" s="233" t="s">
        <v>175</v>
      </c>
      <c r="AT347" s="233" t="s">
        <v>171</v>
      </c>
      <c r="AU347" s="233" t="s">
        <v>83</v>
      </c>
      <c r="AY347" s="17" t="s">
        <v>168</v>
      </c>
      <c r="BE347" s="234">
        <f>IF(O347="základní",K347,0)</f>
        <v>0</v>
      </c>
      <c r="BF347" s="234">
        <f>IF(O347="snížená",K347,0)</f>
        <v>0</v>
      </c>
      <c r="BG347" s="234">
        <f>IF(O347="zákl. přenesená",K347,0)</f>
        <v>0</v>
      </c>
      <c r="BH347" s="234">
        <f>IF(O347="sníž. přenesená",K347,0)</f>
        <v>0</v>
      </c>
      <c r="BI347" s="234">
        <f>IF(O347="nulová",K347,0)</f>
        <v>0</v>
      </c>
      <c r="BJ347" s="17" t="s">
        <v>83</v>
      </c>
      <c r="BK347" s="234">
        <f>ROUND(P347*H347,2)</f>
        <v>0</v>
      </c>
      <c r="BL347" s="17" t="s">
        <v>175</v>
      </c>
      <c r="BM347" s="233" t="s">
        <v>678</v>
      </c>
    </row>
    <row r="348" s="2" customFormat="1">
      <c r="A348" s="38"/>
      <c r="B348" s="39"/>
      <c r="C348" s="40"/>
      <c r="D348" s="235" t="s">
        <v>176</v>
      </c>
      <c r="E348" s="40"/>
      <c r="F348" s="236" t="s">
        <v>2054</v>
      </c>
      <c r="G348" s="40"/>
      <c r="H348" s="40"/>
      <c r="I348" s="237"/>
      <c r="J348" s="237"/>
      <c r="K348" s="40"/>
      <c r="L348" s="40"/>
      <c r="M348" s="44"/>
      <c r="N348" s="238"/>
      <c r="O348" s="239"/>
      <c r="P348" s="91"/>
      <c r="Q348" s="91"/>
      <c r="R348" s="91"/>
      <c r="S348" s="91"/>
      <c r="T348" s="91"/>
      <c r="U348" s="91"/>
      <c r="V348" s="91"/>
      <c r="W348" s="91"/>
      <c r="X348" s="92"/>
      <c r="Y348" s="38"/>
      <c r="Z348" s="38"/>
      <c r="AA348" s="38"/>
      <c r="AB348" s="38"/>
      <c r="AC348" s="38"/>
      <c r="AD348" s="38"/>
      <c r="AE348" s="38"/>
      <c r="AT348" s="17" t="s">
        <v>176</v>
      </c>
      <c r="AU348" s="17" t="s">
        <v>83</v>
      </c>
    </row>
    <row r="349" s="2" customFormat="1" ht="24.15" customHeight="1">
      <c r="A349" s="38"/>
      <c r="B349" s="39"/>
      <c r="C349" s="221" t="s">
        <v>406</v>
      </c>
      <c r="D349" s="221" t="s">
        <v>171</v>
      </c>
      <c r="E349" s="222" t="s">
        <v>2055</v>
      </c>
      <c r="F349" s="223" t="s">
        <v>2056</v>
      </c>
      <c r="G349" s="224" t="s">
        <v>1231</v>
      </c>
      <c r="H349" s="225">
        <v>8</v>
      </c>
      <c r="I349" s="226"/>
      <c r="J349" s="226"/>
      <c r="K349" s="227">
        <f>ROUND(P349*H349,2)</f>
        <v>0</v>
      </c>
      <c r="L349" s="223" t="s">
        <v>1</v>
      </c>
      <c r="M349" s="44"/>
      <c r="N349" s="228" t="s">
        <v>1</v>
      </c>
      <c r="O349" s="229" t="s">
        <v>39</v>
      </c>
      <c r="P349" s="230">
        <f>I349+J349</f>
        <v>0</v>
      </c>
      <c r="Q349" s="230">
        <f>ROUND(I349*H349,2)</f>
        <v>0</v>
      </c>
      <c r="R349" s="230">
        <f>ROUND(J349*H349,2)</f>
        <v>0</v>
      </c>
      <c r="S349" s="91"/>
      <c r="T349" s="231">
        <f>S349*H349</f>
        <v>0</v>
      </c>
      <c r="U349" s="231">
        <v>0</v>
      </c>
      <c r="V349" s="231">
        <f>U349*H349</f>
        <v>0</v>
      </c>
      <c r="W349" s="231">
        <v>0</v>
      </c>
      <c r="X349" s="232">
        <f>W349*H349</f>
        <v>0</v>
      </c>
      <c r="Y349" s="38"/>
      <c r="Z349" s="38"/>
      <c r="AA349" s="38"/>
      <c r="AB349" s="38"/>
      <c r="AC349" s="38"/>
      <c r="AD349" s="38"/>
      <c r="AE349" s="38"/>
      <c r="AR349" s="233" t="s">
        <v>175</v>
      </c>
      <c r="AT349" s="233" t="s">
        <v>171</v>
      </c>
      <c r="AU349" s="233" t="s">
        <v>83</v>
      </c>
      <c r="AY349" s="17" t="s">
        <v>168</v>
      </c>
      <c r="BE349" s="234">
        <f>IF(O349="základní",K349,0)</f>
        <v>0</v>
      </c>
      <c r="BF349" s="234">
        <f>IF(O349="snížená",K349,0)</f>
        <v>0</v>
      </c>
      <c r="BG349" s="234">
        <f>IF(O349="zákl. přenesená",K349,0)</f>
        <v>0</v>
      </c>
      <c r="BH349" s="234">
        <f>IF(O349="sníž. přenesená",K349,0)</f>
        <v>0</v>
      </c>
      <c r="BI349" s="234">
        <f>IF(O349="nulová",K349,0)</f>
        <v>0</v>
      </c>
      <c r="BJ349" s="17" t="s">
        <v>83</v>
      </c>
      <c r="BK349" s="234">
        <f>ROUND(P349*H349,2)</f>
        <v>0</v>
      </c>
      <c r="BL349" s="17" t="s">
        <v>175</v>
      </c>
      <c r="BM349" s="233" t="s">
        <v>683</v>
      </c>
    </row>
    <row r="350" s="2" customFormat="1">
      <c r="A350" s="38"/>
      <c r="B350" s="39"/>
      <c r="C350" s="40"/>
      <c r="D350" s="235" t="s">
        <v>176</v>
      </c>
      <c r="E350" s="40"/>
      <c r="F350" s="236" t="s">
        <v>2056</v>
      </c>
      <c r="G350" s="40"/>
      <c r="H350" s="40"/>
      <c r="I350" s="237"/>
      <c r="J350" s="237"/>
      <c r="K350" s="40"/>
      <c r="L350" s="40"/>
      <c r="M350" s="44"/>
      <c r="N350" s="238"/>
      <c r="O350" s="239"/>
      <c r="P350" s="91"/>
      <c r="Q350" s="91"/>
      <c r="R350" s="91"/>
      <c r="S350" s="91"/>
      <c r="T350" s="91"/>
      <c r="U350" s="91"/>
      <c r="V350" s="91"/>
      <c r="W350" s="91"/>
      <c r="X350" s="92"/>
      <c r="Y350" s="38"/>
      <c r="Z350" s="38"/>
      <c r="AA350" s="38"/>
      <c r="AB350" s="38"/>
      <c r="AC350" s="38"/>
      <c r="AD350" s="38"/>
      <c r="AE350" s="38"/>
      <c r="AT350" s="17" t="s">
        <v>176</v>
      </c>
      <c r="AU350" s="17" t="s">
        <v>83</v>
      </c>
    </row>
    <row r="351" s="2" customFormat="1" ht="16.5" customHeight="1">
      <c r="A351" s="38"/>
      <c r="B351" s="39"/>
      <c r="C351" s="221" t="s">
        <v>685</v>
      </c>
      <c r="D351" s="221" t="s">
        <v>171</v>
      </c>
      <c r="E351" s="222" t="s">
        <v>2057</v>
      </c>
      <c r="F351" s="223" t="s">
        <v>2058</v>
      </c>
      <c r="G351" s="224" t="s">
        <v>1231</v>
      </c>
      <c r="H351" s="225">
        <v>94</v>
      </c>
      <c r="I351" s="226"/>
      <c r="J351" s="226"/>
      <c r="K351" s="227">
        <f>ROUND(P351*H351,2)</f>
        <v>0</v>
      </c>
      <c r="L351" s="223" t="s">
        <v>1</v>
      </c>
      <c r="M351" s="44"/>
      <c r="N351" s="228" t="s">
        <v>1</v>
      </c>
      <c r="O351" s="229" t="s">
        <v>39</v>
      </c>
      <c r="P351" s="230">
        <f>I351+J351</f>
        <v>0</v>
      </c>
      <c r="Q351" s="230">
        <f>ROUND(I351*H351,2)</f>
        <v>0</v>
      </c>
      <c r="R351" s="230">
        <f>ROUND(J351*H351,2)</f>
        <v>0</v>
      </c>
      <c r="S351" s="91"/>
      <c r="T351" s="231">
        <f>S351*H351</f>
        <v>0</v>
      </c>
      <c r="U351" s="231">
        <v>0</v>
      </c>
      <c r="V351" s="231">
        <f>U351*H351</f>
        <v>0</v>
      </c>
      <c r="W351" s="231">
        <v>0</v>
      </c>
      <c r="X351" s="232">
        <f>W351*H351</f>
        <v>0</v>
      </c>
      <c r="Y351" s="38"/>
      <c r="Z351" s="38"/>
      <c r="AA351" s="38"/>
      <c r="AB351" s="38"/>
      <c r="AC351" s="38"/>
      <c r="AD351" s="38"/>
      <c r="AE351" s="38"/>
      <c r="AR351" s="233" t="s">
        <v>175</v>
      </c>
      <c r="AT351" s="233" t="s">
        <v>171</v>
      </c>
      <c r="AU351" s="233" t="s">
        <v>83</v>
      </c>
      <c r="AY351" s="17" t="s">
        <v>168</v>
      </c>
      <c r="BE351" s="234">
        <f>IF(O351="základní",K351,0)</f>
        <v>0</v>
      </c>
      <c r="BF351" s="234">
        <f>IF(O351="snížená",K351,0)</f>
        <v>0</v>
      </c>
      <c r="BG351" s="234">
        <f>IF(O351="zákl. přenesená",K351,0)</f>
        <v>0</v>
      </c>
      <c r="BH351" s="234">
        <f>IF(O351="sníž. přenesená",K351,0)</f>
        <v>0</v>
      </c>
      <c r="BI351" s="234">
        <f>IF(O351="nulová",K351,0)</f>
        <v>0</v>
      </c>
      <c r="BJ351" s="17" t="s">
        <v>83</v>
      </c>
      <c r="BK351" s="234">
        <f>ROUND(P351*H351,2)</f>
        <v>0</v>
      </c>
      <c r="BL351" s="17" t="s">
        <v>175</v>
      </c>
      <c r="BM351" s="233" t="s">
        <v>688</v>
      </c>
    </row>
    <row r="352" s="2" customFormat="1">
      <c r="A352" s="38"/>
      <c r="B352" s="39"/>
      <c r="C352" s="40"/>
      <c r="D352" s="235" t="s">
        <v>176</v>
      </c>
      <c r="E352" s="40"/>
      <c r="F352" s="236" t="s">
        <v>2058</v>
      </c>
      <c r="G352" s="40"/>
      <c r="H352" s="40"/>
      <c r="I352" s="237"/>
      <c r="J352" s="237"/>
      <c r="K352" s="40"/>
      <c r="L352" s="40"/>
      <c r="M352" s="44"/>
      <c r="N352" s="238"/>
      <c r="O352" s="239"/>
      <c r="P352" s="91"/>
      <c r="Q352" s="91"/>
      <c r="R352" s="91"/>
      <c r="S352" s="91"/>
      <c r="T352" s="91"/>
      <c r="U352" s="91"/>
      <c r="V352" s="91"/>
      <c r="W352" s="91"/>
      <c r="X352" s="92"/>
      <c r="Y352" s="38"/>
      <c r="Z352" s="38"/>
      <c r="AA352" s="38"/>
      <c r="AB352" s="38"/>
      <c r="AC352" s="38"/>
      <c r="AD352" s="38"/>
      <c r="AE352" s="38"/>
      <c r="AT352" s="17" t="s">
        <v>176</v>
      </c>
      <c r="AU352" s="17" t="s">
        <v>83</v>
      </c>
    </row>
    <row r="353" s="2" customFormat="1" ht="24.15" customHeight="1">
      <c r="A353" s="38"/>
      <c r="B353" s="39"/>
      <c r="C353" s="221" t="s">
        <v>412</v>
      </c>
      <c r="D353" s="221" t="s">
        <v>171</v>
      </c>
      <c r="E353" s="222" t="s">
        <v>2059</v>
      </c>
      <c r="F353" s="223" t="s">
        <v>2060</v>
      </c>
      <c r="G353" s="224" t="s">
        <v>1231</v>
      </c>
      <c r="H353" s="225">
        <v>94</v>
      </c>
      <c r="I353" s="226"/>
      <c r="J353" s="226"/>
      <c r="K353" s="227">
        <f>ROUND(P353*H353,2)</f>
        <v>0</v>
      </c>
      <c r="L353" s="223" t="s">
        <v>1</v>
      </c>
      <c r="M353" s="44"/>
      <c r="N353" s="228" t="s">
        <v>1</v>
      </c>
      <c r="O353" s="229" t="s">
        <v>39</v>
      </c>
      <c r="P353" s="230">
        <f>I353+J353</f>
        <v>0</v>
      </c>
      <c r="Q353" s="230">
        <f>ROUND(I353*H353,2)</f>
        <v>0</v>
      </c>
      <c r="R353" s="230">
        <f>ROUND(J353*H353,2)</f>
        <v>0</v>
      </c>
      <c r="S353" s="91"/>
      <c r="T353" s="231">
        <f>S353*H353</f>
        <v>0</v>
      </c>
      <c r="U353" s="231">
        <v>0</v>
      </c>
      <c r="V353" s="231">
        <f>U353*H353</f>
        <v>0</v>
      </c>
      <c r="W353" s="231">
        <v>0</v>
      </c>
      <c r="X353" s="232">
        <f>W353*H353</f>
        <v>0</v>
      </c>
      <c r="Y353" s="38"/>
      <c r="Z353" s="38"/>
      <c r="AA353" s="38"/>
      <c r="AB353" s="38"/>
      <c r="AC353" s="38"/>
      <c r="AD353" s="38"/>
      <c r="AE353" s="38"/>
      <c r="AR353" s="233" t="s">
        <v>175</v>
      </c>
      <c r="AT353" s="233" t="s">
        <v>171</v>
      </c>
      <c r="AU353" s="233" t="s">
        <v>83</v>
      </c>
      <c r="AY353" s="17" t="s">
        <v>168</v>
      </c>
      <c r="BE353" s="234">
        <f>IF(O353="základní",K353,0)</f>
        <v>0</v>
      </c>
      <c r="BF353" s="234">
        <f>IF(O353="snížená",K353,0)</f>
        <v>0</v>
      </c>
      <c r="BG353" s="234">
        <f>IF(O353="zákl. přenesená",K353,0)</f>
        <v>0</v>
      </c>
      <c r="BH353" s="234">
        <f>IF(O353="sníž. přenesená",K353,0)</f>
        <v>0</v>
      </c>
      <c r="BI353" s="234">
        <f>IF(O353="nulová",K353,0)</f>
        <v>0</v>
      </c>
      <c r="BJ353" s="17" t="s">
        <v>83</v>
      </c>
      <c r="BK353" s="234">
        <f>ROUND(P353*H353,2)</f>
        <v>0</v>
      </c>
      <c r="BL353" s="17" t="s">
        <v>175</v>
      </c>
      <c r="BM353" s="233" t="s">
        <v>693</v>
      </c>
    </row>
    <row r="354" s="2" customFormat="1">
      <c r="A354" s="38"/>
      <c r="B354" s="39"/>
      <c r="C354" s="40"/>
      <c r="D354" s="235" t="s">
        <v>176</v>
      </c>
      <c r="E354" s="40"/>
      <c r="F354" s="236" t="s">
        <v>2060</v>
      </c>
      <c r="G354" s="40"/>
      <c r="H354" s="40"/>
      <c r="I354" s="237"/>
      <c r="J354" s="237"/>
      <c r="K354" s="40"/>
      <c r="L354" s="40"/>
      <c r="M354" s="44"/>
      <c r="N354" s="238"/>
      <c r="O354" s="239"/>
      <c r="P354" s="91"/>
      <c r="Q354" s="91"/>
      <c r="R354" s="91"/>
      <c r="S354" s="91"/>
      <c r="T354" s="91"/>
      <c r="U354" s="91"/>
      <c r="V354" s="91"/>
      <c r="W354" s="91"/>
      <c r="X354" s="92"/>
      <c r="Y354" s="38"/>
      <c r="Z354" s="38"/>
      <c r="AA354" s="38"/>
      <c r="AB354" s="38"/>
      <c r="AC354" s="38"/>
      <c r="AD354" s="38"/>
      <c r="AE354" s="38"/>
      <c r="AT354" s="17" t="s">
        <v>176</v>
      </c>
      <c r="AU354" s="17" t="s">
        <v>83</v>
      </c>
    </row>
    <row r="355" s="2" customFormat="1" ht="24.15" customHeight="1">
      <c r="A355" s="38"/>
      <c r="B355" s="39"/>
      <c r="C355" s="221" t="s">
        <v>694</v>
      </c>
      <c r="D355" s="221" t="s">
        <v>171</v>
      </c>
      <c r="E355" s="222" t="s">
        <v>2061</v>
      </c>
      <c r="F355" s="223" t="s">
        <v>2062</v>
      </c>
      <c r="G355" s="224" t="s">
        <v>1231</v>
      </c>
      <c r="H355" s="225">
        <v>1</v>
      </c>
      <c r="I355" s="226"/>
      <c r="J355" s="226"/>
      <c r="K355" s="227">
        <f>ROUND(P355*H355,2)</f>
        <v>0</v>
      </c>
      <c r="L355" s="223" t="s">
        <v>1</v>
      </c>
      <c r="M355" s="44"/>
      <c r="N355" s="228" t="s">
        <v>1</v>
      </c>
      <c r="O355" s="229" t="s">
        <v>39</v>
      </c>
      <c r="P355" s="230">
        <f>I355+J355</f>
        <v>0</v>
      </c>
      <c r="Q355" s="230">
        <f>ROUND(I355*H355,2)</f>
        <v>0</v>
      </c>
      <c r="R355" s="230">
        <f>ROUND(J355*H355,2)</f>
        <v>0</v>
      </c>
      <c r="S355" s="91"/>
      <c r="T355" s="231">
        <f>S355*H355</f>
        <v>0</v>
      </c>
      <c r="U355" s="231">
        <v>0</v>
      </c>
      <c r="V355" s="231">
        <f>U355*H355</f>
        <v>0</v>
      </c>
      <c r="W355" s="231">
        <v>0</v>
      </c>
      <c r="X355" s="232">
        <f>W355*H355</f>
        <v>0</v>
      </c>
      <c r="Y355" s="38"/>
      <c r="Z355" s="38"/>
      <c r="AA355" s="38"/>
      <c r="AB355" s="38"/>
      <c r="AC355" s="38"/>
      <c r="AD355" s="38"/>
      <c r="AE355" s="38"/>
      <c r="AR355" s="233" t="s">
        <v>175</v>
      </c>
      <c r="AT355" s="233" t="s">
        <v>171</v>
      </c>
      <c r="AU355" s="233" t="s">
        <v>83</v>
      </c>
      <c r="AY355" s="17" t="s">
        <v>168</v>
      </c>
      <c r="BE355" s="234">
        <f>IF(O355="základní",K355,0)</f>
        <v>0</v>
      </c>
      <c r="BF355" s="234">
        <f>IF(O355="snížená",K355,0)</f>
        <v>0</v>
      </c>
      <c r="BG355" s="234">
        <f>IF(O355="zákl. přenesená",K355,0)</f>
        <v>0</v>
      </c>
      <c r="BH355" s="234">
        <f>IF(O355="sníž. přenesená",K355,0)</f>
        <v>0</v>
      </c>
      <c r="BI355" s="234">
        <f>IF(O355="nulová",K355,0)</f>
        <v>0</v>
      </c>
      <c r="BJ355" s="17" t="s">
        <v>83</v>
      </c>
      <c r="BK355" s="234">
        <f>ROUND(P355*H355,2)</f>
        <v>0</v>
      </c>
      <c r="BL355" s="17" t="s">
        <v>175</v>
      </c>
      <c r="BM355" s="233" t="s">
        <v>697</v>
      </c>
    </row>
    <row r="356" s="2" customFormat="1">
      <c r="A356" s="38"/>
      <c r="B356" s="39"/>
      <c r="C356" s="40"/>
      <c r="D356" s="235" t="s">
        <v>176</v>
      </c>
      <c r="E356" s="40"/>
      <c r="F356" s="236" t="s">
        <v>2062</v>
      </c>
      <c r="G356" s="40"/>
      <c r="H356" s="40"/>
      <c r="I356" s="237"/>
      <c r="J356" s="237"/>
      <c r="K356" s="40"/>
      <c r="L356" s="40"/>
      <c r="M356" s="44"/>
      <c r="N356" s="238"/>
      <c r="O356" s="239"/>
      <c r="P356" s="91"/>
      <c r="Q356" s="91"/>
      <c r="R356" s="91"/>
      <c r="S356" s="91"/>
      <c r="T356" s="91"/>
      <c r="U356" s="91"/>
      <c r="V356" s="91"/>
      <c r="W356" s="91"/>
      <c r="X356" s="92"/>
      <c r="Y356" s="38"/>
      <c r="Z356" s="38"/>
      <c r="AA356" s="38"/>
      <c r="AB356" s="38"/>
      <c r="AC356" s="38"/>
      <c r="AD356" s="38"/>
      <c r="AE356" s="38"/>
      <c r="AT356" s="17" t="s">
        <v>176</v>
      </c>
      <c r="AU356" s="17" t="s">
        <v>83</v>
      </c>
    </row>
    <row r="357" s="12" customFormat="1" ht="25.92" customHeight="1">
      <c r="A357" s="12"/>
      <c r="B357" s="204"/>
      <c r="C357" s="205"/>
      <c r="D357" s="206" t="s">
        <v>75</v>
      </c>
      <c r="E357" s="207" t="s">
        <v>2063</v>
      </c>
      <c r="F357" s="207" t="s">
        <v>2064</v>
      </c>
      <c r="G357" s="205"/>
      <c r="H357" s="205"/>
      <c r="I357" s="208"/>
      <c r="J357" s="208"/>
      <c r="K357" s="209">
        <f>BK357</f>
        <v>0</v>
      </c>
      <c r="L357" s="205"/>
      <c r="M357" s="210"/>
      <c r="N357" s="211"/>
      <c r="O357" s="212"/>
      <c r="P357" s="212"/>
      <c r="Q357" s="213">
        <f>SUM(Q358:Q377)</f>
        <v>0</v>
      </c>
      <c r="R357" s="213">
        <f>SUM(R358:R377)</f>
        <v>0</v>
      </c>
      <c r="S357" s="212"/>
      <c r="T357" s="214">
        <f>SUM(T358:T377)</f>
        <v>0</v>
      </c>
      <c r="U357" s="212"/>
      <c r="V357" s="214">
        <f>SUM(V358:V377)</f>
        <v>0</v>
      </c>
      <c r="W357" s="212"/>
      <c r="X357" s="215">
        <f>SUM(X358:X377)</f>
        <v>0</v>
      </c>
      <c r="Y357" s="12"/>
      <c r="Z357" s="12"/>
      <c r="AA357" s="12"/>
      <c r="AB357" s="12"/>
      <c r="AC357" s="12"/>
      <c r="AD357" s="12"/>
      <c r="AE357" s="12"/>
      <c r="AR357" s="216" t="s">
        <v>83</v>
      </c>
      <c r="AT357" s="217" t="s">
        <v>75</v>
      </c>
      <c r="AU357" s="217" t="s">
        <v>76</v>
      </c>
      <c r="AY357" s="216" t="s">
        <v>168</v>
      </c>
      <c r="BK357" s="218">
        <f>SUM(BK358:BK377)</f>
        <v>0</v>
      </c>
    </row>
    <row r="358" s="2" customFormat="1" ht="16.5" customHeight="1">
      <c r="A358" s="38"/>
      <c r="B358" s="39"/>
      <c r="C358" s="221" t="s">
        <v>416</v>
      </c>
      <c r="D358" s="221" t="s">
        <v>171</v>
      </c>
      <c r="E358" s="222" t="s">
        <v>2065</v>
      </c>
      <c r="F358" s="223" t="s">
        <v>2066</v>
      </c>
      <c r="G358" s="224" t="s">
        <v>478</v>
      </c>
      <c r="H358" s="225">
        <v>435</v>
      </c>
      <c r="I358" s="226"/>
      <c r="J358" s="226"/>
      <c r="K358" s="227">
        <f>ROUND(P358*H358,2)</f>
        <v>0</v>
      </c>
      <c r="L358" s="223" t="s">
        <v>1</v>
      </c>
      <c r="M358" s="44"/>
      <c r="N358" s="228" t="s">
        <v>1</v>
      </c>
      <c r="O358" s="229" t="s">
        <v>39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91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38"/>
      <c r="Z358" s="38"/>
      <c r="AA358" s="38"/>
      <c r="AB358" s="38"/>
      <c r="AC358" s="38"/>
      <c r="AD358" s="38"/>
      <c r="AE358" s="38"/>
      <c r="AR358" s="233" t="s">
        <v>175</v>
      </c>
      <c r="AT358" s="233" t="s">
        <v>171</v>
      </c>
      <c r="AU358" s="233" t="s">
        <v>83</v>
      </c>
      <c r="AY358" s="17" t="s">
        <v>168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7" t="s">
        <v>83</v>
      </c>
      <c r="BK358" s="234">
        <f>ROUND(P358*H358,2)</f>
        <v>0</v>
      </c>
      <c r="BL358" s="17" t="s">
        <v>175</v>
      </c>
      <c r="BM358" s="233" t="s">
        <v>701</v>
      </c>
    </row>
    <row r="359" s="2" customFormat="1">
      <c r="A359" s="38"/>
      <c r="B359" s="39"/>
      <c r="C359" s="40"/>
      <c r="D359" s="235" t="s">
        <v>176</v>
      </c>
      <c r="E359" s="40"/>
      <c r="F359" s="236" t="s">
        <v>2066</v>
      </c>
      <c r="G359" s="40"/>
      <c r="H359" s="40"/>
      <c r="I359" s="237"/>
      <c r="J359" s="237"/>
      <c r="K359" s="40"/>
      <c r="L359" s="40"/>
      <c r="M359" s="44"/>
      <c r="N359" s="238"/>
      <c r="O359" s="239"/>
      <c r="P359" s="91"/>
      <c r="Q359" s="91"/>
      <c r="R359" s="91"/>
      <c r="S359" s="91"/>
      <c r="T359" s="91"/>
      <c r="U359" s="91"/>
      <c r="V359" s="91"/>
      <c r="W359" s="91"/>
      <c r="X359" s="92"/>
      <c r="Y359" s="38"/>
      <c r="Z359" s="38"/>
      <c r="AA359" s="38"/>
      <c r="AB359" s="38"/>
      <c r="AC359" s="38"/>
      <c r="AD359" s="38"/>
      <c r="AE359" s="38"/>
      <c r="AT359" s="17" t="s">
        <v>176</v>
      </c>
      <c r="AU359" s="17" t="s">
        <v>83</v>
      </c>
    </row>
    <row r="360" s="2" customFormat="1" ht="16.5" customHeight="1">
      <c r="A360" s="38"/>
      <c r="B360" s="39"/>
      <c r="C360" s="221" t="s">
        <v>703</v>
      </c>
      <c r="D360" s="221" t="s">
        <v>171</v>
      </c>
      <c r="E360" s="222" t="s">
        <v>2067</v>
      </c>
      <c r="F360" s="223" t="s">
        <v>2068</v>
      </c>
      <c r="G360" s="224" t="s">
        <v>478</v>
      </c>
      <c r="H360" s="225">
        <v>580</v>
      </c>
      <c r="I360" s="226"/>
      <c r="J360" s="226"/>
      <c r="K360" s="227">
        <f>ROUND(P360*H360,2)</f>
        <v>0</v>
      </c>
      <c r="L360" s="223" t="s">
        <v>1</v>
      </c>
      <c r="M360" s="44"/>
      <c r="N360" s="228" t="s">
        <v>1</v>
      </c>
      <c r="O360" s="229" t="s">
        <v>39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91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38"/>
      <c r="Z360" s="38"/>
      <c r="AA360" s="38"/>
      <c r="AB360" s="38"/>
      <c r="AC360" s="38"/>
      <c r="AD360" s="38"/>
      <c r="AE360" s="38"/>
      <c r="AR360" s="233" t="s">
        <v>175</v>
      </c>
      <c r="AT360" s="233" t="s">
        <v>171</v>
      </c>
      <c r="AU360" s="233" t="s">
        <v>83</v>
      </c>
      <c r="AY360" s="17" t="s">
        <v>168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7" t="s">
        <v>83</v>
      </c>
      <c r="BK360" s="234">
        <f>ROUND(P360*H360,2)</f>
        <v>0</v>
      </c>
      <c r="BL360" s="17" t="s">
        <v>175</v>
      </c>
      <c r="BM360" s="233" t="s">
        <v>706</v>
      </c>
    </row>
    <row r="361" s="2" customFormat="1">
      <c r="A361" s="38"/>
      <c r="B361" s="39"/>
      <c r="C361" s="40"/>
      <c r="D361" s="235" t="s">
        <v>176</v>
      </c>
      <c r="E361" s="40"/>
      <c r="F361" s="236" t="s">
        <v>2068</v>
      </c>
      <c r="G361" s="40"/>
      <c r="H361" s="40"/>
      <c r="I361" s="237"/>
      <c r="J361" s="237"/>
      <c r="K361" s="40"/>
      <c r="L361" s="40"/>
      <c r="M361" s="44"/>
      <c r="N361" s="238"/>
      <c r="O361" s="239"/>
      <c r="P361" s="91"/>
      <c r="Q361" s="91"/>
      <c r="R361" s="91"/>
      <c r="S361" s="91"/>
      <c r="T361" s="91"/>
      <c r="U361" s="91"/>
      <c r="V361" s="91"/>
      <c r="W361" s="91"/>
      <c r="X361" s="92"/>
      <c r="Y361" s="38"/>
      <c r="Z361" s="38"/>
      <c r="AA361" s="38"/>
      <c r="AB361" s="38"/>
      <c r="AC361" s="38"/>
      <c r="AD361" s="38"/>
      <c r="AE361" s="38"/>
      <c r="AT361" s="17" t="s">
        <v>176</v>
      </c>
      <c r="AU361" s="17" t="s">
        <v>83</v>
      </c>
    </row>
    <row r="362" s="2" customFormat="1" ht="16.5" customHeight="1">
      <c r="A362" s="38"/>
      <c r="B362" s="39"/>
      <c r="C362" s="221" t="s">
        <v>420</v>
      </c>
      <c r="D362" s="221" t="s">
        <v>171</v>
      </c>
      <c r="E362" s="222" t="s">
        <v>2069</v>
      </c>
      <c r="F362" s="223" t="s">
        <v>2070</v>
      </c>
      <c r="G362" s="224" t="s">
        <v>478</v>
      </c>
      <c r="H362" s="225">
        <v>120</v>
      </c>
      <c r="I362" s="226"/>
      <c r="J362" s="226"/>
      <c r="K362" s="227">
        <f>ROUND(P362*H362,2)</f>
        <v>0</v>
      </c>
      <c r="L362" s="223" t="s">
        <v>1</v>
      </c>
      <c r="M362" s="44"/>
      <c r="N362" s="228" t="s">
        <v>1</v>
      </c>
      <c r="O362" s="229" t="s">
        <v>39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91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38"/>
      <c r="Z362" s="38"/>
      <c r="AA362" s="38"/>
      <c r="AB362" s="38"/>
      <c r="AC362" s="38"/>
      <c r="AD362" s="38"/>
      <c r="AE362" s="38"/>
      <c r="AR362" s="233" t="s">
        <v>175</v>
      </c>
      <c r="AT362" s="233" t="s">
        <v>171</v>
      </c>
      <c r="AU362" s="233" t="s">
        <v>83</v>
      </c>
      <c r="AY362" s="17" t="s">
        <v>168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7" t="s">
        <v>83</v>
      </c>
      <c r="BK362" s="234">
        <f>ROUND(P362*H362,2)</f>
        <v>0</v>
      </c>
      <c r="BL362" s="17" t="s">
        <v>175</v>
      </c>
      <c r="BM362" s="233" t="s">
        <v>710</v>
      </c>
    </row>
    <row r="363" s="2" customFormat="1">
      <c r="A363" s="38"/>
      <c r="B363" s="39"/>
      <c r="C363" s="40"/>
      <c r="D363" s="235" t="s">
        <v>176</v>
      </c>
      <c r="E363" s="40"/>
      <c r="F363" s="236" t="s">
        <v>2070</v>
      </c>
      <c r="G363" s="40"/>
      <c r="H363" s="40"/>
      <c r="I363" s="237"/>
      <c r="J363" s="237"/>
      <c r="K363" s="40"/>
      <c r="L363" s="40"/>
      <c r="M363" s="44"/>
      <c r="N363" s="238"/>
      <c r="O363" s="239"/>
      <c r="P363" s="91"/>
      <c r="Q363" s="91"/>
      <c r="R363" s="91"/>
      <c r="S363" s="91"/>
      <c r="T363" s="91"/>
      <c r="U363" s="91"/>
      <c r="V363" s="91"/>
      <c r="W363" s="91"/>
      <c r="X363" s="92"/>
      <c r="Y363" s="38"/>
      <c r="Z363" s="38"/>
      <c r="AA363" s="38"/>
      <c r="AB363" s="38"/>
      <c r="AC363" s="38"/>
      <c r="AD363" s="38"/>
      <c r="AE363" s="38"/>
      <c r="AT363" s="17" t="s">
        <v>176</v>
      </c>
      <c r="AU363" s="17" t="s">
        <v>83</v>
      </c>
    </row>
    <row r="364" s="2" customFormat="1" ht="16.5" customHeight="1">
      <c r="A364" s="38"/>
      <c r="B364" s="39"/>
      <c r="C364" s="221" t="s">
        <v>711</v>
      </c>
      <c r="D364" s="221" t="s">
        <v>171</v>
      </c>
      <c r="E364" s="222" t="s">
        <v>2071</v>
      </c>
      <c r="F364" s="223" t="s">
        <v>2072</v>
      </c>
      <c r="G364" s="224" t="s">
        <v>478</v>
      </c>
      <c r="H364" s="225">
        <v>120</v>
      </c>
      <c r="I364" s="226"/>
      <c r="J364" s="226"/>
      <c r="K364" s="227">
        <f>ROUND(P364*H364,2)</f>
        <v>0</v>
      </c>
      <c r="L364" s="223" t="s">
        <v>1</v>
      </c>
      <c r="M364" s="44"/>
      <c r="N364" s="228" t="s">
        <v>1</v>
      </c>
      <c r="O364" s="229" t="s">
        <v>39</v>
      </c>
      <c r="P364" s="230">
        <f>I364+J364</f>
        <v>0</v>
      </c>
      <c r="Q364" s="230">
        <f>ROUND(I364*H364,2)</f>
        <v>0</v>
      </c>
      <c r="R364" s="230">
        <f>ROUND(J364*H364,2)</f>
        <v>0</v>
      </c>
      <c r="S364" s="91"/>
      <c r="T364" s="231">
        <f>S364*H364</f>
        <v>0</v>
      </c>
      <c r="U364" s="231">
        <v>0</v>
      </c>
      <c r="V364" s="231">
        <f>U364*H364</f>
        <v>0</v>
      </c>
      <c r="W364" s="231">
        <v>0</v>
      </c>
      <c r="X364" s="232">
        <f>W364*H364</f>
        <v>0</v>
      </c>
      <c r="Y364" s="38"/>
      <c r="Z364" s="38"/>
      <c r="AA364" s="38"/>
      <c r="AB364" s="38"/>
      <c r="AC364" s="38"/>
      <c r="AD364" s="38"/>
      <c r="AE364" s="38"/>
      <c r="AR364" s="233" t="s">
        <v>175</v>
      </c>
      <c r="AT364" s="233" t="s">
        <v>171</v>
      </c>
      <c r="AU364" s="233" t="s">
        <v>83</v>
      </c>
      <c r="AY364" s="17" t="s">
        <v>168</v>
      </c>
      <c r="BE364" s="234">
        <f>IF(O364="základní",K364,0)</f>
        <v>0</v>
      </c>
      <c r="BF364" s="234">
        <f>IF(O364="snížená",K364,0)</f>
        <v>0</v>
      </c>
      <c r="BG364" s="234">
        <f>IF(O364="zákl. přenesená",K364,0)</f>
        <v>0</v>
      </c>
      <c r="BH364" s="234">
        <f>IF(O364="sníž. přenesená",K364,0)</f>
        <v>0</v>
      </c>
      <c r="BI364" s="234">
        <f>IF(O364="nulová",K364,0)</f>
        <v>0</v>
      </c>
      <c r="BJ364" s="17" t="s">
        <v>83</v>
      </c>
      <c r="BK364" s="234">
        <f>ROUND(P364*H364,2)</f>
        <v>0</v>
      </c>
      <c r="BL364" s="17" t="s">
        <v>175</v>
      </c>
      <c r="BM364" s="233" t="s">
        <v>714</v>
      </c>
    </row>
    <row r="365" s="2" customFormat="1">
      <c r="A365" s="38"/>
      <c r="B365" s="39"/>
      <c r="C365" s="40"/>
      <c r="D365" s="235" t="s">
        <v>176</v>
      </c>
      <c r="E365" s="40"/>
      <c r="F365" s="236" t="s">
        <v>2072</v>
      </c>
      <c r="G365" s="40"/>
      <c r="H365" s="40"/>
      <c r="I365" s="237"/>
      <c r="J365" s="237"/>
      <c r="K365" s="40"/>
      <c r="L365" s="40"/>
      <c r="M365" s="44"/>
      <c r="N365" s="238"/>
      <c r="O365" s="239"/>
      <c r="P365" s="91"/>
      <c r="Q365" s="91"/>
      <c r="R365" s="91"/>
      <c r="S365" s="91"/>
      <c r="T365" s="91"/>
      <c r="U365" s="91"/>
      <c r="V365" s="91"/>
      <c r="W365" s="91"/>
      <c r="X365" s="92"/>
      <c r="Y365" s="38"/>
      <c r="Z365" s="38"/>
      <c r="AA365" s="38"/>
      <c r="AB365" s="38"/>
      <c r="AC365" s="38"/>
      <c r="AD365" s="38"/>
      <c r="AE365" s="38"/>
      <c r="AT365" s="17" t="s">
        <v>176</v>
      </c>
      <c r="AU365" s="17" t="s">
        <v>83</v>
      </c>
    </row>
    <row r="366" s="2" customFormat="1" ht="16.5" customHeight="1">
      <c r="A366" s="38"/>
      <c r="B366" s="39"/>
      <c r="C366" s="221" t="s">
        <v>432</v>
      </c>
      <c r="D366" s="221" t="s">
        <v>171</v>
      </c>
      <c r="E366" s="222" t="s">
        <v>2073</v>
      </c>
      <c r="F366" s="223" t="s">
        <v>2074</v>
      </c>
      <c r="G366" s="224" t="s">
        <v>478</v>
      </c>
      <c r="H366" s="225">
        <v>50</v>
      </c>
      <c r="I366" s="226"/>
      <c r="J366" s="226"/>
      <c r="K366" s="227">
        <f>ROUND(P366*H366,2)</f>
        <v>0</v>
      </c>
      <c r="L366" s="223" t="s">
        <v>1</v>
      </c>
      <c r="M366" s="44"/>
      <c r="N366" s="228" t="s">
        <v>1</v>
      </c>
      <c r="O366" s="229" t="s">
        <v>39</v>
      </c>
      <c r="P366" s="230">
        <f>I366+J366</f>
        <v>0</v>
      </c>
      <c r="Q366" s="230">
        <f>ROUND(I366*H366,2)</f>
        <v>0</v>
      </c>
      <c r="R366" s="230">
        <f>ROUND(J366*H366,2)</f>
        <v>0</v>
      </c>
      <c r="S366" s="91"/>
      <c r="T366" s="231">
        <f>S366*H366</f>
        <v>0</v>
      </c>
      <c r="U366" s="231">
        <v>0</v>
      </c>
      <c r="V366" s="231">
        <f>U366*H366</f>
        <v>0</v>
      </c>
      <c r="W366" s="231">
        <v>0</v>
      </c>
      <c r="X366" s="232">
        <f>W366*H366</f>
        <v>0</v>
      </c>
      <c r="Y366" s="38"/>
      <c r="Z366" s="38"/>
      <c r="AA366" s="38"/>
      <c r="AB366" s="38"/>
      <c r="AC366" s="38"/>
      <c r="AD366" s="38"/>
      <c r="AE366" s="38"/>
      <c r="AR366" s="233" t="s">
        <v>175</v>
      </c>
      <c r="AT366" s="233" t="s">
        <v>171</v>
      </c>
      <c r="AU366" s="233" t="s">
        <v>83</v>
      </c>
      <c r="AY366" s="17" t="s">
        <v>168</v>
      </c>
      <c r="BE366" s="234">
        <f>IF(O366="základní",K366,0)</f>
        <v>0</v>
      </c>
      <c r="BF366" s="234">
        <f>IF(O366="snížená",K366,0)</f>
        <v>0</v>
      </c>
      <c r="BG366" s="234">
        <f>IF(O366="zákl. přenesená",K366,0)</f>
        <v>0</v>
      </c>
      <c r="BH366" s="234">
        <f>IF(O366="sníž. přenesená",K366,0)</f>
        <v>0</v>
      </c>
      <c r="BI366" s="234">
        <f>IF(O366="nulová",K366,0)</f>
        <v>0</v>
      </c>
      <c r="BJ366" s="17" t="s">
        <v>83</v>
      </c>
      <c r="BK366" s="234">
        <f>ROUND(P366*H366,2)</f>
        <v>0</v>
      </c>
      <c r="BL366" s="17" t="s">
        <v>175</v>
      </c>
      <c r="BM366" s="233" t="s">
        <v>719</v>
      </c>
    </row>
    <row r="367" s="2" customFormat="1">
      <c r="A367" s="38"/>
      <c r="B367" s="39"/>
      <c r="C367" s="40"/>
      <c r="D367" s="235" t="s">
        <v>176</v>
      </c>
      <c r="E367" s="40"/>
      <c r="F367" s="236" t="s">
        <v>2074</v>
      </c>
      <c r="G367" s="40"/>
      <c r="H367" s="40"/>
      <c r="I367" s="237"/>
      <c r="J367" s="237"/>
      <c r="K367" s="40"/>
      <c r="L367" s="40"/>
      <c r="M367" s="44"/>
      <c r="N367" s="238"/>
      <c r="O367" s="239"/>
      <c r="P367" s="91"/>
      <c r="Q367" s="91"/>
      <c r="R367" s="91"/>
      <c r="S367" s="91"/>
      <c r="T367" s="91"/>
      <c r="U367" s="91"/>
      <c r="V367" s="91"/>
      <c r="W367" s="91"/>
      <c r="X367" s="92"/>
      <c r="Y367" s="38"/>
      <c r="Z367" s="38"/>
      <c r="AA367" s="38"/>
      <c r="AB367" s="38"/>
      <c r="AC367" s="38"/>
      <c r="AD367" s="38"/>
      <c r="AE367" s="38"/>
      <c r="AT367" s="17" t="s">
        <v>176</v>
      </c>
      <c r="AU367" s="17" t="s">
        <v>83</v>
      </c>
    </row>
    <row r="368" s="2" customFormat="1" ht="16.5" customHeight="1">
      <c r="A368" s="38"/>
      <c r="B368" s="39"/>
      <c r="C368" s="221" t="s">
        <v>720</v>
      </c>
      <c r="D368" s="221" t="s">
        <v>171</v>
      </c>
      <c r="E368" s="222" t="s">
        <v>2075</v>
      </c>
      <c r="F368" s="223" t="s">
        <v>2076</v>
      </c>
      <c r="G368" s="224" t="s">
        <v>478</v>
      </c>
      <c r="H368" s="225">
        <v>100</v>
      </c>
      <c r="I368" s="226"/>
      <c r="J368" s="226"/>
      <c r="K368" s="227">
        <f>ROUND(P368*H368,2)</f>
        <v>0</v>
      </c>
      <c r="L368" s="223" t="s">
        <v>1</v>
      </c>
      <c r="M368" s="44"/>
      <c r="N368" s="228" t="s">
        <v>1</v>
      </c>
      <c r="O368" s="229" t="s">
        <v>39</v>
      </c>
      <c r="P368" s="230">
        <f>I368+J368</f>
        <v>0</v>
      </c>
      <c r="Q368" s="230">
        <f>ROUND(I368*H368,2)</f>
        <v>0</v>
      </c>
      <c r="R368" s="230">
        <f>ROUND(J368*H368,2)</f>
        <v>0</v>
      </c>
      <c r="S368" s="91"/>
      <c r="T368" s="231">
        <f>S368*H368</f>
        <v>0</v>
      </c>
      <c r="U368" s="231">
        <v>0</v>
      </c>
      <c r="V368" s="231">
        <f>U368*H368</f>
        <v>0</v>
      </c>
      <c r="W368" s="231">
        <v>0</v>
      </c>
      <c r="X368" s="232">
        <f>W368*H368</f>
        <v>0</v>
      </c>
      <c r="Y368" s="38"/>
      <c r="Z368" s="38"/>
      <c r="AA368" s="38"/>
      <c r="AB368" s="38"/>
      <c r="AC368" s="38"/>
      <c r="AD368" s="38"/>
      <c r="AE368" s="38"/>
      <c r="AR368" s="233" t="s">
        <v>175</v>
      </c>
      <c r="AT368" s="233" t="s">
        <v>171</v>
      </c>
      <c r="AU368" s="233" t="s">
        <v>83</v>
      </c>
      <c r="AY368" s="17" t="s">
        <v>168</v>
      </c>
      <c r="BE368" s="234">
        <f>IF(O368="základní",K368,0)</f>
        <v>0</v>
      </c>
      <c r="BF368" s="234">
        <f>IF(O368="snížená",K368,0)</f>
        <v>0</v>
      </c>
      <c r="BG368" s="234">
        <f>IF(O368="zákl. přenesená",K368,0)</f>
        <v>0</v>
      </c>
      <c r="BH368" s="234">
        <f>IF(O368="sníž. přenesená",K368,0)</f>
        <v>0</v>
      </c>
      <c r="BI368" s="234">
        <f>IF(O368="nulová",K368,0)</f>
        <v>0</v>
      </c>
      <c r="BJ368" s="17" t="s">
        <v>83</v>
      </c>
      <c r="BK368" s="234">
        <f>ROUND(P368*H368,2)</f>
        <v>0</v>
      </c>
      <c r="BL368" s="17" t="s">
        <v>175</v>
      </c>
      <c r="BM368" s="233" t="s">
        <v>723</v>
      </c>
    </row>
    <row r="369" s="2" customFormat="1">
      <c r="A369" s="38"/>
      <c r="B369" s="39"/>
      <c r="C369" s="40"/>
      <c r="D369" s="235" t="s">
        <v>176</v>
      </c>
      <c r="E369" s="40"/>
      <c r="F369" s="236" t="s">
        <v>2076</v>
      </c>
      <c r="G369" s="40"/>
      <c r="H369" s="40"/>
      <c r="I369" s="237"/>
      <c r="J369" s="237"/>
      <c r="K369" s="40"/>
      <c r="L369" s="40"/>
      <c r="M369" s="44"/>
      <c r="N369" s="238"/>
      <c r="O369" s="239"/>
      <c r="P369" s="91"/>
      <c r="Q369" s="91"/>
      <c r="R369" s="91"/>
      <c r="S369" s="91"/>
      <c r="T369" s="91"/>
      <c r="U369" s="91"/>
      <c r="V369" s="91"/>
      <c r="W369" s="91"/>
      <c r="X369" s="92"/>
      <c r="Y369" s="38"/>
      <c r="Z369" s="38"/>
      <c r="AA369" s="38"/>
      <c r="AB369" s="38"/>
      <c r="AC369" s="38"/>
      <c r="AD369" s="38"/>
      <c r="AE369" s="38"/>
      <c r="AT369" s="17" t="s">
        <v>176</v>
      </c>
      <c r="AU369" s="17" t="s">
        <v>83</v>
      </c>
    </row>
    <row r="370" s="2" customFormat="1" ht="24.15" customHeight="1">
      <c r="A370" s="38"/>
      <c r="B370" s="39"/>
      <c r="C370" s="221" t="s">
        <v>437</v>
      </c>
      <c r="D370" s="221" t="s">
        <v>171</v>
      </c>
      <c r="E370" s="222" t="s">
        <v>2077</v>
      </c>
      <c r="F370" s="223" t="s">
        <v>2078</v>
      </c>
      <c r="G370" s="224" t="s">
        <v>478</v>
      </c>
      <c r="H370" s="225">
        <v>100</v>
      </c>
      <c r="I370" s="226"/>
      <c r="J370" s="226"/>
      <c r="K370" s="227">
        <f>ROUND(P370*H370,2)</f>
        <v>0</v>
      </c>
      <c r="L370" s="223" t="s">
        <v>1</v>
      </c>
      <c r="M370" s="44"/>
      <c r="N370" s="228" t="s">
        <v>1</v>
      </c>
      <c r="O370" s="229" t="s">
        <v>39</v>
      </c>
      <c r="P370" s="230">
        <f>I370+J370</f>
        <v>0</v>
      </c>
      <c r="Q370" s="230">
        <f>ROUND(I370*H370,2)</f>
        <v>0</v>
      </c>
      <c r="R370" s="230">
        <f>ROUND(J370*H370,2)</f>
        <v>0</v>
      </c>
      <c r="S370" s="91"/>
      <c r="T370" s="231">
        <f>S370*H370</f>
        <v>0</v>
      </c>
      <c r="U370" s="231">
        <v>0</v>
      </c>
      <c r="V370" s="231">
        <f>U370*H370</f>
        <v>0</v>
      </c>
      <c r="W370" s="231">
        <v>0</v>
      </c>
      <c r="X370" s="232">
        <f>W370*H370</f>
        <v>0</v>
      </c>
      <c r="Y370" s="38"/>
      <c r="Z370" s="38"/>
      <c r="AA370" s="38"/>
      <c r="AB370" s="38"/>
      <c r="AC370" s="38"/>
      <c r="AD370" s="38"/>
      <c r="AE370" s="38"/>
      <c r="AR370" s="233" t="s">
        <v>175</v>
      </c>
      <c r="AT370" s="233" t="s">
        <v>171</v>
      </c>
      <c r="AU370" s="233" t="s">
        <v>83</v>
      </c>
      <c r="AY370" s="17" t="s">
        <v>168</v>
      </c>
      <c r="BE370" s="234">
        <f>IF(O370="základní",K370,0)</f>
        <v>0</v>
      </c>
      <c r="BF370" s="234">
        <f>IF(O370="snížená",K370,0)</f>
        <v>0</v>
      </c>
      <c r="BG370" s="234">
        <f>IF(O370="zákl. přenesená",K370,0)</f>
        <v>0</v>
      </c>
      <c r="BH370" s="234">
        <f>IF(O370="sníž. přenesená",K370,0)</f>
        <v>0</v>
      </c>
      <c r="BI370" s="234">
        <f>IF(O370="nulová",K370,0)</f>
        <v>0</v>
      </c>
      <c r="BJ370" s="17" t="s">
        <v>83</v>
      </c>
      <c r="BK370" s="234">
        <f>ROUND(P370*H370,2)</f>
        <v>0</v>
      </c>
      <c r="BL370" s="17" t="s">
        <v>175</v>
      </c>
      <c r="BM370" s="233" t="s">
        <v>727</v>
      </c>
    </row>
    <row r="371" s="2" customFormat="1">
      <c r="A371" s="38"/>
      <c r="B371" s="39"/>
      <c r="C371" s="40"/>
      <c r="D371" s="235" t="s">
        <v>176</v>
      </c>
      <c r="E371" s="40"/>
      <c r="F371" s="236" t="s">
        <v>2078</v>
      </c>
      <c r="G371" s="40"/>
      <c r="H371" s="40"/>
      <c r="I371" s="237"/>
      <c r="J371" s="237"/>
      <c r="K371" s="40"/>
      <c r="L371" s="40"/>
      <c r="M371" s="44"/>
      <c r="N371" s="238"/>
      <c r="O371" s="239"/>
      <c r="P371" s="91"/>
      <c r="Q371" s="91"/>
      <c r="R371" s="91"/>
      <c r="S371" s="91"/>
      <c r="T371" s="91"/>
      <c r="U371" s="91"/>
      <c r="V371" s="91"/>
      <c r="W371" s="91"/>
      <c r="X371" s="92"/>
      <c r="Y371" s="38"/>
      <c r="Z371" s="38"/>
      <c r="AA371" s="38"/>
      <c r="AB371" s="38"/>
      <c r="AC371" s="38"/>
      <c r="AD371" s="38"/>
      <c r="AE371" s="38"/>
      <c r="AT371" s="17" t="s">
        <v>176</v>
      </c>
      <c r="AU371" s="17" t="s">
        <v>83</v>
      </c>
    </row>
    <row r="372" s="2" customFormat="1" ht="16.5" customHeight="1">
      <c r="A372" s="38"/>
      <c r="B372" s="39"/>
      <c r="C372" s="221" t="s">
        <v>729</v>
      </c>
      <c r="D372" s="221" t="s">
        <v>171</v>
      </c>
      <c r="E372" s="222" t="s">
        <v>2079</v>
      </c>
      <c r="F372" s="223" t="s">
        <v>2080</v>
      </c>
      <c r="G372" s="224" t="s">
        <v>478</v>
      </c>
      <c r="H372" s="225">
        <v>500</v>
      </c>
      <c r="I372" s="226"/>
      <c r="J372" s="226"/>
      <c r="K372" s="227">
        <f>ROUND(P372*H372,2)</f>
        <v>0</v>
      </c>
      <c r="L372" s="223" t="s">
        <v>1</v>
      </c>
      <c r="M372" s="44"/>
      <c r="N372" s="228" t="s">
        <v>1</v>
      </c>
      <c r="O372" s="229" t="s">
        <v>39</v>
      </c>
      <c r="P372" s="230">
        <f>I372+J372</f>
        <v>0</v>
      </c>
      <c r="Q372" s="230">
        <f>ROUND(I372*H372,2)</f>
        <v>0</v>
      </c>
      <c r="R372" s="230">
        <f>ROUND(J372*H372,2)</f>
        <v>0</v>
      </c>
      <c r="S372" s="91"/>
      <c r="T372" s="231">
        <f>S372*H372</f>
        <v>0</v>
      </c>
      <c r="U372" s="231">
        <v>0</v>
      </c>
      <c r="V372" s="231">
        <f>U372*H372</f>
        <v>0</v>
      </c>
      <c r="W372" s="231">
        <v>0</v>
      </c>
      <c r="X372" s="232">
        <f>W372*H372</f>
        <v>0</v>
      </c>
      <c r="Y372" s="38"/>
      <c r="Z372" s="38"/>
      <c r="AA372" s="38"/>
      <c r="AB372" s="38"/>
      <c r="AC372" s="38"/>
      <c r="AD372" s="38"/>
      <c r="AE372" s="38"/>
      <c r="AR372" s="233" t="s">
        <v>175</v>
      </c>
      <c r="AT372" s="233" t="s">
        <v>171</v>
      </c>
      <c r="AU372" s="233" t="s">
        <v>83</v>
      </c>
      <c r="AY372" s="17" t="s">
        <v>168</v>
      </c>
      <c r="BE372" s="234">
        <f>IF(O372="základní",K372,0)</f>
        <v>0</v>
      </c>
      <c r="BF372" s="234">
        <f>IF(O372="snížená",K372,0)</f>
        <v>0</v>
      </c>
      <c r="BG372" s="234">
        <f>IF(O372="zákl. přenesená",K372,0)</f>
        <v>0</v>
      </c>
      <c r="BH372" s="234">
        <f>IF(O372="sníž. přenesená",K372,0)</f>
        <v>0</v>
      </c>
      <c r="BI372" s="234">
        <f>IF(O372="nulová",K372,0)</f>
        <v>0</v>
      </c>
      <c r="BJ372" s="17" t="s">
        <v>83</v>
      </c>
      <c r="BK372" s="234">
        <f>ROUND(P372*H372,2)</f>
        <v>0</v>
      </c>
      <c r="BL372" s="17" t="s">
        <v>175</v>
      </c>
      <c r="BM372" s="233" t="s">
        <v>732</v>
      </c>
    </row>
    <row r="373" s="2" customFormat="1">
      <c r="A373" s="38"/>
      <c r="B373" s="39"/>
      <c r="C373" s="40"/>
      <c r="D373" s="235" t="s">
        <v>176</v>
      </c>
      <c r="E373" s="40"/>
      <c r="F373" s="236" t="s">
        <v>2080</v>
      </c>
      <c r="G373" s="40"/>
      <c r="H373" s="40"/>
      <c r="I373" s="237"/>
      <c r="J373" s="237"/>
      <c r="K373" s="40"/>
      <c r="L373" s="40"/>
      <c r="M373" s="44"/>
      <c r="N373" s="238"/>
      <c r="O373" s="239"/>
      <c r="P373" s="91"/>
      <c r="Q373" s="91"/>
      <c r="R373" s="91"/>
      <c r="S373" s="91"/>
      <c r="T373" s="91"/>
      <c r="U373" s="91"/>
      <c r="V373" s="91"/>
      <c r="W373" s="91"/>
      <c r="X373" s="92"/>
      <c r="Y373" s="38"/>
      <c r="Z373" s="38"/>
      <c r="AA373" s="38"/>
      <c r="AB373" s="38"/>
      <c r="AC373" s="38"/>
      <c r="AD373" s="38"/>
      <c r="AE373" s="38"/>
      <c r="AT373" s="17" t="s">
        <v>176</v>
      </c>
      <c r="AU373" s="17" t="s">
        <v>83</v>
      </c>
    </row>
    <row r="374" s="2" customFormat="1" ht="16.5" customHeight="1">
      <c r="A374" s="38"/>
      <c r="B374" s="39"/>
      <c r="C374" s="221" t="s">
        <v>441</v>
      </c>
      <c r="D374" s="221" t="s">
        <v>171</v>
      </c>
      <c r="E374" s="222" t="s">
        <v>2081</v>
      </c>
      <c r="F374" s="223" t="s">
        <v>2082</v>
      </c>
      <c r="G374" s="224" t="s">
        <v>478</v>
      </c>
      <c r="H374" s="225">
        <v>235</v>
      </c>
      <c r="I374" s="226"/>
      <c r="J374" s="226"/>
      <c r="K374" s="227">
        <f>ROUND(P374*H374,2)</f>
        <v>0</v>
      </c>
      <c r="L374" s="223" t="s">
        <v>1</v>
      </c>
      <c r="M374" s="44"/>
      <c r="N374" s="228" t="s">
        <v>1</v>
      </c>
      <c r="O374" s="229" t="s">
        <v>39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91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38"/>
      <c r="Z374" s="38"/>
      <c r="AA374" s="38"/>
      <c r="AB374" s="38"/>
      <c r="AC374" s="38"/>
      <c r="AD374" s="38"/>
      <c r="AE374" s="38"/>
      <c r="AR374" s="233" t="s">
        <v>175</v>
      </c>
      <c r="AT374" s="233" t="s">
        <v>171</v>
      </c>
      <c r="AU374" s="233" t="s">
        <v>83</v>
      </c>
      <c r="AY374" s="17" t="s">
        <v>168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7" t="s">
        <v>83</v>
      </c>
      <c r="BK374" s="234">
        <f>ROUND(P374*H374,2)</f>
        <v>0</v>
      </c>
      <c r="BL374" s="17" t="s">
        <v>175</v>
      </c>
      <c r="BM374" s="233" t="s">
        <v>736</v>
      </c>
    </row>
    <row r="375" s="2" customFormat="1">
      <c r="A375" s="38"/>
      <c r="B375" s="39"/>
      <c r="C375" s="40"/>
      <c r="D375" s="235" t="s">
        <v>176</v>
      </c>
      <c r="E375" s="40"/>
      <c r="F375" s="236" t="s">
        <v>2082</v>
      </c>
      <c r="G375" s="40"/>
      <c r="H375" s="40"/>
      <c r="I375" s="237"/>
      <c r="J375" s="237"/>
      <c r="K375" s="40"/>
      <c r="L375" s="40"/>
      <c r="M375" s="44"/>
      <c r="N375" s="238"/>
      <c r="O375" s="239"/>
      <c r="P375" s="91"/>
      <c r="Q375" s="91"/>
      <c r="R375" s="91"/>
      <c r="S375" s="91"/>
      <c r="T375" s="91"/>
      <c r="U375" s="91"/>
      <c r="V375" s="91"/>
      <c r="W375" s="91"/>
      <c r="X375" s="92"/>
      <c r="Y375" s="38"/>
      <c r="Z375" s="38"/>
      <c r="AA375" s="38"/>
      <c r="AB375" s="38"/>
      <c r="AC375" s="38"/>
      <c r="AD375" s="38"/>
      <c r="AE375" s="38"/>
      <c r="AT375" s="17" t="s">
        <v>176</v>
      </c>
      <c r="AU375" s="17" t="s">
        <v>83</v>
      </c>
    </row>
    <row r="376" s="2" customFormat="1" ht="16.5" customHeight="1">
      <c r="A376" s="38"/>
      <c r="B376" s="39"/>
      <c r="C376" s="221" t="s">
        <v>738</v>
      </c>
      <c r="D376" s="221" t="s">
        <v>171</v>
      </c>
      <c r="E376" s="222" t="s">
        <v>2083</v>
      </c>
      <c r="F376" s="223" t="s">
        <v>2084</v>
      </c>
      <c r="G376" s="224" t="s">
        <v>878</v>
      </c>
      <c r="H376" s="284"/>
      <c r="I376" s="226"/>
      <c r="J376" s="226"/>
      <c r="K376" s="227">
        <f>ROUND(P376*H376,2)</f>
        <v>0</v>
      </c>
      <c r="L376" s="223" t="s">
        <v>1</v>
      </c>
      <c r="M376" s="44"/>
      <c r="N376" s="228" t="s">
        <v>1</v>
      </c>
      <c r="O376" s="229" t="s">
        <v>39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91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38"/>
      <c r="Z376" s="38"/>
      <c r="AA376" s="38"/>
      <c r="AB376" s="38"/>
      <c r="AC376" s="38"/>
      <c r="AD376" s="38"/>
      <c r="AE376" s="38"/>
      <c r="AR376" s="233" t="s">
        <v>175</v>
      </c>
      <c r="AT376" s="233" t="s">
        <v>171</v>
      </c>
      <c r="AU376" s="233" t="s">
        <v>83</v>
      </c>
      <c r="AY376" s="17" t="s">
        <v>168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7" t="s">
        <v>83</v>
      </c>
      <c r="BK376" s="234">
        <f>ROUND(P376*H376,2)</f>
        <v>0</v>
      </c>
      <c r="BL376" s="17" t="s">
        <v>175</v>
      </c>
      <c r="BM376" s="233" t="s">
        <v>739</v>
      </c>
    </row>
    <row r="377" s="2" customFormat="1">
      <c r="A377" s="38"/>
      <c r="B377" s="39"/>
      <c r="C377" s="40"/>
      <c r="D377" s="235" t="s">
        <v>176</v>
      </c>
      <c r="E377" s="40"/>
      <c r="F377" s="236" t="s">
        <v>2084</v>
      </c>
      <c r="G377" s="40"/>
      <c r="H377" s="40"/>
      <c r="I377" s="237"/>
      <c r="J377" s="237"/>
      <c r="K377" s="40"/>
      <c r="L377" s="40"/>
      <c r="M377" s="44"/>
      <c r="N377" s="238"/>
      <c r="O377" s="239"/>
      <c r="P377" s="91"/>
      <c r="Q377" s="91"/>
      <c r="R377" s="91"/>
      <c r="S377" s="91"/>
      <c r="T377" s="91"/>
      <c r="U377" s="91"/>
      <c r="V377" s="91"/>
      <c r="W377" s="91"/>
      <c r="X377" s="92"/>
      <c r="Y377" s="38"/>
      <c r="Z377" s="38"/>
      <c r="AA377" s="38"/>
      <c r="AB377" s="38"/>
      <c r="AC377" s="38"/>
      <c r="AD377" s="38"/>
      <c r="AE377" s="38"/>
      <c r="AT377" s="17" t="s">
        <v>176</v>
      </c>
      <c r="AU377" s="17" t="s">
        <v>83</v>
      </c>
    </row>
    <row r="378" s="12" customFormat="1" ht="25.92" customHeight="1">
      <c r="A378" s="12"/>
      <c r="B378" s="204"/>
      <c r="C378" s="205"/>
      <c r="D378" s="206" t="s">
        <v>75</v>
      </c>
      <c r="E378" s="207" t="s">
        <v>2085</v>
      </c>
      <c r="F378" s="207" t="s">
        <v>2086</v>
      </c>
      <c r="G378" s="205"/>
      <c r="H378" s="205"/>
      <c r="I378" s="208"/>
      <c r="J378" s="208"/>
      <c r="K378" s="209">
        <f>BK378</f>
        <v>0</v>
      </c>
      <c r="L378" s="205"/>
      <c r="M378" s="210"/>
      <c r="N378" s="211"/>
      <c r="O378" s="212"/>
      <c r="P378" s="212"/>
      <c r="Q378" s="213">
        <f>SUM(Q379:Q380)</f>
        <v>0</v>
      </c>
      <c r="R378" s="213">
        <f>SUM(R379:R380)</f>
        <v>0</v>
      </c>
      <c r="S378" s="212"/>
      <c r="T378" s="214">
        <f>SUM(T379:T380)</f>
        <v>0</v>
      </c>
      <c r="U378" s="212"/>
      <c r="V378" s="214">
        <f>SUM(V379:V380)</f>
        <v>0</v>
      </c>
      <c r="W378" s="212"/>
      <c r="X378" s="215">
        <f>SUM(X379:X380)</f>
        <v>0</v>
      </c>
      <c r="Y378" s="12"/>
      <c r="Z378" s="12"/>
      <c r="AA378" s="12"/>
      <c r="AB378" s="12"/>
      <c r="AC378" s="12"/>
      <c r="AD378" s="12"/>
      <c r="AE378" s="12"/>
      <c r="AR378" s="216" t="s">
        <v>83</v>
      </c>
      <c r="AT378" s="217" t="s">
        <v>75</v>
      </c>
      <c r="AU378" s="217" t="s">
        <v>76</v>
      </c>
      <c r="AY378" s="216" t="s">
        <v>168</v>
      </c>
      <c r="BK378" s="218">
        <f>SUM(BK379:BK380)</f>
        <v>0</v>
      </c>
    </row>
    <row r="379" s="2" customFormat="1" ht="16.5" customHeight="1">
      <c r="A379" s="38"/>
      <c r="B379" s="39"/>
      <c r="C379" s="221" t="s">
        <v>446</v>
      </c>
      <c r="D379" s="221" t="s">
        <v>171</v>
      </c>
      <c r="E379" s="222" t="s">
        <v>2087</v>
      </c>
      <c r="F379" s="223" t="s">
        <v>2088</v>
      </c>
      <c r="G379" s="224" t="s">
        <v>174</v>
      </c>
      <c r="H379" s="225">
        <v>1</v>
      </c>
      <c r="I379" s="226"/>
      <c r="J379" s="226"/>
      <c r="K379" s="227">
        <f>ROUND(P379*H379,2)</f>
        <v>0</v>
      </c>
      <c r="L379" s="223" t="s">
        <v>1</v>
      </c>
      <c r="M379" s="44"/>
      <c r="N379" s="228" t="s">
        <v>1</v>
      </c>
      <c r="O379" s="229" t="s">
        <v>39</v>
      </c>
      <c r="P379" s="230">
        <f>I379+J379</f>
        <v>0</v>
      </c>
      <c r="Q379" s="230">
        <f>ROUND(I379*H379,2)</f>
        <v>0</v>
      </c>
      <c r="R379" s="230">
        <f>ROUND(J379*H379,2)</f>
        <v>0</v>
      </c>
      <c r="S379" s="91"/>
      <c r="T379" s="231">
        <f>S379*H379</f>
        <v>0</v>
      </c>
      <c r="U379" s="231">
        <v>0</v>
      </c>
      <c r="V379" s="231">
        <f>U379*H379</f>
        <v>0</v>
      </c>
      <c r="W379" s="231">
        <v>0</v>
      </c>
      <c r="X379" s="232">
        <f>W379*H379</f>
        <v>0</v>
      </c>
      <c r="Y379" s="38"/>
      <c r="Z379" s="38"/>
      <c r="AA379" s="38"/>
      <c r="AB379" s="38"/>
      <c r="AC379" s="38"/>
      <c r="AD379" s="38"/>
      <c r="AE379" s="38"/>
      <c r="AR379" s="233" t="s">
        <v>175</v>
      </c>
      <c r="AT379" s="233" t="s">
        <v>171</v>
      </c>
      <c r="AU379" s="233" t="s">
        <v>83</v>
      </c>
      <c r="AY379" s="17" t="s">
        <v>168</v>
      </c>
      <c r="BE379" s="234">
        <f>IF(O379="základní",K379,0)</f>
        <v>0</v>
      </c>
      <c r="BF379" s="234">
        <f>IF(O379="snížená",K379,0)</f>
        <v>0</v>
      </c>
      <c r="BG379" s="234">
        <f>IF(O379="zákl. přenesená",K379,0)</f>
        <v>0</v>
      </c>
      <c r="BH379" s="234">
        <f>IF(O379="sníž. přenesená",K379,0)</f>
        <v>0</v>
      </c>
      <c r="BI379" s="234">
        <f>IF(O379="nulová",K379,0)</f>
        <v>0</v>
      </c>
      <c r="BJ379" s="17" t="s">
        <v>83</v>
      </c>
      <c r="BK379" s="234">
        <f>ROUND(P379*H379,2)</f>
        <v>0</v>
      </c>
      <c r="BL379" s="17" t="s">
        <v>175</v>
      </c>
      <c r="BM379" s="233" t="s">
        <v>743</v>
      </c>
    </row>
    <row r="380" s="2" customFormat="1">
      <c r="A380" s="38"/>
      <c r="B380" s="39"/>
      <c r="C380" s="40"/>
      <c r="D380" s="235" t="s">
        <v>176</v>
      </c>
      <c r="E380" s="40"/>
      <c r="F380" s="236" t="s">
        <v>2088</v>
      </c>
      <c r="G380" s="40"/>
      <c r="H380" s="40"/>
      <c r="I380" s="237"/>
      <c r="J380" s="237"/>
      <c r="K380" s="40"/>
      <c r="L380" s="40"/>
      <c r="M380" s="44"/>
      <c r="N380" s="238"/>
      <c r="O380" s="239"/>
      <c r="P380" s="91"/>
      <c r="Q380" s="91"/>
      <c r="R380" s="91"/>
      <c r="S380" s="91"/>
      <c r="T380" s="91"/>
      <c r="U380" s="91"/>
      <c r="V380" s="91"/>
      <c r="W380" s="91"/>
      <c r="X380" s="92"/>
      <c r="Y380" s="38"/>
      <c r="Z380" s="38"/>
      <c r="AA380" s="38"/>
      <c r="AB380" s="38"/>
      <c r="AC380" s="38"/>
      <c r="AD380" s="38"/>
      <c r="AE380" s="38"/>
      <c r="AT380" s="17" t="s">
        <v>176</v>
      </c>
      <c r="AU380" s="17" t="s">
        <v>83</v>
      </c>
    </row>
    <row r="381" s="12" customFormat="1" ht="25.92" customHeight="1">
      <c r="A381" s="12"/>
      <c r="B381" s="204"/>
      <c r="C381" s="205"/>
      <c r="D381" s="206" t="s">
        <v>75</v>
      </c>
      <c r="E381" s="207" t="s">
        <v>2089</v>
      </c>
      <c r="F381" s="207" t="s">
        <v>1409</v>
      </c>
      <c r="G381" s="205"/>
      <c r="H381" s="205"/>
      <c r="I381" s="208"/>
      <c r="J381" s="208"/>
      <c r="K381" s="209">
        <f>BK381</f>
        <v>0</v>
      </c>
      <c r="L381" s="205"/>
      <c r="M381" s="210"/>
      <c r="N381" s="211"/>
      <c r="O381" s="212"/>
      <c r="P381" s="212"/>
      <c r="Q381" s="213">
        <f>SUM(Q382:Q383)</f>
        <v>0</v>
      </c>
      <c r="R381" s="213">
        <f>SUM(R382:R383)</f>
        <v>0</v>
      </c>
      <c r="S381" s="212"/>
      <c r="T381" s="214">
        <f>SUM(T382:T383)</f>
        <v>0</v>
      </c>
      <c r="U381" s="212"/>
      <c r="V381" s="214">
        <f>SUM(V382:V383)</f>
        <v>0</v>
      </c>
      <c r="W381" s="212"/>
      <c r="X381" s="215">
        <f>SUM(X382:X383)</f>
        <v>0</v>
      </c>
      <c r="Y381" s="12"/>
      <c r="Z381" s="12"/>
      <c r="AA381" s="12"/>
      <c r="AB381" s="12"/>
      <c r="AC381" s="12"/>
      <c r="AD381" s="12"/>
      <c r="AE381" s="12"/>
      <c r="AR381" s="216" t="s">
        <v>83</v>
      </c>
      <c r="AT381" s="217" t="s">
        <v>75</v>
      </c>
      <c r="AU381" s="217" t="s">
        <v>76</v>
      </c>
      <c r="AY381" s="216" t="s">
        <v>168</v>
      </c>
      <c r="BK381" s="218">
        <f>SUM(BK382:BK383)</f>
        <v>0</v>
      </c>
    </row>
    <row r="382" s="2" customFormat="1" ht="16.5" customHeight="1">
      <c r="A382" s="38"/>
      <c r="B382" s="39"/>
      <c r="C382" s="221" t="s">
        <v>745</v>
      </c>
      <c r="D382" s="221" t="s">
        <v>171</v>
      </c>
      <c r="E382" s="222" t="s">
        <v>2090</v>
      </c>
      <c r="F382" s="223" t="s">
        <v>2091</v>
      </c>
      <c r="G382" s="224" t="s">
        <v>878</v>
      </c>
      <c r="H382" s="284"/>
      <c r="I382" s="226"/>
      <c r="J382" s="226"/>
      <c r="K382" s="227">
        <f>ROUND(P382*H382,2)</f>
        <v>0</v>
      </c>
      <c r="L382" s="223" t="s">
        <v>1</v>
      </c>
      <c r="M382" s="44"/>
      <c r="N382" s="228" t="s">
        <v>1</v>
      </c>
      <c r="O382" s="229" t="s">
        <v>39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91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38"/>
      <c r="Z382" s="38"/>
      <c r="AA382" s="38"/>
      <c r="AB382" s="38"/>
      <c r="AC382" s="38"/>
      <c r="AD382" s="38"/>
      <c r="AE382" s="38"/>
      <c r="AR382" s="233" t="s">
        <v>175</v>
      </c>
      <c r="AT382" s="233" t="s">
        <v>171</v>
      </c>
      <c r="AU382" s="233" t="s">
        <v>83</v>
      </c>
      <c r="AY382" s="17" t="s">
        <v>168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7" t="s">
        <v>83</v>
      </c>
      <c r="BK382" s="234">
        <f>ROUND(P382*H382,2)</f>
        <v>0</v>
      </c>
      <c r="BL382" s="17" t="s">
        <v>175</v>
      </c>
      <c r="BM382" s="233" t="s">
        <v>746</v>
      </c>
    </row>
    <row r="383" s="2" customFormat="1">
      <c r="A383" s="38"/>
      <c r="B383" s="39"/>
      <c r="C383" s="40"/>
      <c r="D383" s="235" t="s">
        <v>176</v>
      </c>
      <c r="E383" s="40"/>
      <c r="F383" s="236" t="s">
        <v>2091</v>
      </c>
      <c r="G383" s="40"/>
      <c r="H383" s="40"/>
      <c r="I383" s="237"/>
      <c r="J383" s="237"/>
      <c r="K383" s="40"/>
      <c r="L383" s="40"/>
      <c r="M383" s="44"/>
      <c r="N383" s="285"/>
      <c r="O383" s="286"/>
      <c r="P383" s="287"/>
      <c r="Q383" s="287"/>
      <c r="R383" s="287"/>
      <c r="S383" s="287"/>
      <c r="T383" s="287"/>
      <c r="U383" s="287"/>
      <c r="V383" s="287"/>
      <c r="W383" s="287"/>
      <c r="X383" s="288"/>
      <c r="Y383" s="38"/>
      <c r="Z383" s="38"/>
      <c r="AA383" s="38"/>
      <c r="AB383" s="38"/>
      <c r="AC383" s="38"/>
      <c r="AD383" s="38"/>
      <c r="AE383" s="38"/>
      <c r="AT383" s="17" t="s">
        <v>176</v>
      </c>
      <c r="AU383" s="17" t="s">
        <v>83</v>
      </c>
    </row>
    <row r="384" s="2" customFormat="1" ht="6.96" customHeight="1">
      <c r="A384" s="38"/>
      <c r="B384" s="66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44"/>
      <c r="N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</row>
  </sheetData>
  <sheetProtection sheet="1" autoFilter="0" formatColumns="0" formatRows="0" objects="1" scenarios="1" spinCount="100000" saltValue="aPtJsSBroy8+wUQ1PatMMp7o320YEbvAxvXfs7VUgCd8oBisU6C8QdPrrIIxKpyBH3wm/nfUeiGqkI58nmZ0LA==" hashValue="GwoGvOm3WLnolnUr/QuzoaA6zZDyap95pIIKYA5FGmOuzC541ZUon5w+RuANYvOi1XujRroLItcu4lbrZ3BgkA==" algorithmName="SHA-512" password="CC35"/>
  <autoFilter ref="C125:L383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111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ROUND(K143,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ROUND((SUM(BE143:BE1166)),  2)</f>
        <v>0</v>
      </c>
      <c r="G35" s="38"/>
      <c r="H35" s="38"/>
      <c r="I35" s="156">
        <v>0.21</v>
      </c>
      <c r="J35" s="38"/>
      <c r="K35" s="151">
        <f>ROUND(((SUM(BE143:BE1166))*I35),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ROUND((SUM(BF143:BF1166)),  2)</f>
        <v>0</v>
      </c>
      <c r="G36" s="38"/>
      <c r="H36" s="38"/>
      <c r="I36" s="156">
        <v>0.12</v>
      </c>
      <c r="J36" s="38"/>
      <c r="K36" s="151">
        <f>ROUND(((SUM(BF143:BF1166))*I36),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ROUND((SUM(BG143:BG1166)),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ROUND((SUM(BH143:BH1166)),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ROUND((SUM(BI143:BI1166)),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SO-01 - Stavební úpravy -...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Q143</f>
        <v>0</v>
      </c>
      <c r="J96" s="110">
        <f>R143</f>
        <v>0</v>
      </c>
      <c r="K96" s="110">
        <f>K143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Q144</f>
        <v>0</v>
      </c>
      <c r="J97" s="184">
        <f>R144</f>
        <v>0</v>
      </c>
      <c r="K97" s="184">
        <f>K144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123</v>
      </c>
      <c r="E98" s="189"/>
      <c r="F98" s="189"/>
      <c r="G98" s="189"/>
      <c r="H98" s="189"/>
      <c r="I98" s="190">
        <f>Q145</f>
        <v>0</v>
      </c>
      <c r="J98" s="190">
        <f>R145</f>
        <v>0</v>
      </c>
      <c r="K98" s="190">
        <f>K145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124</v>
      </c>
      <c r="E99" s="189"/>
      <c r="F99" s="189"/>
      <c r="G99" s="189"/>
      <c r="H99" s="189"/>
      <c r="I99" s="190">
        <f>Q162</f>
        <v>0</v>
      </c>
      <c r="J99" s="190">
        <f>R162</f>
        <v>0</v>
      </c>
      <c r="K99" s="190">
        <f>K162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125</v>
      </c>
      <c r="E100" s="189"/>
      <c r="F100" s="189"/>
      <c r="G100" s="189"/>
      <c r="H100" s="189"/>
      <c r="I100" s="190">
        <f>Q191</f>
        <v>0</v>
      </c>
      <c r="J100" s="190">
        <f>R191</f>
        <v>0</v>
      </c>
      <c r="K100" s="190">
        <f>K191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126</v>
      </c>
      <c r="E101" s="189"/>
      <c r="F101" s="189"/>
      <c r="G101" s="189"/>
      <c r="H101" s="189"/>
      <c r="I101" s="190">
        <f>Q221</f>
        <v>0</v>
      </c>
      <c r="J101" s="190">
        <f>R221</f>
        <v>0</v>
      </c>
      <c r="K101" s="190">
        <f>K221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127</v>
      </c>
      <c r="E102" s="189"/>
      <c r="F102" s="189"/>
      <c r="G102" s="189"/>
      <c r="H102" s="189"/>
      <c r="I102" s="190">
        <f>Q277</f>
        <v>0</v>
      </c>
      <c r="J102" s="190">
        <f>R277</f>
        <v>0</v>
      </c>
      <c r="K102" s="190">
        <f>K277</f>
        <v>0</v>
      </c>
      <c r="L102" s="187"/>
      <c r="M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128</v>
      </c>
      <c r="E103" s="189"/>
      <c r="F103" s="189"/>
      <c r="G103" s="189"/>
      <c r="H103" s="189"/>
      <c r="I103" s="190">
        <f>Q303</f>
        <v>0</v>
      </c>
      <c r="J103" s="190">
        <f>R303</f>
        <v>0</v>
      </c>
      <c r="K103" s="190">
        <f>K303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129</v>
      </c>
      <c r="E104" s="189"/>
      <c r="F104" s="189"/>
      <c r="G104" s="189"/>
      <c r="H104" s="189"/>
      <c r="I104" s="190">
        <f>Q318</f>
        <v>0</v>
      </c>
      <c r="J104" s="190">
        <f>R318</f>
        <v>0</v>
      </c>
      <c r="K104" s="190">
        <f>K318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130</v>
      </c>
      <c r="E105" s="189"/>
      <c r="F105" s="189"/>
      <c r="G105" s="189"/>
      <c r="H105" s="189"/>
      <c r="I105" s="190">
        <f>Q465</f>
        <v>0</v>
      </c>
      <c r="J105" s="190">
        <f>R465</f>
        <v>0</v>
      </c>
      <c r="K105" s="190">
        <f>K465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131</v>
      </c>
      <c r="E106" s="189"/>
      <c r="F106" s="189"/>
      <c r="G106" s="189"/>
      <c r="H106" s="189"/>
      <c r="I106" s="190">
        <f>Q534</f>
        <v>0</v>
      </c>
      <c r="J106" s="190">
        <f>R534</f>
        <v>0</v>
      </c>
      <c r="K106" s="190">
        <f>K534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132</v>
      </c>
      <c r="E107" s="189"/>
      <c r="F107" s="189"/>
      <c r="G107" s="189"/>
      <c r="H107" s="189"/>
      <c r="I107" s="190">
        <f>Q545</f>
        <v>0</v>
      </c>
      <c r="J107" s="190">
        <f>R545</f>
        <v>0</v>
      </c>
      <c r="K107" s="190">
        <f>K545</f>
        <v>0</v>
      </c>
      <c r="L107" s="187"/>
      <c r="M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133</v>
      </c>
      <c r="E108" s="183"/>
      <c r="F108" s="183"/>
      <c r="G108" s="183"/>
      <c r="H108" s="183"/>
      <c r="I108" s="184">
        <f>Q548</f>
        <v>0</v>
      </c>
      <c r="J108" s="184">
        <f>R548</f>
        <v>0</v>
      </c>
      <c r="K108" s="184">
        <f>K548</f>
        <v>0</v>
      </c>
      <c r="L108" s="181"/>
      <c r="M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134</v>
      </c>
      <c r="E109" s="189"/>
      <c r="F109" s="189"/>
      <c r="G109" s="189"/>
      <c r="H109" s="189"/>
      <c r="I109" s="190">
        <f>Q549</f>
        <v>0</v>
      </c>
      <c r="J109" s="190">
        <f>R549</f>
        <v>0</v>
      </c>
      <c r="K109" s="190">
        <f>K549</f>
        <v>0</v>
      </c>
      <c r="L109" s="187"/>
      <c r="M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135</v>
      </c>
      <c r="E110" s="189"/>
      <c r="F110" s="189"/>
      <c r="G110" s="189"/>
      <c r="H110" s="189"/>
      <c r="I110" s="190">
        <f>Q651</f>
        <v>0</v>
      </c>
      <c r="J110" s="190">
        <f>R651</f>
        <v>0</v>
      </c>
      <c r="K110" s="190">
        <f>K651</f>
        <v>0</v>
      </c>
      <c r="L110" s="187"/>
      <c r="M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136</v>
      </c>
      <c r="E111" s="189"/>
      <c r="F111" s="189"/>
      <c r="G111" s="189"/>
      <c r="H111" s="189"/>
      <c r="I111" s="190">
        <f>Q704</f>
        <v>0</v>
      </c>
      <c r="J111" s="190">
        <f>R704</f>
        <v>0</v>
      </c>
      <c r="K111" s="190">
        <f>K704</f>
        <v>0</v>
      </c>
      <c r="L111" s="187"/>
      <c r="M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137</v>
      </c>
      <c r="E112" s="189"/>
      <c r="F112" s="189"/>
      <c r="G112" s="189"/>
      <c r="H112" s="189"/>
      <c r="I112" s="190">
        <f>Q730</f>
        <v>0</v>
      </c>
      <c r="J112" s="190">
        <f>R730</f>
        <v>0</v>
      </c>
      <c r="K112" s="190">
        <f>K730</f>
        <v>0</v>
      </c>
      <c r="L112" s="187"/>
      <c r="M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138</v>
      </c>
      <c r="E113" s="189"/>
      <c r="F113" s="189"/>
      <c r="G113" s="189"/>
      <c r="H113" s="189"/>
      <c r="I113" s="190">
        <f>Q739</f>
        <v>0</v>
      </c>
      <c r="J113" s="190">
        <f>R739</f>
        <v>0</v>
      </c>
      <c r="K113" s="190">
        <f>K739</f>
        <v>0</v>
      </c>
      <c r="L113" s="187"/>
      <c r="M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139</v>
      </c>
      <c r="E114" s="189"/>
      <c r="F114" s="189"/>
      <c r="G114" s="189"/>
      <c r="H114" s="189"/>
      <c r="I114" s="190">
        <f>Q748</f>
        <v>0</v>
      </c>
      <c r="J114" s="190">
        <f>R748</f>
        <v>0</v>
      </c>
      <c r="K114" s="190">
        <f>K748</f>
        <v>0</v>
      </c>
      <c r="L114" s="187"/>
      <c r="M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140</v>
      </c>
      <c r="E115" s="189"/>
      <c r="F115" s="189"/>
      <c r="G115" s="189"/>
      <c r="H115" s="189"/>
      <c r="I115" s="190">
        <f>Q771</f>
        <v>0</v>
      </c>
      <c r="J115" s="190">
        <f>R771</f>
        <v>0</v>
      </c>
      <c r="K115" s="190">
        <f>K771</f>
        <v>0</v>
      </c>
      <c r="L115" s="187"/>
      <c r="M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141</v>
      </c>
      <c r="E116" s="189"/>
      <c r="F116" s="189"/>
      <c r="G116" s="189"/>
      <c r="H116" s="189"/>
      <c r="I116" s="190">
        <f>Q804</f>
        <v>0</v>
      </c>
      <c r="J116" s="190">
        <f>R804</f>
        <v>0</v>
      </c>
      <c r="K116" s="190">
        <f>K804</f>
        <v>0</v>
      </c>
      <c r="L116" s="187"/>
      <c r="M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142</v>
      </c>
      <c r="E117" s="189"/>
      <c r="F117" s="189"/>
      <c r="G117" s="189"/>
      <c r="H117" s="189"/>
      <c r="I117" s="190">
        <f>Q845</f>
        <v>0</v>
      </c>
      <c r="J117" s="190">
        <f>R845</f>
        <v>0</v>
      </c>
      <c r="K117" s="190">
        <f>K845</f>
        <v>0</v>
      </c>
      <c r="L117" s="187"/>
      <c r="M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143</v>
      </c>
      <c r="E118" s="189"/>
      <c r="F118" s="189"/>
      <c r="G118" s="189"/>
      <c r="H118" s="189"/>
      <c r="I118" s="190">
        <f>Q880</f>
        <v>0</v>
      </c>
      <c r="J118" s="190">
        <f>R880</f>
        <v>0</v>
      </c>
      <c r="K118" s="190">
        <f>K880</f>
        <v>0</v>
      </c>
      <c r="L118" s="187"/>
      <c r="M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144</v>
      </c>
      <c r="E119" s="189"/>
      <c r="F119" s="189"/>
      <c r="G119" s="189"/>
      <c r="H119" s="189"/>
      <c r="I119" s="190">
        <f>Q1023</f>
        <v>0</v>
      </c>
      <c r="J119" s="190">
        <f>R1023</f>
        <v>0</v>
      </c>
      <c r="K119" s="190">
        <f>K1023</f>
        <v>0</v>
      </c>
      <c r="L119" s="187"/>
      <c r="M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145</v>
      </c>
      <c r="E120" s="189"/>
      <c r="F120" s="189"/>
      <c r="G120" s="189"/>
      <c r="H120" s="189"/>
      <c r="I120" s="190">
        <f>Q1059</f>
        <v>0</v>
      </c>
      <c r="J120" s="190">
        <f>R1059</f>
        <v>0</v>
      </c>
      <c r="K120" s="190">
        <f>K1059</f>
        <v>0</v>
      </c>
      <c r="L120" s="187"/>
      <c r="M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146</v>
      </c>
      <c r="E121" s="189"/>
      <c r="F121" s="189"/>
      <c r="G121" s="189"/>
      <c r="H121" s="189"/>
      <c r="I121" s="190">
        <f>Q1086</f>
        <v>0</v>
      </c>
      <c r="J121" s="190">
        <f>R1086</f>
        <v>0</v>
      </c>
      <c r="K121" s="190">
        <f>K1086</f>
        <v>0</v>
      </c>
      <c r="L121" s="187"/>
      <c r="M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147</v>
      </c>
      <c r="E122" s="189"/>
      <c r="F122" s="189"/>
      <c r="G122" s="189"/>
      <c r="H122" s="189"/>
      <c r="I122" s="190">
        <f>Q1093</f>
        <v>0</v>
      </c>
      <c r="J122" s="190">
        <f>R1093</f>
        <v>0</v>
      </c>
      <c r="K122" s="190">
        <f>K1093</f>
        <v>0</v>
      </c>
      <c r="L122" s="187"/>
      <c r="M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80"/>
      <c r="C123" s="181"/>
      <c r="D123" s="182" t="s">
        <v>148</v>
      </c>
      <c r="E123" s="183"/>
      <c r="F123" s="183"/>
      <c r="G123" s="183"/>
      <c r="H123" s="183"/>
      <c r="I123" s="184">
        <f>Q1148</f>
        <v>0</v>
      </c>
      <c r="J123" s="184">
        <f>R1148</f>
        <v>0</v>
      </c>
      <c r="K123" s="184">
        <f>K1148</f>
        <v>0</v>
      </c>
      <c r="L123" s="181"/>
      <c r="M123" s="18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2" customFormat="1" ht="21.84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9" s="2" customFormat="1" ht="6.96" customHeight="1">
      <c r="A129" s="38"/>
      <c r="B129" s="68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4.96" customHeight="1">
      <c r="A130" s="38"/>
      <c r="B130" s="39"/>
      <c r="C130" s="23" t="s">
        <v>149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17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6.25" customHeight="1">
      <c r="A133" s="38"/>
      <c r="B133" s="39"/>
      <c r="C133" s="40"/>
      <c r="D133" s="40"/>
      <c r="E133" s="175" t="str">
        <f>E7</f>
        <v>23-416 - Dostavba budovy - zkapacitnění - ZŠ Hovorčovická, Praha 8</v>
      </c>
      <c r="F133" s="32"/>
      <c r="G133" s="32"/>
      <c r="H133" s="32"/>
      <c r="I133" s="40"/>
      <c r="J133" s="40"/>
      <c r="K133" s="40"/>
      <c r="L133" s="40"/>
      <c r="M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110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6.5" customHeight="1">
      <c r="A135" s="38"/>
      <c r="B135" s="39"/>
      <c r="C135" s="40"/>
      <c r="D135" s="40"/>
      <c r="E135" s="76" t="str">
        <f>E9</f>
        <v>SO-01 - Stavební úpravy -...</v>
      </c>
      <c r="F135" s="40"/>
      <c r="G135" s="40"/>
      <c r="H135" s="40"/>
      <c r="I135" s="40"/>
      <c r="J135" s="40"/>
      <c r="K135" s="40"/>
      <c r="L135" s="40"/>
      <c r="M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21</v>
      </c>
      <c r="D137" s="40"/>
      <c r="E137" s="40"/>
      <c r="F137" s="27" t="str">
        <f>F12</f>
        <v xml:space="preserve"> </v>
      </c>
      <c r="G137" s="40"/>
      <c r="H137" s="40"/>
      <c r="I137" s="32" t="s">
        <v>23</v>
      </c>
      <c r="J137" s="79" t="str">
        <f>IF(J12="","",J12)</f>
        <v>19. 9. 2025</v>
      </c>
      <c r="K137" s="40"/>
      <c r="L137" s="40"/>
      <c r="M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25</v>
      </c>
      <c r="D139" s="40"/>
      <c r="E139" s="40"/>
      <c r="F139" s="27" t="str">
        <f>E15</f>
        <v xml:space="preserve"> </v>
      </c>
      <c r="G139" s="40"/>
      <c r="H139" s="40"/>
      <c r="I139" s="32" t="s">
        <v>30</v>
      </c>
      <c r="J139" s="36" t="str">
        <f>E21</f>
        <v xml:space="preserve"> </v>
      </c>
      <c r="K139" s="40"/>
      <c r="L139" s="40"/>
      <c r="M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28</v>
      </c>
      <c r="D140" s="40"/>
      <c r="E140" s="40"/>
      <c r="F140" s="27" t="str">
        <f>IF(E18="","",E18)</f>
        <v>Vyplň údaj</v>
      </c>
      <c r="G140" s="40"/>
      <c r="H140" s="40"/>
      <c r="I140" s="32" t="s">
        <v>31</v>
      </c>
      <c r="J140" s="36" t="str">
        <f>E24</f>
        <v xml:space="preserve"> </v>
      </c>
      <c r="K140" s="40"/>
      <c r="L140" s="40"/>
      <c r="M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0.32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11" customFormat="1" ht="29.28" customHeight="1">
      <c r="A142" s="192"/>
      <c r="B142" s="193"/>
      <c r="C142" s="194" t="s">
        <v>150</v>
      </c>
      <c r="D142" s="195" t="s">
        <v>59</v>
      </c>
      <c r="E142" s="195" t="s">
        <v>55</v>
      </c>
      <c r="F142" s="195" t="s">
        <v>56</v>
      </c>
      <c r="G142" s="195" t="s">
        <v>151</v>
      </c>
      <c r="H142" s="195" t="s">
        <v>152</v>
      </c>
      <c r="I142" s="195" t="s">
        <v>153</v>
      </c>
      <c r="J142" s="195" t="s">
        <v>154</v>
      </c>
      <c r="K142" s="195" t="s">
        <v>119</v>
      </c>
      <c r="L142" s="196" t="s">
        <v>155</v>
      </c>
      <c r="M142" s="197"/>
      <c r="N142" s="100" t="s">
        <v>1</v>
      </c>
      <c r="O142" s="101" t="s">
        <v>38</v>
      </c>
      <c r="P142" s="101" t="s">
        <v>156</v>
      </c>
      <c r="Q142" s="101" t="s">
        <v>157</v>
      </c>
      <c r="R142" s="101" t="s">
        <v>158</v>
      </c>
      <c r="S142" s="101" t="s">
        <v>159</v>
      </c>
      <c r="T142" s="101" t="s">
        <v>160</v>
      </c>
      <c r="U142" s="101" t="s">
        <v>161</v>
      </c>
      <c r="V142" s="101" t="s">
        <v>162</v>
      </c>
      <c r="W142" s="101" t="s">
        <v>163</v>
      </c>
      <c r="X142" s="102" t="s">
        <v>164</v>
      </c>
      <c r="Y142" s="192"/>
      <c r="Z142" s="192"/>
      <c r="AA142" s="192"/>
      <c r="AB142" s="192"/>
      <c r="AC142" s="192"/>
      <c r="AD142" s="192"/>
      <c r="AE142" s="192"/>
    </row>
    <row r="143" s="2" customFormat="1" ht="22.8" customHeight="1">
      <c r="A143" s="38"/>
      <c r="B143" s="39"/>
      <c r="C143" s="107" t="s">
        <v>165</v>
      </c>
      <c r="D143" s="40"/>
      <c r="E143" s="40"/>
      <c r="F143" s="40"/>
      <c r="G143" s="40"/>
      <c r="H143" s="40"/>
      <c r="I143" s="40"/>
      <c r="J143" s="40"/>
      <c r="K143" s="198">
        <f>BK143</f>
        <v>0</v>
      </c>
      <c r="L143" s="40"/>
      <c r="M143" s="44"/>
      <c r="N143" s="103"/>
      <c r="O143" s="199"/>
      <c r="P143" s="104"/>
      <c r="Q143" s="200">
        <f>Q144+Q548+Q1148</f>
        <v>0</v>
      </c>
      <c r="R143" s="200">
        <f>R144+R548+R1148</f>
        <v>0</v>
      </c>
      <c r="S143" s="104"/>
      <c r="T143" s="201">
        <f>T144+T548+T1148</f>
        <v>0</v>
      </c>
      <c r="U143" s="104"/>
      <c r="V143" s="201">
        <f>V144+V548+V1148</f>
        <v>0</v>
      </c>
      <c r="W143" s="104"/>
      <c r="X143" s="202">
        <f>X144+X548+X1148</f>
        <v>0</v>
      </c>
      <c r="Y143" s="38"/>
      <c r="Z143" s="38"/>
      <c r="AA143" s="38"/>
      <c r="AB143" s="38"/>
      <c r="AC143" s="38"/>
      <c r="AD143" s="38"/>
      <c r="AE143" s="38"/>
      <c r="AT143" s="17" t="s">
        <v>75</v>
      </c>
      <c r="AU143" s="17" t="s">
        <v>121</v>
      </c>
      <c r="BK143" s="203">
        <f>BK144+BK548+BK1148</f>
        <v>0</v>
      </c>
    </row>
    <row r="144" s="12" customFormat="1" ht="25.92" customHeight="1">
      <c r="A144" s="12"/>
      <c r="B144" s="204"/>
      <c r="C144" s="205"/>
      <c r="D144" s="206" t="s">
        <v>75</v>
      </c>
      <c r="E144" s="207" t="s">
        <v>166</v>
      </c>
      <c r="F144" s="207" t="s">
        <v>167</v>
      </c>
      <c r="G144" s="205"/>
      <c r="H144" s="205"/>
      <c r="I144" s="208"/>
      <c r="J144" s="208"/>
      <c r="K144" s="209">
        <f>BK144</f>
        <v>0</v>
      </c>
      <c r="L144" s="205"/>
      <c r="M144" s="210"/>
      <c r="N144" s="211"/>
      <c r="O144" s="212"/>
      <c r="P144" s="212"/>
      <c r="Q144" s="213">
        <f>Q145+Q162+Q191+Q221+Q277+Q303+Q318+Q465+Q534+Q545</f>
        <v>0</v>
      </c>
      <c r="R144" s="213">
        <f>R145+R162+R191+R221+R277+R303+R318+R465+R534+R545</f>
        <v>0</v>
      </c>
      <c r="S144" s="212"/>
      <c r="T144" s="214">
        <f>T145+T162+T191+T221+T277+T303+T318+T465+T534+T545</f>
        <v>0</v>
      </c>
      <c r="U144" s="212"/>
      <c r="V144" s="214">
        <f>V145+V162+V191+V221+V277+V303+V318+V465+V534+V545</f>
        <v>0</v>
      </c>
      <c r="W144" s="212"/>
      <c r="X144" s="215">
        <f>X145+X162+X191+X221+X277+X303+X318+X465+X534+X545</f>
        <v>0</v>
      </c>
      <c r="Y144" s="12"/>
      <c r="Z144" s="12"/>
      <c r="AA144" s="12"/>
      <c r="AB144" s="12"/>
      <c r="AC144" s="12"/>
      <c r="AD144" s="12"/>
      <c r="AE144" s="12"/>
      <c r="AR144" s="216" t="s">
        <v>83</v>
      </c>
      <c r="AT144" s="217" t="s">
        <v>75</v>
      </c>
      <c r="AU144" s="217" t="s">
        <v>76</v>
      </c>
      <c r="AY144" s="216" t="s">
        <v>168</v>
      </c>
      <c r="BK144" s="218">
        <f>BK145+BK162+BK191+BK221+BK277+BK303+BK318+BK465+BK534+BK545</f>
        <v>0</v>
      </c>
    </row>
    <row r="145" s="12" customFormat="1" ht="22.8" customHeight="1">
      <c r="A145" s="12"/>
      <c r="B145" s="204"/>
      <c r="C145" s="205"/>
      <c r="D145" s="206" t="s">
        <v>75</v>
      </c>
      <c r="E145" s="219" t="s">
        <v>169</v>
      </c>
      <c r="F145" s="219" t="s">
        <v>170</v>
      </c>
      <c r="G145" s="205"/>
      <c r="H145" s="205"/>
      <c r="I145" s="208"/>
      <c r="J145" s="208"/>
      <c r="K145" s="220">
        <f>BK145</f>
        <v>0</v>
      </c>
      <c r="L145" s="205"/>
      <c r="M145" s="210"/>
      <c r="N145" s="211"/>
      <c r="O145" s="212"/>
      <c r="P145" s="212"/>
      <c r="Q145" s="213">
        <f>SUM(Q146:Q161)</f>
        <v>0</v>
      </c>
      <c r="R145" s="213">
        <f>SUM(R146:R161)</f>
        <v>0</v>
      </c>
      <c r="S145" s="212"/>
      <c r="T145" s="214">
        <f>SUM(T146:T161)</f>
        <v>0</v>
      </c>
      <c r="U145" s="212"/>
      <c r="V145" s="214">
        <f>SUM(V146:V161)</f>
        <v>0</v>
      </c>
      <c r="W145" s="212"/>
      <c r="X145" s="215">
        <f>SUM(X146:X161)</f>
        <v>0</v>
      </c>
      <c r="Y145" s="12"/>
      <c r="Z145" s="12"/>
      <c r="AA145" s="12"/>
      <c r="AB145" s="12"/>
      <c r="AC145" s="12"/>
      <c r="AD145" s="12"/>
      <c r="AE145" s="12"/>
      <c r="AR145" s="216" t="s">
        <v>83</v>
      </c>
      <c r="AT145" s="217" t="s">
        <v>75</v>
      </c>
      <c r="AU145" s="217" t="s">
        <v>83</v>
      </c>
      <c r="AY145" s="216" t="s">
        <v>168</v>
      </c>
      <c r="BK145" s="218">
        <f>SUM(BK146:BK161)</f>
        <v>0</v>
      </c>
    </row>
    <row r="146" s="2" customFormat="1" ht="16.5" customHeight="1">
      <c r="A146" s="38"/>
      <c r="B146" s="39"/>
      <c r="C146" s="221" t="s">
        <v>83</v>
      </c>
      <c r="D146" s="221" t="s">
        <v>171</v>
      </c>
      <c r="E146" s="222" t="s">
        <v>172</v>
      </c>
      <c r="F146" s="223" t="s">
        <v>173</v>
      </c>
      <c r="G146" s="224" t="s">
        <v>174</v>
      </c>
      <c r="H146" s="225">
        <v>1</v>
      </c>
      <c r="I146" s="226"/>
      <c r="J146" s="226"/>
      <c r="K146" s="227">
        <f>ROUND(P146*H146,2)</f>
        <v>0</v>
      </c>
      <c r="L146" s="223" t="s">
        <v>1</v>
      </c>
      <c r="M146" s="44"/>
      <c r="N146" s="228" t="s">
        <v>1</v>
      </c>
      <c r="O146" s="229" t="s">
        <v>39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91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38"/>
      <c r="Z146" s="38"/>
      <c r="AA146" s="38"/>
      <c r="AB146" s="38"/>
      <c r="AC146" s="38"/>
      <c r="AD146" s="38"/>
      <c r="AE146" s="38"/>
      <c r="AR146" s="233" t="s">
        <v>175</v>
      </c>
      <c r="AT146" s="233" t="s">
        <v>171</v>
      </c>
      <c r="AU146" s="233" t="s">
        <v>85</v>
      </c>
      <c r="AY146" s="17" t="s">
        <v>168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7" t="s">
        <v>83</v>
      </c>
      <c r="BK146" s="234">
        <f>ROUND(P146*H146,2)</f>
        <v>0</v>
      </c>
      <c r="BL146" s="17" t="s">
        <v>175</v>
      </c>
      <c r="BM146" s="233" t="s">
        <v>85</v>
      </c>
    </row>
    <row r="147" s="2" customFormat="1">
      <c r="A147" s="38"/>
      <c r="B147" s="39"/>
      <c r="C147" s="40"/>
      <c r="D147" s="235" t="s">
        <v>176</v>
      </c>
      <c r="E147" s="40"/>
      <c r="F147" s="236" t="s">
        <v>173</v>
      </c>
      <c r="G147" s="40"/>
      <c r="H147" s="40"/>
      <c r="I147" s="237"/>
      <c r="J147" s="237"/>
      <c r="K147" s="40"/>
      <c r="L147" s="40"/>
      <c r="M147" s="44"/>
      <c r="N147" s="238"/>
      <c r="O147" s="239"/>
      <c r="P147" s="91"/>
      <c r="Q147" s="91"/>
      <c r="R147" s="91"/>
      <c r="S147" s="91"/>
      <c r="T147" s="91"/>
      <c r="U147" s="91"/>
      <c r="V147" s="91"/>
      <c r="W147" s="91"/>
      <c r="X147" s="92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85</v>
      </c>
    </row>
    <row r="148" s="2" customFormat="1" ht="24.15" customHeight="1">
      <c r="A148" s="38"/>
      <c r="B148" s="39"/>
      <c r="C148" s="221" t="s">
        <v>85</v>
      </c>
      <c r="D148" s="221" t="s">
        <v>171</v>
      </c>
      <c r="E148" s="222" t="s">
        <v>177</v>
      </c>
      <c r="F148" s="223" t="s">
        <v>178</v>
      </c>
      <c r="G148" s="224" t="s">
        <v>174</v>
      </c>
      <c r="H148" s="225">
        <v>1</v>
      </c>
      <c r="I148" s="226"/>
      <c r="J148" s="226"/>
      <c r="K148" s="227">
        <f>ROUND(P148*H148,2)</f>
        <v>0</v>
      </c>
      <c r="L148" s="223" t="s">
        <v>1</v>
      </c>
      <c r="M148" s="44"/>
      <c r="N148" s="228" t="s">
        <v>1</v>
      </c>
      <c r="O148" s="229" t="s">
        <v>39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91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38"/>
      <c r="Z148" s="38"/>
      <c r="AA148" s="38"/>
      <c r="AB148" s="38"/>
      <c r="AC148" s="38"/>
      <c r="AD148" s="38"/>
      <c r="AE148" s="38"/>
      <c r="AR148" s="233" t="s">
        <v>175</v>
      </c>
      <c r="AT148" s="233" t="s">
        <v>171</v>
      </c>
      <c r="AU148" s="233" t="s">
        <v>85</v>
      </c>
      <c r="AY148" s="17" t="s">
        <v>168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7" t="s">
        <v>83</v>
      </c>
      <c r="BK148" s="234">
        <f>ROUND(P148*H148,2)</f>
        <v>0</v>
      </c>
      <c r="BL148" s="17" t="s">
        <v>175</v>
      </c>
      <c r="BM148" s="233" t="s">
        <v>175</v>
      </c>
    </row>
    <row r="149" s="2" customFormat="1">
      <c r="A149" s="38"/>
      <c r="B149" s="39"/>
      <c r="C149" s="40"/>
      <c r="D149" s="235" t="s">
        <v>176</v>
      </c>
      <c r="E149" s="40"/>
      <c r="F149" s="236" t="s">
        <v>178</v>
      </c>
      <c r="G149" s="40"/>
      <c r="H149" s="40"/>
      <c r="I149" s="237"/>
      <c r="J149" s="237"/>
      <c r="K149" s="40"/>
      <c r="L149" s="40"/>
      <c r="M149" s="44"/>
      <c r="N149" s="238"/>
      <c r="O149" s="239"/>
      <c r="P149" s="91"/>
      <c r="Q149" s="91"/>
      <c r="R149" s="91"/>
      <c r="S149" s="91"/>
      <c r="T149" s="91"/>
      <c r="U149" s="91"/>
      <c r="V149" s="91"/>
      <c r="W149" s="91"/>
      <c r="X149" s="92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85</v>
      </c>
    </row>
    <row r="150" s="2" customFormat="1" ht="24.15" customHeight="1">
      <c r="A150" s="38"/>
      <c r="B150" s="39"/>
      <c r="C150" s="221" t="s">
        <v>179</v>
      </c>
      <c r="D150" s="221" t="s">
        <v>171</v>
      </c>
      <c r="E150" s="222" t="s">
        <v>180</v>
      </c>
      <c r="F150" s="223" t="s">
        <v>181</v>
      </c>
      <c r="G150" s="224" t="s">
        <v>174</v>
      </c>
      <c r="H150" s="225">
        <v>1</v>
      </c>
      <c r="I150" s="226"/>
      <c r="J150" s="226"/>
      <c r="K150" s="227">
        <f>ROUND(P150*H150,2)</f>
        <v>0</v>
      </c>
      <c r="L150" s="223" t="s">
        <v>1</v>
      </c>
      <c r="M150" s="44"/>
      <c r="N150" s="228" t="s">
        <v>1</v>
      </c>
      <c r="O150" s="229" t="s">
        <v>39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91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38"/>
      <c r="Z150" s="38"/>
      <c r="AA150" s="38"/>
      <c r="AB150" s="38"/>
      <c r="AC150" s="38"/>
      <c r="AD150" s="38"/>
      <c r="AE150" s="38"/>
      <c r="AR150" s="233" t="s">
        <v>175</v>
      </c>
      <c r="AT150" s="233" t="s">
        <v>171</v>
      </c>
      <c r="AU150" s="233" t="s">
        <v>85</v>
      </c>
      <c r="AY150" s="17" t="s">
        <v>168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7" t="s">
        <v>83</v>
      </c>
      <c r="BK150" s="234">
        <f>ROUND(P150*H150,2)</f>
        <v>0</v>
      </c>
      <c r="BL150" s="17" t="s">
        <v>175</v>
      </c>
      <c r="BM150" s="233" t="s">
        <v>182</v>
      </c>
    </row>
    <row r="151" s="2" customFormat="1">
      <c r="A151" s="38"/>
      <c r="B151" s="39"/>
      <c r="C151" s="40"/>
      <c r="D151" s="235" t="s">
        <v>176</v>
      </c>
      <c r="E151" s="40"/>
      <c r="F151" s="236" t="s">
        <v>181</v>
      </c>
      <c r="G151" s="40"/>
      <c r="H151" s="40"/>
      <c r="I151" s="237"/>
      <c r="J151" s="237"/>
      <c r="K151" s="40"/>
      <c r="L151" s="40"/>
      <c r="M151" s="44"/>
      <c r="N151" s="238"/>
      <c r="O151" s="239"/>
      <c r="P151" s="91"/>
      <c r="Q151" s="91"/>
      <c r="R151" s="91"/>
      <c r="S151" s="91"/>
      <c r="T151" s="91"/>
      <c r="U151" s="91"/>
      <c r="V151" s="91"/>
      <c r="W151" s="91"/>
      <c r="X151" s="92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85</v>
      </c>
    </row>
    <row r="152" s="2" customFormat="1" ht="24.15" customHeight="1">
      <c r="A152" s="38"/>
      <c r="B152" s="39"/>
      <c r="C152" s="221" t="s">
        <v>175</v>
      </c>
      <c r="D152" s="221" t="s">
        <v>171</v>
      </c>
      <c r="E152" s="222" t="s">
        <v>183</v>
      </c>
      <c r="F152" s="223" t="s">
        <v>184</v>
      </c>
      <c r="G152" s="224" t="s">
        <v>174</v>
      </c>
      <c r="H152" s="225">
        <v>1</v>
      </c>
      <c r="I152" s="226"/>
      <c r="J152" s="226"/>
      <c r="K152" s="227">
        <f>ROUND(P152*H152,2)</f>
        <v>0</v>
      </c>
      <c r="L152" s="223" t="s">
        <v>1</v>
      </c>
      <c r="M152" s="44"/>
      <c r="N152" s="228" t="s">
        <v>1</v>
      </c>
      <c r="O152" s="229" t="s">
        <v>39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91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38"/>
      <c r="Z152" s="38"/>
      <c r="AA152" s="38"/>
      <c r="AB152" s="38"/>
      <c r="AC152" s="38"/>
      <c r="AD152" s="38"/>
      <c r="AE152" s="38"/>
      <c r="AR152" s="233" t="s">
        <v>175</v>
      </c>
      <c r="AT152" s="233" t="s">
        <v>171</v>
      </c>
      <c r="AU152" s="233" t="s">
        <v>85</v>
      </c>
      <c r="AY152" s="17" t="s">
        <v>168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7" t="s">
        <v>83</v>
      </c>
      <c r="BK152" s="234">
        <f>ROUND(P152*H152,2)</f>
        <v>0</v>
      </c>
      <c r="BL152" s="17" t="s">
        <v>175</v>
      </c>
      <c r="BM152" s="233" t="s">
        <v>185</v>
      </c>
    </row>
    <row r="153" s="2" customFormat="1">
      <c r="A153" s="38"/>
      <c r="B153" s="39"/>
      <c r="C153" s="40"/>
      <c r="D153" s="235" t="s">
        <v>176</v>
      </c>
      <c r="E153" s="40"/>
      <c r="F153" s="236" t="s">
        <v>184</v>
      </c>
      <c r="G153" s="40"/>
      <c r="H153" s="40"/>
      <c r="I153" s="237"/>
      <c r="J153" s="237"/>
      <c r="K153" s="40"/>
      <c r="L153" s="40"/>
      <c r="M153" s="44"/>
      <c r="N153" s="238"/>
      <c r="O153" s="239"/>
      <c r="P153" s="91"/>
      <c r="Q153" s="91"/>
      <c r="R153" s="91"/>
      <c r="S153" s="91"/>
      <c r="T153" s="91"/>
      <c r="U153" s="91"/>
      <c r="V153" s="91"/>
      <c r="W153" s="91"/>
      <c r="X153" s="92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85</v>
      </c>
    </row>
    <row r="154" s="2" customFormat="1" ht="33" customHeight="1">
      <c r="A154" s="38"/>
      <c r="B154" s="39"/>
      <c r="C154" s="221" t="s">
        <v>186</v>
      </c>
      <c r="D154" s="221" t="s">
        <v>171</v>
      </c>
      <c r="E154" s="222" t="s">
        <v>187</v>
      </c>
      <c r="F154" s="223" t="s">
        <v>188</v>
      </c>
      <c r="G154" s="224" t="s">
        <v>174</v>
      </c>
      <c r="H154" s="225">
        <v>1</v>
      </c>
      <c r="I154" s="226"/>
      <c r="J154" s="226"/>
      <c r="K154" s="227">
        <f>ROUND(P154*H154,2)</f>
        <v>0</v>
      </c>
      <c r="L154" s="223" t="s">
        <v>1</v>
      </c>
      <c r="M154" s="44"/>
      <c r="N154" s="228" t="s">
        <v>1</v>
      </c>
      <c r="O154" s="229" t="s">
        <v>39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91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38"/>
      <c r="Z154" s="38"/>
      <c r="AA154" s="38"/>
      <c r="AB154" s="38"/>
      <c r="AC154" s="38"/>
      <c r="AD154" s="38"/>
      <c r="AE154" s="38"/>
      <c r="AR154" s="233" t="s">
        <v>175</v>
      </c>
      <c r="AT154" s="233" t="s">
        <v>171</v>
      </c>
      <c r="AU154" s="233" t="s">
        <v>85</v>
      </c>
      <c r="AY154" s="17" t="s">
        <v>168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7" t="s">
        <v>83</v>
      </c>
      <c r="BK154" s="234">
        <f>ROUND(P154*H154,2)</f>
        <v>0</v>
      </c>
      <c r="BL154" s="17" t="s">
        <v>175</v>
      </c>
      <c r="BM154" s="233" t="s">
        <v>189</v>
      </c>
    </row>
    <row r="155" s="2" customFormat="1">
      <c r="A155" s="38"/>
      <c r="B155" s="39"/>
      <c r="C155" s="40"/>
      <c r="D155" s="235" t="s">
        <v>176</v>
      </c>
      <c r="E155" s="40"/>
      <c r="F155" s="236" t="s">
        <v>188</v>
      </c>
      <c r="G155" s="40"/>
      <c r="H155" s="40"/>
      <c r="I155" s="237"/>
      <c r="J155" s="237"/>
      <c r="K155" s="40"/>
      <c r="L155" s="40"/>
      <c r="M155" s="44"/>
      <c r="N155" s="238"/>
      <c r="O155" s="239"/>
      <c r="P155" s="91"/>
      <c r="Q155" s="91"/>
      <c r="R155" s="91"/>
      <c r="S155" s="91"/>
      <c r="T155" s="91"/>
      <c r="U155" s="91"/>
      <c r="V155" s="91"/>
      <c r="W155" s="91"/>
      <c r="X155" s="92"/>
      <c r="Y155" s="38"/>
      <c r="Z155" s="38"/>
      <c r="AA155" s="38"/>
      <c r="AB155" s="38"/>
      <c r="AC155" s="38"/>
      <c r="AD155" s="38"/>
      <c r="AE155" s="38"/>
      <c r="AT155" s="17" t="s">
        <v>176</v>
      </c>
      <c r="AU155" s="17" t="s">
        <v>85</v>
      </c>
    </row>
    <row r="156" s="2" customFormat="1" ht="33" customHeight="1">
      <c r="A156" s="38"/>
      <c r="B156" s="39"/>
      <c r="C156" s="221" t="s">
        <v>182</v>
      </c>
      <c r="D156" s="221" t="s">
        <v>171</v>
      </c>
      <c r="E156" s="222" t="s">
        <v>190</v>
      </c>
      <c r="F156" s="223" t="s">
        <v>191</v>
      </c>
      <c r="G156" s="224" t="s">
        <v>174</v>
      </c>
      <c r="H156" s="225">
        <v>1</v>
      </c>
      <c r="I156" s="226"/>
      <c r="J156" s="226"/>
      <c r="K156" s="227">
        <f>ROUND(P156*H156,2)</f>
        <v>0</v>
      </c>
      <c r="L156" s="223" t="s">
        <v>1</v>
      </c>
      <c r="M156" s="44"/>
      <c r="N156" s="228" t="s">
        <v>1</v>
      </c>
      <c r="O156" s="229" t="s">
        <v>39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91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38"/>
      <c r="Z156" s="38"/>
      <c r="AA156" s="38"/>
      <c r="AB156" s="38"/>
      <c r="AC156" s="38"/>
      <c r="AD156" s="38"/>
      <c r="AE156" s="38"/>
      <c r="AR156" s="233" t="s">
        <v>175</v>
      </c>
      <c r="AT156" s="233" t="s">
        <v>171</v>
      </c>
      <c r="AU156" s="233" t="s">
        <v>85</v>
      </c>
      <c r="AY156" s="17" t="s">
        <v>168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7" t="s">
        <v>83</v>
      </c>
      <c r="BK156" s="234">
        <f>ROUND(P156*H156,2)</f>
        <v>0</v>
      </c>
      <c r="BL156" s="17" t="s">
        <v>175</v>
      </c>
      <c r="BM156" s="233" t="s">
        <v>9</v>
      </c>
    </row>
    <row r="157" s="2" customFormat="1">
      <c r="A157" s="38"/>
      <c r="B157" s="39"/>
      <c r="C157" s="40"/>
      <c r="D157" s="235" t="s">
        <v>176</v>
      </c>
      <c r="E157" s="40"/>
      <c r="F157" s="236" t="s">
        <v>191</v>
      </c>
      <c r="G157" s="40"/>
      <c r="H157" s="40"/>
      <c r="I157" s="237"/>
      <c r="J157" s="237"/>
      <c r="K157" s="40"/>
      <c r="L157" s="40"/>
      <c r="M157" s="44"/>
      <c r="N157" s="238"/>
      <c r="O157" s="239"/>
      <c r="P157" s="91"/>
      <c r="Q157" s="91"/>
      <c r="R157" s="91"/>
      <c r="S157" s="91"/>
      <c r="T157" s="91"/>
      <c r="U157" s="91"/>
      <c r="V157" s="91"/>
      <c r="W157" s="91"/>
      <c r="X157" s="92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85</v>
      </c>
    </row>
    <row r="158" s="2" customFormat="1" ht="37.8" customHeight="1">
      <c r="A158" s="38"/>
      <c r="B158" s="39"/>
      <c r="C158" s="221" t="s">
        <v>192</v>
      </c>
      <c r="D158" s="221" t="s">
        <v>171</v>
      </c>
      <c r="E158" s="222" t="s">
        <v>193</v>
      </c>
      <c r="F158" s="223" t="s">
        <v>194</v>
      </c>
      <c r="G158" s="224" t="s">
        <v>174</v>
      </c>
      <c r="H158" s="225">
        <v>1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175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175</v>
      </c>
      <c r="BM158" s="233" t="s">
        <v>195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194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2" customFormat="1" ht="37.8" customHeight="1">
      <c r="A160" s="38"/>
      <c r="B160" s="39"/>
      <c r="C160" s="221" t="s">
        <v>185</v>
      </c>
      <c r="D160" s="221" t="s">
        <v>171</v>
      </c>
      <c r="E160" s="222" t="s">
        <v>196</v>
      </c>
      <c r="F160" s="223" t="s">
        <v>197</v>
      </c>
      <c r="G160" s="224" t="s">
        <v>174</v>
      </c>
      <c r="H160" s="225">
        <v>1</v>
      </c>
      <c r="I160" s="226"/>
      <c r="J160" s="226"/>
      <c r="K160" s="227">
        <f>ROUND(P160*H160,2)</f>
        <v>0</v>
      </c>
      <c r="L160" s="223" t="s">
        <v>1</v>
      </c>
      <c r="M160" s="44"/>
      <c r="N160" s="228" t="s">
        <v>1</v>
      </c>
      <c r="O160" s="229" t="s">
        <v>39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91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38"/>
      <c r="Z160" s="38"/>
      <c r="AA160" s="38"/>
      <c r="AB160" s="38"/>
      <c r="AC160" s="38"/>
      <c r="AD160" s="38"/>
      <c r="AE160" s="38"/>
      <c r="AR160" s="233" t="s">
        <v>175</v>
      </c>
      <c r="AT160" s="233" t="s">
        <v>171</v>
      </c>
      <c r="AU160" s="233" t="s">
        <v>85</v>
      </c>
      <c r="AY160" s="17" t="s">
        <v>168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7" t="s">
        <v>83</v>
      </c>
      <c r="BK160" s="234">
        <f>ROUND(P160*H160,2)</f>
        <v>0</v>
      </c>
      <c r="BL160" s="17" t="s">
        <v>175</v>
      </c>
      <c r="BM160" s="233" t="s">
        <v>198</v>
      </c>
    </row>
    <row r="161" s="2" customFormat="1">
      <c r="A161" s="38"/>
      <c r="B161" s="39"/>
      <c r="C161" s="40"/>
      <c r="D161" s="235" t="s">
        <v>176</v>
      </c>
      <c r="E161" s="40"/>
      <c r="F161" s="236" t="s">
        <v>197</v>
      </c>
      <c r="G161" s="40"/>
      <c r="H161" s="40"/>
      <c r="I161" s="237"/>
      <c r="J161" s="237"/>
      <c r="K161" s="40"/>
      <c r="L161" s="40"/>
      <c r="M161" s="44"/>
      <c r="N161" s="238"/>
      <c r="O161" s="239"/>
      <c r="P161" s="91"/>
      <c r="Q161" s="91"/>
      <c r="R161" s="91"/>
      <c r="S161" s="91"/>
      <c r="T161" s="91"/>
      <c r="U161" s="91"/>
      <c r="V161" s="91"/>
      <c r="W161" s="91"/>
      <c r="X161" s="92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85</v>
      </c>
    </row>
    <row r="162" s="12" customFormat="1" ht="22.8" customHeight="1">
      <c r="A162" s="12"/>
      <c r="B162" s="204"/>
      <c r="C162" s="205"/>
      <c r="D162" s="206" t="s">
        <v>75</v>
      </c>
      <c r="E162" s="219" t="s">
        <v>83</v>
      </c>
      <c r="F162" s="219" t="s">
        <v>199</v>
      </c>
      <c r="G162" s="205"/>
      <c r="H162" s="205"/>
      <c r="I162" s="208"/>
      <c r="J162" s="208"/>
      <c r="K162" s="220">
        <f>BK162</f>
        <v>0</v>
      </c>
      <c r="L162" s="205"/>
      <c r="M162" s="210"/>
      <c r="N162" s="211"/>
      <c r="O162" s="212"/>
      <c r="P162" s="212"/>
      <c r="Q162" s="213">
        <f>SUM(Q163:Q190)</f>
        <v>0</v>
      </c>
      <c r="R162" s="213">
        <f>SUM(R163:R190)</f>
        <v>0</v>
      </c>
      <c r="S162" s="212"/>
      <c r="T162" s="214">
        <f>SUM(T163:T190)</f>
        <v>0</v>
      </c>
      <c r="U162" s="212"/>
      <c r="V162" s="214">
        <f>SUM(V163:V190)</f>
        <v>0</v>
      </c>
      <c r="W162" s="212"/>
      <c r="X162" s="215">
        <f>SUM(X163:X190)</f>
        <v>0</v>
      </c>
      <c r="Y162" s="12"/>
      <c r="Z162" s="12"/>
      <c r="AA162" s="12"/>
      <c r="AB162" s="12"/>
      <c r="AC162" s="12"/>
      <c r="AD162" s="12"/>
      <c r="AE162" s="12"/>
      <c r="AR162" s="216" t="s">
        <v>83</v>
      </c>
      <c r="AT162" s="217" t="s">
        <v>75</v>
      </c>
      <c r="AU162" s="217" t="s">
        <v>83</v>
      </c>
      <c r="AY162" s="216" t="s">
        <v>168</v>
      </c>
      <c r="BK162" s="218">
        <f>SUM(BK163:BK190)</f>
        <v>0</v>
      </c>
    </row>
    <row r="163" s="2" customFormat="1" ht="24.15" customHeight="1">
      <c r="A163" s="38"/>
      <c r="B163" s="39"/>
      <c r="C163" s="221" t="s">
        <v>200</v>
      </c>
      <c r="D163" s="221" t="s">
        <v>171</v>
      </c>
      <c r="E163" s="222" t="s">
        <v>201</v>
      </c>
      <c r="F163" s="223" t="s">
        <v>202</v>
      </c>
      <c r="G163" s="224" t="s">
        <v>203</v>
      </c>
      <c r="H163" s="225">
        <v>40.25</v>
      </c>
      <c r="I163" s="226"/>
      <c r="J163" s="226"/>
      <c r="K163" s="227">
        <f>ROUND(P163*H163,2)</f>
        <v>0</v>
      </c>
      <c r="L163" s="223" t="s">
        <v>1</v>
      </c>
      <c r="M163" s="44"/>
      <c r="N163" s="228" t="s">
        <v>1</v>
      </c>
      <c r="O163" s="229" t="s">
        <v>39</v>
      </c>
      <c r="P163" s="230">
        <f>I163+J163</f>
        <v>0</v>
      </c>
      <c r="Q163" s="230">
        <f>ROUND(I163*H163,2)</f>
        <v>0</v>
      </c>
      <c r="R163" s="230">
        <f>ROUND(J163*H163,2)</f>
        <v>0</v>
      </c>
      <c r="S163" s="91"/>
      <c r="T163" s="231">
        <f>S163*H163</f>
        <v>0</v>
      </c>
      <c r="U163" s="231">
        <v>0</v>
      </c>
      <c r="V163" s="231">
        <f>U163*H163</f>
        <v>0</v>
      </c>
      <c r="W163" s="231">
        <v>0</v>
      </c>
      <c r="X163" s="232">
        <f>W163*H163</f>
        <v>0</v>
      </c>
      <c r="Y163" s="38"/>
      <c r="Z163" s="38"/>
      <c r="AA163" s="38"/>
      <c r="AB163" s="38"/>
      <c r="AC163" s="38"/>
      <c r="AD163" s="38"/>
      <c r="AE163" s="38"/>
      <c r="AR163" s="233" t="s">
        <v>175</v>
      </c>
      <c r="AT163" s="233" t="s">
        <v>171</v>
      </c>
      <c r="AU163" s="233" t="s">
        <v>85</v>
      </c>
      <c r="AY163" s="17" t="s">
        <v>168</v>
      </c>
      <c r="BE163" s="234">
        <f>IF(O163="základní",K163,0)</f>
        <v>0</v>
      </c>
      <c r="BF163" s="234">
        <f>IF(O163="snížená",K163,0)</f>
        <v>0</v>
      </c>
      <c r="BG163" s="234">
        <f>IF(O163="zákl. přenesená",K163,0)</f>
        <v>0</v>
      </c>
      <c r="BH163" s="234">
        <f>IF(O163="sníž. přenesená",K163,0)</f>
        <v>0</v>
      </c>
      <c r="BI163" s="234">
        <f>IF(O163="nulová",K163,0)</f>
        <v>0</v>
      </c>
      <c r="BJ163" s="17" t="s">
        <v>83</v>
      </c>
      <c r="BK163" s="234">
        <f>ROUND(P163*H163,2)</f>
        <v>0</v>
      </c>
      <c r="BL163" s="17" t="s">
        <v>175</v>
      </c>
      <c r="BM163" s="233" t="s">
        <v>204</v>
      </c>
    </row>
    <row r="164" s="2" customFormat="1">
      <c r="A164" s="38"/>
      <c r="B164" s="39"/>
      <c r="C164" s="40"/>
      <c r="D164" s="235" t="s">
        <v>176</v>
      </c>
      <c r="E164" s="40"/>
      <c r="F164" s="236" t="s">
        <v>202</v>
      </c>
      <c r="G164" s="40"/>
      <c r="H164" s="40"/>
      <c r="I164" s="237"/>
      <c r="J164" s="237"/>
      <c r="K164" s="40"/>
      <c r="L164" s="40"/>
      <c r="M164" s="44"/>
      <c r="N164" s="238"/>
      <c r="O164" s="239"/>
      <c r="P164" s="91"/>
      <c r="Q164" s="91"/>
      <c r="R164" s="91"/>
      <c r="S164" s="91"/>
      <c r="T164" s="91"/>
      <c r="U164" s="91"/>
      <c r="V164" s="91"/>
      <c r="W164" s="91"/>
      <c r="X164" s="92"/>
      <c r="Y164" s="38"/>
      <c r="Z164" s="38"/>
      <c r="AA164" s="38"/>
      <c r="AB164" s="38"/>
      <c r="AC164" s="38"/>
      <c r="AD164" s="38"/>
      <c r="AE164" s="38"/>
      <c r="AT164" s="17" t="s">
        <v>176</v>
      </c>
      <c r="AU164" s="17" t="s">
        <v>85</v>
      </c>
    </row>
    <row r="165" s="13" customFormat="1">
      <c r="A165" s="13"/>
      <c r="B165" s="240"/>
      <c r="C165" s="241"/>
      <c r="D165" s="235" t="s">
        <v>205</v>
      </c>
      <c r="E165" s="242" t="s">
        <v>1</v>
      </c>
      <c r="F165" s="243" t="s">
        <v>206</v>
      </c>
      <c r="G165" s="241"/>
      <c r="H165" s="244">
        <v>40.25</v>
      </c>
      <c r="I165" s="245"/>
      <c r="J165" s="245"/>
      <c r="K165" s="241"/>
      <c r="L165" s="241"/>
      <c r="M165" s="246"/>
      <c r="N165" s="247"/>
      <c r="O165" s="248"/>
      <c r="P165" s="248"/>
      <c r="Q165" s="248"/>
      <c r="R165" s="248"/>
      <c r="S165" s="248"/>
      <c r="T165" s="248"/>
      <c r="U165" s="248"/>
      <c r="V165" s="248"/>
      <c r="W165" s="248"/>
      <c r="X165" s="249"/>
      <c r="Y165" s="13"/>
      <c r="Z165" s="13"/>
      <c r="AA165" s="13"/>
      <c r="AB165" s="13"/>
      <c r="AC165" s="13"/>
      <c r="AD165" s="13"/>
      <c r="AE165" s="13"/>
      <c r="AT165" s="250" t="s">
        <v>205</v>
      </c>
      <c r="AU165" s="250" t="s">
        <v>85</v>
      </c>
      <c r="AV165" s="13" t="s">
        <v>85</v>
      </c>
      <c r="AW165" s="13" t="s">
        <v>5</v>
      </c>
      <c r="AX165" s="13" t="s">
        <v>76</v>
      </c>
      <c r="AY165" s="250" t="s">
        <v>168</v>
      </c>
    </row>
    <row r="166" s="14" customFormat="1">
      <c r="A166" s="14"/>
      <c r="B166" s="251"/>
      <c r="C166" s="252"/>
      <c r="D166" s="235" t="s">
        <v>205</v>
      </c>
      <c r="E166" s="253" t="s">
        <v>1</v>
      </c>
      <c r="F166" s="254" t="s">
        <v>207</v>
      </c>
      <c r="G166" s="252"/>
      <c r="H166" s="255">
        <v>40.25</v>
      </c>
      <c r="I166" s="256"/>
      <c r="J166" s="256"/>
      <c r="K166" s="252"/>
      <c r="L166" s="252"/>
      <c r="M166" s="257"/>
      <c r="N166" s="258"/>
      <c r="O166" s="259"/>
      <c r="P166" s="259"/>
      <c r="Q166" s="259"/>
      <c r="R166" s="259"/>
      <c r="S166" s="259"/>
      <c r="T166" s="259"/>
      <c r="U166" s="259"/>
      <c r="V166" s="259"/>
      <c r="W166" s="259"/>
      <c r="X166" s="260"/>
      <c r="Y166" s="14"/>
      <c r="Z166" s="14"/>
      <c r="AA166" s="14"/>
      <c r="AB166" s="14"/>
      <c r="AC166" s="14"/>
      <c r="AD166" s="14"/>
      <c r="AE166" s="14"/>
      <c r="AT166" s="261" t="s">
        <v>205</v>
      </c>
      <c r="AU166" s="261" t="s">
        <v>85</v>
      </c>
      <c r="AV166" s="14" t="s">
        <v>175</v>
      </c>
      <c r="AW166" s="14" t="s">
        <v>5</v>
      </c>
      <c r="AX166" s="14" t="s">
        <v>83</v>
      </c>
      <c r="AY166" s="261" t="s">
        <v>168</v>
      </c>
    </row>
    <row r="167" s="2" customFormat="1" ht="24.15" customHeight="1">
      <c r="A167" s="38"/>
      <c r="B167" s="39"/>
      <c r="C167" s="221" t="s">
        <v>189</v>
      </c>
      <c r="D167" s="221" t="s">
        <v>171</v>
      </c>
      <c r="E167" s="222" t="s">
        <v>208</v>
      </c>
      <c r="F167" s="223" t="s">
        <v>209</v>
      </c>
      <c r="G167" s="224" t="s">
        <v>210</v>
      </c>
      <c r="H167" s="225">
        <v>31.493</v>
      </c>
      <c r="I167" s="226"/>
      <c r="J167" s="226"/>
      <c r="K167" s="227">
        <f>ROUND(P167*H167,2)</f>
        <v>0</v>
      </c>
      <c r="L167" s="223" t="s">
        <v>1</v>
      </c>
      <c r="M167" s="44"/>
      <c r="N167" s="228" t="s">
        <v>1</v>
      </c>
      <c r="O167" s="229" t="s">
        <v>39</v>
      </c>
      <c r="P167" s="230">
        <f>I167+J167</f>
        <v>0</v>
      </c>
      <c r="Q167" s="230">
        <f>ROUND(I167*H167,2)</f>
        <v>0</v>
      </c>
      <c r="R167" s="230">
        <f>ROUND(J167*H167,2)</f>
        <v>0</v>
      </c>
      <c r="S167" s="91"/>
      <c r="T167" s="231">
        <f>S167*H167</f>
        <v>0</v>
      </c>
      <c r="U167" s="231">
        <v>0</v>
      </c>
      <c r="V167" s="231">
        <f>U167*H167</f>
        <v>0</v>
      </c>
      <c r="W167" s="231">
        <v>0</v>
      </c>
      <c r="X167" s="232">
        <f>W167*H167</f>
        <v>0</v>
      </c>
      <c r="Y167" s="38"/>
      <c r="Z167" s="38"/>
      <c r="AA167" s="38"/>
      <c r="AB167" s="38"/>
      <c r="AC167" s="38"/>
      <c r="AD167" s="38"/>
      <c r="AE167" s="38"/>
      <c r="AR167" s="233" t="s">
        <v>175</v>
      </c>
      <c r="AT167" s="233" t="s">
        <v>171</v>
      </c>
      <c r="AU167" s="233" t="s">
        <v>85</v>
      </c>
      <c r="AY167" s="17" t="s">
        <v>168</v>
      </c>
      <c r="BE167" s="234">
        <f>IF(O167="základní",K167,0)</f>
        <v>0</v>
      </c>
      <c r="BF167" s="234">
        <f>IF(O167="snížená",K167,0)</f>
        <v>0</v>
      </c>
      <c r="BG167" s="234">
        <f>IF(O167="zákl. přenesená",K167,0)</f>
        <v>0</v>
      </c>
      <c r="BH167" s="234">
        <f>IF(O167="sníž. přenesená",K167,0)</f>
        <v>0</v>
      </c>
      <c r="BI167" s="234">
        <f>IF(O167="nulová",K167,0)</f>
        <v>0</v>
      </c>
      <c r="BJ167" s="17" t="s">
        <v>83</v>
      </c>
      <c r="BK167" s="234">
        <f>ROUND(P167*H167,2)</f>
        <v>0</v>
      </c>
      <c r="BL167" s="17" t="s">
        <v>175</v>
      </c>
      <c r="BM167" s="233" t="s">
        <v>211</v>
      </c>
    </row>
    <row r="168" s="2" customFormat="1">
      <c r="A168" s="38"/>
      <c r="B168" s="39"/>
      <c r="C168" s="40"/>
      <c r="D168" s="235" t="s">
        <v>176</v>
      </c>
      <c r="E168" s="40"/>
      <c r="F168" s="236" t="s">
        <v>209</v>
      </c>
      <c r="G168" s="40"/>
      <c r="H168" s="40"/>
      <c r="I168" s="237"/>
      <c r="J168" s="237"/>
      <c r="K168" s="40"/>
      <c r="L168" s="40"/>
      <c r="M168" s="44"/>
      <c r="N168" s="238"/>
      <c r="O168" s="239"/>
      <c r="P168" s="91"/>
      <c r="Q168" s="91"/>
      <c r="R168" s="91"/>
      <c r="S168" s="91"/>
      <c r="T168" s="91"/>
      <c r="U168" s="91"/>
      <c r="V168" s="91"/>
      <c r="W168" s="91"/>
      <c r="X168" s="92"/>
      <c r="Y168" s="38"/>
      <c r="Z168" s="38"/>
      <c r="AA168" s="38"/>
      <c r="AB168" s="38"/>
      <c r="AC168" s="38"/>
      <c r="AD168" s="38"/>
      <c r="AE168" s="38"/>
      <c r="AT168" s="17" t="s">
        <v>176</v>
      </c>
      <c r="AU168" s="17" t="s">
        <v>85</v>
      </c>
    </row>
    <row r="169" s="13" customFormat="1">
      <c r="A169" s="13"/>
      <c r="B169" s="240"/>
      <c r="C169" s="241"/>
      <c r="D169" s="235" t="s">
        <v>205</v>
      </c>
      <c r="E169" s="242" t="s">
        <v>1</v>
      </c>
      <c r="F169" s="243" t="s">
        <v>212</v>
      </c>
      <c r="G169" s="241"/>
      <c r="H169" s="244">
        <v>31.493</v>
      </c>
      <c r="I169" s="245"/>
      <c r="J169" s="245"/>
      <c r="K169" s="241"/>
      <c r="L169" s="241"/>
      <c r="M169" s="246"/>
      <c r="N169" s="247"/>
      <c r="O169" s="248"/>
      <c r="P169" s="248"/>
      <c r="Q169" s="248"/>
      <c r="R169" s="248"/>
      <c r="S169" s="248"/>
      <c r="T169" s="248"/>
      <c r="U169" s="248"/>
      <c r="V169" s="248"/>
      <c r="W169" s="248"/>
      <c r="X169" s="249"/>
      <c r="Y169" s="13"/>
      <c r="Z169" s="13"/>
      <c r="AA169" s="13"/>
      <c r="AB169" s="13"/>
      <c r="AC169" s="13"/>
      <c r="AD169" s="13"/>
      <c r="AE169" s="13"/>
      <c r="AT169" s="250" t="s">
        <v>205</v>
      </c>
      <c r="AU169" s="250" t="s">
        <v>85</v>
      </c>
      <c r="AV169" s="13" t="s">
        <v>85</v>
      </c>
      <c r="AW169" s="13" t="s">
        <v>5</v>
      </c>
      <c r="AX169" s="13" t="s">
        <v>76</v>
      </c>
      <c r="AY169" s="250" t="s">
        <v>168</v>
      </c>
    </row>
    <row r="170" s="14" customFormat="1">
      <c r="A170" s="14"/>
      <c r="B170" s="251"/>
      <c r="C170" s="252"/>
      <c r="D170" s="235" t="s">
        <v>205</v>
      </c>
      <c r="E170" s="253" t="s">
        <v>1</v>
      </c>
      <c r="F170" s="254" t="s">
        <v>207</v>
      </c>
      <c r="G170" s="252"/>
      <c r="H170" s="255">
        <v>31.493</v>
      </c>
      <c r="I170" s="256"/>
      <c r="J170" s="256"/>
      <c r="K170" s="252"/>
      <c r="L170" s="252"/>
      <c r="M170" s="257"/>
      <c r="N170" s="258"/>
      <c r="O170" s="259"/>
      <c r="P170" s="259"/>
      <c r="Q170" s="259"/>
      <c r="R170" s="259"/>
      <c r="S170" s="259"/>
      <c r="T170" s="259"/>
      <c r="U170" s="259"/>
      <c r="V170" s="259"/>
      <c r="W170" s="259"/>
      <c r="X170" s="260"/>
      <c r="Y170" s="14"/>
      <c r="Z170" s="14"/>
      <c r="AA170" s="14"/>
      <c r="AB170" s="14"/>
      <c r="AC170" s="14"/>
      <c r="AD170" s="14"/>
      <c r="AE170" s="14"/>
      <c r="AT170" s="261" t="s">
        <v>205</v>
      </c>
      <c r="AU170" s="261" t="s">
        <v>85</v>
      </c>
      <c r="AV170" s="14" t="s">
        <v>175</v>
      </c>
      <c r="AW170" s="14" t="s">
        <v>5</v>
      </c>
      <c r="AX170" s="14" t="s">
        <v>83</v>
      </c>
      <c r="AY170" s="261" t="s">
        <v>168</v>
      </c>
    </row>
    <row r="171" s="2" customFormat="1" ht="37.8" customHeight="1">
      <c r="A171" s="38"/>
      <c r="B171" s="39"/>
      <c r="C171" s="221" t="s">
        <v>169</v>
      </c>
      <c r="D171" s="221" t="s">
        <v>171</v>
      </c>
      <c r="E171" s="222" t="s">
        <v>213</v>
      </c>
      <c r="F171" s="223" t="s">
        <v>214</v>
      </c>
      <c r="G171" s="224" t="s">
        <v>210</v>
      </c>
      <c r="H171" s="225">
        <v>0.64800000000000008</v>
      </c>
      <c r="I171" s="226"/>
      <c r="J171" s="226"/>
      <c r="K171" s="227">
        <f>ROUND(P171*H171,2)</f>
        <v>0</v>
      </c>
      <c r="L171" s="223" t="s">
        <v>1</v>
      </c>
      <c r="M171" s="44"/>
      <c r="N171" s="228" t="s">
        <v>1</v>
      </c>
      <c r="O171" s="229" t="s">
        <v>39</v>
      </c>
      <c r="P171" s="230">
        <f>I171+J171</f>
        <v>0</v>
      </c>
      <c r="Q171" s="230">
        <f>ROUND(I171*H171,2)</f>
        <v>0</v>
      </c>
      <c r="R171" s="230">
        <f>ROUND(J171*H171,2)</f>
        <v>0</v>
      </c>
      <c r="S171" s="91"/>
      <c r="T171" s="231">
        <f>S171*H171</f>
        <v>0</v>
      </c>
      <c r="U171" s="231">
        <v>0</v>
      </c>
      <c r="V171" s="231">
        <f>U171*H171</f>
        <v>0</v>
      </c>
      <c r="W171" s="231">
        <v>0</v>
      </c>
      <c r="X171" s="232">
        <f>W171*H171</f>
        <v>0</v>
      </c>
      <c r="Y171" s="38"/>
      <c r="Z171" s="38"/>
      <c r="AA171" s="38"/>
      <c r="AB171" s="38"/>
      <c r="AC171" s="38"/>
      <c r="AD171" s="38"/>
      <c r="AE171" s="38"/>
      <c r="AR171" s="233" t="s">
        <v>175</v>
      </c>
      <c r="AT171" s="233" t="s">
        <v>171</v>
      </c>
      <c r="AU171" s="233" t="s">
        <v>85</v>
      </c>
      <c r="AY171" s="17" t="s">
        <v>168</v>
      </c>
      <c r="BE171" s="234">
        <f>IF(O171="základní",K171,0)</f>
        <v>0</v>
      </c>
      <c r="BF171" s="234">
        <f>IF(O171="snížená",K171,0)</f>
        <v>0</v>
      </c>
      <c r="BG171" s="234">
        <f>IF(O171="zákl. přenesená",K171,0)</f>
        <v>0</v>
      </c>
      <c r="BH171" s="234">
        <f>IF(O171="sníž. přenesená",K171,0)</f>
        <v>0</v>
      </c>
      <c r="BI171" s="234">
        <f>IF(O171="nulová",K171,0)</f>
        <v>0</v>
      </c>
      <c r="BJ171" s="17" t="s">
        <v>83</v>
      </c>
      <c r="BK171" s="234">
        <f>ROUND(P171*H171,2)</f>
        <v>0</v>
      </c>
      <c r="BL171" s="17" t="s">
        <v>175</v>
      </c>
      <c r="BM171" s="233" t="s">
        <v>215</v>
      </c>
    </row>
    <row r="172" s="2" customFormat="1">
      <c r="A172" s="38"/>
      <c r="B172" s="39"/>
      <c r="C172" s="40"/>
      <c r="D172" s="235" t="s">
        <v>176</v>
      </c>
      <c r="E172" s="40"/>
      <c r="F172" s="236" t="s">
        <v>214</v>
      </c>
      <c r="G172" s="40"/>
      <c r="H172" s="40"/>
      <c r="I172" s="237"/>
      <c r="J172" s="237"/>
      <c r="K172" s="40"/>
      <c r="L172" s="40"/>
      <c r="M172" s="44"/>
      <c r="N172" s="238"/>
      <c r="O172" s="239"/>
      <c r="P172" s="91"/>
      <c r="Q172" s="91"/>
      <c r="R172" s="91"/>
      <c r="S172" s="91"/>
      <c r="T172" s="91"/>
      <c r="U172" s="91"/>
      <c r="V172" s="91"/>
      <c r="W172" s="91"/>
      <c r="X172" s="92"/>
      <c r="Y172" s="38"/>
      <c r="Z172" s="38"/>
      <c r="AA172" s="38"/>
      <c r="AB172" s="38"/>
      <c r="AC172" s="38"/>
      <c r="AD172" s="38"/>
      <c r="AE172" s="38"/>
      <c r="AT172" s="17" t="s">
        <v>176</v>
      </c>
      <c r="AU172" s="17" t="s">
        <v>85</v>
      </c>
    </row>
    <row r="173" s="13" customFormat="1">
      <c r="A173" s="13"/>
      <c r="B173" s="240"/>
      <c r="C173" s="241"/>
      <c r="D173" s="235" t="s">
        <v>205</v>
      </c>
      <c r="E173" s="242" t="s">
        <v>1</v>
      </c>
      <c r="F173" s="243" t="s">
        <v>216</v>
      </c>
      <c r="G173" s="241"/>
      <c r="H173" s="244">
        <v>0.64800000000000008</v>
      </c>
      <c r="I173" s="245"/>
      <c r="J173" s="245"/>
      <c r="K173" s="241"/>
      <c r="L173" s="241"/>
      <c r="M173" s="246"/>
      <c r="N173" s="247"/>
      <c r="O173" s="248"/>
      <c r="P173" s="248"/>
      <c r="Q173" s="248"/>
      <c r="R173" s="248"/>
      <c r="S173" s="248"/>
      <c r="T173" s="248"/>
      <c r="U173" s="248"/>
      <c r="V173" s="248"/>
      <c r="W173" s="248"/>
      <c r="X173" s="249"/>
      <c r="Y173" s="13"/>
      <c r="Z173" s="13"/>
      <c r="AA173" s="13"/>
      <c r="AB173" s="13"/>
      <c r="AC173" s="13"/>
      <c r="AD173" s="13"/>
      <c r="AE173" s="13"/>
      <c r="AT173" s="250" t="s">
        <v>205</v>
      </c>
      <c r="AU173" s="250" t="s">
        <v>85</v>
      </c>
      <c r="AV173" s="13" t="s">
        <v>85</v>
      </c>
      <c r="AW173" s="13" t="s">
        <v>5</v>
      </c>
      <c r="AX173" s="13" t="s">
        <v>76</v>
      </c>
      <c r="AY173" s="250" t="s">
        <v>168</v>
      </c>
    </row>
    <row r="174" s="14" customFormat="1">
      <c r="A174" s="14"/>
      <c r="B174" s="251"/>
      <c r="C174" s="252"/>
      <c r="D174" s="235" t="s">
        <v>205</v>
      </c>
      <c r="E174" s="253" t="s">
        <v>1</v>
      </c>
      <c r="F174" s="254" t="s">
        <v>207</v>
      </c>
      <c r="G174" s="252"/>
      <c r="H174" s="255">
        <v>0.64800000000000008</v>
      </c>
      <c r="I174" s="256"/>
      <c r="J174" s="256"/>
      <c r="K174" s="252"/>
      <c r="L174" s="252"/>
      <c r="M174" s="257"/>
      <c r="N174" s="258"/>
      <c r="O174" s="259"/>
      <c r="P174" s="259"/>
      <c r="Q174" s="259"/>
      <c r="R174" s="259"/>
      <c r="S174" s="259"/>
      <c r="T174" s="259"/>
      <c r="U174" s="259"/>
      <c r="V174" s="259"/>
      <c r="W174" s="259"/>
      <c r="X174" s="260"/>
      <c r="Y174" s="14"/>
      <c r="Z174" s="14"/>
      <c r="AA174" s="14"/>
      <c r="AB174" s="14"/>
      <c r="AC174" s="14"/>
      <c r="AD174" s="14"/>
      <c r="AE174" s="14"/>
      <c r="AT174" s="261" t="s">
        <v>205</v>
      </c>
      <c r="AU174" s="261" t="s">
        <v>85</v>
      </c>
      <c r="AV174" s="14" t="s">
        <v>175</v>
      </c>
      <c r="AW174" s="14" t="s">
        <v>5</v>
      </c>
      <c r="AX174" s="14" t="s">
        <v>83</v>
      </c>
      <c r="AY174" s="261" t="s">
        <v>168</v>
      </c>
    </row>
    <row r="175" s="2" customFormat="1" ht="37.8" customHeight="1">
      <c r="A175" s="38"/>
      <c r="B175" s="39"/>
      <c r="C175" s="221" t="s">
        <v>9</v>
      </c>
      <c r="D175" s="221" t="s">
        <v>171</v>
      </c>
      <c r="E175" s="222" t="s">
        <v>217</v>
      </c>
      <c r="F175" s="223" t="s">
        <v>218</v>
      </c>
      <c r="G175" s="224" t="s">
        <v>210</v>
      </c>
      <c r="H175" s="225">
        <v>32.141</v>
      </c>
      <c r="I175" s="226"/>
      <c r="J175" s="226"/>
      <c r="K175" s="227">
        <f>ROUND(P175*H175,2)</f>
        <v>0</v>
      </c>
      <c r="L175" s="223" t="s">
        <v>1</v>
      </c>
      <c r="M175" s="44"/>
      <c r="N175" s="228" t="s">
        <v>1</v>
      </c>
      <c r="O175" s="229" t="s">
        <v>39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91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38"/>
      <c r="Z175" s="38"/>
      <c r="AA175" s="38"/>
      <c r="AB175" s="38"/>
      <c r="AC175" s="38"/>
      <c r="AD175" s="38"/>
      <c r="AE175" s="38"/>
      <c r="AR175" s="233" t="s">
        <v>175</v>
      </c>
      <c r="AT175" s="233" t="s">
        <v>171</v>
      </c>
      <c r="AU175" s="233" t="s">
        <v>85</v>
      </c>
      <c r="AY175" s="17" t="s">
        <v>168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7" t="s">
        <v>83</v>
      </c>
      <c r="BK175" s="234">
        <f>ROUND(P175*H175,2)</f>
        <v>0</v>
      </c>
      <c r="BL175" s="17" t="s">
        <v>175</v>
      </c>
      <c r="BM175" s="233" t="s">
        <v>219</v>
      </c>
    </row>
    <row r="176" s="2" customFormat="1">
      <c r="A176" s="38"/>
      <c r="B176" s="39"/>
      <c r="C176" s="40"/>
      <c r="D176" s="235" t="s">
        <v>176</v>
      </c>
      <c r="E176" s="40"/>
      <c r="F176" s="236" t="s">
        <v>218</v>
      </c>
      <c r="G176" s="40"/>
      <c r="H176" s="40"/>
      <c r="I176" s="237"/>
      <c r="J176" s="237"/>
      <c r="K176" s="40"/>
      <c r="L176" s="40"/>
      <c r="M176" s="44"/>
      <c r="N176" s="238"/>
      <c r="O176" s="239"/>
      <c r="P176" s="91"/>
      <c r="Q176" s="91"/>
      <c r="R176" s="91"/>
      <c r="S176" s="91"/>
      <c r="T176" s="91"/>
      <c r="U176" s="91"/>
      <c r="V176" s="91"/>
      <c r="W176" s="91"/>
      <c r="X176" s="92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85</v>
      </c>
    </row>
    <row r="177" s="2" customFormat="1" ht="24.15" customHeight="1">
      <c r="A177" s="38"/>
      <c r="B177" s="39"/>
      <c r="C177" s="221" t="s">
        <v>220</v>
      </c>
      <c r="D177" s="221" t="s">
        <v>171</v>
      </c>
      <c r="E177" s="222" t="s">
        <v>221</v>
      </c>
      <c r="F177" s="223" t="s">
        <v>222</v>
      </c>
      <c r="G177" s="224" t="s">
        <v>210</v>
      </c>
      <c r="H177" s="225">
        <v>32.141</v>
      </c>
      <c r="I177" s="226"/>
      <c r="J177" s="226"/>
      <c r="K177" s="227">
        <f>ROUND(P177*H177,2)</f>
        <v>0</v>
      </c>
      <c r="L177" s="223" t="s">
        <v>1</v>
      </c>
      <c r="M177" s="44"/>
      <c r="N177" s="228" t="s">
        <v>1</v>
      </c>
      <c r="O177" s="229" t="s">
        <v>39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91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38"/>
      <c r="Z177" s="38"/>
      <c r="AA177" s="38"/>
      <c r="AB177" s="38"/>
      <c r="AC177" s="38"/>
      <c r="AD177" s="38"/>
      <c r="AE177" s="38"/>
      <c r="AR177" s="233" t="s">
        <v>175</v>
      </c>
      <c r="AT177" s="233" t="s">
        <v>171</v>
      </c>
      <c r="AU177" s="233" t="s">
        <v>85</v>
      </c>
      <c r="AY177" s="17" t="s">
        <v>168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7" t="s">
        <v>83</v>
      </c>
      <c r="BK177" s="234">
        <f>ROUND(P177*H177,2)</f>
        <v>0</v>
      </c>
      <c r="BL177" s="17" t="s">
        <v>175</v>
      </c>
      <c r="BM177" s="233" t="s">
        <v>223</v>
      </c>
    </row>
    <row r="178" s="2" customFormat="1">
      <c r="A178" s="38"/>
      <c r="B178" s="39"/>
      <c r="C178" s="40"/>
      <c r="D178" s="235" t="s">
        <v>176</v>
      </c>
      <c r="E178" s="40"/>
      <c r="F178" s="236" t="s">
        <v>222</v>
      </c>
      <c r="G178" s="40"/>
      <c r="H178" s="40"/>
      <c r="I178" s="237"/>
      <c r="J178" s="237"/>
      <c r="K178" s="40"/>
      <c r="L178" s="40"/>
      <c r="M178" s="44"/>
      <c r="N178" s="238"/>
      <c r="O178" s="239"/>
      <c r="P178" s="91"/>
      <c r="Q178" s="91"/>
      <c r="R178" s="91"/>
      <c r="S178" s="91"/>
      <c r="T178" s="91"/>
      <c r="U178" s="91"/>
      <c r="V178" s="91"/>
      <c r="W178" s="91"/>
      <c r="X178" s="92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85</v>
      </c>
    </row>
    <row r="179" s="2" customFormat="1" ht="33" customHeight="1">
      <c r="A179" s="38"/>
      <c r="B179" s="39"/>
      <c r="C179" s="221" t="s">
        <v>195</v>
      </c>
      <c r="D179" s="221" t="s">
        <v>171</v>
      </c>
      <c r="E179" s="222" t="s">
        <v>224</v>
      </c>
      <c r="F179" s="223" t="s">
        <v>225</v>
      </c>
      <c r="G179" s="224" t="s">
        <v>226</v>
      </c>
      <c r="H179" s="225">
        <v>57.854</v>
      </c>
      <c r="I179" s="226"/>
      <c r="J179" s="226"/>
      <c r="K179" s="227">
        <f>ROUND(P179*H179,2)</f>
        <v>0</v>
      </c>
      <c r="L179" s="223" t="s">
        <v>1</v>
      </c>
      <c r="M179" s="44"/>
      <c r="N179" s="228" t="s">
        <v>1</v>
      </c>
      <c r="O179" s="229" t="s">
        <v>39</v>
      </c>
      <c r="P179" s="230">
        <f>I179+J179</f>
        <v>0</v>
      </c>
      <c r="Q179" s="230">
        <f>ROUND(I179*H179,2)</f>
        <v>0</v>
      </c>
      <c r="R179" s="230">
        <f>ROUND(J179*H179,2)</f>
        <v>0</v>
      </c>
      <c r="S179" s="91"/>
      <c r="T179" s="231">
        <f>S179*H179</f>
        <v>0</v>
      </c>
      <c r="U179" s="231">
        <v>0</v>
      </c>
      <c r="V179" s="231">
        <f>U179*H179</f>
        <v>0</v>
      </c>
      <c r="W179" s="231">
        <v>0</v>
      </c>
      <c r="X179" s="232">
        <f>W179*H179</f>
        <v>0</v>
      </c>
      <c r="Y179" s="38"/>
      <c r="Z179" s="38"/>
      <c r="AA179" s="38"/>
      <c r="AB179" s="38"/>
      <c r="AC179" s="38"/>
      <c r="AD179" s="38"/>
      <c r="AE179" s="38"/>
      <c r="AR179" s="233" t="s">
        <v>175</v>
      </c>
      <c r="AT179" s="233" t="s">
        <v>171</v>
      </c>
      <c r="AU179" s="233" t="s">
        <v>85</v>
      </c>
      <c r="AY179" s="17" t="s">
        <v>168</v>
      </c>
      <c r="BE179" s="234">
        <f>IF(O179="základní",K179,0)</f>
        <v>0</v>
      </c>
      <c r="BF179" s="234">
        <f>IF(O179="snížená",K179,0)</f>
        <v>0</v>
      </c>
      <c r="BG179" s="234">
        <f>IF(O179="zákl. přenesená",K179,0)</f>
        <v>0</v>
      </c>
      <c r="BH179" s="234">
        <f>IF(O179="sníž. přenesená",K179,0)</f>
        <v>0</v>
      </c>
      <c r="BI179" s="234">
        <f>IF(O179="nulová",K179,0)</f>
        <v>0</v>
      </c>
      <c r="BJ179" s="17" t="s">
        <v>83</v>
      </c>
      <c r="BK179" s="234">
        <f>ROUND(P179*H179,2)</f>
        <v>0</v>
      </c>
      <c r="BL179" s="17" t="s">
        <v>175</v>
      </c>
      <c r="BM179" s="233" t="s">
        <v>227</v>
      </c>
    </row>
    <row r="180" s="2" customFormat="1">
      <c r="A180" s="38"/>
      <c r="B180" s="39"/>
      <c r="C180" s="40"/>
      <c r="D180" s="235" t="s">
        <v>176</v>
      </c>
      <c r="E180" s="40"/>
      <c r="F180" s="236" t="s">
        <v>225</v>
      </c>
      <c r="G180" s="40"/>
      <c r="H180" s="40"/>
      <c r="I180" s="237"/>
      <c r="J180" s="237"/>
      <c r="K180" s="40"/>
      <c r="L180" s="40"/>
      <c r="M180" s="44"/>
      <c r="N180" s="238"/>
      <c r="O180" s="239"/>
      <c r="P180" s="91"/>
      <c r="Q180" s="91"/>
      <c r="R180" s="91"/>
      <c r="S180" s="91"/>
      <c r="T180" s="91"/>
      <c r="U180" s="91"/>
      <c r="V180" s="91"/>
      <c r="W180" s="91"/>
      <c r="X180" s="92"/>
      <c r="Y180" s="38"/>
      <c r="Z180" s="38"/>
      <c r="AA180" s="38"/>
      <c r="AB180" s="38"/>
      <c r="AC180" s="38"/>
      <c r="AD180" s="38"/>
      <c r="AE180" s="38"/>
      <c r="AT180" s="17" t="s">
        <v>176</v>
      </c>
      <c r="AU180" s="17" t="s">
        <v>85</v>
      </c>
    </row>
    <row r="181" s="13" customFormat="1">
      <c r="A181" s="13"/>
      <c r="B181" s="240"/>
      <c r="C181" s="241"/>
      <c r="D181" s="235" t="s">
        <v>205</v>
      </c>
      <c r="E181" s="242" t="s">
        <v>1</v>
      </c>
      <c r="F181" s="243" t="s">
        <v>228</v>
      </c>
      <c r="G181" s="241"/>
      <c r="H181" s="244">
        <v>57.854</v>
      </c>
      <c r="I181" s="245"/>
      <c r="J181" s="245"/>
      <c r="K181" s="241"/>
      <c r="L181" s="241"/>
      <c r="M181" s="246"/>
      <c r="N181" s="247"/>
      <c r="O181" s="248"/>
      <c r="P181" s="248"/>
      <c r="Q181" s="248"/>
      <c r="R181" s="248"/>
      <c r="S181" s="248"/>
      <c r="T181" s="248"/>
      <c r="U181" s="248"/>
      <c r="V181" s="248"/>
      <c r="W181" s="248"/>
      <c r="X181" s="249"/>
      <c r="Y181" s="13"/>
      <c r="Z181" s="13"/>
      <c r="AA181" s="13"/>
      <c r="AB181" s="13"/>
      <c r="AC181" s="13"/>
      <c r="AD181" s="13"/>
      <c r="AE181" s="13"/>
      <c r="AT181" s="250" t="s">
        <v>205</v>
      </c>
      <c r="AU181" s="250" t="s">
        <v>85</v>
      </c>
      <c r="AV181" s="13" t="s">
        <v>85</v>
      </c>
      <c r="AW181" s="13" t="s">
        <v>5</v>
      </c>
      <c r="AX181" s="13" t="s">
        <v>76</v>
      </c>
      <c r="AY181" s="250" t="s">
        <v>168</v>
      </c>
    </row>
    <row r="182" s="14" customFormat="1">
      <c r="A182" s="14"/>
      <c r="B182" s="251"/>
      <c r="C182" s="252"/>
      <c r="D182" s="235" t="s">
        <v>205</v>
      </c>
      <c r="E182" s="253" t="s">
        <v>1</v>
      </c>
      <c r="F182" s="254" t="s">
        <v>207</v>
      </c>
      <c r="G182" s="252"/>
      <c r="H182" s="255">
        <v>57.854</v>
      </c>
      <c r="I182" s="256"/>
      <c r="J182" s="256"/>
      <c r="K182" s="252"/>
      <c r="L182" s="252"/>
      <c r="M182" s="257"/>
      <c r="N182" s="258"/>
      <c r="O182" s="259"/>
      <c r="P182" s="259"/>
      <c r="Q182" s="259"/>
      <c r="R182" s="259"/>
      <c r="S182" s="259"/>
      <c r="T182" s="259"/>
      <c r="U182" s="259"/>
      <c r="V182" s="259"/>
      <c r="W182" s="259"/>
      <c r="X182" s="260"/>
      <c r="Y182" s="14"/>
      <c r="Z182" s="14"/>
      <c r="AA182" s="14"/>
      <c r="AB182" s="14"/>
      <c r="AC182" s="14"/>
      <c r="AD182" s="14"/>
      <c r="AE182" s="14"/>
      <c r="AT182" s="261" t="s">
        <v>205</v>
      </c>
      <c r="AU182" s="261" t="s">
        <v>85</v>
      </c>
      <c r="AV182" s="14" t="s">
        <v>175</v>
      </c>
      <c r="AW182" s="14" t="s">
        <v>5</v>
      </c>
      <c r="AX182" s="14" t="s">
        <v>83</v>
      </c>
      <c r="AY182" s="261" t="s">
        <v>168</v>
      </c>
    </row>
    <row r="183" s="2" customFormat="1" ht="16.5" customHeight="1">
      <c r="A183" s="38"/>
      <c r="B183" s="39"/>
      <c r="C183" s="221" t="s">
        <v>229</v>
      </c>
      <c r="D183" s="221" t="s">
        <v>171</v>
      </c>
      <c r="E183" s="222" t="s">
        <v>230</v>
      </c>
      <c r="F183" s="223" t="s">
        <v>231</v>
      </c>
      <c r="G183" s="224" t="s">
        <v>210</v>
      </c>
      <c r="H183" s="225">
        <v>32.141</v>
      </c>
      <c r="I183" s="226"/>
      <c r="J183" s="226"/>
      <c r="K183" s="227">
        <f>ROUND(P183*H183,2)</f>
        <v>0</v>
      </c>
      <c r="L183" s="223" t="s">
        <v>1</v>
      </c>
      <c r="M183" s="44"/>
      <c r="N183" s="228" t="s">
        <v>1</v>
      </c>
      <c r="O183" s="229" t="s">
        <v>39</v>
      </c>
      <c r="P183" s="230">
        <f>I183+J183</f>
        <v>0</v>
      </c>
      <c r="Q183" s="230">
        <f>ROUND(I183*H183,2)</f>
        <v>0</v>
      </c>
      <c r="R183" s="230">
        <f>ROUND(J183*H183,2)</f>
        <v>0</v>
      </c>
      <c r="S183" s="91"/>
      <c r="T183" s="231">
        <f>S183*H183</f>
        <v>0</v>
      </c>
      <c r="U183" s="231">
        <v>0</v>
      </c>
      <c r="V183" s="231">
        <f>U183*H183</f>
        <v>0</v>
      </c>
      <c r="W183" s="231">
        <v>0</v>
      </c>
      <c r="X183" s="232">
        <f>W183*H183</f>
        <v>0</v>
      </c>
      <c r="Y183" s="38"/>
      <c r="Z183" s="38"/>
      <c r="AA183" s="38"/>
      <c r="AB183" s="38"/>
      <c r="AC183" s="38"/>
      <c r="AD183" s="38"/>
      <c r="AE183" s="38"/>
      <c r="AR183" s="233" t="s">
        <v>175</v>
      </c>
      <c r="AT183" s="233" t="s">
        <v>171</v>
      </c>
      <c r="AU183" s="233" t="s">
        <v>85</v>
      </c>
      <c r="AY183" s="17" t="s">
        <v>168</v>
      </c>
      <c r="BE183" s="234">
        <f>IF(O183="základní",K183,0)</f>
        <v>0</v>
      </c>
      <c r="BF183" s="234">
        <f>IF(O183="snížená",K183,0)</f>
        <v>0</v>
      </c>
      <c r="BG183" s="234">
        <f>IF(O183="zákl. přenesená",K183,0)</f>
        <v>0</v>
      </c>
      <c r="BH183" s="234">
        <f>IF(O183="sníž. přenesená",K183,0)</f>
        <v>0</v>
      </c>
      <c r="BI183" s="234">
        <f>IF(O183="nulová",K183,0)</f>
        <v>0</v>
      </c>
      <c r="BJ183" s="17" t="s">
        <v>83</v>
      </c>
      <c r="BK183" s="234">
        <f>ROUND(P183*H183,2)</f>
        <v>0</v>
      </c>
      <c r="BL183" s="17" t="s">
        <v>175</v>
      </c>
      <c r="BM183" s="233" t="s">
        <v>232</v>
      </c>
    </row>
    <row r="184" s="2" customFormat="1">
      <c r="A184" s="38"/>
      <c r="B184" s="39"/>
      <c r="C184" s="40"/>
      <c r="D184" s="235" t="s">
        <v>176</v>
      </c>
      <c r="E184" s="40"/>
      <c r="F184" s="236" t="s">
        <v>231</v>
      </c>
      <c r="G184" s="40"/>
      <c r="H184" s="40"/>
      <c r="I184" s="237"/>
      <c r="J184" s="237"/>
      <c r="K184" s="40"/>
      <c r="L184" s="40"/>
      <c r="M184" s="44"/>
      <c r="N184" s="238"/>
      <c r="O184" s="239"/>
      <c r="P184" s="91"/>
      <c r="Q184" s="91"/>
      <c r="R184" s="91"/>
      <c r="S184" s="91"/>
      <c r="T184" s="91"/>
      <c r="U184" s="91"/>
      <c r="V184" s="91"/>
      <c r="W184" s="91"/>
      <c r="X184" s="92"/>
      <c r="Y184" s="38"/>
      <c r="Z184" s="38"/>
      <c r="AA184" s="38"/>
      <c r="AB184" s="38"/>
      <c r="AC184" s="38"/>
      <c r="AD184" s="38"/>
      <c r="AE184" s="38"/>
      <c r="AT184" s="17" t="s">
        <v>176</v>
      </c>
      <c r="AU184" s="17" t="s">
        <v>85</v>
      </c>
    </row>
    <row r="185" s="13" customFormat="1">
      <c r="A185" s="13"/>
      <c r="B185" s="240"/>
      <c r="C185" s="241"/>
      <c r="D185" s="235" t="s">
        <v>205</v>
      </c>
      <c r="E185" s="242" t="s">
        <v>1</v>
      </c>
      <c r="F185" s="243" t="s">
        <v>233</v>
      </c>
      <c r="G185" s="241"/>
      <c r="H185" s="244">
        <v>32.141</v>
      </c>
      <c r="I185" s="245"/>
      <c r="J185" s="245"/>
      <c r="K185" s="241"/>
      <c r="L185" s="241"/>
      <c r="M185" s="246"/>
      <c r="N185" s="247"/>
      <c r="O185" s="248"/>
      <c r="P185" s="248"/>
      <c r="Q185" s="248"/>
      <c r="R185" s="248"/>
      <c r="S185" s="248"/>
      <c r="T185" s="248"/>
      <c r="U185" s="248"/>
      <c r="V185" s="248"/>
      <c r="W185" s="248"/>
      <c r="X185" s="249"/>
      <c r="Y185" s="13"/>
      <c r="Z185" s="13"/>
      <c r="AA185" s="13"/>
      <c r="AB185" s="13"/>
      <c r="AC185" s="13"/>
      <c r="AD185" s="13"/>
      <c r="AE185" s="13"/>
      <c r="AT185" s="250" t="s">
        <v>205</v>
      </c>
      <c r="AU185" s="250" t="s">
        <v>85</v>
      </c>
      <c r="AV185" s="13" t="s">
        <v>85</v>
      </c>
      <c r="AW185" s="13" t="s">
        <v>5</v>
      </c>
      <c r="AX185" s="13" t="s">
        <v>76</v>
      </c>
      <c r="AY185" s="250" t="s">
        <v>168</v>
      </c>
    </row>
    <row r="186" s="14" customFormat="1">
      <c r="A186" s="14"/>
      <c r="B186" s="251"/>
      <c r="C186" s="252"/>
      <c r="D186" s="235" t="s">
        <v>205</v>
      </c>
      <c r="E186" s="253" t="s">
        <v>1</v>
      </c>
      <c r="F186" s="254" t="s">
        <v>207</v>
      </c>
      <c r="G186" s="252"/>
      <c r="H186" s="255">
        <v>32.141</v>
      </c>
      <c r="I186" s="256"/>
      <c r="J186" s="256"/>
      <c r="K186" s="252"/>
      <c r="L186" s="252"/>
      <c r="M186" s="257"/>
      <c r="N186" s="258"/>
      <c r="O186" s="259"/>
      <c r="P186" s="259"/>
      <c r="Q186" s="259"/>
      <c r="R186" s="259"/>
      <c r="S186" s="259"/>
      <c r="T186" s="259"/>
      <c r="U186" s="259"/>
      <c r="V186" s="259"/>
      <c r="W186" s="259"/>
      <c r="X186" s="260"/>
      <c r="Y186" s="14"/>
      <c r="Z186" s="14"/>
      <c r="AA186" s="14"/>
      <c r="AB186" s="14"/>
      <c r="AC186" s="14"/>
      <c r="AD186" s="14"/>
      <c r="AE186" s="14"/>
      <c r="AT186" s="261" t="s">
        <v>205</v>
      </c>
      <c r="AU186" s="261" t="s">
        <v>85</v>
      </c>
      <c r="AV186" s="14" t="s">
        <v>175</v>
      </c>
      <c r="AW186" s="14" t="s">
        <v>5</v>
      </c>
      <c r="AX186" s="14" t="s">
        <v>83</v>
      </c>
      <c r="AY186" s="261" t="s">
        <v>168</v>
      </c>
    </row>
    <row r="187" s="2" customFormat="1" ht="24.15" customHeight="1">
      <c r="A187" s="38"/>
      <c r="B187" s="39"/>
      <c r="C187" s="221" t="s">
        <v>198</v>
      </c>
      <c r="D187" s="221" t="s">
        <v>171</v>
      </c>
      <c r="E187" s="222" t="s">
        <v>234</v>
      </c>
      <c r="F187" s="223" t="s">
        <v>235</v>
      </c>
      <c r="G187" s="224" t="s">
        <v>203</v>
      </c>
      <c r="H187" s="225">
        <v>40.25</v>
      </c>
      <c r="I187" s="226"/>
      <c r="J187" s="226"/>
      <c r="K187" s="227">
        <f>ROUND(P187*H187,2)</f>
        <v>0</v>
      </c>
      <c r="L187" s="223" t="s">
        <v>1</v>
      </c>
      <c r="M187" s="44"/>
      <c r="N187" s="228" t="s">
        <v>1</v>
      </c>
      <c r="O187" s="229" t="s">
        <v>39</v>
      </c>
      <c r="P187" s="230">
        <f>I187+J187</f>
        <v>0</v>
      </c>
      <c r="Q187" s="230">
        <f>ROUND(I187*H187,2)</f>
        <v>0</v>
      </c>
      <c r="R187" s="230">
        <f>ROUND(J187*H187,2)</f>
        <v>0</v>
      </c>
      <c r="S187" s="91"/>
      <c r="T187" s="231">
        <f>S187*H187</f>
        <v>0</v>
      </c>
      <c r="U187" s="231">
        <v>0</v>
      </c>
      <c r="V187" s="231">
        <f>U187*H187</f>
        <v>0</v>
      </c>
      <c r="W187" s="231">
        <v>0</v>
      </c>
      <c r="X187" s="232">
        <f>W187*H187</f>
        <v>0</v>
      </c>
      <c r="Y187" s="38"/>
      <c r="Z187" s="38"/>
      <c r="AA187" s="38"/>
      <c r="AB187" s="38"/>
      <c r="AC187" s="38"/>
      <c r="AD187" s="38"/>
      <c r="AE187" s="38"/>
      <c r="AR187" s="233" t="s">
        <v>175</v>
      </c>
      <c r="AT187" s="233" t="s">
        <v>171</v>
      </c>
      <c r="AU187" s="233" t="s">
        <v>85</v>
      </c>
      <c r="AY187" s="17" t="s">
        <v>168</v>
      </c>
      <c r="BE187" s="234">
        <f>IF(O187="základní",K187,0)</f>
        <v>0</v>
      </c>
      <c r="BF187" s="234">
        <f>IF(O187="snížená",K187,0)</f>
        <v>0</v>
      </c>
      <c r="BG187" s="234">
        <f>IF(O187="zákl. přenesená",K187,0)</f>
        <v>0</v>
      </c>
      <c r="BH187" s="234">
        <f>IF(O187="sníž. přenesená",K187,0)</f>
        <v>0</v>
      </c>
      <c r="BI187" s="234">
        <f>IF(O187="nulová",K187,0)</f>
        <v>0</v>
      </c>
      <c r="BJ187" s="17" t="s">
        <v>83</v>
      </c>
      <c r="BK187" s="234">
        <f>ROUND(P187*H187,2)</f>
        <v>0</v>
      </c>
      <c r="BL187" s="17" t="s">
        <v>175</v>
      </c>
      <c r="BM187" s="233" t="s">
        <v>236</v>
      </c>
    </row>
    <row r="188" s="2" customFormat="1">
      <c r="A188" s="38"/>
      <c r="B188" s="39"/>
      <c r="C188" s="40"/>
      <c r="D188" s="235" t="s">
        <v>176</v>
      </c>
      <c r="E188" s="40"/>
      <c r="F188" s="236" t="s">
        <v>235</v>
      </c>
      <c r="G188" s="40"/>
      <c r="H188" s="40"/>
      <c r="I188" s="237"/>
      <c r="J188" s="237"/>
      <c r="K188" s="40"/>
      <c r="L188" s="40"/>
      <c r="M188" s="44"/>
      <c r="N188" s="238"/>
      <c r="O188" s="239"/>
      <c r="P188" s="91"/>
      <c r="Q188" s="91"/>
      <c r="R188" s="91"/>
      <c r="S188" s="91"/>
      <c r="T188" s="91"/>
      <c r="U188" s="91"/>
      <c r="V188" s="91"/>
      <c r="W188" s="91"/>
      <c r="X188" s="92"/>
      <c r="Y188" s="38"/>
      <c r="Z188" s="38"/>
      <c r="AA188" s="38"/>
      <c r="AB188" s="38"/>
      <c r="AC188" s="38"/>
      <c r="AD188" s="38"/>
      <c r="AE188" s="38"/>
      <c r="AT188" s="17" t="s">
        <v>176</v>
      </c>
      <c r="AU188" s="17" t="s">
        <v>85</v>
      </c>
    </row>
    <row r="189" s="13" customFormat="1">
      <c r="A189" s="13"/>
      <c r="B189" s="240"/>
      <c r="C189" s="241"/>
      <c r="D189" s="235" t="s">
        <v>205</v>
      </c>
      <c r="E189" s="242" t="s">
        <v>1</v>
      </c>
      <c r="F189" s="243" t="s">
        <v>206</v>
      </c>
      <c r="G189" s="241"/>
      <c r="H189" s="244">
        <v>40.25</v>
      </c>
      <c r="I189" s="245"/>
      <c r="J189" s="245"/>
      <c r="K189" s="241"/>
      <c r="L189" s="241"/>
      <c r="M189" s="246"/>
      <c r="N189" s="247"/>
      <c r="O189" s="248"/>
      <c r="P189" s="248"/>
      <c r="Q189" s="248"/>
      <c r="R189" s="248"/>
      <c r="S189" s="248"/>
      <c r="T189" s="248"/>
      <c r="U189" s="248"/>
      <c r="V189" s="248"/>
      <c r="W189" s="248"/>
      <c r="X189" s="249"/>
      <c r="Y189" s="13"/>
      <c r="Z189" s="13"/>
      <c r="AA189" s="13"/>
      <c r="AB189" s="13"/>
      <c r="AC189" s="13"/>
      <c r="AD189" s="13"/>
      <c r="AE189" s="13"/>
      <c r="AT189" s="250" t="s">
        <v>205</v>
      </c>
      <c r="AU189" s="250" t="s">
        <v>85</v>
      </c>
      <c r="AV189" s="13" t="s">
        <v>85</v>
      </c>
      <c r="AW189" s="13" t="s">
        <v>5</v>
      </c>
      <c r="AX189" s="13" t="s">
        <v>76</v>
      </c>
      <c r="AY189" s="250" t="s">
        <v>168</v>
      </c>
    </row>
    <row r="190" s="14" customFormat="1">
      <c r="A190" s="14"/>
      <c r="B190" s="251"/>
      <c r="C190" s="252"/>
      <c r="D190" s="235" t="s">
        <v>205</v>
      </c>
      <c r="E190" s="253" t="s">
        <v>1</v>
      </c>
      <c r="F190" s="254" t="s">
        <v>207</v>
      </c>
      <c r="G190" s="252"/>
      <c r="H190" s="255">
        <v>40.25</v>
      </c>
      <c r="I190" s="256"/>
      <c r="J190" s="256"/>
      <c r="K190" s="252"/>
      <c r="L190" s="252"/>
      <c r="M190" s="257"/>
      <c r="N190" s="258"/>
      <c r="O190" s="259"/>
      <c r="P190" s="259"/>
      <c r="Q190" s="259"/>
      <c r="R190" s="259"/>
      <c r="S190" s="259"/>
      <c r="T190" s="259"/>
      <c r="U190" s="259"/>
      <c r="V190" s="259"/>
      <c r="W190" s="259"/>
      <c r="X190" s="260"/>
      <c r="Y190" s="14"/>
      <c r="Z190" s="14"/>
      <c r="AA190" s="14"/>
      <c r="AB190" s="14"/>
      <c r="AC190" s="14"/>
      <c r="AD190" s="14"/>
      <c r="AE190" s="14"/>
      <c r="AT190" s="261" t="s">
        <v>205</v>
      </c>
      <c r="AU190" s="261" t="s">
        <v>85</v>
      </c>
      <c r="AV190" s="14" t="s">
        <v>175</v>
      </c>
      <c r="AW190" s="14" t="s">
        <v>5</v>
      </c>
      <c r="AX190" s="14" t="s">
        <v>83</v>
      </c>
      <c r="AY190" s="261" t="s">
        <v>168</v>
      </c>
    </row>
    <row r="191" s="12" customFormat="1" ht="22.8" customHeight="1">
      <c r="A191" s="12"/>
      <c r="B191" s="204"/>
      <c r="C191" s="205"/>
      <c r="D191" s="206" t="s">
        <v>75</v>
      </c>
      <c r="E191" s="219" t="s">
        <v>85</v>
      </c>
      <c r="F191" s="219" t="s">
        <v>237</v>
      </c>
      <c r="G191" s="205"/>
      <c r="H191" s="205"/>
      <c r="I191" s="208"/>
      <c r="J191" s="208"/>
      <c r="K191" s="220">
        <f>BK191</f>
        <v>0</v>
      </c>
      <c r="L191" s="205"/>
      <c r="M191" s="210"/>
      <c r="N191" s="211"/>
      <c r="O191" s="212"/>
      <c r="P191" s="212"/>
      <c r="Q191" s="213">
        <f>SUM(Q192:Q220)</f>
        <v>0</v>
      </c>
      <c r="R191" s="213">
        <f>SUM(R192:R220)</f>
        <v>0</v>
      </c>
      <c r="S191" s="212"/>
      <c r="T191" s="214">
        <f>SUM(T192:T220)</f>
        <v>0</v>
      </c>
      <c r="U191" s="212"/>
      <c r="V191" s="214">
        <f>SUM(V192:V220)</f>
        <v>0</v>
      </c>
      <c r="W191" s="212"/>
      <c r="X191" s="215">
        <f>SUM(X192:X220)</f>
        <v>0</v>
      </c>
      <c r="Y191" s="12"/>
      <c r="Z191" s="12"/>
      <c r="AA191" s="12"/>
      <c r="AB191" s="12"/>
      <c r="AC191" s="12"/>
      <c r="AD191" s="12"/>
      <c r="AE191" s="12"/>
      <c r="AR191" s="216" t="s">
        <v>83</v>
      </c>
      <c r="AT191" s="217" t="s">
        <v>75</v>
      </c>
      <c r="AU191" s="217" t="s">
        <v>83</v>
      </c>
      <c r="AY191" s="216" t="s">
        <v>168</v>
      </c>
      <c r="BK191" s="218">
        <f>SUM(BK192:BK220)</f>
        <v>0</v>
      </c>
    </row>
    <row r="192" s="2" customFormat="1" ht="21.75" customHeight="1">
      <c r="A192" s="38"/>
      <c r="B192" s="39"/>
      <c r="C192" s="221" t="s">
        <v>238</v>
      </c>
      <c r="D192" s="221" t="s">
        <v>171</v>
      </c>
      <c r="E192" s="222" t="s">
        <v>239</v>
      </c>
      <c r="F192" s="223" t="s">
        <v>240</v>
      </c>
      <c r="G192" s="224" t="s">
        <v>210</v>
      </c>
      <c r="H192" s="225">
        <v>4.5359999999999992</v>
      </c>
      <c r="I192" s="226"/>
      <c r="J192" s="226"/>
      <c r="K192" s="227">
        <f>ROUND(P192*H192,2)</f>
        <v>0</v>
      </c>
      <c r="L192" s="223" t="s">
        <v>1</v>
      </c>
      <c r="M192" s="44"/>
      <c r="N192" s="228" t="s">
        <v>1</v>
      </c>
      <c r="O192" s="229" t="s">
        <v>39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91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38"/>
      <c r="Z192" s="38"/>
      <c r="AA192" s="38"/>
      <c r="AB192" s="38"/>
      <c r="AC192" s="38"/>
      <c r="AD192" s="38"/>
      <c r="AE192" s="38"/>
      <c r="AR192" s="233" t="s">
        <v>175</v>
      </c>
      <c r="AT192" s="233" t="s">
        <v>171</v>
      </c>
      <c r="AU192" s="233" t="s">
        <v>85</v>
      </c>
      <c r="AY192" s="17" t="s">
        <v>168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7" t="s">
        <v>83</v>
      </c>
      <c r="BK192" s="234">
        <f>ROUND(P192*H192,2)</f>
        <v>0</v>
      </c>
      <c r="BL192" s="17" t="s">
        <v>175</v>
      </c>
      <c r="BM192" s="233" t="s">
        <v>241</v>
      </c>
    </row>
    <row r="193" s="2" customFormat="1">
      <c r="A193" s="38"/>
      <c r="B193" s="39"/>
      <c r="C193" s="40"/>
      <c r="D193" s="235" t="s">
        <v>176</v>
      </c>
      <c r="E193" s="40"/>
      <c r="F193" s="236" t="s">
        <v>240</v>
      </c>
      <c r="G193" s="40"/>
      <c r="H193" s="40"/>
      <c r="I193" s="237"/>
      <c r="J193" s="237"/>
      <c r="K193" s="40"/>
      <c r="L193" s="40"/>
      <c r="M193" s="44"/>
      <c r="N193" s="238"/>
      <c r="O193" s="239"/>
      <c r="P193" s="91"/>
      <c r="Q193" s="91"/>
      <c r="R193" s="91"/>
      <c r="S193" s="91"/>
      <c r="T193" s="91"/>
      <c r="U193" s="91"/>
      <c r="V193" s="91"/>
      <c r="W193" s="91"/>
      <c r="X193" s="92"/>
      <c r="Y193" s="38"/>
      <c r="Z193" s="38"/>
      <c r="AA193" s="38"/>
      <c r="AB193" s="38"/>
      <c r="AC193" s="38"/>
      <c r="AD193" s="38"/>
      <c r="AE193" s="38"/>
      <c r="AT193" s="17" t="s">
        <v>176</v>
      </c>
      <c r="AU193" s="17" t="s">
        <v>85</v>
      </c>
    </row>
    <row r="194" s="13" customFormat="1">
      <c r="A194" s="13"/>
      <c r="B194" s="240"/>
      <c r="C194" s="241"/>
      <c r="D194" s="235" t="s">
        <v>205</v>
      </c>
      <c r="E194" s="242" t="s">
        <v>1</v>
      </c>
      <c r="F194" s="243" t="s">
        <v>242</v>
      </c>
      <c r="G194" s="241"/>
      <c r="H194" s="244">
        <v>4.374</v>
      </c>
      <c r="I194" s="245"/>
      <c r="J194" s="245"/>
      <c r="K194" s="241"/>
      <c r="L194" s="241"/>
      <c r="M194" s="246"/>
      <c r="N194" s="247"/>
      <c r="O194" s="248"/>
      <c r="P194" s="248"/>
      <c r="Q194" s="248"/>
      <c r="R194" s="248"/>
      <c r="S194" s="248"/>
      <c r="T194" s="248"/>
      <c r="U194" s="248"/>
      <c r="V194" s="248"/>
      <c r="W194" s="248"/>
      <c r="X194" s="249"/>
      <c r="Y194" s="13"/>
      <c r="Z194" s="13"/>
      <c r="AA194" s="13"/>
      <c r="AB194" s="13"/>
      <c r="AC194" s="13"/>
      <c r="AD194" s="13"/>
      <c r="AE194" s="13"/>
      <c r="AT194" s="250" t="s">
        <v>205</v>
      </c>
      <c r="AU194" s="250" t="s">
        <v>85</v>
      </c>
      <c r="AV194" s="13" t="s">
        <v>85</v>
      </c>
      <c r="AW194" s="13" t="s">
        <v>5</v>
      </c>
      <c r="AX194" s="13" t="s">
        <v>76</v>
      </c>
      <c r="AY194" s="250" t="s">
        <v>168</v>
      </c>
    </row>
    <row r="195" s="13" customFormat="1">
      <c r="A195" s="13"/>
      <c r="B195" s="240"/>
      <c r="C195" s="241"/>
      <c r="D195" s="235" t="s">
        <v>205</v>
      </c>
      <c r="E195" s="242" t="s">
        <v>1</v>
      </c>
      <c r="F195" s="243" t="s">
        <v>243</v>
      </c>
      <c r="G195" s="241"/>
      <c r="H195" s="244">
        <v>0.162</v>
      </c>
      <c r="I195" s="245"/>
      <c r="J195" s="245"/>
      <c r="K195" s="241"/>
      <c r="L195" s="241"/>
      <c r="M195" s="246"/>
      <c r="N195" s="247"/>
      <c r="O195" s="248"/>
      <c r="P195" s="248"/>
      <c r="Q195" s="248"/>
      <c r="R195" s="248"/>
      <c r="S195" s="248"/>
      <c r="T195" s="248"/>
      <c r="U195" s="248"/>
      <c r="V195" s="248"/>
      <c r="W195" s="248"/>
      <c r="X195" s="249"/>
      <c r="Y195" s="13"/>
      <c r="Z195" s="13"/>
      <c r="AA195" s="13"/>
      <c r="AB195" s="13"/>
      <c r="AC195" s="13"/>
      <c r="AD195" s="13"/>
      <c r="AE195" s="13"/>
      <c r="AT195" s="250" t="s">
        <v>205</v>
      </c>
      <c r="AU195" s="250" t="s">
        <v>85</v>
      </c>
      <c r="AV195" s="13" t="s">
        <v>85</v>
      </c>
      <c r="AW195" s="13" t="s">
        <v>5</v>
      </c>
      <c r="AX195" s="13" t="s">
        <v>76</v>
      </c>
      <c r="AY195" s="250" t="s">
        <v>168</v>
      </c>
    </row>
    <row r="196" s="14" customFormat="1">
      <c r="A196" s="14"/>
      <c r="B196" s="251"/>
      <c r="C196" s="252"/>
      <c r="D196" s="235" t="s">
        <v>205</v>
      </c>
      <c r="E196" s="253" t="s">
        <v>1</v>
      </c>
      <c r="F196" s="254" t="s">
        <v>207</v>
      </c>
      <c r="G196" s="252"/>
      <c r="H196" s="255">
        <v>4.5359999999999992</v>
      </c>
      <c r="I196" s="256"/>
      <c r="J196" s="256"/>
      <c r="K196" s="252"/>
      <c r="L196" s="252"/>
      <c r="M196" s="257"/>
      <c r="N196" s="258"/>
      <c r="O196" s="259"/>
      <c r="P196" s="259"/>
      <c r="Q196" s="259"/>
      <c r="R196" s="259"/>
      <c r="S196" s="259"/>
      <c r="T196" s="259"/>
      <c r="U196" s="259"/>
      <c r="V196" s="259"/>
      <c r="W196" s="259"/>
      <c r="X196" s="260"/>
      <c r="Y196" s="14"/>
      <c r="Z196" s="14"/>
      <c r="AA196" s="14"/>
      <c r="AB196" s="14"/>
      <c r="AC196" s="14"/>
      <c r="AD196" s="14"/>
      <c r="AE196" s="14"/>
      <c r="AT196" s="261" t="s">
        <v>205</v>
      </c>
      <c r="AU196" s="261" t="s">
        <v>85</v>
      </c>
      <c r="AV196" s="14" t="s">
        <v>175</v>
      </c>
      <c r="AW196" s="14" t="s">
        <v>5</v>
      </c>
      <c r="AX196" s="14" t="s">
        <v>83</v>
      </c>
      <c r="AY196" s="261" t="s">
        <v>168</v>
      </c>
    </row>
    <row r="197" s="2" customFormat="1" ht="24.15" customHeight="1">
      <c r="A197" s="38"/>
      <c r="B197" s="39"/>
      <c r="C197" s="221" t="s">
        <v>204</v>
      </c>
      <c r="D197" s="221" t="s">
        <v>171</v>
      </c>
      <c r="E197" s="222" t="s">
        <v>244</v>
      </c>
      <c r="F197" s="223" t="s">
        <v>245</v>
      </c>
      <c r="G197" s="224" t="s">
        <v>210</v>
      </c>
      <c r="H197" s="225">
        <v>11.664</v>
      </c>
      <c r="I197" s="226"/>
      <c r="J197" s="226"/>
      <c r="K197" s="227">
        <f>ROUND(P197*H197,2)</f>
        <v>0</v>
      </c>
      <c r="L197" s="223" t="s">
        <v>1</v>
      </c>
      <c r="M197" s="44"/>
      <c r="N197" s="228" t="s">
        <v>1</v>
      </c>
      <c r="O197" s="229" t="s">
        <v>39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91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38"/>
      <c r="Z197" s="38"/>
      <c r="AA197" s="38"/>
      <c r="AB197" s="38"/>
      <c r="AC197" s="38"/>
      <c r="AD197" s="38"/>
      <c r="AE197" s="38"/>
      <c r="AR197" s="233" t="s">
        <v>175</v>
      </c>
      <c r="AT197" s="233" t="s">
        <v>171</v>
      </c>
      <c r="AU197" s="233" t="s">
        <v>85</v>
      </c>
      <c r="AY197" s="17" t="s">
        <v>168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7" t="s">
        <v>83</v>
      </c>
      <c r="BK197" s="234">
        <f>ROUND(P197*H197,2)</f>
        <v>0</v>
      </c>
      <c r="BL197" s="17" t="s">
        <v>175</v>
      </c>
      <c r="BM197" s="233" t="s">
        <v>246</v>
      </c>
    </row>
    <row r="198" s="2" customFormat="1">
      <c r="A198" s="38"/>
      <c r="B198" s="39"/>
      <c r="C198" s="40"/>
      <c r="D198" s="235" t="s">
        <v>176</v>
      </c>
      <c r="E198" s="40"/>
      <c r="F198" s="236" t="s">
        <v>245</v>
      </c>
      <c r="G198" s="40"/>
      <c r="H198" s="40"/>
      <c r="I198" s="237"/>
      <c r="J198" s="237"/>
      <c r="K198" s="40"/>
      <c r="L198" s="40"/>
      <c r="M198" s="44"/>
      <c r="N198" s="238"/>
      <c r="O198" s="239"/>
      <c r="P198" s="91"/>
      <c r="Q198" s="91"/>
      <c r="R198" s="91"/>
      <c r="S198" s="91"/>
      <c r="T198" s="91"/>
      <c r="U198" s="91"/>
      <c r="V198" s="91"/>
      <c r="W198" s="91"/>
      <c r="X198" s="92"/>
      <c r="Y198" s="38"/>
      <c r="Z198" s="38"/>
      <c r="AA198" s="38"/>
      <c r="AB198" s="38"/>
      <c r="AC198" s="38"/>
      <c r="AD198" s="38"/>
      <c r="AE198" s="38"/>
      <c r="AT198" s="17" t="s">
        <v>176</v>
      </c>
      <c r="AU198" s="17" t="s">
        <v>85</v>
      </c>
    </row>
    <row r="199" s="13" customFormat="1">
      <c r="A199" s="13"/>
      <c r="B199" s="240"/>
      <c r="C199" s="241"/>
      <c r="D199" s="235" t="s">
        <v>205</v>
      </c>
      <c r="E199" s="242" t="s">
        <v>1</v>
      </c>
      <c r="F199" s="243" t="s">
        <v>247</v>
      </c>
      <c r="G199" s="241"/>
      <c r="H199" s="244">
        <v>11.664</v>
      </c>
      <c r="I199" s="245"/>
      <c r="J199" s="245"/>
      <c r="K199" s="241"/>
      <c r="L199" s="241"/>
      <c r="M199" s="246"/>
      <c r="N199" s="247"/>
      <c r="O199" s="248"/>
      <c r="P199" s="248"/>
      <c r="Q199" s="248"/>
      <c r="R199" s="248"/>
      <c r="S199" s="248"/>
      <c r="T199" s="248"/>
      <c r="U199" s="248"/>
      <c r="V199" s="248"/>
      <c r="W199" s="248"/>
      <c r="X199" s="249"/>
      <c r="Y199" s="13"/>
      <c r="Z199" s="13"/>
      <c r="AA199" s="13"/>
      <c r="AB199" s="13"/>
      <c r="AC199" s="13"/>
      <c r="AD199" s="13"/>
      <c r="AE199" s="13"/>
      <c r="AT199" s="250" t="s">
        <v>205</v>
      </c>
      <c r="AU199" s="250" t="s">
        <v>85</v>
      </c>
      <c r="AV199" s="13" t="s">
        <v>85</v>
      </c>
      <c r="AW199" s="13" t="s">
        <v>5</v>
      </c>
      <c r="AX199" s="13" t="s">
        <v>76</v>
      </c>
      <c r="AY199" s="250" t="s">
        <v>168</v>
      </c>
    </row>
    <row r="200" s="14" customFormat="1">
      <c r="A200" s="14"/>
      <c r="B200" s="251"/>
      <c r="C200" s="252"/>
      <c r="D200" s="235" t="s">
        <v>205</v>
      </c>
      <c r="E200" s="253" t="s">
        <v>1</v>
      </c>
      <c r="F200" s="254" t="s">
        <v>207</v>
      </c>
      <c r="G200" s="252"/>
      <c r="H200" s="255">
        <v>11.664</v>
      </c>
      <c r="I200" s="256"/>
      <c r="J200" s="256"/>
      <c r="K200" s="252"/>
      <c r="L200" s="252"/>
      <c r="M200" s="257"/>
      <c r="N200" s="258"/>
      <c r="O200" s="259"/>
      <c r="P200" s="259"/>
      <c r="Q200" s="259"/>
      <c r="R200" s="259"/>
      <c r="S200" s="259"/>
      <c r="T200" s="259"/>
      <c r="U200" s="259"/>
      <c r="V200" s="259"/>
      <c r="W200" s="259"/>
      <c r="X200" s="260"/>
      <c r="Y200" s="14"/>
      <c r="Z200" s="14"/>
      <c r="AA200" s="14"/>
      <c r="AB200" s="14"/>
      <c r="AC200" s="14"/>
      <c r="AD200" s="14"/>
      <c r="AE200" s="14"/>
      <c r="AT200" s="261" t="s">
        <v>205</v>
      </c>
      <c r="AU200" s="261" t="s">
        <v>85</v>
      </c>
      <c r="AV200" s="14" t="s">
        <v>175</v>
      </c>
      <c r="AW200" s="14" t="s">
        <v>5</v>
      </c>
      <c r="AX200" s="14" t="s">
        <v>83</v>
      </c>
      <c r="AY200" s="261" t="s">
        <v>168</v>
      </c>
    </row>
    <row r="201" s="2" customFormat="1" ht="16.5" customHeight="1">
      <c r="A201" s="38"/>
      <c r="B201" s="39"/>
      <c r="C201" s="221" t="s">
        <v>248</v>
      </c>
      <c r="D201" s="221" t="s">
        <v>171</v>
      </c>
      <c r="E201" s="222" t="s">
        <v>249</v>
      </c>
      <c r="F201" s="223" t="s">
        <v>250</v>
      </c>
      <c r="G201" s="224" t="s">
        <v>203</v>
      </c>
      <c r="H201" s="225">
        <v>9.36</v>
      </c>
      <c r="I201" s="226"/>
      <c r="J201" s="226"/>
      <c r="K201" s="227">
        <f>ROUND(P201*H201,2)</f>
        <v>0</v>
      </c>
      <c r="L201" s="223" t="s">
        <v>1</v>
      </c>
      <c r="M201" s="44"/>
      <c r="N201" s="228" t="s">
        <v>1</v>
      </c>
      <c r="O201" s="229" t="s">
        <v>39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91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38"/>
      <c r="Z201" s="38"/>
      <c r="AA201" s="38"/>
      <c r="AB201" s="38"/>
      <c r="AC201" s="38"/>
      <c r="AD201" s="38"/>
      <c r="AE201" s="38"/>
      <c r="AR201" s="233" t="s">
        <v>175</v>
      </c>
      <c r="AT201" s="233" t="s">
        <v>171</v>
      </c>
      <c r="AU201" s="233" t="s">
        <v>85</v>
      </c>
      <c r="AY201" s="17" t="s">
        <v>168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7" t="s">
        <v>83</v>
      </c>
      <c r="BK201" s="234">
        <f>ROUND(P201*H201,2)</f>
        <v>0</v>
      </c>
      <c r="BL201" s="17" t="s">
        <v>175</v>
      </c>
      <c r="BM201" s="233" t="s">
        <v>251</v>
      </c>
    </row>
    <row r="202" s="2" customFormat="1">
      <c r="A202" s="38"/>
      <c r="B202" s="39"/>
      <c r="C202" s="40"/>
      <c r="D202" s="235" t="s">
        <v>176</v>
      </c>
      <c r="E202" s="40"/>
      <c r="F202" s="236" t="s">
        <v>250</v>
      </c>
      <c r="G202" s="40"/>
      <c r="H202" s="40"/>
      <c r="I202" s="237"/>
      <c r="J202" s="237"/>
      <c r="K202" s="40"/>
      <c r="L202" s="40"/>
      <c r="M202" s="44"/>
      <c r="N202" s="238"/>
      <c r="O202" s="239"/>
      <c r="P202" s="91"/>
      <c r="Q202" s="91"/>
      <c r="R202" s="91"/>
      <c r="S202" s="91"/>
      <c r="T202" s="91"/>
      <c r="U202" s="91"/>
      <c r="V202" s="91"/>
      <c r="W202" s="91"/>
      <c r="X202" s="92"/>
      <c r="Y202" s="38"/>
      <c r="Z202" s="38"/>
      <c r="AA202" s="38"/>
      <c r="AB202" s="38"/>
      <c r="AC202" s="38"/>
      <c r="AD202" s="38"/>
      <c r="AE202" s="38"/>
      <c r="AT202" s="17" t="s">
        <v>176</v>
      </c>
      <c r="AU202" s="17" t="s">
        <v>85</v>
      </c>
    </row>
    <row r="203" s="13" customFormat="1">
      <c r="A203" s="13"/>
      <c r="B203" s="240"/>
      <c r="C203" s="241"/>
      <c r="D203" s="235" t="s">
        <v>205</v>
      </c>
      <c r="E203" s="242" t="s">
        <v>1</v>
      </c>
      <c r="F203" s="243" t="s">
        <v>252</v>
      </c>
      <c r="G203" s="241"/>
      <c r="H203" s="244">
        <v>9.36</v>
      </c>
      <c r="I203" s="245"/>
      <c r="J203" s="245"/>
      <c r="K203" s="241"/>
      <c r="L203" s="241"/>
      <c r="M203" s="246"/>
      <c r="N203" s="247"/>
      <c r="O203" s="248"/>
      <c r="P203" s="248"/>
      <c r="Q203" s="248"/>
      <c r="R203" s="248"/>
      <c r="S203" s="248"/>
      <c r="T203" s="248"/>
      <c r="U203" s="248"/>
      <c r="V203" s="248"/>
      <c r="W203" s="248"/>
      <c r="X203" s="249"/>
      <c r="Y203" s="13"/>
      <c r="Z203" s="13"/>
      <c r="AA203" s="13"/>
      <c r="AB203" s="13"/>
      <c r="AC203" s="13"/>
      <c r="AD203" s="13"/>
      <c r="AE203" s="13"/>
      <c r="AT203" s="250" t="s">
        <v>205</v>
      </c>
      <c r="AU203" s="250" t="s">
        <v>85</v>
      </c>
      <c r="AV203" s="13" t="s">
        <v>85</v>
      </c>
      <c r="AW203" s="13" t="s">
        <v>5</v>
      </c>
      <c r="AX203" s="13" t="s">
        <v>76</v>
      </c>
      <c r="AY203" s="250" t="s">
        <v>168</v>
      </c>
    </row>
    <row r="204" s="14" customFormat="1">
      <c r="A204" s="14"/>
      <c r="B204" s="251"/>
      <c r="C204" s="252"/>
      <c r="D204" s="235" t="s">
        <v>205</v>
      </c>
      <c r="E204" s="253" t="s">
        <v>1</v>
      </c>
      <c r="F204" s="254" t="s">
        <v>207</v>
      </c>
      <c r="G204" s="252"/>
      <c r="H204" s="255">
        <v>9.36</v>
      </c>
      <c r="I204" s="256"/>
      <c r="J204" s="256"/>
      <c r="K204" s="252"/>
      <c r="L204" s="252"/>
      <c r="M204" s="257"/>
      <c r="N204" s="258"/>
      <c r="O204" s="259"/>
      <c r="P204" s="259"/>
      <c r="Q204" s="259"/>
      <c r="R204" s="259"/>
      <c r="S204" s="259"/>
      <c r="T204" s="259"/>
      <c r="U204" s="259"/>
      <c r="V204" s="259"/>
      <c r="W204" s="259"/>
      <c r="X204" s="260"/>
      <c r="Y204" s="14"/>
      <c r="Z204" s="14"/>
      <c r="AA204" s="14"/>
      <c r="AB204" s="14"/>
      <c r="AC204" s="14"/>
      <c r="AD204" s="14"/>
      <c r="AE204" s="14"/>
      <c r="AT204" s="261" t="s">
        <v>205</v>
      </c>
      <c r="AU204" s="261" t="s">
        <v>85</v>
      </c>
      <c r="AV204" s="14" t="s">
        <v>175</v>
      </c>
      <c r="AW204" s="14" t="s">
        <v>5</v>
      </c>
      <c r="AX204" s="14" t="s">
        <v>83</v>
      </c>
      <c r="AY204" s="261" t="s">
        <v>168</v>
      </c>
    </row>
    <row r="205" s="2" customFormat="1" ht="16.5" customHeight="1">
      <c r="A205" s="38"/>
      <c r="B205" s="39"/>
      <c r="C205" s="221" t="s">
        <v>211</v>
      </c>
      <c r="D205" s="221" t="s">
        <v>171</v>
      </c>
      <c r="E205" s="222" t="s">
        <v>253</v>
      </c>
      <c r="F205" s="223" t="s">
        <v>254</v>
      </c>
      <c r="G205" s="224" t="s">
        <v>203</v>
      </c>
      <c r="H205" s="225">
        <v>9.36</v>
      </c>
      <c r="I205" s="226"/>
      <c r="J205" s="226"/>
      <c r="K205" s="227">
        <f>ROUND(P205*H205,2)</f>
        <v>0</v>
      </c>
      <c r="L205" s="223" t="s">
        <v>1</v>
      </c>
      <c r="M205" s="44"/>
      <c r="N205" s="228" t="s">
        <v>1</v>
      </c>
      <c r="O205" s="229" t="s">
        <v>39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91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38"/>
      <c r="Z205" s="38"/>
      <c r="AA205" s="38"/>
      <c r="AB205" s="38"/>
      <c r="AC205" s="38"/>
      <c r="AD205" s="38"/>
      <c r="AE205" s="38"/>
      <c r="AR205" s="233" t="s">
        <v>175</v>
      </c>
      <c r="AT205" s="233" t="s">
        <v>171</v>
      </c>
      <c r="AU205" s="233" t="s">
        <v>85</v>
      </c>
      <c r="AY205" s="17" t="s">
        <v>168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7" t="s">
        <v>83</v>
      </c>
      <c r="BK205" s="234">
        <f>ROUND(P205*H205,2)</f>
        <v>0</v>
      </c>
      <c r="BL205" s="17" t="s">
        <v>175</v>
      </c>
      <c r="BM205" s="233" t="s">
        <v>255</v>
      </c>
    </row>
    <row r="206" s="2" customFormat="1">
      <c r="A206" s="38"/>
      <c r="B206" s="39"/>
      <c r="C206" s="40"/>
      <c r="D206" s="235" t="s">
        <v>176</v>
      </c>
      <c r="E206" s="40"/>
      <c r="F206" s="236" t="s">
        <v>254</v>
      </c>
      <c r="G206" s="40"/>
      <c r="H206" s="40"/>
      <c r="I206" s="237"/>
      <c r="J206" s="237"/>
      <c r="K206" s="40"/>
      <c r="L206" s="40"/>
      <c r="M206" s="44"/>
      <c r="N206" s="238"/>
      <c r="O206" s="239"/>
      <c r="P206" s="91"/>
      <c r="Q206" s="91"/>
      <c r="R206" s="91"/>
      <c r="S206" s="91"/>
      <c r="T206" s="91"/>
      <c r="U206" s="91"/>
      <c r="V206" s="91"/>
      <c r="W206" s="91"/>
      <c r="X206" s="92"/>
      <c r="Y206" s="38"/>
      <c r="Z206" s="38"/>
      <c r="AA206" s="38"/>
      <c r="AB206" s="38"/>
      <c r="AC206" s="38"/>
      <c r="AD206" s="38"/>
      <c r="AE206" s="38"/>
      <c r="AT206" s="17" t="s">
        <v>176</v>
      </c>
      <c r="AU206" s="17" t="s">
        <v>85</v>
      </c>
    </row>
    <row r="207" s="2" customFormat="1" ht="21.75" customHeight="1">
      <c r="A207" s="38"/>
      <c r="B207" s="39"/>
      <c r="C207" s="221" t="s">
        <v>8</v>
      </c>
      <c r="D207" s="221" t="s">
        <v>171</v>
      </c>
      <c r="E207" s="222" t="s">
        <v>256</v>
      </c>
      <c r="F207" s="223" t="s">
        <v>257</v>
      </c>
      <c r="G207" s="224" t="s">
        <v>226</v>
      </c>
      <c r="H207" s="225">
        <v>1.74</v>
      </c>
      <c r="I207" s="226"/>
      <c r="J207" s="226"/>
      <c r="K207" s="227">
        <f>ROUND(P207*H207,2)</f>
        <v>0</v>
      </c>
      <c r="L207" s="223" t="s">
        <v>1</v>
      </c>
      <c r="M207" s="44"/>
      <c r="N207" s="228" t="s">
        <v>1</v>
      </c>
      <c r="O207" s="229" t="s">
        <v>39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91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38"/>
      <c r="Z207" s="38"/>
      <c r="AA207" s="38"/>
      <c r="AB207" s="38"/>
      <c r="AC207" s="38"/>
      <c r="AD207" s="38"/>
      <c r="AE207" s="38"/>
      <c r="AR207" s="233" t="s">
        <v>175</v>
      </c>
      <c r="AT207" s="233" t="s">
        <v>171</v>
      </c>
      <c r="AU207" s="233" t="s">
        <v>85</v>
      </c>
      <c r="AY207" s="17" t="s">
        <v>168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7" t="s">
        <v>83</v>
      </c>
      <c r="BK207" s="234">
        <f>ROUND(P207*H207,2)</f>
        <v>0</v>
      </c>
      <c r="BL207" s="17" t="s">
        <v>175</v>
      </c>
      <c r="BM207" s="233" t="s">
        <v>258</v>
      </c>
    </row>
    <row r="208" s="2" customFormat="1">
      <c r="A208" s="38"/>
      <c r="B208" s="39"/>
      <c r="C208" s="40"/>
      <c r="D208" s="235" t="s">
        <v>176</v>
      </c>
      <c r="E208" s="40"/>
      <c r="F208" s="236" t="s">
        <v>257</v>
      </c>
      <c r="G208" s="40"/>
      <c r="H208" s="40"/>
      <c r="I208" s="237"/>
      <c r="J208" s="237"/>
      <c r="K208" s="40"/>
      <c r="L208" s="40"/>
      <c r="M208" s="44"/>
      <c r="N208" s="238"/>
      <c r="O208" s="239"/>
      <c r="P208" s="91"/>
      <c r="Q208" s="91"/>
      <c r="R208" s="91"/>
      <c r="S208" s="91"/>
      <c r="T208" s="91"/>
      <c r="U208" s="91"/>
      <c r="V208" s="91"/>
      <c r="W208" s="91"/>
      <c r="X208" s="92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85</v>
      </c>
    </row>
    <row r="209" s="2" customFormat="1" ht="24.15" customHeight="1">
      <c r="A209" s="38"/>
      <c r="B209" s="39"/>
      <c r="C209" s="221" t="s">
        <v>215</v>
      </c>
      <c r="D209" s="221" t="s">
        <v>171</v>
      </c>
      <c r="E209" s="222" t="s">
        <v>259</v>
      </c>
      <c r="F209" s="223" t="s">
        <v>260</v>
      </c>
      <c r="G209" s="224" t="s">
        <v>210</v>
      </c>
      <c r="H209" s="225">
        <v>0.432</v>
      </c>
      <c r="I209" s="226"/>
      <c r="J209" s="226"/>
      <c r="K209" s="227">
        <f>ROUND(P209*H209,2)</f>
        <v>0</v>
      </c>
      <c r="L209" s="223" t="s">
        <v>1</v>
      </c>
      <c r="M209" s="44"/>
      <c r="N209" s="228" t="s">
        <v>1</v>
      </c>
      <c r="O209" s="229" t="s">
        <v>39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91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38"/>
      <c r="Z209" s="38"/>
      <c r="AA209" s="38"/>
      <c r="AB209" s="38"/>
      <c r="AC209" s="38"/>
      <c r="AD209" s="38"/>
      <c r="AE209" s="38"/>
      <c r="AR209" s="233" t="s">
        <v>175</v>
      </c>
      <c r="AT209" s="233" t="s">
        <v>171</v>
      </c>
      <c r="AU209" s="233" t="s">
        <v>85</v>
      </c>
      <c r="AY209" s="17" t="s">
        <v>168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7" t="s">
        <v>83</v>
      </c>
      <c r="BK209" s="234">
        <f>ROUND(P209*H209,2)</f>
        <v>0</v>
      </c>
      <c r="BL209" s="17" t="s">
        <v>175</v>
      </c>
      <c r="BM209" s="233" t="s">
        <v>261</v>
      </c>
    </row>
    <row r="210" s="2" customFormat="1">
      <c r="A210" s="38"/>
      <c r="B210" s="39"/>
      <c r="C210" s="40"/>
      <c r="D210" s="235" t="s">
        <v>176</v>
      </c>
      <c r="E210" s="40"/>
      <c r="F210" s="236" t="s">
        <v>260</v>
      </c>
      <c r="G210" s="40"/>
      <c r="H210" s="40"/>
      <c r="I210" s="237"/>
      <c r="J210" s="237"/>
      <c r="K210" s="40"/>
      <c r="L210" s="40"/>
      <c r="M210" s="44"/>
      <c r="N210" s="238"/>
      <c r="O210" s="239"/>
      <c r="P210" s="91"/>
      <c r="Q210" s="91"/>
      <c r="R210" s="91"/>
      <c r="S210" s="91"/>
      <c r="T210" s="91"/>
      <c r="U210" s="91"/>
      <c r="V210" s="91"/>
      <c r="W210" s="91"/>
      <c r="X210" s="92"/>
      <c r="Y210" s="38"/>
      <c r="Z210" s="38"/>
      <c r="AA210" s="38"/>
      <c r="AB210" s="38"/>
      <c r="AC210" s="38"/>
      <c r="AD210" s="38"/>
      <c r="AE210" s="38"/>
      <c r="AT210" s="17" t="s">
        <v>176</v>
      </c>
      <c r="AU210" s="17" t="s">
        <v>85</v>
      </c>
    </row>
    <row r="211" s="13" customFormat="1">
      <c r="A211" s="13"/>
      <c r="B211" s="240"/>
      <c r="C211" s="241"/>
      <c r="D211" s="235" t="s">
        <v>205</v>
      </c>
      <c r="E211" s="242" t="s">
        <v>1</v>
      </c>
      <c r="F211" s="243" t="s">
        <v>262</v>
      </c>
      <c r="G211" s="241"/>
      <c r="H211" s="244">
        <v>0.432</v>
      </c>
      <c r="I211" s="245"/>
      <c r="J211" s="245"/>
      <c r="K211" s="241"/>
      <c r="L211" s="241"/>
      <c r="M211" s="246"/>
      <c r="N211" s="247"/>
      <c r="O211" s="248"/>
      <c r="P211" s="248"/>
      <c r="Q211" s="248"/>
      <c r="R211" s="248"/>
      <c r="S211" s="248"/>
      <c r="T211" s="248"/>
      <c r="U211" s="248"/>
      <c r="V211" s="248"/>
      <c r="W211" s="248"/>
      <c r="X211" s="249"/>
      <c r="Y211" s="13"/>
      <c r="Z211" s="13"/>
      <c r="AA211" s="13"/>
      <c r="AB211" s="13"/>
      <c r="AC211" s="13"/>
      <c r="AD211" s="13"/>
      <c r="AE211" s="13"/>
      <c r="AT211" s="250" t="s">
        <v>205</v>
      </c>
      <c r="AU211" s="250" t="s">
        <v>85</v>
      </c>
      <c r="AV211" s="13" t="s">
        <v>85</v>
      </c>
      <c r="AW211" s="13" t="s">
        <v>5</v>
      </c>
      <c r="AX211" s="13" t="s">
        <v>76</v>
      </c>
      <c r="AY211" s="250" t="s">
        <v>168</v>
      </c>
    </row>
    <row r="212" s="14" customFormat="1">
      <c r="A212" s="14"/>
      <c r="B212" s="251"/>
      <c r="C212" s="252"/>
      <c r="D212" s="235" t="s">
        <v>205</v>
      </c>
      <c r="E212" s="253" t="s">
        <v>1</v>
      </c>
      <c r="F212" s="254" t="s">
        <v>207</v>
      </c>
      <c r="G212" s="252"/>
      <c r="H212" s="255">
        <v>0.432</v>
      </c>
      <c r="I212" s="256"/>
      <c r="J212" s="256"/>
      <c r="K212" s="252"/>
      <c r="L212" s="252"/>
      <c r="M212" s="257"/>
      <c r="N212" s="258"/>
      <c r="O212" s="259"/>
      <c r="P212" s="259"/>
      <c r="Q212" s="259"/>
      <c r="R212" s="259"/>
      <c r="S212" s="259"/>
      <c r="T212" s="259"/>
      <c r="U212" s="259"/>
      <c r="V212" s="259"/>
      <c r="W212" s="259"/>
      <c r="X212" s="260"/>
      <c r="Y212" s="14"/>
      <c r="Z212" s="14"/>
      <c r="AA212" s="14"/>
      <c r="AB212" s="14"/>
      <c r="AC212" s="14"/>
      <c r="AD212" s="14"/>
      <c r="AE212" s="14"/>
      <c r="AT212" s="261" t="s">
        <v>205</v>
      </c>
      <c r="AU212" s="261" t="s">
        <v>85</v>
      </c>
      <c r="AV212" s="14" t="s">
        <v>175</v>
      </c>
      <c r="AW212" s="14" t="s">
        <v>5</v>
      </c>
      <c r="AX212" s="14" t="s">
        <v>83</v>
      </c>
      <c r="AY212" s="261" t="s">
        <v>168</v>
      </c>
    </row>
    <row r="213" s="2" customFormat="1" ht="16.5" customHeight="1">
      <c r="A213" s="38"/>
      <c r="B213" s="39"/>
      <c r="C213" s="221" t="s">
        <v>263</v>
      </c>
      <c r="D213" s="221" t="s">
        <v>171</v>
      </c>
      <c r="E213" s="222" t="s">
        <v>264</v>
      </c>
      <c r="F213" s="223" t="s">
        <v>265</v>
      </c>
      <c r="G213" s="224" t="s">
        <v>203</v>
      </c>
      <c r="H213" s="225">
        <v>1.92</v>
      </c>
      <c r="I213" s="226"/>
      <c r="J213" s="226"/>
      <c r="K213" s="227">
        <f>ROUND(P213*H213,2)</f>
        <v>0</v>
      </c>
      <c r="L213" s="223" t="s">
        <v>1</v>
      </c>
      <c r="M213" s="44"/>
      <c r="N213" s="228" t="s">
        <v>1</v>
      </c>
      <c r="O213" s="229" t="s">
        <v>39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91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38"/>
      <c r="Z213" s="38"/>
      <c r="AA213" s="38"/>
      <c r="AB213" s="38"/>
      <c r="AC213" s="38"/>
      <c r="AD213" s="38"/>
      <c r="AE213" s="38"/>
      <c r="AR213" s="233" t="s">
        <v>175</v>
      </c>
      <c r="AT213" s="233" t="s">
        <v>171</v>
      </c>
      <c r="AU213" s="233" t="s">
        <v>85</v>
      </c>
      <c r="AY213" s="17" t="s">
        <v>168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7" t="s">
        <v>83</v>
      </c>
      <c r="BK213" s="234">
        <f>ROUND(P213*H213,2)</f>
        <v>0</v>
      </c>
      <c r="BL213" s="17" t="s">
        <v>175</v>
      </c>
      <c r="BM213" s="233" t="s">
        <v>266</v>
      </c>
    </row>
    <row r="214" s="2" customFormat="1">
      <c r="A214" s="38"/>
      <c r="B214" s="39"/>
      <c r="C214" s="40"/>
      <c r="D214" s="235" t="s">
        <v>176</v>
      </c>
      <c r="E214" s="40"/>
      <c r="F214" s="236" t="s">
        <v>265</v>
      </c>
      <c r="G214" s="40"/>
      <c r="H214" s="40"/>
      <c r="I214" s="237"/>
      <c r="J214" s="237"/>
      <c r="K214" s="40"/>
      <c r="L214" s="40"/>
      <c r="M214" s="44"/>
      <c r="N214" s="238"/>
      <c r="O214" s="239"/>
      <c r="P214" s="91"/>
      <c r="Q214" s="91"/>
      <c r="R214" s="91"/>
      <c r="S214" s="91"/>
      <c r="T214" s="91"/>
      <c r="U214" s="91"/>
      <c r="V214" s="91"/>
      <c r="W214" s="91"/>
      <c r="X214" s="92"/>
      <c r="Y214" s="38"/>
      <c r="Z214" s="38"/>
      <c r="AA214" s="38"/>
      <c r="AB214" s="38"/>
      <c r="AC214" s="38"/>
      <c r="AD214" s="38"/>
      <c r="AE214" s="38"/>
      <c r="AT214" s="17" t="s">
        <v>176</v>
      </c>
      <c r="AU214" s="17" t="s">
        <v>85</v>
      </c>
    </row>
    <row r="215" s="13" customFormat="1">
      <c r="A215" s="13"/>
      <c r="B215" s="240"/>
      <c r="C215" s="241"/>
      <c r="D215" s="235" t="s">
        <v>205</v>
      </c>
      <c r="E215" s="242" t="s">
        <v>1</v>
      </c>
      <c r="F215" s="243" t="s">
        <v>267</v>
      </c>
      <c r="G215" s="241"/>
      <c r="H215" s="244">
        <v>1.92</v>
      </c>
      <c r="I215" s="245"/>
      <c r="J215" s="245"/>
      <c r="K215" s="241"/>
      <c r="L215" s="241"/>
      <c r="M215" s="246"/>
      <c r="N215" s="247"/>
      <c r="O215" s="248"/>
      <c r="P215" s="248"/>
      <c r="Q215" s="248"/>
      <c r="R215" s="248"/>
      <c r="S215" s="248"/>
      <c r="T215" s="248"/>
      <c r="U215" s="248"/>
      <c r="V215" s="248"/>
      <c r="W215" s="248"/>
      <c r="X215" s="249"/>
      <c r="Y215" s="13"/>
      <c r="Z215" s="13"/>
      <c r="AA215" s="13"/>
      <c r="AB215" s="13"/>
      <c r="AC215" s="13"/>
      <c r="AD215" s="13"/>
      <c r="AE215" s="13"/>
      <c r="AT215" s="250" t="s">
        <v>205</v>
      </c>
      <c r="AU215" s="250" t="s">
        <v>85</v>
      </c>
      <c r="AV215" s="13" t="s">
        <v>85</v>
      </c>
      <c r="AW215" s="13" t="s">
        <v>5</v>
      </c>
      <c r="AX215" s="13" t="s">
        <v>76</v>
      </c>
      <c r="AY215" s="250" t="s">
        <v>168</v>
      </c>
    </row>
    <row r="216" s="14" customFormat="1">
      <c r="A216" s="14"/>
      <c r="B216" s="251"/>
      <c r="C216" s="252"/>
      <c r="D216" s="235" t="s">
        <v>205</v>
      </c>
      <c r="E216" s="253" t="s">
        <v>1</v>
      </c>
      <c r="F216" s="254" t="s">
        <v>207</v>
      </c>
      <c r="G216" s="252"/>
      <c r="H216" s="255">
        <v>1.92</v>
      </c>
      <c r="I216" s="256"/>
      <c r="J216" s="256"/>
      <c r="K216" s="252"/>
      <c r="L216" s="252"/>
      <c r="M216" s="257"/>
      <c r="N216" s="258"/>
      <c r="O216" s="259"/>
      <c r="P216" s="259"/>
      <c r="Q216" s="259"/>
      <c r="R216" s="259"/>
      <c r="S216" s="259"/>
      <c r="T216" s="259"/>
      <c r="U216" s="259"/>
      <c r="V216" s="259"/>
      <c r="W216" s="259"/>
      <c r="X216" s="260"/>
      <c r="Y216" s="14"/>
      <c r="Z216" s="14"/>
      <c r="AA216" s="14"/>
      <c r="AB216" s="14"/>
      <c r="AC216" s="14"/>
      <c r="AD216" s="14"/>
      <c r="AE216" s="14"/>
      <c r="AT216" s="261" t="s">
        <v>205</v>
      </c>
      <c r="AU216" s="261" t="s">
        <v>85</v>
      </c>
      <c r="AV216" s="14" t="s">
        <v>175</v>
      </c>
      <c r="AW216" s="14" t="s">
        <v>5</v>
      </c>
      <c r="AX216" s="14" t="s">
        <v>83</v>
      </c>
      <c r="AY216" s="261" t="s">
        <v>168</v>
      </c>
    </row>
    <row r="217" s="2" customFormat="1" ht="16.5" customHeight="1">
      <c r="A217" s="38"/>
      <c r="B217" s="39"/>
      <c r="C217" s="221" t="s">
        <v>219</v>
      </c>
      <c r="D217" s="221" t="s">
        <v>171</v>
      </c>
      <c r="E217" s="222" t="s">
        <v>268</v>
      </c>
      <c r="F217" s="223" t="s">
        <v>269</v>
      </c>
      <c r="G217" s="224" t="s">
        <v>203</v>
      </c>
      <c r="H217" s="225">
        <v>1.92</v>
      </c>
      <c r="I217" s="226"/>
      <c r="J217" s="226"/>
      <c r="K217" s="227">
        <f>ROUND(P217*H217,2)</f>
        <v>0</v>
      </c>
      <c r="L217" s="223" t="s">
        <v>1</v>
      </c>
      <c r="M217" s="44"/>
      <c r="N217" s="228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175</v>
      </c>
      <c r="AT217" s="233" t="s">
        <v>171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175</v>
      </c>
      <c r="BM217" s="233" t="s">
        <v>270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269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2" customFormat="1" ht="21.75" customHeight="1">
      <c r="A219" s="38"/>
      <c r="B219" s="39"/>
      <c r="C219" s="221" t="s">
        <v>271</v>
      </c>
      <c r="D219" s="221" t="s">
        <v>171</v>
      </c>
      <c r="E219" s="222" t="s">
        <v>272</v>
      </c>
      <c r="F219" s="223" t="s">
        <v>273</v>
      </c>
      <c r="G219" s="224" t="s">
        <v>226</v>
      </c>
      <c r="H219" s="225">
        <v>0.070000000000000008</v>
      </c>
      <c r="I219" s="226"/>
      <c r="J219" s="226"/>
      <c r="K219" s="227">
        <f>ROUND(P219*H219,2)</f>
        <v>0</v>
      </c>
      <c r="L219" s="223" t="s">
        <v>1</v>
      </c>
      <c r="M219" s="44"/>
      <c r="N219" s="228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175</v>
      </c>
      <c r="AT219" s="233" t="s">
        <v>171</v>
      </c>
      <c r="AU219" s="233" t="s">
        <v>85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175</v>
      </c>
      <c r="BM219" s="233" t="s">
        <v>274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273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85</v>
      </c>
    </row>
    <row r="221" s="12" customFormat="1" ht="22.8" customHeight="1">
      <c r="A221" s="12"/>
      <c r="B221" s="204"/>
      <c r="C221" s="205"/>
      <c r="D221" s="206" t="s">
        <v>75</v>
      </c>
      <c r="E221" s="219" t="s">
        <v>179</v>
      </c>
      <c r="F221" s="219" t="s">
        <v>275</v>
      </c>
      <c r="G221" s="205"/>
      <c r="H221" s="205"/>
      <c r="I221" s="208"/>
      <c r="J221" s="208"/>
      <c r="K221" s="220">
        <f>BK221</f>
        <v>0</v>
      </c>
      <c r="L221" s="205"/>
      <c r="M221" s="210"/>
      <c r="N221" s="211"/>
      <c r="O221" s="212"/>
      <c r="P221" s="212"/>
      <c r="Q221" s="213">
        <f>SUM(Q222:Q276)</f>
        <v>0</v>
      </c>
      <c r="R221" s="213">
        <f>SUM(R222:R276)</f>
        <v>0</v>
      </c>
      <c r="S221" s="212"/>
      <c r="T221" s="214">
        <f>SUM(T222:T276)</f>
        <v>0</v>
      </c>
      <c r="U221" s="212"/>
      <c r="V221" s="214">
        <f>SUM(V222:V276)</f>
        <v>0</v>
      </c>
      <c r="W221" s="212"/>
      <c r="X221" s="215">
        <f>SUM(X222:X276)</f>
        <v>0</v>
      </c>
      <c r="Y221" s="12"/>
      <c r="Z221" s="12"/>
      <c r="AA221" s="12"/>
      <c r="AB221" s="12"/>
      <c r="AC221" s="12"/>
      <c r="AD221" s="12"/>
      <c r="AE221" s="12"/>
      <c r="AR221" s="216" t="s">
        <v>83</v>
      </c>
      <c r="AT221" s="217" t="s">
        <v>75</v>
      </c>
      <c r="AU221" s="217" t="s">
        <v>83</v>
      </c>
      <c r="AY221" s="216" t="s">
        <v>168</v>
      </c>
      <c r="BK221" s="218">
        <f>SUM(BK222:BK276)</f>
        <v>0</v>
      </c>
    </row>
    <row r="222" s="2" customFormat="1" ht="24.15" customHeight="1">
      <c r="A222" s="38"/>
      <c r="B222" s="39"/>
      <c r="C222" s="221" t="s">
        <v>223</v>
      </c>
      <c r="D222" s="221" t="s">
        <v>171</v>
      </c>
      <c r="E222" s="222" t="s">
        <v>276</v>
      </c>
      <c r="F222" s="223" t="s">
        <v>277</v>
      </c>
      <c r="G222" s="224" t="s">
        <v>203</v>
      </c>
      <c r="H222" s="225">
        <v>72.752</v>
      </c>
      <c r="I222" s="226"/>
      <c r="J222" s="226"/>
      <c r="K222" s="227">
        <f>ROUND(P222*H222,2)</f>
        <v>0</v>
      </c>
      <c r="L222" s="223" t="s">
        <v>1</v>
      </c>
      <c r="M222" s="44"/>
      <c r="N222" s="228" t="s">
        <v>1</v>
      </c>
      <c r="O222" s="229" t="s">
        <v>39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91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38"/>
      <c r="Z222" s="38"/>
      <c r="AA222" s="38"/>
      <c r="AB222" s="38"/>
      <c r="AC222" s="38"/>
      <c r="AD222" s="38"/>
      <c r="AE222" s="38"/>
      <c r="AR222" s="233" t="s">
        <v>175</v>
      </c>
      <c r="AT222" s="233" t="s">
        <v>171</v>
      </c>
      <c r="AU222" s="233" t="s">
        <v>85</v>
      </c>
      <c r="AY222" s="17" t="s">
        <v>168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7" t="s">
        <v>83</v>
      </c>
      <c r="BK222" s="234">
        <f>ROUND(P222*H222,2)</f>
        <v>0</v>
      </c>
      <c r="BL222" s="17" t="s">
        <v>175</v>
      </c>
      <c r="BM222" s="233" t="s">
        <v>278</v>
      </c>
    </row>
    <row r="223" s="2" customFormat="1">
      <c r="A223" s="38"/>
      <c r="B223" s="39"/>
      <c r="C223" s="40"/>
      <c r="D223" s="235" t="s">
        <v>176</v>
      </c>
      <c r="E223" s="40"/>
      <c r="F223" s="236" t="s">
        <v>277</v>
      </c>
      <c r="G223" s="40"/>
      <c r="H223" s="40"/>
      <c r="I223" s="237"/>
      <c r="J223" s="237"/>
      <c r="K223" s="40"/>
      <c r="L223" s="40"/>
      <c r="M223" s="44"/>
      <c r="N223" s="238"/>
      <c r="O223" s="239"/>
      <c r="P223" s="91"/>
      <c r="Q223" s="91"/>
      <c r="R223" s="91"/>
      <c r="S223" s="91"/>
      <c r="T223" s="91"/>
      <c r="U223" s="91"/>
      <c r="V223" s="91"/>
      <c r="W223" s="91"/>
      <c r="X223" s="92"/>
      <c r="Y223" s="38"/>
      <c r="Z223" s="38"/>
      <c r="AA223" s="38"/>
      <c r="AB223" s="38"/>
      <c r="AC223" s="38"/>
      <c r="AD223" s="38"/>
      <c r="AE223" s="38"/>
      <c r="AT223" s="17" t="s">
        <v>176</v>
      </c>
      <c r="AU223" s="17" t="s">
        <v>85</v>
      </c>
    </row>
    <row r="224" s="13" customFormat="1">
      <c r="A224" s="13"/>
      <c r="B224" s="240"/>
      <c r="C224" s="241"/>
      <c r="D224" s="235" t="s">
        <v>205</v>
      </c>
      <c r="E224" s="242" t="s">
        <v>1</v>
      </c>
      <c r="F224" s="243" t="s">
        <v>279</v>
      </c>
      <c r="G224" s="241"/>
      <c r="H224" s="244">
        <v>106.84</v>
      </c>
      <c r="I224" s="245"/>
      <c r="J224" s="245"/>
      <c r="K224" s="241"/>
      <c r="L224" s="241"/>
      <c r="M224" s="246"/>
      <c r="N224" s="247"/>
      <c r="O224" s="248"/>
      <c r="P224" s="248"/>
      <c r="Q224" s="248"/>
      <c r="R224" s="248"/>
      <c r="S224" s="248"/>
      <c r="T224" s="248"/>
      <c r="U224" s="248"/>
      <c r="V224" s="248"/>
      <c r="W224" s="248"/>
      <c r="X224" s="249"/>
      <c r="Y224" s="13"/>
      <c r="Z224" s="13"/>
      <c r="AA224" s="13"/>
      <c r="AB224" s="13"/>
      <c r="AC224" s="13"/>
      <c r="AD224" s="13"/>
      <c r="AE224" s="13"/>
      <c r="AT224" s="250" t="s">
        <v>205</v>
      </c>
      <c r="AU224" s="250" t="s">
        <v>85</v>
      </c>
      <c r="AV224" s="13" t="s">
        <v>85</v>
      </c>
      <c r="AW224" s="13" t="s">
        <v>5</v>
      </c>
      <c r="AX224" s="13" t="s">
        <v>76</v>
      </c>
      <c r="AY224" s="250" t="s">
        <v>168</v>
      </c>
    </row>
    <row r="225" s="13" customFormat="1">
      <c r="A225" s="13"/>
      <c r="B225" s="240"/>
      <c r="C225" s="241"/>
      <c r="D225" s="235" t="s">
        <v>205</v>
      </c>
      <c r="E225" s="242" t="s">
        <v>1</v>
      </c>
      <c r="F225" s="243" t="s">
        <v>280</v>
      </c>
      <c r="G225" s="241"/>
      <c r="H225" s="244">
        <v>-45.542</v>
      </c>
      <c r="I225" s="245"/>
      <c r="J225" s="245"/>
      <c r="K225" s="241"/>
      <c r="L225" s="241"/>
      <c r="M225" s="246"/>
      <c r="N225" s="247"/>
      <c r="O225" s="248"/>
      <c r="P225" s="248"/>
      <c r="Q225" s="248"/>
      <c r="R225" s="248"/>
      <c r="S225" s="248"/>
      <c r="T225" s="248"/>
      <c r="U225" s="248"/>
      <c r="V225" s="248"/>
      <c r="W225" s="248"/>
      <c r="X225" s="249"/>
      <c r="Y225" s="13"/>
      <c r="Z225" s="13"/>
      <c r="AA225" s="13"/>
      <c r="AB225" s="13"/>
      <c r="AC225" s="13"/>
      <c r="AD225" s="13"/>
      <c r="AE225" s="13"/>
      <c r="AT225" s="250" t="s">
        <v>205</v>
      </c>
      <c r="AU225" s="250" t="s">
        <v>85</v>
      </c>
      <c r="AV225" s="13" t="s">
        <v>85</v>
      </c>
      <c r="AW225" s="13" t="s">
        <v>5</v>
      </c>
      <c r="AX225" s="13" t="s">
        <v>76</v>
      </c>
      <c r="AY225" s="250" t="s">
        <v>168</v>
      </c>
    </row>
    <row r="226" s="13" customFormat="1">
      <c r="A226" s="13"/>
      <c r="B226" s="240"/>
      <c r="C226" s="241"/>
      <c r="D226" s="235" t="s">
        <v>205</v>
      </c>
      <c r="E226" s="242" t="s">
        <v>1</v>
      </c>
      <c r="F226" s="243" t="s">
        <v>281</v>
      </c>
      <c r="G226" s="241"/>
      <c r="H226" s="244">
        <v>2.93</v>
      </c>
      <c r="I226" s="245"/>
      <c r="J226" s="245"/>
      <c r="K226" s="241"/>
      <c r="L226" s="241"/>
      <c r="M226" s="246"/>
      <c r="N226" s="247"/>
      <c r="O226" s="248"/>
      <c r="P226" s="248"/>
      <c r="Q226" s="248"/>
      <c r="R226" s="248"/>
      <c r="S226" s="248"/>
      <c r="T226" s="248"/>
      <c r="U226" s="248"/>
      <c r="V226" s="248"/>
      <c r="W226" s="248"/>
      <c r="X226" s="249"/>
      <c r="Y226" s="13"/>
      <c r="Z226" s="13"/>
      <c r="AA226" s="13"/>
      <c r="AB226" s="13"/>
      <c r="AC226" s="13"/>
      <c r="AD226" s="13"/>
      <c r="AE226" s="13"/>
      <c r="AT226" s="250" t="s">
        <v>205</v>
      </c>
      <c r="AU226" s="250" t="s">
        <v>85</v>
      </c>
      <c r="AV226" s="13" t="s">
        <v>85</v>
      </c>
      <c r="AW226" s="13" t="s">
        <v>5</v>
      </c>
      <c r="AX226" s="13" t="s">
        <v>76</v>
      </c>
      <c r="AY226" s="250" t="s">
        <v>168</v>
      </c>
    </row>
    <row r="227" s="13" customFormat="1">
      <c r="A227" s="13"/>
      <c r="B227" s="240"/>
      <c r="C227" s="241"/>
      <c r="D227" s="235" t="s">
        <v>205</v>
      </c>
      <c r="E227" s="242" t="s">
        <v>1</v>
      </c>
      <c r="F227" s="243" t="s">
        <v>282</v>
      </c>
      <c r="G227" s="241"/>
      <c r="H227" s="244">
        <v>8.5239999999999984</v>
      </c>
      <c r="I227" s="245"/>
      <c r="J227" s="245"/>
      <c r="K227" s="241"/>
      <c r="L227" s="241"/>
      <c r="M227" s="246"/>
      <c r="N227" s="247"/>
      <c r="O227" s="248"/>
      <c r="P227" s="248"/>
      <c r="Q227" s="248"/>
      <c r="R227" s="248"/>
      <c r="S227" s="248"/>
      <c r="T227" s="248"/>
      <c r="U227" s="248"/>
      <c r="V227" s="248"/>
      <c r="W227" s="248"/>
      <c r="X227" s="249"/>
      <c r="Y227" s="13"/>
      <c r="Z227" s="13"/>
      <c r="AA227" s="13"/>
      <c r="AB227" s="13"/>
      <c r="AC227" s="13"/>
      <c r="AD227" s="13"/>
      <c r="AE227" s="13"/>
      <c r="AT227" s="250" t="s">
        <v>205</v>
      </c>
      <c r="AU227" s="250" t="s">
        <v>85</v>
      </c>
      <c r="AV227" s="13" t="s">
        <v>85</v>
      </c>
      <c r="AW227" s="13" t="s">
        <v>5</v>
      </c>
      <c r="AX227" s="13" t="s">
        <v>76</v>
      </c>
      <c r="AY227" s="250" t="s">
        <v>168</v>
      </c>
    </row>
    <row r="228" s="14" customFormat="1">
      <c r="A228" s="14"/>
      <c r="B228" s="251"/>
      <c r="C228" s="252"/>
      <c r="D228" s="235" t="s">
        <v>205</v>
      </c>
      <c r="E228" s="253" t="s">
        <v>1</v>
      </c>
      <c r="F228" s="254" t="s">
        <v>207</v>
      </c>
      <c r="G228" s="252"/>
      <c r="H228" s="255">
        <v>72.752000000000016</v>
      </c>
      <c r="I228" s="256"/>
      <c r="J228" s="256"/>
      <c r="K228" s="252"/>
      <c r="L228" s="252"/>
      <c r="M228" s="257"/>
      <c r="N228" s="258"/>
      <c r="O228" s="259"/>
      <c r="P228" s="259"/>
      <c r="Q228" s="259"/>
      <c r="R228" s="259"/>
      <c r="S228" s="259"/>
      <c r="T228" s="259"/>
      <c r="U228" s="259"/>
      <c r="V228" s="259"/>
      <c r="W228" s="259"/>
      <c r="X228" s="260"/>
      <c r="Y228" s="14"/>
      <c r="Z228" s="14"/>
      <c r="AA228" s="14"/>
      <c r="AB228" s="14"/>
      <c r="AC228" s="14"/>
      <c r="AD228" s="14"/>
      <c r="AE228" s="14"/>
      <c r="AT228" s="261" t="s">
        <v>205</v>
      </c>
      <c r="AU228" s="261" t="s">
        <v>85</v>
      </c>
      <c r="AV228" s="14" t="s">
        <v>175</v>
      </c>
      <c r="AW228" s="14" t="s">
        <v>5</v>
      </c>
      <c r="AX228" s="14" t="s">
        <v>83</v>
      </c>
      <c r="AY228" s="261" t="s">
        <v>168</v>
      </c>
    </row>
    <row r="229" s="2" customFormat="1" ht="33" customHeight="1">
      <c r="A229" s="38"/>
      <c r="B229" s="39"/>
      <c r="C229" s="221" t="s">
        <v>283</v>
      </c>
      <c r="D229" s="221" t="s">
        <v>171</v>
      </c>
      <c r="E229" s="222" t="s">
        <v>284</v>
      </c>
      <c r="F229" s="223" t="s">
        <v>285</v>
      </c>
      <c r="G229" s="224" t="s">
        <v>203</v>
      </c>
      <c r="H229" s="225">
        <v>76.131</v>
      </c>
      <c r="I229" s="226"/>
      <c r="J229" s="226"/>
      <c r="K229" s="227">
        <f>ROUND(P229*H229,2)</f>
        <v>0</v>
      </c>
      <c r="L229" s="223" t="s">
        <v>1</v>
      </c>
      <c r="M229" s="44"/>
      <c r="N229" s="228" t="s">
        <v>1</v>
      </c>
      <c r="O229" s="229" t="s">
        <v>39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91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38"/>
      <c r="Z229" s="38"/>
      <c r="AA229" s="38"/>
      <c r="AB229" s="38"/>
      <c r="AC229" s="38"/>
      <c r="AD229" s="38"/>
      <c r="AE229" s="38"/>
      <c r="AR229" s="233" t="s">
        <v>175</v>
      </c>
      <c r="AT229" s="233" t="s">
        <v>171</v>
      </c>
      <c r="AU229" s="233" t="s">
        <v>85</v>
      </c>
      <c r="AY229" s="17" t="s">
        <v>168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7" t="s">
        <v>83</v>
      </c>
      <c r="BK229" s="234">
        <f>ROUND(P229*H229,2)</f>
        <v>0</v>
      </c>
      <c r="BL229" s="17" t="s">
        <v>175</v>
      </c>
      <c r="BM229" s="233" t="s">
        <v>286</v>
      </c>
    </row>
    <row r="230" s="2" customFormat="1">
      <c r="A230" s="38"/>
      <c r="B230" s="39"/>
      <c r="C230" s="40"/>
      <c r="D230" s="235" t="s">
        <v>176</v>
      </c>
      <c r="E230" s="40"/>
      <c r="F230" s="236" t="s">
        <v>285</v>
      </c>
      <c r="G230" s="40"/>
      <c r="H230" s="40"/>
      <c r="I230" s="237"/>
      <c r="J230" s="237"/>
      <c r="K230" s="40"/>
      <c r="L230" s="40"/>
      <c r="M230" s="44"/>
      <c r="N230" s="238"/>
      <c r="O230" s="239"/>
      <c r="P230" s="91"/>
      <c r="Q230" s="91"/>
      <c r="R230" s="91"/>
      <c r="S230" s="91"/>
      <c r="T230" s="91"/>
      <c r="U230" s="91"/>
      <c r="V230" s="91"/>
      <c r="W230" s="91"/>
      <c r="X230" s="92"/>
      <c r="Y230" s="38"/>
      <c r="Z230" s="38"/>
      <c r="AA230" s="38"/>
      <c r="AB230" s="38"/>
      <c r="AC230" s="38"/>
      <c r="AD230" s="38"/>
      <c r="AE230" s="38"/>
      <c r="AT230" s="17" t="s">
        <v>176</v>
      </c>
      <c r="AU230" s="17" t="s">
        <v>85</v>
      </c>
    </row>
    <row r="231" s="13" customFormat="1">
      <c r="A231" s="13"/>
      <c r="B231" s="240"/>
      <c r="C231" s="241"/>
      <c r="D231" s="235" t="s">
        <v>205</v>
      </c>
      <c r="E231" s="242" t="s">
        <v>1</v>
      </c>
      <c r="F231" s="243" t="s">
        <v>287</v>
      </c>
      <c r="G231" s="241"/>
      <c r="H231" s="244">
        <v>71.879999999999992</v>
      </c>
      <c r="I231" s="245"/>
      <c r="J231" s="245"/>
      <c r="K231" s="241"/>
      <c r="L231" s="241"/>
      <c r="M231" s="246"/>
      <c r="N231" s="247"/>
      <c r="O231" s="248"/>
      <c r="P231" s="248"/>
      <c r="Q231" s="248"/>
      <c r="R231" s="248"/>
      <c r="S231" s="248"/>
      <c r="T231" s="248"/>
      <c r="U231" s="248"/>
      <c r="V231" s="248"/>
      <c r="W231" s="248"/>
      <c r="X231" s="249"/>
      <c r="Y231" s="13"/>
      <c r="Z231" s="13"/>
      <c r="AA231" s="13"/>
      <c r="AB231" s="13"/>
      <c r="AC231" s="13"/>
      <c r="AD231" s="13"/>
      <c r="AE231" s="13"/>
      <c r="AT231" s="250" t="s">
        <v>205</v>
      </c>
      <c r="AU231" s="250" t="s">
        <v>85</v>
      </c>
      <c r="AV231" s="13" t="s">
        <v>85</v>
      </c>
      <c r="AW231" s="13" t="s">
        <v>5</v>
      </c>
      <c r="AX231" s="13" t="s">
        <v>76</v>
      </c>
      <c r="AY231" s="250" t="s">
        <v>168</v>
      </c>
    </row>
    <row r="232" s="13" customFormat="1">
      <c r="A232" s="13"/>
      <c r="B232" s="240"/>
      <c r="C232" s="241"/>
      <c r="D232" s="235" t="s">
        <v>205</v>
      </c>
      <c r="E232" s="242" t="s">
        <v>1</v>
      </c>
      <c r="F232" s="243" t="s">
        <v>288</v>
      </c>
      <c r="G232" s="241"/>
      <c r="H232" s="244">
        <v>7.403</v>
      </c>
      <c r="I232" s="245"/>
      <c r="J232" s="245"/>
      <c r="K232" s="241"/>
      <c r="L232" s="241"/>
      <c r="M232" s="246"/>
      <c r="N232" s="247"/>
      <c r="O232" s="248"/>
      <c r="P232" s="248"/>
      <c r="Q232" s="248"/>
      <c r="R232" s="248"/>
      <c r="S232" s="248"/>
      <c r="T232" s="248"/>
      <c r="U232" s="248"/>
      <c r="V232" s="248"/>
      <c r="W232" s="248"/>
      <c r="X232" s="249"/>
      <c r="Y232" s="13"/>
      <c r="Z232" s="13"/>
      <c r="AA232" s="13"/>
      <c r="AB232" s="13"/>
      <c r="AC232" s="13"/>
      <c r="AD232" s="13"/>
      <c r="AE232" s="13"/>
      <c r="AT232" s="250" t="s">
        <v>205</v>
      </c>
      <c r="AU232" s="250" t="s">
        <v>85</v>
      </c>
      <c r="AV232" s="13" t="s">
        <v>85</v>
      </c>
      <c r="AW232" s="13" t="s">
        <v>5</v>
      </c>
      <c r="AX232" s="13" t="s">
        <v>76</v>
      </c>
      <c r="AY232" s="250" t="s">
        <v>168</v>
      </c>
    </row>
    <row r="233" s="13" customFormat="1">
      <c r="A233" s="13"/>
      <c r="B233" s="240"/>
      <c r="C233" s="241"/>
      <c r="D233" s="235" t="s">
        <v>205</v>
      </c>
      <c r="E233" s="242" t="s">
        <v>1</v>
      </c>
      <c r="F233" s="243" t="s">
        <v>289</v>
      </c>
      <c r="G233" s="241"/>
      <c r="H233" s="244">
        <v>-3.152</v>
      </c>
      <c r="I233" s="245"/>
      <c r="J233" s="245"/>
      <c r="K233" s="241"/>
      <c r="L233" s="241"/>
      <c r="M233" s="246"/>
      <c r="N233" s="247"/>
      <c r="O233" s="248"/>
      <c r="P233" s="248"/>
      <c r="Q233" s="248"/>
      <c r="R233" s="248"/>
      <c r="S233" s="248"/>
      <c r="T233" s="248"/>
      <c r="U233" s="248"/>
      <c r="V233" s="248"/>
      <c r="W233" s="248"/>
      <c r="X233" s="249"/>
      <c r="Y233" s="13"/>
      <c r="Z233" s="13"/>
      <c r="AA233" s="13"/>
      <c r="AB233" s="13"/>
      <c r="AC233" s="13"/>
      <c r="AD233" s="13"/>
      <c r="AE233" s="13"/>
      <c r="AT233" s="250" t="s">
        <v>205</v>
      </c>
      <c r="AU233" s="250" t="s">
        <v>85</v>
      </c>
      <c r="AV233" s="13" t="s">
        <v>85</v>
      </c>
      <c r="AW233" s="13" t="s">
        <v>5</v>
      </c>
      <c r="AX233" s="13" t="s">
        <v>76</v>
      </c>
      <c r="AY233" s="250" t="s">
        <v>168</v>
      </c>
    </row>
    <row r="234" s="14" customFormat="1">
      <c r="A234" s="14"/>
      <c r="B234" s="251"/>
      <c r="C234" s="252"/>
      <c r="D234" s="235" t="s">
        <v>205</v>
      </c>
      <c r="E234" s="253" t="s">
        <v>1</v>
      </c>
      <c r="F234" s="254" t="s">
        <v>207</v>
      </c>
      <c r="G234" s="252"/>
      <c r="H234" s="255">
        <v>76.131</v>
      </c>
      <c r="I234" s="256"/>
      <c r="J234" s="256"/>
      <c r="K234" s="252"/>
      <c r="L234" s="252"/>
      <c r="M234" s="257"/>
      <c r="N234" s="258"/>
      <c r="O234" s="259"/>
      <c r="P234" s="259"/>
      <c r="Q234" s="259"/>
      <c r="R234" s="259"/>
      <c r="S234" s="259"/>
      <c r="T234" s="259"/>
      <c r="U234" s="259"/>
      <c r="V234" s="259"/>
      <c r="W234" s="259"/>
      <c r="X234" s="260"/>
      <c r="Y234" s="14"/>
      <c r="Z234" s="14"/>
      <c r="AA234" s="14"/>
      <c r="AB234" s="14"/>
      <c r="AC234" s="14"/>
      <c r="AD234" s="14"/>
      <c r="AE234" s="14"/>
      <c r="AT234" s="261" t="s">
        <v>205</v>
      </c>
      <c r="AU234" s="261" t="s">
        <v>85</v>
      </c>
      <c r="AV234" s="14" t="s">
        <v>175</v>
      </c>
      <c r="AW234" s="14" t="s">
        <v>5</v>
      </c>
      <c r="AX234" s="14" t="s">
        <v>83</v>
      </c>
      <c r="AY234" s="261" t="s">
        <v>168</v>
      </c>
    </row>
    <row r="235" s="2" customFormat="1" ht="21.75" customHeight="1">
      <c r="A235" s="38"/>
      <c r="B235" s="39"/>
      <c r="C235" s="221" t="s">
        <v>227</v>
      </c>
      <c r="D235" s="221" t="s">
        <v>171</v>
      </c>
      <c r="E235" s="222" t="s">
        <v>290</v>
      </c>
      <c r="F235" s="223" t="s">
        <v>291</v>
      </c>
      <c r="G235" s="224" t="s">
        <v>292</v>
      </c>
      <c r="H235" s="225">
        <v>4</v>
      </c>
      <c r="I235" s="226"/>
      <c r="J235" s="226"/>
      <c r="K235" s="227">
        <f>ROUND(P235*H235,2)</f>
        <v>0</v>
      </c>
      <c r="L235" s="223" t="s">
        <v>1</v>
      </c>
      <c r="M235" s="44"/>
      <c r="N235" s="228" t="s">
        <v>1</v>
      </c>
      <c r="O235" s="229" t="s">
        <v>39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91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38"/>
      <c r="Z235" s="38"/>
      <c r="AA235" s="38"/>
      <c r="AB235" s="38"/>
      <c r="AC235" s="38"/>
      <c r="AD235" s="38"/>
      <c r="AE235" s="38"/>
      <c r="AR235" s="233" t="s">
        <v>175</v>
      </c>
      <c r="AT235" s="233" t="s">
        <v>171</v>
      </c>
      <c r="AU235" s="233" t="s">
        <v>85</v>
      </c>
      <c r="AY235" s="17" t="s">
        <v>168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7" t="s">
        <v>83</v>
      </c>
      <c r="BK235" s="234">
        <f>ROUND(P235*H235,2)</f>
        <v>0</v>
      </c>
      <c r="BL235" s="17" t="s">
        <v>175</v>
      </c>
      <c r="BM235" s="233" t="s">
        <v>293</v>
      </c>
    </row>
    <row r="236" s="2" customFormat="1">
      <c r="A236" s="38"/>
      <c r="B236" s="39"/>
      <c r="C236" s="40"/>
      <c r="D236" s="235" t="s">
        <v>176</v>
      </c>
      <c r="E236" s="40"/>
      <c r="F236" s="236" t="s">
        <v>291</v>
      </c>
      <c r="G236" s="40"/>
      <c r="H236" s="40"/>
      <c r="I236" s="237"/>
      <c r="J236" s="237"/>
      <c r="K236" s="40"/>
      <c r="L236" s="40"/>
      <c r="M236" s="44"/>
      <c r="N236" s="238"/>
      <c r="O236" s="239"/>
      <c r="P236" s="91"/>
      <c r="Q236" s="91"/>
      <c r="R236" s="91"/>
      <c r="S236" s="91"/>
      <c r="T236" s="91"/>
      <c r="U236" s="91"/>
      <c r="V236" s="91"/>
      <c r="W236" s="91"/>
      <c r="X236" s="92"/>
      <c r="Y236" s="38"/>
      <c r="Z236" s="38"/>
      <c r="AA236" s="38"/>
      <c r="AB236" s="38"/>
      <c r="AC236" s="38"/>
      <c r="AD236" s="38"/>
      <c r="AE236" s="38"/>
      <c r="AT236" s="17" t="s">
        <v>176</v>
      </c>
      <c r="AU236" s="17" t="s">
        <v>85</v>
      </c>
    </row>
    <row r="237" s="13" customFormat="1">
      <c r="A237" s="13"/>
      <c r="B237" s="240"/>
      <c r="C237" s="241"/>
      <c r="D237" s="235" t="s">
        <v>205</v>
      </c>
      <c r="E237" s="242" t="s">
        <v>1</v>
      </c>
      <c r="F237" s="243" t="s">
        <v>294</v>
      </c>
      <c r="G237" s="241"/>
      <c r="H237" s="244">
        <v>4</v>
      </c>
      <c r="I237" s="245"/>
      <c r="J237" s="245"/>
      <c r="K237" s="241"/>
      <c r="L237" s="241"/>
      <c r="M237" s="246"/>
      <c r="N237" s="247"/>
      <c r="O237" s="248"/>
      <c r="P237" s="248"/>
      <c r="Q237" s="248"/>
      <c r="R237" s="248"/>
      <c r="S237" s="248"/>
      <c r="T237" s="248"/>
      <c r="U237" s="248"/>
      <c r="V237" s="248"/>
      <c r="W237" s="248"/>
      <c r="X237" s="249"/>
      <c r="Y237" s="13"/>
      <c r="Z237" s="13"/>
      <c r="AA237" s="13"/>
      <c r="AB237" s="13"/>
      <c r="AC237" s="13"/>
      <c r="AD237" s="13"/>
      <c r="AE237" s="13"/>
      <c r="AT237" s="250" t="s">
        <v>205</v>
      </c>
      <c r="AU237" s="250" t="s">
        <v>85</v>
      </c>
      <c r="AV237" s="13" t="s">
        <v>85</v>
      </c>
      <c r="AW237" s="13" t="s">
        <v>5</v>
      </c>
      <c r="AX237" s="13" t="s">
        <v>76</v>
      </c>
      <c r="AY237" s="250" t="s">
        <v>168</v>
      </c>
    </row>
    <row r="238" s="14" customFormat="1">
      <c r="A238" s="14"/>
      <c r="B238" s="251"/>
      <c r="C238" s="252"/>
      <c r="D238" s="235" t="s">
        <v>205</v>
      </c>
      <c r="E238" s="253" t="s">
        <v>1</v>
      </c>
      <c r="F238" s="254" t="s">
        <v>207</v>
      </c>
      <c r="G238" s="252"/>
      <c r="H238" s="255">
        <v>4</v>
      </c>
      <c r="I238" s="256"/>
      <c r="J238" s="256"/>
      <c r="K238" s="252"/>
      <c r="L238" s="252"/>
      <c r="M238" s="257"/>
      <c r="N238" s="258"/>
      <c r="O238" s="259"/>
      <c r="P238" s="259"/>
      <c r="Q238" s="259"/>
      <c r="R238" s="259"/>
      <c r="S238" s="259"/>
      <c r="T238" s="259"/>
      <c r="U238" s="259"/>
      <c r="V238" s="259"/>
      <c r="W238" s="259"/>
      <c r="X238" s="260"/>
      <c r="Y238" s="14"/>
      <c r="Z238" s="14"/>
      <c r="AA238" s="14"/>
      <c r="AB238" s="14"/>
      <c r="AC238" s="14"/>
      <c r="AD238" s="14"/>
      <c r="AE238" s="14"/>
      <c r="AT238" s="261" t="s">
        <v>205</v>
      </c>
      <c r="AU238" s="261" t="s">
        <v>85</v>
      </c>
      <c r="AV238" s="14" t="s">
        <v>175</v>
      </c>
      <c r="AW238" s="14" t="s">
        <v>5</v>
      </c>
      <c r="AX238" s="14" t="s">
        <v>83</v>
      </c>
      <c r="AY238" s="261" t="s">
        <v>168</v>
      </c>
    </row>
    <row r="239" s="2" customFormat="1" ht="21.75" customHeight="1">
      <c r="A239" s="38"/>
      <c r="B239" s="39"/>
      <c r="C239" s="221" t="s">
        <v>295</v>
      </c>
      <c r="D239" s="221" t="s">
        <v>171</v>
      </c>
      <c r="E239" s="222" t="s">
        <v>296</v>
      </c>
      <c r="F239" s="223" t="s">
        <v>297</v>
      </c>
      <c r="G239" s="224" t="s">
        <v>292</v>
      </c>
      <c r="H239" s="225">
        <v>3</v>
      </c>
      <c r="I239" s="226"/>
      <c r="J239" s="226"/>
      <c r="K239" s="227">
        <f>ROUND(P239*H239,2)</f>
        <v>0</v>
      </c>
      <c r="L239" s="223" t="s">
        <v>1</v>
      </c>
      <c r="M239" s="44"/>
      <c r="N239" s="228" t="s">
        <v>1</v>
      </c>
      <c r="O239" s="229" t="s">
        <v>39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91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38"/>
      <c r="Z239" s="38"/>
      <c r="AA239" s="38"/>
      <c r="AB239" s="38"/>
      <c r="AC239" s="38"/>
      <c r="AD239" s="38"/>
      <c r="AE239" s="38"/>
      <c r="AR239" s="233" t="s">
        <v>175</v>
      </c>
      <c r="AT239" s="233" t="s">
        <v>171</v>
      </c>
      <c r="AU239" s="233" t="s">
        <v>85</v>
      </c>
      <c r="AY239" s="17" t="s">
        <v>168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7" t="s">
        <v>83</v>
      </c>
      <c r="BK239" s="234">
        <f>ROUND(P239*H239,2)</f>
        <v>0</v>
      </c>
      <c r="BL239" s="17" t="s">
        <v>175</v>
      </c>
      <c r="BM239" s="233" t="s">
        <v>298</v>
      </c>
    </row>
    <row r="240" s="2" customFormat="1">
      <c r="A240" s="38"/>
      <c r="B240" s="39"/>
      <c r="C240" s="40"/>
      <c r="D240" s="235" t="s">
        <v>176</v>
      </c>
      <c r="E240" s="40"/>
      <c r="F240" s="236" t="s">
        <v>297</v>
      </c>
      <c r="G240" s="40"/>
      <c r="H240" s="40"/>
      <c r="I240" s="237"/>
      <c r="J240" s="237"/>
      <c r="K240" s="40"/>
      <c r="L240" s="40"/>
      <c r="M240" s="44"/>
      <c r="N240" s="238"/>
      <c r="O240" s="239"/>
      <c r="P240" s="91"/>
      <c r="Q240" s="91"/>
      <c r="R240" s="91"/>
      <c r="S240" s="91"/>
      <c r="T240" s="91"/>
      <c r="U240" s="91"/>
      <c r="V240" s="91"/>
      <c r="W240" s="91"/>
      <c r="X240" s="92"/>
      <c r="Y240" s="38"/>
      <c r="Z240" s="38"/>
      <c r="AA240" s="38"/>
      <c r="AB240" s="38"/>
      <c r="AC240" s="38"/>
      <c r="AD240" s="38"/>
      <c r="AE240" s="38"/>
      <c r="AT240" s="17" t="s">
        <v>176</v>
      </c>
      <c r="AU240" s="17" t="s">
        <v>85</v>
      </c>
    </row>
    <row r="241" s="2" customFormat="1" ht="33" customHeight="1">
      <c r="A241" s="38"/>
      <c r="B241" s="39"/>
      <c r="C241" s="221" t="s">
        <v>232</v>
      </c>
      <c r="D241" s="221" t="s">
        <v>171</v>
      </c>
      <c r="E241" s="222" t="s">
        <v>299</v>
      </c>
      <c r="F241" s="223" t="s">
        <v>300</v>
      </c>
      <c r="G241" s="224" t="s">
        <v>226</v>
      </c>
      <c r="H241" s="225">
        <v>0.168</v>
      </c>
      <c r="I241" s="226"/>
      <c r="J241" s="226"/>
      <c r="K241" s="227">
        <f>ROUND(P241*H241,2)</f>
        <v>0</v>
      </c>
      <c r="L241" s="223" t="s">
        <v>1</v>
      </c>
      <c r="M241" s="44"/>
      <c r="N241" s="228" t="s">
        <v>1</v>
      </c>
      <c r="O241" s="229" t="s">
        <v>39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91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38"/>
      <c r="Z241" s="38"/>
      <c r="AA241" s="38"/>
      <c r="AB241" s="38"/>
      <c r="AC241" s="38"/>
      <c r="AD241" s="38"/>
      <c r="AE241" s="38"/>
      <c r="AR241" s="233" t="s">
        <v>175</v>
      </c>
      <c r="AT241" s="233" t="s">
        <v>171</v>
      </c>
      <c r="AU241" s="233" t="s">
        <v>85</v>
      </c>
      <c r="AY241" s="17" t="s">
        <v>168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7" t="s">
        <v>83</v>
      </c>
      <c r="BK241" s="234">
        <f>ROUND(P241*H241,2)</f>
        <v>0</v>
      </c>
      <c r="BL241" s="17" t="s">
        <v>175</v>
      </c>
      <c r="BM241" s="233" t="s">
        <v>301</v>
      </c>
    </row>
    <row r="242" s="2" customFormat="1">
      <c r="A242" s="38"/>
      <c r="B242" s="39"/>
      <c r="C242" s="40"/>
      <c r="D242" s="235" t="s">
        <v>176</v>
      </c>
      <c r="E242" s="40"/>
      <c r="F242" s="236" t="s">
        <v>300</v>
      </c>
      <c r="G242" s="40"/>
      <c r="H242" s="40"/>
      <c r="I242" s="237"/>
      <c r="J242" s="237"/>
      <c r="K242" s="40"/>
      <c r="L242" s="40"/>
      <c r="M242" s="44"/>
      <c r="N242" s="238"/>
      <c r="O242" s="239"/>
      <c r="P242" s="91"/>
      <c r="Q242" s="91"/>
      <c r="R242" s="91"/>
      <c r="S242" s="91"/>
      <c r="T242" s="91"/>
      <c r="U242" s="91"/>
      <c r="V242" s="91"/>
      <c r="W242" s="91"/>
      <c r="X242" s="92"/>
      <c r="Y242" s="38"/>
      <c r="Z242" s="38"/>
      <c r="AA242" s="38"/>
      <c r="AB242" s="38"/>
      <c r="AC242" s="38"/>
      <c r="AD242" s="38"/>
      <c r="AE242" s="38"/>
      <c r="AT242" s="17" t="s">
        <v>176</v>
      </c>
      <c r="AU242" s="17" t="s">
        <v>85</v>
      </c>
    </row>
    <row r="243" s="13" customFormat="1">
      <c r="A243" s="13"/>
      <c r="B243" s="240"/>
      <c r="C243" s="241"/>
      <c r="D243" s="235" t="s">
        <v>205</v>
      </c>
      <c r="E243" s="242" t="s">
        <v>1</v>
      </c>
      <c r="F243" s="243" t="s">
        <v>302</v>
      </c>
      <c r="G243" s="241"/>
      <c r="H243" s="244">
        <v>0.168</v>
      </c>
      <c r="I243" s="245"/>
      <c r="J243" s="245"/>
      <c r="K243" s="241"/>
      <c r="L243" s="241"/>
      <c r="M243" s="246"/>
      <c r="N243" s="247"/>
      <c r="O243" s="248"/>
      <c r="P243" s="248"/>
      <c r="Q243" s="248"/>
      <c r="R243" s="248"/>
      <c r="S243" s="248"/>
      <c r="T243" s="248"/>
      <c r="U243" s="248"/>
      <c r="V243" s="248"/>
      <c r="W243" s="248"/>
      <c r="X243" s="249"/>
      <c r="Y243" s="13"/>
      <c r="Z243" s="13"/>
      <c r="AA243" s="13"/>
      <c r="AB243" s="13"/>
      <c r="AC243" s="13"/>
      <c r="AD243" s="13"/>
      <c r="AE243" s="13"/>
      <c r="AT243" s="250" t="s">
        <v>205</v>
      </c>
      <c r="AU243" s="250" t="s">
        <v>85</v>
      </c>
      <c r="AV243" s="13" t="s">
        <v>85</v>
      </c>
      <c r="AW243" s="13" t="s">
        <v>5</v>
      </c>
      <c r="AX243" s="13" t="s">
        <v>76</v>
      </c>
      <c r="AY243" s="250" t="s">
        <v>168</v>
      </c>
    </row>
    <row r="244" s="14" customFormat="1">
      <c r="A244" s="14"/>
      <c r="B244" s="251"/>
      <c r="C244" s="252"/>
      <c r="D244" s="235" t="s">
        <v>205</v>
      </c>
      <c r="E244" s="253" t="s">
        <v>1</v>
      </c>
      <c r="F244" s="254" t="s">
        <v>207</v>
      </c>
      <c r="G244" s="252"/>
      <c r="H244" s="255">
        <v>0.168</v>
      </c>
      <c r="I244" s="256"/>
      <c r="J244" s="256"/>
      <c r="K244" s="252"/>
      <c r="L244" s="252"/>
      <c r="M244" s="257"/>
      <c r="N244" s="258"/>
      <c r="O244" s="259"/>
      <c r="P244" s="259"/>
      <c r="Q244" s="259"/>
      <c r="R244" s="259"/>
      <c r="S244" s="259"/>
      <c r="T244" s="259"/>
      <c r="U244" s="259"/>
      <c r="V244" s="259"/>
      <c r="W244" s="259"/>
      <c r="X244" s="260"/>
      <c r="Y244" s="14"/>
      <c r="Z244" s="14"/>
      <c r="AA244" s="14"/>
      <c r="AB244" s="14"/>
      <c r="AC244" s="14"/>
      <c r="AD244" s="14"/>
      <c r="AE244" s="14"/>
      <c r="AT244" s="261" t="s">
        <v>205</v>
      </c>
      <c r="AU244" s="261" t="s">
        <v>85</v>
      </c>
      <c r="AV244" s="14" t="s">
        <v>175</v>
      </c>
      <c r="AW244" s="14" t="s">
        <v>5</v>
      </c>
      <c r="AX244" s="14" t="s">
        <v>83</v>
      </c>
      <c r="AY244" s="261" t="s">
        <v>168</v>
      </c>
    </row>
    <row r="245" s="2" customFormat="1" ht="24.15" customHeight="1">
      <c r="A245" s="38"/>
      <c r="B245" s="39"/>
      <c r="C245" s="262" t="s">
        <v>303</v>
      </c>
      <c r="D245" s="262" t="s">
        <v>304</v>
      </c>
      <c r="E245" s="263" t="s">
        <v>305</v>
      </c>
      <c r="F245" s="264" t="s">
        <v>306</v>
      </c>
      <c r="G245" s="265" t="s">
        <v>226</v>
      </c>
      <c r="H245" s="266">
        <v>0.168</v>
      </c>
      <c r="I245" s="267"/>
      <c r="J245" s="268"/>
      <c r="K245" s="269">
        <f>ROUND(P245*H245,2)</f>
        <v>0</v>
      </c>
      <c r="L245" s="264" t="s">
        <v>1</v>
      </c>
      <c r="M245" s="270"/>
      <c r="N245" s="271" t="s">
        <v>1</v>
      </c>
      <c r="O245" s="229" t="s">
        <v>39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185</v>
      </c>
      <c r="AT245" s="233" t="s">
        <v>304</v>
      </c>
      <c r="AU245" s="233" t="s">
        <v>85</v>
      </c>
      <c r="AY245" s="17" t="s">
        <v>168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83</v>
      </c>
      <c r="BK245" s="234">
        <f>ROUND(P245*H245,2)</f>
        <v>0</v>
      </c>
      <c r="BL245" s="17" t="s">
        <v>175</v>
      </c>
      <c r="BM245" s="233" t="s">
        <v>307</v>
      </c>
    </row>
    <row r="246" s="2" customFormat="1">
      <c r="A246" s="38"/>
      <c r="B246" s="39"/>
      <c r="C246" s="40"/>
      <c r="D246" s="235" t="s">
        <v>176</v>
      </c>
      <c r="E246" s="40"/>
      <c r="F246" s="236" t="s">
        <v>306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176</v>
      </c>
      <c r="AU246" s="17" t="s">
        <v>85</v>
      </c>
    </row>
    <row r="247" s="2" customFormat="1">
      <c r="A247" s="38"/>
      <c r="B247" s="39"/>
      <c r="C247" s="40"/>
      <c r="D247" s="235" t="s">
        <v>308</v>
      </c>
      <c r="E247" s="40"/>
      <c r="F247" s="272" t="s">
        <v>309</v>
      </c>
      <c r="G247" s="40"/>
      <c r="H247" s="40"/>
      <c r="I247" s="237"/>
      <c r="J247" s="237"/>
      <c r="K247" s="40"/>
      <c r="L247" s="40"/>
      <c r="M247" s="44"/>
      <c r="N247" s="238"/>
      <c r="O247" s="239"/>
      <c r="P247" s="91"/>
      <c r="Q247" s="91"/>
      <c r="R247" s="91"/>
      <c r="S247" s="91"/>
      <c r="T247" s="91"/>
      <c r="U247" s="91"/>
      <c r="V247" s="91"/>
      <c r="W247" s="91"/>
      <c r="X247" s="92"/>
      <c r="Y247" s="38"/>
      <c r="Z247" s="38"/>
      <c r="AA247" s="38"/>
      <c r="AB247" s="38"/>
      <c r="AC247" s="38"/>
      <c r="AD247" s="38"/>
      <c r="AE247" s="38"/>
      <c r="AT247" s="17" t="s">
        <v>308</v>
      </c>
      <c r="AU247" s="17" t="s">
        <v>85</v>
      </c>
    </row>
    <row r="248" s="2" customFormat="1" ht="21.75" customHeight="1">
      <c r="A248" s="38"/>
      <c r="B248" s="39"/>
      <c r="C248" s="221" t="s">
        <v>236</v>
      </c>
      <c r="D248" s="221" t="s">
        <v>171</v>
      </c>
      <c r="E248" s="222" t="s">
        <v>310</v>
      </c>
      <c r="F248" s="223" t="s">
        <v>311</v>
      </c>
      <c r="G248" s="224" t="s">
        <v>226</v>
      </c>
      <c r="H248" s="225">
        <v>8.05</v>
      </c>
      <c r="I248" s="226"/>
      <c r="J248" s="226"/>
      <c r="K248" s="227">
        <f>ROUND(P248*H248,2)</f>
        <v>0</v>
      </c>
      <c r="L248" s="223" t="s">
        <v>1</v>
      </c>
      <c r="M248" s="44"/>
      <c r="N248" s="228" t="s">
        <v>1</v>
      </c>
      <c r="O248" s="229" t="s">
        <v>39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91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38"/>
      <c r="Z248" s="38"/>
      <c r="AA248" s="38"/>
      <c r="AB248" s="38"/>
      <c r="AC248" s="38"/>
      <c r="AD248" s="38"/>
      <c r="AE248" s="38"/>
      <c r="AR248" s="233" t="s">
        <v>175</v>
      </c>
      <c r="AT248" s="233" t="s">
        <v>171</v>
      </c>
      <c r="AU248" s="233" t="s">
        <v>85</v>
      </c>
      <c r="AY248" s="17" t="s">
        <v>168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7" t="s">
        <v>83</v>
      </c>
      <c r="BK248" s="234">
        <f>ROUND(P248*H248,2)</f>
        <v>0</v>
      </c>
      <c r="BL248" s="17" t="s">
        <v>175</v>
      </c>
      <c r="BM248" s="233" t="s">
        <v>312</v>
      </c>
    </row>
    <row r="249" s="2" customFormat="1">
      <c r="A249" s="38"/>
      <c r="B249" s="39"/>
      <c r="C249" s="40"/>
      <c r="D249" s="235" t="s">
        <v>176</v>
      </c>
      <c r="E249" s="40"/>
      <c r="F249" s="236" t="s">
        <v>311</v>
      </c>
      <c r="G249" s="40"/>
      <c r="H249" s="40"/>
      <c r="I249" s="237"/>
      <c r="J249" s="237"/>
      <c r="K249" s="40"/>
      <c r="L249" s="40"/>
      <c r="M249" s="44"/>
      <c r="N249" s="238"/>
      <c r="O249" s="239"/>
      <c r="P249" s="91"/>
      <c r="Q249" s="91"/>
      <c r="R249" s="91"/>
      <c r="S249" s="91"/>
      <c r="T249" s="91"/>
      <c r="U249" s="91"/>
      <c r="V249" s="91"/>
      <c r="W249" s="91"/>
      <c r="X249" s="92"/>
      <c r="Y249" s="38"/>
      <c r="Z249" s="38"/>
      <c r="AA249" s="38"/>
      <c r="AB249" s="38"/>
      <c r="AC249" s="38"/>
      <c r="AD249" s="38"/>
      <c r="AE249" s="38"/>
      <c r="AT249" s="17" t="s">
        <v>176</v>
      </c>
      <c r="AU249" s="17" t="s">
        <v>85</v>
      </c>
    </row>
    <row r="250" s="2" customFormat="1" ht="49.05" customHeight="1">
      <c r="A250" s="38"/>
      <c r="B250" s="39"/>
      <c r="C250" s="262" t="s">
        <v>313</v>
      </c>
      <c r="D250" s="262" t="s">
        <v>304</v>
      </c>
      <c r="E250" s="263" t="s">
        <v>314</v>
      </c>
      <c r="F250" s="264" t="s">
        <v>315</v>
      </c>
      <c r="G250" s="265" t="s">
        <v>226</v>
      </c>
      <c r="H250" s="266">
        <v>7.1</v>
      </c>
      <c r="I250" s="267"/>
      <c r="J250" s="268"/>
      <c r="K250" s="269">
        <f>ROUND(P250*H250,2)</f>
        <v>0</v>
      </c>
      <c r="L250" s="264" t="s">
        <v>1</v>
      </c>
      <c r="M250" s="270"/>
      <c r="N250" s="271" t="s">
        <v>1</v>
      </c>
      <c r="O250" s="229" t="s">
        <v>39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91"/>
      <c r="T250" s="231">
        <f>S250*H250</f>
        <v>0</v>
      </c>
      <c r="U250" s="231">
        <v>0</v>
      </c>
      <c r="V250" s="231">
        <f>U250*H250</f>
        <v>0</v>
      </c>
      <c r="W250" s="231">
        <v>0</v>
      </c>
      <c r="X250" s="232">
        <f>W250*H250</f>
        <v>0</v>
      </c>
      <c r="Y250" s="38"/>
      <c r="Z250" s="38"/>
      <c r="AA250" s="38"/>
      <c r="AB250" s="38"/>
      <c r="AC250" s="38"/>
      <c r="AD250" s="38"/>
      <c r="AE250" s="38"/>
      <c r="AR250" s="233" t="s">
        <v>185</v>
      </c>
      <c r="AT250" s="233" t="s">
        <v>304</v>
      </c>
      <c r="AU250" s="233" t="s">
        <v>85</v>
      </c>
      <c r="AY250" s="17" t="s">
        <v>168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7" t="s">
        <v>83</v>
      </c>
      <c r="BK250" s="234">
        <f>ROUND(P250*H250,2)</f>
        <v>0</v>
      </c>
      <c r="BL250" s="17" t="s">
        <v>175</v>
      </c>
      <c r="BM250" s="233" t="s">
        <v>316</v>
      </c>
    </row>
    <row r="251" s="2" customFormat="1">
      <c r="A251" s="38"/>
      <c r="B251" s="39"/>
      <c r="C251" s="40"/>
      <c r="D251" s="235" t="s">
        <v>176</v>
      </c>
      <c r="E251" s="40"/>
      <c r="F251" s="236" t="s">
        <v>315</v>
      </c>
      <c r="G251" s="40"/>
      <c r="H251" s="40"/>
      <c r="I251" s="237"/>
      <c r="J251" s="237"/>
      <c r="K251" s="40"/>
      <c r="L251" s="40"/>
      <c r="M251" s="44"/>
      <c r="N251" s="238"/>
      <c r="O251" s="239"/>
      <c r="P251" s="91"/>
      <c r="Q251" s="91"/>
      <c r="R251" s="91"/>
      <c r="S251" s="91"/>
      <c r="T251" s="91"/>
      <c r="U251" s="91"/>
      <c r="V251" s="91"/>
      <c r="W251" s="91"/>
      <c r="X251" s="92"/>
      <c r="Y251" s="38"/>
      <c r="Z251" s="38"/>
      <c r="AA251" s="38"/>
      <c r="AB251" s="38"/>
      <c r="AC251" s="38"/>
      <c r="AD251" s="38"/>
      <c r="AE251" s="38"/>
      <c r="AT251" s="17" t="s">
        <v>176</v>
      </c>
      <c r="AU251" s="17" t="s">
        <v>85</v>
      </c>
    </row>
    <row r="252" s="2" customFormat="1" ht="49.05" customHeight="1">
      <c r="A252" s="38"/>
      <c r="B252" s="39"/>
      <c r="C252" s="262" t="s">
        <v>241</v>
      </c>
      <c r="D252" s="262" t="s">
        <v>304</v>
      </c>
      <c r="E252" s="263" t="s">
        <v>317</v>
      </c>
      <c r="F252" s="264" t="s">
        <v>318</v>
      </c>
      <c r="G252" s="265" t="s">
        <v>226</v>
      </c>
      <c r="H252" s="266">
        <v>0.95</v>
      </c>
      <c r="I252" s="267"/>
      <c r="J252" s="268"/>
      <c r="K252" s="269">
        <f>ROUND(P252*H252,2)</f>
        <v>0</v>
      </c>
      <c r="L252" s="264" t="s">
        <v>1</v>
      </c>
      <c r="M252" s="270"/>
      <c r="N252" s="271" t="s">
        <v>1</v>
      </c>
      <c r="O252" s="229" t="s">
        <v>39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91"/>
      <c r="T252" s="231">
        <f>S252*H252</f>
        <v>0</v>
      </c>
      <c r="U252" s="231">
        <v>0</v>
      </c>
      <c r="V252" s="231">
        <f>U252*H252</f>
        <v>0</v>
      </c>
      <c r="W252" s="231">
        <v>0</v>
      </c>
      <c r="X252" s="232">
        <f>W252*H252</f>
        <v>0</v>
      </c>
      <c r="Y252" s="38"/>
      <c r="Z252" s="38"/>
      <c r="AA252" s="38"/>
      <c r="AB252" s="38"/>
      <c r="AC252" s="38"/>
      <c r="AD252" s="38"/>
      <c r="AE252" s="38"/>
      <c r="AR252" s="233" t="s">
        <v>185</v>
      </c>
      <c r="AT252" s="233" t="s">
        <v>304</v>
      </c>
      <c r="AU252" s="233" t="s">
        <v>85</v>
      </c>
      <c r="AY252" s="17" t="s">
        <v>168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7" t="s">
        <v>83</v>
      </c>
      <c r="BK252" s="234">
        <f>ROUND(P252*H252,2)</f>
        <v>0</v>
      </c>
      <c r="BL252" s="17" t="s">
        <v>175</v>
      </c>
      <c r="BM252" s="233" t="s">
        <v>319</v>
      </c>
    </row>
    <row r="253" s="2" customFormat="1">
      <c r="A253" s="38"/>
      <c r="B253" s="39"/>
      <c r="C253" s="40"/>
      <c r="D253" s="235" t="s">
        <v>176</v>
      </c>
      <c r="E253" s="40"/>
      <c r="F253" s="236" t="s">
        <v>318</v>
      </c>
      <c r="G253" s="40"/>
      <c r="H253" s="40"/>
      <c r="I253" s="237"/>
      <c r="J253" s="237"/>
      <c r="K253" s="40"/>
      <c r="L253" s="40"/>
      <c r="M253" s="44"/>
      <c r="N253" s="238"/>
      <c r="O253" s="239"/>
      <c r="P253" s="91"/>
      <c r="Q253" s="91"/>
      <c r="R253" s="91"/>
      <c r="S253" s="91"/>
      <c r="T253" s="91"/>
      <c r="U253" s="91"/>
      <c r="V253" s="91"/>
      <c r="W253" s="91"/>
      <c r="X253" s="92"/>
      <c r="Y253" s="38"/>
      <c r="Z253" s="38"/>
      <c r="AA253" s="38"/>
      <c r="AB253" s="38"/>
      <c r="AC253" s="38"/>
      <c r="AD253" s="38"/>
      <c r="AE253" s="38"/>
      <c r="AT253" s="17" t="s">
        <v>176</v>
      </c>
      <c r="AU253" s="17" t="s">
        <v>85</v>
      </c>
    </row>
    <row r="254" s="2" customFormat="1" ht="33" customHeight="1">
      <c r="A254" s="38"/>
      <c r="B254" s="39"/>
      <c r="C254" s="221" t="s">
        <v>320</v>
      </c>
      <c r="D254" s="221" t="s">
        <v>171</v>
      </c>
      <c r="E254" s="222" t="s">
        <v>321</v>
      </c>
      <c r="F254" s="223" t="s">
        <v>322</v>
      </c>
      <c r="G254" s="224" t="s">
        <v>292</v>
      </c>
      <c r="H254" s="225">
        <v>2</v>
      </c>
      <c r="I254" s="226"/>
      <c r="J254" s="226"/>
      <c r="K254" s="227">
        <f>ROUND(P254*H254,2)</f>
        <v>0</v>
      </c>
      <c r="L254" s="223" t="s">
        <v>1</v>
      </c>
      <c r="M254" s="44"/>
      <c r="N254" s="228" t="s">
        <v>1</v>
      </c>
      <c r="O254" s="229" t="s">
        <v>39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91"/>
      <c r="T254" s="231">
        <f>S254*H254</f>
        <v>0</v>
      </c>
      <c r="U254" s="231">
        <v>0</v>
      </c>
      <c r="V254" s="231">
        <f>U254*H254</f>
        <v>0</v>
      </c>
      <c r="W254" s="231">
        <v>0</v>
      </c>
      <c r="X254" s="232">
        <f>W254*H254</f>
        <v>0</v>
      </c>
      <c r="Y254" s="38"/>
      <c r="Z254" s="38"/>
      <c r="AA254" s="38"/>
      <c r="AB254" s="38"/>
      <c r="AC254" s="38"/>
      <c r="AD254" s="38"/>
      <c r="AE254" s="38"/>
      <c r="AR254" s="233" t="s">
        <v>175</v>
      </c>
      <c r="AT254" s="233" t="s">
        <v>171</v>
      </c>
      <c r="AU254" s="233" t="s">
        <v>85</v>
      </c>
      <c r="AY254" s="17" t="s">
        <v>168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7" t="s">
        <v>83</v>
      </c>
      <c r="BK254" s="234">
        <f>ROUND(P254*H254,2)</f>
        <v>0</v>
      </c>
      <c r="BL254" s="17" t="s">
        <v>175</v>
      </c>
      <c r="BM254" s="233" t="s">
        <v>323</v>
      </c>
    </row>
    <row r="255" s="2" customFormat="1">
      <c r="A255" s="38"/>
      <c r="B255" s="39"/>
      <c r="C255" s="40"/>
      <c r="D255" s="235" t="s">
        <v>176</v>
      </c>
      <c r="E255" s="40"/>
      <c r="F255" s="236" t="s">
        <v>322</v>
      </c>
      <c r="G255" s="40"/>
      <c r="H255" s="40"/>
      <c r="I255" s="237"/>
      <c r="J255" s="237"/>
      <c r="K255" s="40"/>
      <c r="L255" s="40"/>
      <c r="M255" s="44"/>
      <c r="N255" s="238"/>
      <c r="O255" s="239"/>
      <c r="P255" s="91"/>
      <c r="Q255" s="91"/>
      <c r="R255" s="91"/>
      <c r="S255" s="91"/>
      <c r="T255" s="91"/>
      <c r="U255" s="91"/>
      <c r="V255" s="91"/>
      <c r="W255" s="91"/>
      <c r="X255" s="92"/>
      <c r="Y255" s="38"/>
      <c r="Z255" s="38"/>
      <c r="AA255" s="38"/>
      <c r="AB255" s="38"/>
      <c r="AC255" s="38"/>
      <c r="AD255" s="38"/>
      <c r="AE255" s="38"/>
      <c r="AT255" s="17" t="s">
        <v>176</v>
      </c>
      <c r="AU255" s="17" t="s">
        <v>85</v>
      </c>
    </row>
    <row r="256" s="13" customFormat="1">
      <c r="A256" s="13"/>
      <c r="B256" s="240"/>
      <c r="C256" s="241"/>
      <c r="D256" s="235" t="s">
        <v>205</v>
      </c>
      <c r="E256" s="242" t="s">
        <v>1</v>
      </c>
      <c r="F256" s="243" t="s">
        <v>324</v>
      </c>
      <c r="G256" s="241"/>
      <c r="H256" s="244">
        <v>2</v>
      </c>
      <c r="I256" s="245"/>
      <c r="J256" s="245"/>
      <c r="K256" s="241"/>
      <c r="L256" s="241"/>
      <c r="M256" s="246"/>
      <c r="N256" s="247"/>
      <c r="O256" s="248"/>
      <c r="P256" s="248"/>
      <c r="Q256" s="248"/>
      <c r="R256" s="248"/>
      <c r="S256" s="248"/>
      <c r="T256" s="248"/>
      <c r="U256" s="248"/>
      <c r="V256" s="248"/>
      <c r="W256" s="248"/>
      <c r="X256" s="249"/>
      <c r="Y256" s="13"/>
      <c r="Z256" s="13"/>
      <c r="AA256" s="13"/>
      <c r="AB256" s="13"/>
      <c r="AC256" s="13"/>
      <c r="AD256" s="13"/>
      <c r="AE256" s="13"/>
      <c r="AT256" s="250" t="s">
        <v>205</v>
      </c>
      <c r="AU256" s="250" t="s">
        <v>85</v>
      </c>
      <c r="AV256" s="13" t="s">
        <v>85</v>
      </c>
      <c r="AW256" s="13" t="s">
        <v>5</v>
      </c>
      <c r="AX256" s="13" t="s">
        <v>76</v>
      </c>
      <c r="AY256" s="250" t="s">
        <v>168</v>
      </c>
    </row>
    <row r="257" s="14" customFormat="1">
      <c r="A257" s="14"/>
      <c r="B257" s="251"/>
      <c r="C257" s="252"/>
      <c r="D257" s="235" t="s">
        <v>205</v>
      </c>
      <c r="E257" s="253" t="s">
        <v>1</v>
      </c>
      <c r="F257" s="254" t="s">
        <v>207</v>
      </c>
      <c r="G257" s="252"/>
      <c r="H257" s="255">
        <v>2</v>
      </c>
      <c r="I257" s="256"/>
      <c r="J257" s="256"/>
      <c r="K257" s="252"/>
      <c r="L257" s="252"/>
      <c r="M257" s="257"/>
      <c r="N257" s="258"/>
      <c r="O257" s="259"/>
      <c r="P257" s="259"/>
      <c r="Q257" s="259"/>
      <c r="R257" s="259"/>
      <c r="S257" s="259"/>
      <c r="T257" s="259"/>
      <c r="U257" s="259"/>
      <c r="V257" s="259"/>
      <c r="W257" s="259"/>
      <c r="X257" s="260"/>
      <c r="Y257" s="14"/>
      <c r="Z257" s="14"/>
      <c r="AA257" s="14"/>
      <c r="AB257" s="14"/>
      <c r="AC257" s="14"/>
      <c r="AD257" s="14"/>
      <c r="AE257" s="14"/>
      <c r="AT257" s="261" t="s">
        <v>205</v>
      </c>
      <c r="AU257" s="261" t="s">
        <v>85</v>
      </c>
      <c r="AV257" s="14" t="s">
        <v>175</v>
      </c>
      <c r="AW257" s="14" t="s">
        <v>5</v>
      </c>
      <c r="AX257" s="14" t="s">
        <v>83</v>
      </c>
      <c r="AY257" s="261" t="s">
        <v>168</v>
      </c>
    </row>
    <row r="258" s="2" customFormat="1" ht="24.15" customHeight="1">
      <c r="A258" s="38"/>
      <c r="B258" s="39"/>
      <c r="C258" s="221" t="s">
        <v>246</v>
      </c>
      <c r="D258" s="221" t="s">
        <v>171</v>
      </c>
      <c r="E258" s="222" t="s">
        <v>325</v>
      </c>
      <c r="F258" s="223" t="s">
        <v>326</v>
      </c>
      <c r="G258" s="224" t="s">
        <v>203</v>
      </c>
      <c r="H258" s="225">
        <v>13.05</v>
      </c>
      <c r="I258" s="226"/>
      <c r="J258" s="226"/>
      <c r="K258" s="227">
        <f>ROUND(P258*H258,2)</f>
        <v>0</v>
      </c>
      <c r="L258" s="223" t="s">
        <v>1</v>
      </c>
      <c r="M258" s="44"/>
      <c r="N258" s="228" t="s">
        <v>1</v>
      </c>
      <c r="O258" s="229" t="s">
        <v>39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91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38"/>
      <c r="Z258" s="38"/>
      <c r="AA258" s="38"/>
      <c r="AB258" s="38"/>
      <c r="AC258" s="38"/>
      <c r="AD258" s="38"/>
      <c r="AE258" s="38"/>
      <c r="AR258" s="233" t="s">
        <v>175</v>
      </c>
      <c r="AT258" s="233" t="s">
        <v>171</v>
      </c>
      <c r="AU258" s="233" t="s">
        <v>85</v>
      </c>
      <c r="AY258" s="17" t="s">
        <v>168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7" t="s">
        <v>83</v>
      </c>
      <c r="BK258" s="234">
        <f>ROUND(P258*H258,2)</f>
        <v>0</v>
      </c>
      <c r="BL258" s="17" t="s">
        <v>175</v>
      </c>
      <c r="BM258" s="233" t="s">
        <v>327</v>
      </c>
    </row>
    <row r="259" s="2" customFormat="1">
      <c r="A259" s="38"/>
      <c r="B259" s="39"/>
      <c r="C259" s="40"/>
      <c r="D259" s="235" t="s">
        <v>176</v>
      </c>
      <c r="E259" s="40"/>
      <c r="F259" s="236" t="s">
        <v>326</v>
      </c>
      <c r="G259" s="40"/>
      <c r="H259" s="40"/>
      <c r="I259" s="237"/>
      <c r="J259" s="237"/>
      <c r="K259" s="40"/>
      <c r="L259" s="40"/>
      <c r="M259" s="44"/>
      <c r="N259" s="238"/>
      <c r="O259" s="239"/>
      <c r="P259" s="91"/>
      <c r="Q259" s="91"/>
      <c r="R259" s="91"/>
      <c r="S259" s="91"/>
      <c r="T259" s="91"/>
      <c r="U259" s="91"/>
      <c r="V259" s="91"/>
      <c r="W259" s="91"/>
      <c r="X259" s="92"/>
      <c r="Y259" s="38"/>
      <c r="Z259" s="38"/>
      <c r="AA259" s="38"/>
      <c r="AB259" s="38"/>
      <c r="AC259" s="38"/>
      <c r="AD259" s="38"/>
      <c r="AE259" s="38"/>
      <c r="AT259" s="17" t="s">
        <v>176</v>
      </c>
      <c r="AU259" s="17" t="s">
        <v>85</v>
      </c>
    </row>
    <row r="260" s="13" customFormat="1">
      <c r="A260" s="13"/>
      <c r="B260" s="240"/>
      <c r="C260" s="241"/>
      <c r="D260" s="235" t="s">
        <v>205</v>
      </c>
      <c r="E260" s="242" t="s">
        <v>1</v>
      </c>
      <c r="F260" s="243" t="s">
        <v>328</v>
      </c>
      <c r="G260" s="241"/>
      <c r="H260" s="244">
        <v>6.65</v>
      </c>
      <c r="I260" s="245"/>
      <c r="J260" s="245"/>
      <c r="K260" s="241"/>
      <c r="L260" s="241"/>
      <c r="M260" s="246"/>
      <c r="N260" s="247"/>
      <c r="O260" s="248"/>
      <c r="P260" s="248"/>
      <c r="Q260" s="248"/>
      <c r="R260" s="248"/>
      <c r="S260" s="248"/>
      <c r="T260" s="248"/>
      <c r="U260" s="248"/>
      <c r="V260" s="248"/>
      <c r="W260" s="248"/>
      <c r="X260" s="249"/>
      <c r="Y260" s="13"/>
      <c r="Z260" s="13"/>
      <c r="AA260" s="13"/>
      <c r="AB260" s="13"/>
      <c r="AC260" s="13"/>
      <c r="AD260" s="13"/>
      <c r="AE260" s="13"/>
      <c r="AT260" s="250" t="s">
        <v>205</v>
      </c>
      <c r="AU260" s="250" t="s">
        <v>85</v>
      </c>
      <c r="AV260" s="13" t="s">
        <v>85</v>
      </c>
      <c r="AW260" s="13" t="s">
        <v>5</v>
      </c>
      <c r="AX260" s="13" t="s">
        <v>76</v>
      </c>
      <c r="AY260" s="250" t="s">
        <v>168</v>
      </c>
    </row>
    <row r="261" s="13" customFormat="1">
      <c r="A261" s="13"/>
      <c r="B261" s="240"/>
      <c r="C261" s="241"/>
      <c r="D261" s="235" t="s">
        <v>205</v>
      </c>
      <c r="E261" s="242" t="s">
        <v>1</v>
      </c>
      <c r="F261" s="243" t="s">
        <v>329</v>
      </c>
      <c r="G261" s="241"/>
      <c r="H261" s="244">
        <v>6.4</v>
      </c>
      <c r="I261" s="245"/>
      <c r="J261" s="245"/>
      <c r="K261" s="241"/>
      <c r="L261" s="241"/>
      <c r="M261" s="246"/>
      <c r="N261" s="247"/>
      <c r="O261" s="248"/>
      <c r="P261" s="248"/>
      <c r="Q261" s="248"/>
      <c r="R261" s="248"/>
      <c r="S261" s="248"/>
      <c r="T261" s="248"/>
      <c r="U261" s="248"/>
      <c r="V261" s="248"/>
      <c r="W261" s="248"/>
      <c r="X261" s="249"/>
      <c r="Y261" s="13"/>
      <c r="Z261" s="13"/>
      <c r="AA261" s="13"/>
      <c r="AB261" s="13"/>
      <c r="AC261" s="13"/>
      <c r="AD261" s="13"/>
      <c r="AE261" s="13"/>
      <c r="AT261" s="250" t="s">
        <v>205</v>
      </c>
      <c r="AU261" s="250" t="s">
        <v>85</v>
      </c>
      <c r="AV261" s="13" t="s">
        <v>85</v>
      </c>
      <c r="AW261" s="13" t="s">
        <v>5</v>
      </c>
      <c r="AX261" s="13" t="s">
        <v>76</v>
      </c>
      <c r="AY261" s="250" t="s">
        <v>168</v>
      </c>
    </row>
    <row r="262" s="14" customFormat="1">
      <c r="A262" s="14"/>
      <c r="B262" s="251"/>
      <c r="C262" s="252"/>
      <c r="D262" s="235" t="s">
        <v>205</v>
      </c>
      <c r="E262" s="253" t="s">
        <v>1</v>
      </c>
      <c r="F262" s="254" t="s">
        <v>207</v>
      </c>
      <c r="G262" s="252"/>
      <c r="H262" s="255">
        <v>13.05</v>
      </c>
      <c r="I262" s="256"/>
      <c r="J262" s="256"/>
      <c r="K262" s="252"/>
      <c r="L262" s="252"/>
      <c r="M262" s="257"/>
      <c r="N262" s="258"/>
      <c r="O262" s="259"/>
      <c r="P262" s="259"/>
      <c r="Q262" s="259"/>
      <c r="R262" s="259"/>
      <c r="S262" s="259"/>
      <c r="T262" s="259"/>
      <c r="U262" s="259"/>
      <c r="V262" s="259"/>
      <c r="W262" s="259"/>
      <c r="X262" s="260"/>
      <c r="Y262" s="14"/>
      <c r="Z262" s="14"/>
      <c r="AA262" s="14"/>
      <c r="AB262" s="14"/>
      <c r="AC262" s="14"/>
      <c r="AD262" s="14"/>
      <c r="AE262" s="14"/>
      <c r="AT262" s="261" t="s">
        <v>205</v>
      </c>
      <c r="AU262" s="261" t="s">
        <v>85</v>
      </c>
      <c r="AV262" s="14" t="s">
        <v>175</v>
      </c>
      <c r="AW262" s="14" t="s">
        <v>5</v>
      </c>
      <c r="AX262" s="14" t="s">
        <v>83</v>
      </c>
      <c r="AY262" s="261" t="s">
        <v>168</v>
      </c>
    </row>
    <row r="263" s="2" customFormat="1" ht="24.15" customHeight="1">
      <c r="A263" s="38"/>
      <c r="B263" s="39"/>
      <c r="C263" s="221" t="s">
        <v>330</v>
      </c>
      <c r="D263" s="221" t="s">
        <v>171</v>
      </c>
      <c r="E263" s="222" t="s">
        <v>331</v>
      </c>
      <c r="F263" s="223" t="s">
        <v>332</v>
      </c>
      <c r="G263" s="224" t="s">
        <v>210</v>
      </c>
      <c r="H263" s="225">
        <v>5.087</v>
      </c>
      <c r="I263" s="226"/>
      <c r="J263" s="226"/>
      <c r="K263" s="227">
        <f>ROUND(P263*H263,2)</f>
        <v>0</v>
      </c>
      <c r="L263" s="223" t="s">
        <v>1</v>
      </c>
      <c r="M263" s="44"/>
      <c r="N263" s="228" t="s">
        <v>1</v>
      </c>
      <c r="O263" s="229" t="s">
        <v>39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91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38"/>
      <c r="Z263" s="38"/>
      <c r="AA263" s="38"/>
      <c r="AB263" s="38"/>
      <c r="AC263" s="38"/>
      <c r="AD263" s="38"/>
      <c r="AE263" s="38"/>
      <c r="AR263" s="233" t="s">
        <v>175</v>
      </c>
      <c r="AT263" s="233" t="s">
        <v>171</v>
      </c>
      <c r="AU263" s="233" t="s">
        <v>85</v>
      </c>
      <c r="AY263" s="17" t="s">
        <v>168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7" t="s">
        <v>83</v>
      </c>
      <c r="BK263" s="234">
        <f>ROUND(P263*H263,2)</f>
        <v>0</v>
      </c>
      <c r="BL263" s="17" t="s">
        <v>175</v>
      </c>
      <c r="BM263" s="233" t="s">
        <v>333</v>
      </c>
    </row>
    <row r="264" s="2" customFormat="1">
      <c r="A264" s="38"/>
      <c r="B264" s="39"/>
      <c r="C264" s="40"/>
      <c r="D264" s="235" t="s">
        <v>176</v>
      </c>
      <c r="E264" s="40"/>
      <c r="F264" s="236" t="s">
        <v>332</v>
      </c>
      <c r="G264" s="40"/>
      <c r="H264" s="40"/>
      <c r="I264" s="237"/>
      <c r="J264" s="237"/>
      <c r="K264" s="40"/>
      <c r="L264" s="40"/>
      <c r="M264" s="44"/>
      <c r="N264" s="238"/>
      <c r="O264" s="239"/>
      <c r="P264" s="91"/>
      <c r="Q264" s="91"/>
      <c r="R264" s="91"/>
      <c r="S264" s="91"/>
      <c r="T264" s="91"/>
      <c r="U264" s="91"/>
      <c r="V264" s="91"/>
      <c r="W264" s="91"/>
      <c r="X264" s="92"/>
      <c r="Y264" s="38"/>
      <c r="Z264" s="38"/>
      <c r="AA264" s="38"/>
      <c r="AB264" s="38"/>
      <c r="AC264" s="38"/>
      <c r="AD264" s="38"/>
      <c r="AE264" s="38"/>
      <c r="AT264" s="17" t="s">
        <v>176</v>
      </c>
      <c r="AU264" s="17" t="s">
        <v>85</v>
      </c>
    </row>
    <row r="265" s="13" customFormat="1">
      <c r="A265" s="13"/>
      <c r="B265" s="240"/>
      <c r="C265" s="241"/>
      <c r="D265" s="235" t="s">
        <v>205</v>
      </c>
      <c r="E265" s="242" t="s">
        <v>1</v>
      </c>
      <c r="F265" s="243" t="s">
        <v>334</v>
      </c>
      <c r="G265" s="241"/>
      <c r="H265" s="244">
        <v>5.087</v>
      </c>
      <c r="I265" s="245"/>
      <c r="J265" s="245"/>
      <c r="K265" s="241"/>
      <c r="L265" s="241"/>
      <c r="M265" s="246"/>
      <c r="N265" s="247"/>
      <c r="O265" s="248"/>
      <c r="P265" s="248"/>
      <c r="Q265" s="248"/>
      <c r="R265" s="248"/>
      <c r="S265" s="248"/>
      <c r="T265" s="248"/>
      <c r="U265" s="248"/>
      <c r="V265" s="248"/>
      <c r="W265" s="248"/>
      <c r="X265" s="249"/>
      <c r="Y265" s="13"/>
      <c r="Z265" s="13"/>
      <c r="AA265" s="13"/>
      <c r="AB265" s="13"/>
      <c r="AC265" s="13"/>
      <c r="AD265" s="13"/>
      <c r="AE265" s="13"/>
      <c r="AT265" s="250" t="s">
        <v>205</v>
      </c>
      <c r="AU265" s="250" t="s">
        <v>85</v>
      </c>
      <c r="AV265" s="13" t="s">
        <v>85</v>
      </c>
      <c r="AW265" s="13" t="s">
        <v>5</v>
      </c>
      <c r="AX265" s="13" t="s">
        <v>76</v>
      </c>
      <c r="AY265" s="250" t="s">
        <v>168</v>
      </c>
    </row>
    <row r="266" s="14" customFormat="1">
      <c r="A266" s="14"/>
      <c r="B266" s="251"/>
      <c r="C266" s="252"/>
      <c r="D266" s="235" t="s">
        <v>205</v>
      </c>
      <c r="E266" s="253" t="s">
        <v>1</v>
      </c>
      <c r="F266" s="254" t="s">
        <v>207</v>
      </c>
      <c r="G266" s="252"/>
      <c r="H266" s="255">
        <v>5.087</v>
      </c>
      <c r="I266" s="256"/>
      <c r="J266" s="256"/>
      <c r="K266" s="252"/>
      <c r="L266" s="252"/>
      <c r="M266" s="257"/>
      <c r="N266" s="258"/>
      <c r="O266" s="259"/>
      <c r="P266" s="259"/>
      <c r="Q266" s="259"/>
      <c r="R266" s="259"/>
      <c r="S266" s="259"/>
      <c r="T266" s="259"/>
      <c r="U266" s="259"/>
      <c r="V266" s="259"/>
      <c r="W266" s="259"/>
      <c r="X266" s="260"/>
      <c r="Y266" s="14"/>
      <c r="Z266" s="14"/>
      <c r="AA266" s="14"/>
      <c r="AB266" s="14"/>
      <c r="AC266" s="14"/>
      <c r="AD266" s="14"/>
      <c r="AE266" s="14"/>
      <c r="AT266" s="261" t="s">
        <v>205</v>
      </c>
      <c r="AU266" s="261" t="s">
        <v>85</v>
      </c>
      <c r="AV266" s="14" t="s">
        <v>175</v>
      </c>
      <c r="AW266" s="14" t="s">
        <v>5</v>
      </c>
      <c r="AX266" s="14" t="s">
        <v>83</v>
      </c>
      <c r="AY266" s="261" t="s">
        <v>168</v>
      </c>
    </row>
    <row r="267" s="2" customFormat="1" ht="24.15" customHeight="1">
      <c r="A267" s="38"/>
      <c r="B267" s="39"/>
      <c r="C267" s="221" t="s">
        <v>251</v>
      </c>
      <c r="D267" s="221" t="s">
        <v>171</v>
      </c>
      <c r="E267" s="222" t="s">
        <v>335</v>
      </c>
      <c r="F267" s="223" t="s">
        <v>336</v>
      </c>
      <c r="G267" s="224" t="s">
        <v>203</v>
      </c>
      <c r="H267" s="225">
        <v>62.59</v>
      </c>
      <c r="I267" s="226"/>
      <c r="J267" s="226"/>
      <c r="K267" s="227">
        <f>ROUND(P267*H267,2)</f>
        <v>0</v>
      </c>
      <c r="L267" s="223" t="s">
        <v>1</v>
      </c>
      <c r="M267" s="44"/>
      <c r="N267" s="228" t="s">
        <v>1</v>
      </c>
      <c r="O267" s="229" t="s">
        <v>39</v>
      </c>
      <c r="P267" s="230">
        <f>I267+J267</f>
        <v>0</v>
      </c>
      <c r="Q267" s="230">
        <f>ROUND(I267*H267,2)</f>
        <v>0</v>
      </c>
      <c r="R267" s="230">
        <f>ROUND(J267*H267,2)</f>
        <v>0</v>
      </c>
      <c r="S267" s="91"/>
      <c r="T267" s="231">
        <f>S267*H267</f>
        <v>0</v>
      </c>
      <c r="U267" s="231">
        <v>0</v>
      </c>
      <c r="V267" s="231">
        <f>U267*H267</f>
        <v>0</v>
      </c>
      <c r="W267" s="231">
        <v>0</v>
      </c>
      <c r="X267" s="232">
        <f>W267*H267</f>
        <v>0</v>
      </c>
      <c r="Y267" s="38"/>
      <c r="Z267" s="38"/>
      <c r="AA267" s="38"/>
      <c r="AB267" s="38"/>
      <c r="AC267" s="38"/>
      <c r="AD267" s="38"/>
      <c r="AE267" s="38"/>
      <c r="AR267" s="233" t="s">
        <v>175</v>
      </c>
      <c r="AT267" s="233" t="s">
        <v>171</v>
      </c>
      <c r="AU267" s="233" t="s">
        <v>85</v>
      </c>
      <c r="AY267" s="17" t="s">
        <v>168</v>
      </c>
      <c r="BE267" s="234">
        <f>IF(O267="základní",K267,0)</f>
        <v>0</v>
      </c>
      <c r="BF267" s="234">
        <f>IF(O267="snížená",K267,0)</f>
        <v>0</v>
      </c>
      <c r="BG267" s="234">
        <f>IF(O267="zákl. přenesená",K267,0)</f>
        <v>0</v>
      </c>
      <c r="BH267" s="234">
        <f>IF(O267="sníž. přenesená",K267,0)</f>
        <v>0</v>
      </c>
      <c r="BI267" s="234">
        <f>IF(O267="nulová",K267,0)</f>
        <v>0</v>
      </c>
      <c r="BJ267" s="17" t="s">
        <v>83</v>
      </c>
      <c r="BK267" s="234">
        <f>ROUND(P267*H267,2)</f>
        <v>0</v>
      </c>
      <c r="BL267" s="17" t="s">
        <v>175</v>
      </c>
      <c r="BM267" s="233" t="s">
        <v>337</v>
      </c>
    </row>
    <row r="268" s="2" customFormat="1">
      <c r="A268" s="38"/>
      <c r="B268" s="39"/>
      <c r="C268" s="40"/>
      <c r="D268" s="235" t="s">
        <v>176</v>
      </c>
      <c r="E268" s="40"/>
      <c r="F268" s="236" t="s">
        <v>336</v>
      </c>
      <c r="G268" s="40"/>
      <c r="H268" s="40"/>
      <c r="I268" s="237"/>
      <c r="J268" s="237"/>
      <c r="K268" s="40"/>
      <c r="L268" s="40"/>
      <c r="M268" s="44"/>
      <c r="N268" s="238"/>
      <c r="O268" s="239"/>
      <c r="P268" s="91"/>
      <c r="Q268" s="91"/>
      <c r="R268" s="91"/>
      <c r="S268" s="91"/>
      <c r="T268" s="91"/>
      <c r="U268" s="91"/>
      <c r="V268" s="91"/>
      <c r="W268" s="91"/>
      <c r="X268" s="92"/>
      <c r="Y268" s="38"/>
      <c r="Z268" s="38"/>
      <c r="AA268" s="38"/>
      <c r="AB268" s="38"/>
      <c r="AC268" s="38"/>
      <c r="AD268" s="38"/>
      <c r="AE268" s="38"/>
      <c r="AT268" s="17" t="s">
        <v>176</v>
      </c>
      <c r="AU268" s="17" t="s">
        <v>85</v>
      </c>
    </row>
    <row r="269" s="13" customFormat="1">
      <c r="A269" s="13"/>
      <c r="B269" s="240"/>
      <c r="C269" s="241"/>
      <c r="D269" s="235" t="s">
        <v>205</v>
      </c>
      <c r="E269" s="242" t="s">
        <v>1</v>
      </c>
      <c r="F269" s="243" t="s">
        <v>338</v>
      </c>
      <c r="G269" s="241"/>
      <c r="H269" s="244">
        <v>62.59</v>
      </c>
      <c r="I269" s="245"/>
      <c r="J269" s="245"/>
      <c r="K269" s="241"/>
      <c r="L269" s="241"/>
      <c r="M269" s="246"/>
      <c r="N269" s="247"/>
      <c r="O269" s="248"/>
      <c r="P269" s="248"/>
      <c r="Q269" s="248"/>
      <c r="R269" s="248"/>
      <c r="S269" s="248"/>
      <c r="T269" s="248"/>
      <c r="U269" s="248"/>
      <c r="V269" s="248"/>
      <c r="W269" s="248"/>
      <c r="X269" s="249"/>
      <c r="Y269" s="13"/>
      <c r="Z269" s="13"/>
      <c r="AA269" s="13"/>
      <c r="AB269" s="13"/>
      <c r="AC269" s="13"/>
      <c r="AD269" s="13"/>
      <c r="AE269" s="13"/>
      <c r="AT269" s="250" t="s">
        <v>205</v>
      </c>
      <c r="AU269" s="250" t="s">
        <v>85</v>
      </c>
      <c r="AV269" s="13" t="s">
        <v>85</v>
      </c>
      <c r="AW269" s="13" t="s">
        <v>5</v>
      </c>
      <c r="AX269" s="13" t="s">
        <v>76</v>
      </c>
      <c r="AY269" s="250" t="s">
        <v>168</v>
      </c>
    </row>
    <row r="270" s="14" customFormat="1">
      <c r="A270" s="14"/>
      <c r="B270" s="251"/>
      <c r="C270" s="252"/>
      <c r="D270" s="235" t="s">
        <v>205</v>
      </c>
      <c r="E270" s="253" t="s">
        <v>1</v>
      </c>
      <c r="F270" s="254" t="s">
        <v>207</v>
      </c>
      <c r="G270" s="252"/>
      <c r="H270" s="255">
        <v>62.59</v>
      </c>
      <c r="I270" s="256"/>
      <c r="J270" s="256"/>
      <c r="K270" s="252"/>
      <c r="L270" s="252"/>
      <c r="M270" s="257"/>
      <c r="N270" s="258"/>
      <c r="O270" s="259"/>
      <c r="P270" s="259"/>
      <c r="Q270" s="259"/>
      <c r="R270" s="259"/>
      <c r="S270" s="259"/>
      <c r="T270" s="259"/>
      <c r="U270" s="259"/>
      <c r="V270" s="259"/>
      <c r="W270" s="259"/>
      <c r="X270" s="260"/>
      <c r="Y270" s="14"/>
      <c r="Z270" s="14"/>
      <c r="AA270" s="14"/>
      <c r="AB270" s="14"/>
      <c r="AC270" s="14"/>
      <c r="AD270" s="14"/>
      <c r="AE270" s="14"/>
      <c r="AT270" s="261" t="s">
        <v>205</v>
      </c>
      <c r="AU270" s="261" t="s">
        <v>85</v>
      </c>
      <c r="AV270" s="14" t="s">
        <v>175</v>
      </c>
      <c r="AW270" s="14" t="s">
        <v>5</v>
      </c>
      <c r="AX270" s="14" t="s">
        <v>83</v>
      </c>
      <c r="AY270" s="261" t="s">
        <v>168</v>
      </c>
    </row>
    <row r="271" s="2" customFormat="1" ht="24.15" customHeight="1">
      <c r="A271" s="38"/>
      <c r="B271" s="39"/>
      <c r="C271" s="221" t="s">
        <v>339</v>
      </c>
      <c r="D271" s="221" t="s">
        <v>171</v>
      </c>
      <c r="E271" s="222" t="s">
        <v>340</v>
      </c>
      <c r="F271" s="223" t="s">
        <v>341</v>
      </c>
      <c r="G271" s="224" t="s">
        <v>203</v>
      </c>
      <c r="H271" s="225">
        <v>62.59</v>
      </c>
      <c r="I271" s="226"/>
      <c r="J271" s="226"/>
      <c r="K271" s="227">
        <f>ROUND(P271*H271,2)</f>
        <v>0</v>
      </c>
      <c r="L271" s="223" t="s">
        <v>1</v>
      </c>
      <c r="M271" s="44"/>
      <c r="N271" s="228" t="s">
        <v>1</v>
      </c>
      <c r="O271" s="229" t="s">
        <v>39</v>
      </c>
      <c r="P271" s="230">
        <f>I271+J271</f>
        <v>0</v>
      </c>
      <c r="Q271" s="230">
        <f>ROUND(I271*H271,2)</f>
        <v>0</v>
      </c>
      <c r="R271" s="230">
        <f>ROUND(J271*H271,2)</f>
        <v>0</v>
      </c>
      <c r="S271" s="91"/>
      <c r="T271" s="231">
        <f>S271*H271</f>
        <v>0</v>
      </c>
      <c r="U271" s="231">
        <v>0</v>
      </c>
      <c r="V271" s="231">
        <f>U271*H271</f>
        <v>0</v>
      </c>
      <c r="W271" s="231">
        <v>0</v>
      </c>
      <c r="X271" s="232">
        <f>W271*H271</f>
        <v>0</v>
      </c>
      <c r="Y271" s="38"/>
      <c r="Z271" s="38"/>
      <c r="AA271" s="38"/>
      <c r="AB271" s="38"/>
      <c r="AC271" s="38"/>
      <c r="AD271" s="38"/>
      <c r="AE271" s="38"/>
      <c r="AR271" s="233" t="s">
        <v>175</v>
      </c>
      <c r="AT271" s="233" t="s">
        <v>171</v>
      </c>
      <c r="AU271" s="233" t="s">
        <v>85</v>
      </c>
      <c r="AY271" s="17" t="s">
        <v>168</v>
      </c>
      <c r="BE271" s="234">
        <f>IF(O271="základní",K271,0)</f>
        <v>0</v>
      </c>
      <c r="BF271" s="234">
        <f>IF(O271="snížená",K271,0)</f>
        <v>0</v>
      </c>
      <c r="BG271" s="234">
        <f>IF(O271="zákl. přenesená",K271,0)</f>
        <v>0</v>
      </c>
      <c r="BH271" s="234">
        <f>IF(O271="sníž. přenesená",K271,0)</f>
        <v>0</v>
      </c>
      <c r="BI271" s="234">
        <f>IF(O271="nulová",K271,0)</f>
        <v>0</v>
      </c>
      <c r="BJ271" s="17" t="s">
        <v>83</v>
      </c>
      <c r="BK271" s="234">
        <f>ROUND(P271*H271,2)</f>
        <v>0</v>
      </c>
      <c r="BL271" s="17" t="s">
        <v>175</v>
      </c>
      <c r="BM271" s="233" t="s">
        <v>342</v>
      </c>
    </row>
    <row r="272" s="2" customFormat="1">
      <c r="A272" s="38"/>
      <c r="B272" s="39"/>
      <c r="C272" s="40"/>
      <c r="D272" s="235" t="s">
        <v>176</v>
      </c>
      <c r="E272" s="40"/>
      <c r="F272" s="236" t="s">
        <v>341</v>
      </c>
      <c r="G272" s="40"/>
      <c r="H272" s="40"/>
      <c r="I272" s="237"/>
      <c r="J272" s="237"/>
      <c r="K272" s="40"/>
      <c r="L272" s="40"/>
      <c r="M272" s="44"/>
      <c r="N272" s="238"/>
      <c r="O272" s="239"/>
      <c r="P272" s="91"/>
      <c r="Q272" s="91"/>
      <c r="R272" s="91"/>
      <c r="S272" s="91"/>
      <c r="T272" s="91"/>
      <c r="U272" s="91"/>
      <c r="V272" s="91"/>
      <c r="W272" s="91"/>
      <c r="X272" s="92"/>
      <c r="Y272" s="38"/>
      <c r="Z272" s="38"/>
      <c r="AA272" s="38"/>
      <c r="AB272" s="38"/>
      <c r="AC272" s="38"/>
      <c r="AD272" s="38"/>
      <c r="AE272" s="38"/>
      <c r="AT272" s="17" t="s">
        <v>176</v>
      </c>
      <c r="AU272" s="17" t="s">
        <v>85</v>
      </c>
    </row>
    <row r="273" s="2" customFormat="1" ht="24.15" customHeight="1">
      <c r="A273" s="38"/>
      <c r="B273" s="39"/>
      <c r="C273" s="221" t="s">
        <v>255</v>
      </c>
      <c r="D273" s="221" t="s">
        <v>171</v>
      </c>
      <c r="E273" s="222" t="s">
        <v>343</v>
      </c>
      <c r="F273" s="223" t="s">
        <v>344</v>
      </c>
      <c r="G273" s="224" t="s">
        <v>226</v>
      </c>
      <c r="H273" s="225">
        <v>0.499</v>
      </c>
      <c r="I273" s="226"/>
      <c r="J273" s="226"/>
      <c r="K273" s="227">
        <f>ROUND(P273*H273,2)</f>
        <v>0</v>
      </c>
      <c r="L273" s="223" t="s">
        <v>1</v>
      </c>
      <c r="M273" s="44"/>
      <c r="N273" s="228" t="s">
        <v>1</v>
      </c>
      <c r="O273" s="229" t="s">
        <v>39</v>
      </c>
      <c r="P273" s="230">
        <f>I273+J273</f>
        <v>0</v>
      </c>
      <c r="Q273" s="230">
        <f>ROUND(I273*H273,2)</f>
        <v>0</v>
      </c>
      <c r="R273" s="230">
        <f>ROUND(J273*H273,2)</f>
        <v>0</v>
      </c>
      <c r="S273" s="91"/>
      <c r="T273" s="231">
        <f>S273*H273</f>
        <v>0</v>
      </c>
      <c r="U273" s="231">
        <v>0</v>
      </c>
      <c r="V273" s="231">
        <f>U273*H273</f>
        <v>0</v>
      </c>
      <c r="W273" s="231">
        <v>0</v>
      </c>
      <c r="X273" s="232">
        <f>W273*H273</f>
        <v>0</v>
      </c>
      <c r="Y273" s="38"/>
      <c r="Z273" s="38"/>
      <c r="AA273" s="38"/>
      <c r="AB273" s="38"/>
      <c r="AC273" s="38"/>
      <c r="AD273" s="38"/>
      <c r="AE273" s="38"/>
      <c r="AR273" s="233" t="s">
        <v>175</v>
      </c>
      <c r="AT273" s="233" t="s">
        <v>171</v>
      </c>
      <c r="AU273" s="233" t="s">
        <v>85</v>
      </c>
      <c r="AY273" s="17" t="s">
        <v>168</v>
      </c>
      <c r="BE273" s="234">
        <f>IF(O273="základní",K273,0)</f>
        <v>0</v>
      </c>
      <c r="BF273" s="234">
        <f>IF(O273="snížená",K273,0)</f>
        <v>0</v>
      </c>
      <c r="BG273" s="234">
        <f>IF(O273="zákl. přenesená",K273,0)</f>
        <v>0</v>
      </c>
      <c r="BH273" s="234">
        <f>IF(O273="sníž. přenesená",K273,0)</f>
        <v>0</v>
      </c>
      <c r="BI273" s="234">
        <f>IF(O273="nulová",K273,0)</f>
        <v>0</v>
      </c>
      <c r="BJ273" s="17" t="s">
        <v>83</v>
      </c>
      <c r="BK273" s="234">
        <f>ROUND(P273*H273,2)</f>
        <v>0</v>
      </c>
      <c r="BL273" s="17" t="s">
        <v>175</v>
      </c>
      <c r="BM273" s="233" t="s">
        <v>345</v>
      </c>
    </row>
    <row r="274" s="2" customFormat="1">
      <c r="A274" s="38"/>
      <c r="B274" s="39"/>
      <c r="C274" s="40"/>
      <c r="D274" s="235" t="s">
        <v>176</v>
      </c>
      <c r="E274" s="40"/>
      <c r="F274" s="236" t="s">
        <v>344</v>
      </c>
      <c r="G274" s="40"/>
      <c r="H274" s="40"/>
      <c r="I274" s="237"/>
      <c r="J274" s="237"/>
      <c r="K274" s="40"/>
      <c r="L274" s="40"/>
      <c r="M274" s="44"/>
      <c r="N274" s="238"/>
      <c r="O274" s="239"/>
      <c r="P274" s="91"/>
      <c r="Q274" s="91"/>
      <c r="R274" s="91"/>
      <c r="S274" s="91"/>
      <c r="T274" s="91"/>
      <c r="U274" s="91"/>
      <c r="V274" s="91"/>
      <c r="W274" s="91"/>
      <c r="X274" s="92"/>
      <c r="Y274" s="38"/>
      <c r="Z274" s="38"/>
      <c r="AA274" s="38"/>
      <c r="AB274" s="38"/>
      <c r="AC274" s="38"/>
      <c r="AD274" s="38"/>
      <c r="AE274" s="38"/>
      <c r="AT274" s="17" t="s">
        <v>176</v>
      </c>
      <c r="AU274" s="17" t="s">
        <v>85</v>
      </c>
    </row>
    <row r="275" s="13" customFormat="1">
      <c r="A275" s="13"/>
      <c r="B275" s="240"/>
      <c r="C275" s="241"/>
      <c r="D275" s="235" t="s">
        <v>205</v>
      </c>
      <c r="E275" s="242" t="s">
        <v>1</v>
      </c>
      <c r="F275" s="243" t="s">
        <v>346</v>
      </c>
      <c r="G275" s="241"/>
      <c r="H275" s="244">
        <v>0.499</v>
      </c>
      <c r="I275" s="245"/>
      <c r="J275" s="245"/>
      <c r="K275" s="241"/>
      <c r="L275" s="241"/>
      <c r="M275" s="246"/>
      <c r="N275" s="247"/>
      <c r="O275" s="248"/>
      <c r="P275" s="248"/>
      <c r="Q275" s="248"/>
      <c r="R275" s="248"/>
      <c r="S275" s="248"/>
      <c r="T275" s="248"/>
      <c r="U275" s="248"/>
      <c r="V275" s="248"/>
      <c r="W275" s="248"/>
      <c r="X275" s="249"/>
      <c r="Y275" s="13"/>
      <c r="Z275" s="13"/>
      <c r="AA275" s="13"/>
      <c r="AB275" s="13"/>
      <c r="AC275" s="13"/>
      <c r="AD275" s="13"/>
      <c r="AE275" s="13"/>
      <c r="AT275" s="250" t="s">
        <v>205</v>
      </c>
      <c r="AU275" s="250" t="s">
        <v>85</v>
      </c>
      <c r="AV275" s="13" t="s">
        <v>85</v>
      </c>
      <c r="AW275" s="13" t="s">
        <v>5</v>
      </c>
      <c r="AX275" s="13" t="s">
        <v>76</v>
      </c>
      <c r="AY275" s="250" t="s">
        <v>168</v>
      </c>
    </row>
    <row r="276" s="14" customFormat="1">
      <c r="A276" s="14"/>
      <c r="B276" s="251"/>
      <c r="C276" s="252"/>
      <c r="D276" s="235" t="s">
        <v>205</v>
      </c>
      <c r="E276" s="253" t="s">
        <v>1</v>
      </c>
      <c r="F276" s="254" t="s">
        <v>207</v>
      </c>
      <c r="G276" s="252"/>
      <c r="H276" s="255">
        <v>0.499</v>
      </c>
      <c r="I276" s="256"/>
      <c r="J276" s="256"/>
      <c r="K276" s="252"/>
      <c r="L276" s="252"/>
      <c r="M276" s="257"/>
      <c r="N276" s="258"/>
      <c r="O276" s="259"/>
      <c r="P276" s="259"/>
      <c r="Q276" s="259"/>
      <c r="R276" s="259"/>
      <c r="S276" s="259"/>
      <c r="T276" s="259"/>
      <c r="U276" s="259"/>
      <c r="V276" s="259"/>
      <c r="W276" s="259"/>
      <c r="X276" s="260"/>
      <c r="Y276" s="14"/>
      <c r="Z276" s="14"/>
      <c r="AA276" s="14"/>
      <c r="AB276" s="14"/>
      <c r="AC276" s="14"/>
      <c r="AD276" s="14"/>
      <c r="AE276" s="14"/>
      <c r="AT276" s="261" t="s">
        <v>205</v>
      </c>
      <c r="AU276" s="261" t="s">
        <v>85</v>
      </c>
      <c r="AV276" s="14" t="s">
        <v>175</v>
      </c>
      <c r="AW276" s="14" t="s">
        <v>5</v>
      </c>
      <c r="AX276" s="14" t="s">
        <v>83</v>
      </c>
      <c r="AY276" s="261" t="s">
        <v>168</v>
      </c>
    </row>
    <row r="277" s="12" customFormat="1" ht="22.8" customHeight="1">
      <c r="A277" s="12"/>
      <c r="B277" s="204"/>
      <c r="C277" s="205"/>
      <c r="D277" s="206" t="s">
        <v>75</v>
      </c>
      <c r="E277" s="219" t="s">
        <v>175</v>
      </c>
      <c r="F277" s="219" t="s">
        <v>347</v>
      </c>
      <c r="G277" s="205"/>
      <c r="H277" s="205"/>
      <c r="I277" s="208"/>
      <c r="J277" s="208"/>
      <c r="K277" s="220">
        <f>BK277</f>
        <v>0</v>
      </c>
      <c r="L277" s="205"/>
      <c r="M277" s="210"/>
      <c r="N277" s="211"/>
      <c r="O277" s="212"/>
      <c r="P277" s="212"/>
      <c r="Q277" s="213">
        <f>SUM(Q278:Q302)</f>
        <v>0</v>
      </c>
      <c r="R277" s="213">
        <f>SUM(R278:R302)</f>
        <v>0</v>
      </c>
      <c r="S277" s="212"/>
      <c r="T277" s="214">
        <f>SUM(T278:T302)</f>
        <v>0</v>
      </c>
      <c r="U277" s="212"/>
      <c r="V277" s="214">
        <f>SUM(V278:V302)</f>
        <v>0</v>
      </c>
      <c r="W277" s="212"/>
      <c r="X277" s="215">
        <f>SUM(X278:X302)</f>
        <v>0</v>
      </c>
      <c r="Y277" s="12"/>
      <c r="Z277" s="12"/>
      <c r="AA277" s="12"/>
      <c r="AB277" s="12"/>
      <c r="AC277" s="12"/>
      <c r="AD277" s="12"/>
      <c r="AE277" s="12"/>
      <c r="AR277" s="216" t="s">
        <v>83</v>
      </c>
      <c r="AT277" s="217" t="s">
        <v>75</v>
      </c>
      <c r="AU277" s="217" t="s">
        <v>83</v>
      </c>
      <c r="AY277" s="216" t="s">
        <v>168</v>
      </c>
      <c r="BK277" s="218">
        <f>SUM(BK278:BK302)</f>
        <v>0</v>
      </c>
    </row>
    <row r="278" s="2" customFormat="1" ht="24.15" customHeight="1">
      <c r="A278" s="38"/>
      <c r="B278" s="39"/>
      <c r="C278" s="221" t="s">
        <v>348</v>
      </c>
      <c r="D278" s="221" t="s">
        <v>171</v>
      </c>
      <c r="E278" s="222" t="s">
        <v>349</v>
      </c>
      <c r="F278" s="223" t="s">
        <v>350</v>
      </c>
      <c r="G278" s="224" t="s">
        <v>226</v>
      </c>
      <c r="H278" s="225">
        <v>0.6</v>
      </c>
      <c r="I278" s="226"/>
      <c r="J278" s="226"/>
      <c r="K278" s="227">
        <f>ROUND(P278*H278,2)</f>
        <v>0</v>
      </c>
      <c r="L278" s="223" t="s">
        <v>1</v>
      </c>
      <c r="M278" s="44"/>
      <c r="N278" s="228" t="s">
        <v>1</v>
      </c>
      <c r="O278" s="229" t="s">
        <v>39</v>
      </c>
      <c r="P278" s="230">
        <f>I278+J278</f>
        <v>0</v>
      </c>
      <c r="Q278" s="230">
        <f>ROUND(I278*H278,2)</f>
        <v>0</v>
      </c>
      <c r="R278" s="230">
        <f>ROUND(J278*H278,2)</f>
        <v>0</v>
      </c>
      <c r="S278" s="91"/>
      <c r="T278" s="231">
        <f>S278*H278</f>
        <v>0</v>
      </c>
      <c r="U278" s="231">
        <v>0</v>
      </c>
      <c r="V278" s="231">
        <f>U278*H278</f>
        <v>0</v>
      </c>
      <c r="W278" s="231">
        <v>0</v>
      </c>
      <c r="X278" s="232">
        <f>W278*H278</f>
        <v>0</v>
      </c>
      <c r="Y278" s="38"/>
      <c r="Z278" s="38"/>
      <c r="AA278" s="38"/>
      <c r="AB278" s="38"/>
      <c r="AC278" s="38"/>
      <c r="AD278" s="38"/>
      <c r="AE278" s="38"/>
      <c r="AR278" s="233" t="s">
        <v>175</v>
      </c>
      <c r="AT278" s="233" t="s">
        <v>171</v>
      </c>
      <c r="AU278" s="233" t="s">
        <v>85</v>
      </c>
      <c r="AY278" s="17" t="s">
        <v>168</v>
      </c>
      <c r="BE278" s="234">
        <f>IF(O278="základní",K278,0)</f>
        <v>0</v>
      </c>
      <c r="BF278" s="234">
        <f>IF(O278="snížená",K278,0)</f>
        <v>0</v>
      </c>
      <c r="BG278" s="234">
        <f>IF(O278="zákl. přenesená",K278,0)</f>
        <v>0</v>
      </c>
      <c r="BH278" s="234">
        <f>IF(O278="sníž. přenesená",K278,0)</f>
        <v>0</v>
      </c>
      <c r="BI278" s="234">
        <f>IF(O278="nulová",K278,0)</f>
        <v>0</v>
      </c>
      <c r="BJ278" s="17" t="s">
        <v>83</v>
      </c>
      <c r="BK278" s="234">
        <f>ROUND(P278*H278,2)</f>
        <v>0</v>
      </c>
      <c r="BL278" s="17" t="s">
        <v>175</v>
      </c>
      <c r="BM278" s="233" t="s">
        <v>351</v>
      </c>
    </row>
    <row r="279" s="2" customFormat="1">
      <c r="A279" s="38"/>
      <c r="B279" s="39"/>
      <c r="C279" s="40"/>
      <c r="D279" s="235" t="s">
        <v>176</v>
      </c>
      <c r="E279" s="40"/>
      <c r="F279" s="236" t="s">
        <v>350</v>
      </c>
      <c r="G279" s="40"/>
      <c r="H279" s="40"/>
      <c r="I279" s="237"/>
      <c r="J279" s="237"/>
      <c r="K279" s="40"/>
      <c r="L279" s="40"/>
      <c r="M279" s="44"/>
      <c r="N279" s="238"/>
      <c r="O279" s="239"/>
      <c r="P279" s="91"/>
      <c r="Q279" s="91"/>
      <c r="R279" s="91"/>
      <c r="S279" s="91"/>
      <c r="T279" s="91"/>
      <c r="U279" s="91"/>
      <c r="V279" s="91"/>
      <c r="W279" s="91"/>
      <c r="X279" s="92"/>
      <c r="Y279" s="38"/>
      <c r="Z279" s="38"/>
      <c r="AA279" s="38"/>
      <c r="AB279" s="38"/>
      <c r="AC279" s="38"/>
      <c r="AD279" s="38"/>
      <c r="AE279" s="38"/>
      <c r="AT279" s="17" t="s">
        <v>176</v>
      </c>
      <c r="AU279" s="17" t="s">
        <v>85</v>
      </c>
    </row>
    <row r="280" s="2" customFormat="1" ht="55.5" customHeight="1">
      <c r="A280" s="38"/>
      <c r="B280" s="39"/>
      <c r="C280" s="262" t="s">
        <v>258</v>
      </c>
      <c r="D280" s="262" t="s">
        <v>304</v>
      </c>
      <c r="E280" s="263" t="s">
        <v>352</v>
      </c>
      <c r="F280" s="264" t="s">
        <v>353</v>
      </c>
      <c r="G280" s="265" t="s">
        <v>226</v>
      </c>
      <c r="H280" s="266">
        <v>0.6</v>
      </c>
      <c r="I280" s="267"/>
      <c r="J280" s="268"/>
      <c r="K280" s="269">
        <f>ROUND(P280*H280,2)</f>
        <v>0</v>
      </c>
      <c r="L280" s="264" t="s">
        <v>1</v>
      </c>
      <c r="M280" s="270"/>
      <c r="N280" s="271" t="s">
        <v>1</v>
      </c>
      <c r="O280" s="229" t="s">
        <v>39</v>
      </c>
      <c r="P280" s="230">
        <f>I280+J280</f>
        <v>0</v>
      </c>
      <c r="Q280" s="230">
        <f>ROUND(I280*H280,2)</f>
        <v>0</v>
      </c>
      <c r="R280" s="230">
        <f>ROUND(J280*H280,2)</f>
        <v>0</v>
      </c>
      <c r="S280" s="91"/>
      <c r="T280" s="231">
        <f>S280*H280</f>
        <v>0</v>
      </c>
      <c r="U280" s="231">
        <v>0</v>
      </c>
      <c r="V280" s="231">
        <f>U280*H280</f>
        <v>0</v>
      </c>
      <c r="W280" s="231">
        <v>0</v>
      </c>
      <c r="X280" s="232">
        <f>W280*H280</f>
        <v>0</v>
      </c>
      <c r="Y280" s="38"/>
      <c r="Z280" s="38"/>
      <c r="AA280" s="38"/>
      <c r="AB280" s="38"/>
      <c r="AC280" s="38"/>
      <c r="AD280" s="38"/>
      <c r="AE280" s="38"/>
      <c r="AR280" s="233" t="s">
        <v>185</v>
      </c>
      <c r="AT280" s="233" t="s">
        <v>304</v>
      </c>
      <c r="AU280" s="233" t="s">
        <v>85</v>
      </c>
      <c r="AY280" s="17" t="s">
        <v>168</v>
      </c>
      <c r="BE280" s="234">
        <f>IF(O280="základní",K280,0)</f>
        <v>0</v>
      </c>
      <c r="BF280" s="234">
        <f>IF(O280="snížená",K280,0)</f>
        <v>0</v>
      </c>
      <c r="BG280" s="234">
        <f>IF(O280="zákl. přenesená",K280,0)</f>
        <v>0</v>
      </c>
      <c r="BH280" s="234">
        <f>IF(O280="sníž. přenesená",K280,0)</f>
        <v>0</v>
      </c>
      <c r="BI280" s="234">
        <f>IF(O280="nulová",K280,0)</f>
        <v>0</v>
      </c>
      <c r="BJ280" s="17" t="s">
        <v>83</v>
      </c>
      <c r="BK280" s="234">
        <f>ROUND(P280*H280,2)</f>
        <v>0</v>
      </c>
      <c r="BL280" s="17" t="s">
        <v>175</v>
      </c>
      <c r="BM280" s="233" t="s">
        <v>354</v>
      </c>
    </row>
    <row r="281" s="2" customFormat="1">
      <c r="A281" s="38"/>
      <c r="B281" s="39"/>
      <c r="C281" s="40"/>
      <c r="D281" s="235" t="s">
        <v>176</v>
      </c>
      <c r="E281" s="40"/>
      <c r="F281" s="236" t="s">
        <v>353</v>
      </c>
      <c r="G281" s="40"/>
      <c r="H281" s="40"/>
      <c r="I281" s="237"/>
      <c r="J281" s="237"/>
      <c r="K281" s="40"/>
      <c r="L281" s="40"/>
      <c r="M281" s="44"/>
      <c r="N281" s="238"/>
      <c r="O281" s="239"/>
      <c r="P281" s="91"/>
      <c r="Q281" s="91"/>
      <c r="R281" s="91"/>
      <c r="S281" s="91"/>
      <c r="T281" s="91"/>
      <c r="U281" s="91"/>
      <c r="V281" s="91"/>
      <c r="W281" s="91"/>
      <c r="X281" s="92"/>
      <c r="Y281" s="38"/>
      <c r="Z281" s="38"/>
      <c r="AA281" s="38"/>
      <c r="AB281" s="38"/>
      <c r="AC281" s="38"/>
      <c r="AD281" s="38"/>
      <c r="AE281" s="38"/>
      <c r="AT281" s="17" t="s">
        <v>176</v>
      </c>
      <c r="AU281" s="17" t="s">
        <v>85</v>
      </c>
    </row>
    <row r="282" s="2" customFormat="1" ht="21.75" customHeight="1">
      <c r="A282" s="38"/>
      <c r="B282" s="39"/>
      <c r="C282" s="221" t="s">
        <v>355</v>
      </c>
      <c r="D282" s="221" t="s">
        <v>171</v>
      </c>
      <c r="E282" s="222" t="s">
        <v>356</v>
      </c>
      <c r="F282" s="223" t="s">
        <v>357</v>
      </c>
      <c r="G282" s="224" t="s">
        <v>210</v>
      </c>
      <c r="H282" s="225">
        <v>17.469999999999998</v>
      </c>
      <c r="I282" s="226"/>
      <c r="J282" s="226"/>
      <c r="K282" s="227">
        <f>ROUND(P282*H282,2)</f>
        <v>0</v>
      </c>
      <c r="L282" s="223" t="s">
        <v>1</v>
      </c>
      <c r="M282" s="44"/>
      <c r="N282" s="228" t="s">
        <v>1</v>
      </c>
      <c r="O282" s="229" t="s">
        <v>39</v>
      </c>
      <c r="P282" s="230">
        <f>I282+J282</f>
        <v>0</v>
      </c>
      <c r="Q282" s="230">
        <f>ROUND(I282*H282,2)</f>
        <v>0</v>
      </c>
      <c r="R282" s="230">
        <f>ROUND(J282*H282,2)</f>
        <v>0</v>
      </c>
      <c r="S282" s="91"/>
      <c r="T282" s="231">
        <f>S282*H282</f>
        <v>0</v>
      </c>
      <c r="U282" s="231">
        <v>0</v>
      </c>
      <c r="V282" s="231">
        <f>U282*H282</f>
        <v>0</v>
      </c>
      <c r="W282" s="231">
        <v>0</v>
      </c>
      <c r="X282" s="232">
        <f>W282*H282</f>
        <v>0</v>
      </c>
      <c r="Y282" s="38"/>
      <c r="Z282" s="38"/>
      <c r="AA282" s="38"/>
      <c r="AB282" s="38"/>
      <c r="AC282" s="38"/>
      <c r="AD282" s="38"/>
      <c r="AE282" s="38"/>
      <c r="AR282" s="233" t="s">
        <v>175</v>
      </c>
      <c r="AT282" s="233" t="s">
        <v>171</v>
      </c>
      <c r="AU282" s="233" t="s">
        <v>85</v>
      </c>
      <c r="AY282" s="17" t="s">
        <v>168</v>
      </c>
      <c r="BE282" s="234">
        <f>IF(O282="základní",K282,0)</f>
        <v>0</v>
      </c>
      <c r="BF282" s="234">
        <f>IF(O282="snížená",K282,0)</f>
        <v>0</v>
      </c>
      <c r="BG282" s="234">
        <f>IF(O282="zákl. přenesená",K282,0)</f>
        <v>0</v>
      </c>
      <c r="BH282" s="234">
        <f>IF(O282="sníž. přenesená",K282,0)</f>
        <v>0</v>
      </c>
      <c r="BI282" s="234">
        <f>IF(O282="nulová",K282,0)</f>
        <v>0</v>
      </c>
      <c r="BJ282" s="17" t="s">
        <v>83</v>
      </c>
      <c r="BK282" s="234">
        <f>ROUND(P282*H282,2)</f>
        <v>0</v>
      </c>
      <c r="BL282" s="17" t="s">
        <v>175</v>
      </c>
      <c r="BM282" s="233" t="s">
        <v>358</v>
      </c>
    </row>
    <row r="283" s="2" customFormat="1">
      <c r="A283" s="38"/>
      <c r="B283" s="39"/>
      <c r="C283" s="40"/>
      <c r="D283" s="235" t="s">
        <v>176</v>
      </c>
      <c r="E283" s="40"/>
      <c r="F283" s="236" t="s">
        <v>357</v>
      </c>
      <c r="G283" s="40"/>
      <c r="H283" s="40"/>
      <c r="I283" s="237"/>
      <c r="J283" s="237"/>
      <c r="K283" s="40"/>
      <c r="L283" s="40"/>
      <c r="M283" s="44"/>
      <c r="N283" s="238"/>
      <c r="O283" s="239"/>
      <c r="P283" s="91"/>
      <c r="Q283" s="91"/>
      <c r="R283" s="91"/>
      <c r="S283" s="91"/>
      <c r="T283" s="91"/>
      <c r="U283" s="91"/>
      <c r="V283" s="91"/>
      <c r="W283" s="91"/>
      <c r="X283" s="92"/>
      <c r="Y283" s="38"/>
      <c r="Z283" s="38"/>
      <c r="AA283" s="38"/>
      <c r="AB283" s="38"/>
      <c r="AC283" s="38"/>
      <c r="AD283" s="38"/>
      <c r="AE283" s="38"/>
      <c r="AT283" s="17" t="s">
        <v>176</v>
      </c>
      <c r="AU283" s="17" t="s">
        <v>85</v>
      </c>
    </row>
    <row r="284" s="13" customFormat="1">
      <c r="A284" s="13"/>
      <c r="B284" s="240"/>
      <c r="C284" s="241"/>
      <c r="D284" s="235" t="s">
        <v>205</v>
      </c>
      <c r="E284" s="242" t="s">
        <v>1</v>
      </c>
      <c r="F284" s="243" t="s">
        <v>359</v>
      </c>
      <c r="G284" s="241"/>
      <c r="H284" s="244">
        <v>13.764</v>
      </c>
      <c r="I284" s="245"/>
      <c r="J284" s="245"/>
      <c r="K284" s="241"/>
      <c r="L284" s="241"/>
      <c r="M284" s="246"/>
      <c r="N284" s="247"/>
      <c r="O284" s="248"/>
      <c r="P284" s="248"/>
      <c r="Q284" s="248"/>
      <c r="R284" s="248"/>
      <c r="S284" s="248"/>
      <c r="T284" s="248"/>
      <c r="U284" s="248"/>
      <c r="V284" s="248"/>
      <c r="W284" s="248"/>
      <c r="X284" s="249"/>
      <c r="Y284" s="13"/>
      <c r="Z284" s="13"/>
      <c r="AA284" s="13"/>
      <c r="AB284" s="13"/>
      <c r="AC284" s="13"/>
      <c r="AD284" s="13"/>
      <c r="AE284" s="13"/>
      <c r="AT284" s="250" t="s">
        <v>205</v>
      </c>
      <c r="AU284" s="250" t="s">
        <v>85</v>
      </c>
      <c r="AV284" s="13" t="s">
        <v>85</v>
      </c>
      <c r="AW284" s="13" t="s">
        <v>5</v>
      </c>
      <c r="AX284" s="13" t="s">
        <v>76</v>
      </c>
      <c r="AY284" s="250" t="s">
        <v>168</v>
      </c>
    </row>
    <row r="285" s="13" customFormat="1">
      <c r="A285" s="13"/>
      <c r="B285" s="240"/>
      <c r="C285" s="241"/>
      <c r="D285" s="235" t="s">
        <v>205</v>
      </c>
      <c r="E285" s="242" t="s">
        <v>1</v>
      </c>
      <c r="F285" s="243" t="s">
        <v>360</v>
      </c>
      <c r="G285" s="241"/>
      <c r="H285" s="244">
        <v>3.706</v>
      </c>
      <c r="I285" s="245"/>
      <c r="J285" s="245"/>
      <c r="K285" s="241"/>
      <c r="L285" s="241"/>
      <c r="M285" s="246"/>
      <c r="N285" s="247"/>
      <c r="O285" s="248"/>
      <c r="P285" s="248"/>
      <c r="Q285" s="248"/>
      <c r="R285" s="248"/>
      <c r="S285" s="248"/>
      <c r="T285" s="248"/>
      <c r="U285" s="248"/>
      <c r="V285" s="248"/>
      <c r="W285" s="248"/>
      <c r="X285" s="249"/>
      <c r="Y285" s="13"/>
      <c r="Z285" s="13"/>
      <c r="AA285" s="13"/>
      <c r="AB285" s="13"/>
      <c r="AC285" s="13"/>
      <c r="AD285" s="13"/>
      <c r="AE285" s="13"/>
      <c r="AT285" s="250" t="s">
        <v>205</v>
      </c>
      <c r="AU285" s="250" t="s">
        <v>85</v>
      </c>
      <c r="AV285" s="13" t="s">
        <v>85</v>
      </c>
      <c r="AW285" s="13" t="s">
        <v>5</v>
      </c>
      <c r="AX285" s="13" t="s">
        <v>76</v>
      </c>
      <c r="AY285" s="250" t="s">
        <v>168</v>
      </c>
    </row>
    <row r="286" s="14" customFormat="1">
      <c r="A286" s="14"/>
      <c r="B286" s="251"/>
      <c r="C286" s="252"/>
      <c r="D286" s="235" t="s">
        <v>205</v>
      </c>
      <c r="E286" s="253" t="s">
        <v>1</v>
      </c>
      <c r="F286" s="254" t="s">
        <v>207</v>
      </c>
      <c r="G286" s="252"/>
      <c r="H286" s="255">
        <v>17.469999999999998</v>
      </c>
      <c r="I286" s="256"/>
      <c r="J286" s="256"/>
      <c r="K286" s="252"/>
      <c r="L286" s="252"/>
      <c r="M286" s="257"/>
      <c r="N286" s="258"/>
      <c r="O286" s="259"/>
      <c r="P286" s="259"/>
      <c r="Q286" s="259"/>
      <c r="R286" s="259"/>
      <c r="S286" s="259"/>
      <c r="T286" s="259"/>
      <c r="U286" s="259"/>
      <c r="V286" s="259"/>
      <c r="W286" s="259"/>
      <c r="X286" s="260"/>
      <c r="Y286" s="14"/>
      <c r="Z286" s="14"/>
      <c r="AA286" s="14"/>
      <c r="AB286" s="14"/>
      <c r="AC286" s="14"/>
      <c r="AD286" s="14"/>
      <c r="AE286" s="14"/>
      <c r="AT286" s="261" t="s">
        <v>205</v>
      </c>
      <c r="AU286" s="261" t="s">
        <v>85</v>
      </c>
      <c r="AV286" s="14" t="s">
        <v>175</v>
      </c>
      <c r="AW286" s="14" t="s">
        <v>5</v>
      </c>
      <c r="AX286" s="14" t="s">
        <v>83</v>
      </c>
      <c r="AY286" s="261" t="s">
        <v>168</v>
      </c>
    </row>
    <row r="287" s="2" customFormat="1" ht="24.15" customHeight="1">
      <c r="A287" s="38"/>
      <c r="B287" s="39"/>
      <c r="C287" s="221" t="s">
        <v>261</v>
      </c>
      <c r="D287" s="221" t="s">
        <v>171</v>
      </c>
      <c r="E287" s="222" t="s">
        <v>361</v>
      </c>
      <c r="F287" s="223" t="s">
        <v>362</v>
      </c>
      <c r="G287" s="224" t="s">
        <v>203</v>
      </c>
      <c r="H287" s="225">
        <v>211.75</v>
      </c>
      <c r="I287" s="226"/>
      <c r="J287" s="226"/>
      <c r="K287" s="227">
        <f>ROUND(P287*H287,2)</f>
        <v>0</v>
      </c>
      <c r="L287" s="223" t="s">
        <v>1</v>
      </c>
      <c r="M287" s="44"/>
      <c r="N287" s="228" t="s">
        <v>1</v>
      </c>
      <c r="O287" s="229" t="s">
        <v>39</v>
      </c>
      <c r="P287" s="230">
        <f>I287+J287</f>
        <v>0</v>
      </c>
      <c r="Q287" s="230">
        <f>ROUND(I287*H287,2)</f>
        <v>0</v>
      </c>
      <c r="R287" s="230">
        <f>ROUND(J287*H287,2)</f>
        <v>0</v>
      </c>
      <c r="S287" s="91"/>
      <c r="T287" s="231">
        <f>S287*H287</f>
        <v>0</v>
      </c>
      <c r="U287" s="231">
        <v>0</v>
      </c>
      <c r="V287" s="231">
        <f>U287*H287</f>
        <v>0</v>
      </c>
      <c r="W287" s="231">
        <v>0</v>
      </c>
      <c r="X287" s="232">
        <f>W287*H287</f>
        <v>0</v>
      </c>
      <c r="Y287" s="38"/>
      <c r="Z287" s="38"/>
      <c r="AA287" s="38"/>
      <c r="AB287" s="38"/>
      <c r="AC287" s="38"/>
      <c r="AD287" s="38"/>
      <c r="AE287" s="38"/>
      <c r="AR287" s="233" t="s">
        <v>175</v>
      </c>
      <c r="AT287" s="233" t="s">
        <v>171</v>
      </c>
      <c r="AU287" s="233" t="s">
        <v>85</v>
      </c>
      <c r="AY287" s="17" t="s">
        <v>168</v>
      </c>
      <c r="BE287" s="234">
        <f>IF(O287="základní",K287,0)</f>
        <v>0</v>
      </c>
      <c r="BF287" s="234">
        <f>IF(O287="snížená",K287,0)</f>
        <v>0</v>
      </c>
      <c r="BG287" s="234">
        <f>IF(O287="zákl. přenesená",K287,0)</f>
        <v>0</v>
      </c>
      <c r="BH287" s="234">
        <f>IF(O287="sníž. přenesená",K287,0)</f>
        <v>0</v>
      </c>
      <c r="BI287" s="234">
        <f>IF(O287="nulová",K287,0)</f>
        <v>0</v>
      </c>
      <c r="BJ287" s="17" t="s">
        <v>83</v>
      </c>
      <c r="BK287" s="234">
        <f>ROUND(P287*H287,2)</f>
        <v>0</v>
      </c>
      <c r="BL287" s="17" t="s">
        <v>175</v>
      </c>
      <c r="BM287" s="233" t="s">
        <v>363</v>
      </c>
    </row>
    <row r="288" s="2" customFormat="1">
      <c r="A288" s="38"/>
      <c r="B288" s="39"/>
      <c r="C288" s="40"/>
      <c r="D288" s="235" t="s">
        <v>176</v>
      </c>
      <c r="E288" s="40"/>
      <c r="F288" s="236" t="s">
        <v>362</v>
      </c>
      <c r="G288" s="40"/>
      <c r="H288" s="40"/>
      <c r="I288" s="237"/>
      <c r="J288" s="237"/>
      <c r="K288" s="40"/>
      <c r="L288" s="40"/>
      <c r="M288" s="44"/>
      <c r="N288" s="238"/>
      <c r="O288" s="239"/>
      <c r="P288" s="91"/>
      <c r="Q288" s="91"/>
      <c r="R288" s="91"/>
      <c r="S288" s="91"/>
      <c r="T288" s="91"/>
      <c r="U288" s="91"/>
      <c r="V288" s="91"/>
      <c r="W288" s="91"/>
      <c r="X288" s="92"/>
      <c r="Y288" s="38"/>
      <c r="Z288" s="38"/>
      <c r="AA288" s="38"/>
      <c r="AB288" s="38"/>
      <c r="AC288" s="38"/>
      <c r="AD288" s="38"/>
      <c r="AE288" s="38"/>
      <c r="AT288" s="17" t="s">
        <v>176</v>
      </c>
      <c r="AU288" s="17" t="s">
        <v>85</v>
      </c>
    </row>
    <row r="289" s="13" customFormat="1">
      <c r="A289" s="13"/>
      <c r="B289" s="240"/>
      <c r="C289" s="241"/>
      <c r="D289" s="235" t="s">
        <v>205</v>
      </c>
      <c r="E289" s="242" t="s">
        <v>1</v>
      </c>
      <c r="F289" s="243" t="s">
        <v>364</v>
      </c>
      <c r="G289" s="241"/>
      <c r="H289" s="244">
        <v>211.75</v>
      </c>
      <c r="I289" s="245"/>
      <c r="J289" s="245"/>
      <c r="K289" s="241"/>
      <c r="L289" s="241"/>
      <c r="M289" s="246"/>
      <c r="N289" s="247"/>
      <c r="O289" s="248"/>
      <c r="P289" s="248"/>
      <c r="Q289" s="248"/>
      <c r="R289" s="248"/>
      <c r="S289" s="248"/>
      <c r="T289" s="248"/>
      <c r="U289" s="248"/>
      <c r="V289" s="248"/>
      <c r="W289" s="248"/>
      <c r="X289" s="249"/>
      <c r="Y289" s="13"/>
      <c r="Z289" s="13"/>
      <c r="AA289" s="13"/>
      <c r="AB289" s="13"/>
      <c r="AC289" s="13"/>
      <c r="AD289" s="13"/>
      <c r="AE289" s="13"/>
      <c r="AT289" s="250" t="s">
        <v>205</v>
      </c>
      <c r="AU289" s="250" t="s">
        <v>85</v>
      </c>
      <c r="AV289" s="13" t="s">
        <v>85</v>
      </c>
      <c r="AW289" s="13" t="s">
        <v>5</v>
      </c>
      <c r="AX289" s="13" t="s">
        <v>76</v>
      </c>
      <c r="AY289" s="250" t="s">
        <v>168</v>
      </c>
    </row>
    <row r="290" s="14" customFormat="1">
      <c r="A290" s="14"/>
      <c r="B290" s="251"/>
      <c r="C290" s="252"/>
      <c r="D290" s="235" t="s">
        <v>205</v>
      </c>
      <c r="E290" s="253" t="s">
        <v>1</v>
      </c>
      <c r="F290" s="254" t="s">
        <v>207</v>
      </c>
      <c r="G290" s="252"/>
      <c r="H290" s="255">
        <v>211.75</v>
      </c>
      <c r="I290" s="256"/>
      <c r="J290" s="256"/>
      <c r="K290" s="252"/>
      <c r="L290" s="252"/>
      <c r="M290" s="257"/>
      <c r="N290" s="258"/>
      <c r="O290" s="259"/>
      <c r="P290" s="259"/>
      <c r="Q290" s="259"/>
      <c r="R290" s="259"/>
      <c r="S290" s="259"/>
      <c r="T290" s="259"/>
      <c r="U290" s="259"/>
      <c r="V290" s="259"/>
      <c r="W290" s="259"/>
      <c r="X290" s="260"/>
      <c r="Y290" s="14"/>
      <c r="Z290" s="14"/>
      <c r="AA290" s="14"/>
      <c r="AB290" s="14"/>
      <c r="AC290" s="14"/>
      <c r="AD290" s="14"/>
      <c r="AE290" s="14"/>
      <c r="AT290" s="261" t="s">
        <v>205</v>
      </c>
      <c r="AU290" s="261" t="s">
        <v>85</v>
      </c>
      <c r="AV290" s="14" t="s">
        <v>175</v>
      </c>
      <c r="AW290" s="14" t="s">
        <v>5</v>
      </c>
      <c r="AX290" s="14" t="s">
        <v>83</v>
      </c>
      <c r="AY290" s="261" t="s">
        <v>168</v>
      </c>
    </row>
    <row r="291" s="2" customFormat="1" ht="21.75" customHeight="1">
      <c r="A291" s="38"/>
      <c r="B291" s="39"/>
      <c r="C291" s="221" t="s">
        <v>365</v>
      </c>
      <c r="D291" s="221" t="s">
        <v>171</v>
      </c>
      <c r="E291" s="222" t="s">
        <v>366</v>
      </c>
      <c r="F291" s="223" t="s">
        <v>367</v>
      </c>
      <c r="G291" s="224" t="s">
        <v>203</v>
      </c>
      <c r="H291" s="225">
        <v>56.6</v>
      </c>
      <c r="I291" s="226"/>
      <c r="J291" s="226"/>
      <c r="K291" s="227">
        <f>ROUND(P291*H291,2)</f>
        <v>0</v>
      </c>
      <c r="L291" s="223" t="s">
        <v>1</v>
      </c>
      <c r="M291" s="44"/>
      <c r="N291" s="228" t="s">
        <v>1</v>
      </c>
      <c r="O291" s="229" t="s">
        <v>39</v>
      </c>
      <c r="P291" s="230">
        <f>I291+J291</f>
        <v>0</v>
      </c>
      <c r="Q291" s="230">
        <f>ROUND(I291*H291,2)</f>
        <v>0</v>
      </c>
      <c r="R291" s="230">
        <f>ROUND(J291*H291,2)</f>
        <v>0</v>
      </c>
      <c r="S291" s="91"/>
      <c r="T291" s="231">
        <f>S291*H291</f>
        <v>0</v>
      </c>
      <c r="U291" s="231">
        <v>0</v>
      </c>
      <c r="V291" s="231">
        <f>U291*H291</f>
        <v>0</v>
      </c>
      <c r="W291" s="231">
        <v>0</v>
      </c>
      <c r="X291" s="232">
        <f>W291*H291</f>
        <v>0</v>
      </c>
      <c r="Y291" s="38"/>
      <c r="Z291" s="38"/>
      <c r="AA291" s="38"/>
      <c r="AB291" s="38"/>
      <c r="AC291" s="38"/>
      <c r="AD291" s="38"/>
      <c r="AE291" s="38"/>
      <c r="AR291" s="233" t="s">
        <v>175</v>
      </c>
      <c r="AT291" s="233" t="s">
        <v>171</v>
      </c>
      <c r="AU291" s="233" t="s">
        <v>85</v>
      </c>
      <c r="AY291" s="17" t="s">
        <v>168</v>
      </c>
      <c r="BE291" s="234">
        <f>IF(O291="základní",K291,0)</f>
        <v>0</v>
      </c>
      <c r="BF291" s="234">
        <f>IF(O291="snížená",K291,0)</f>
        <v>0</v>
      </c>
      <c r="BG291" s="234">
        <f>IF(O291="zákl. přenesená",K291,0)</f>
        <v>0</v>
      </c>
      <c r="BH291" s="234">
        <f>IF(O291="sníž. přenesená",K291,0)</f>
        <v>0</v>
      </c>
      <c r="BI291" s="234">
        <f>IF(O291="nulová",K291,0)</f>
        <v>0</v>
      </c>
      <c r="BJ291" s="17" t="s">
        <v>83</v>
      </c>
      <c r="BK291" s="234">
        <f>ROUND(P291*H291,2)</f>
        <v>0</v>
      </c>
      <c r="BL291" s="17" t="s">
        <v>175</v>
      </c>
      <c r="BM291" s="233" t="s">
        <v>368</v>
      </c>
    </row>
    <row r="292" s="2" customFormat="1">
      <c r="A292" s="38"/>
      <c r="B292" s="39"/>
      <c r="C292" s="40"/>
      <c r="D292" s="235" t="s">
        <v>176</v>
      </c>
      <c r="E292" s="40"/>
      <c r="F292" s="236" t="s">
        <v>367</v>
      </c>
      <c r="G292" s="40"/>
      <c r="H292" s="40"/>
      <c r="I292" s="237"/>
      <c r="J292" s="237"/>
      <c r="K292" s="40"/>
      <c r="L292" s="40"/>
      <c r="M292" s="44"/>
      <c r="N292" s="238"/>
      <c r="O292" s="239"/>
      <c r="P292" s="91"/>
      <c r="Q292" s="91"/>
      <c r="R292" s="91"/>
      <c r="S292" s="91"/>
      <c r="T292" s="91"/>
      <c r="U292" s="91"/>
      <c r="V292" s="91"/>
      <c r="W292" s="91"/>
      <c r="X292" s="92"/>
      <c r="Y292" s="38"/>
      <c r="Z292" s="38"/>
      <c r="AA292" s="38"/>
      <c r="AB292" s="38"/>
      <c r="AC292" s="38"/>
      <c r="AD292" s="38"/>
      <c r="AE292" s="38"/>
      <c r="AT292" s="17" t="s">
        <v>176</v>
      </c>
      <c r="AU292" s="17" t="s">
        <v>85</v>
      </c>
    </row>
    <row r="293" s="13" customFormat="1">
      <c r="A293" s="13"/>
      <c r="B293" s="240"/>
      <c r="C293" s="241"/>
      <c r="D293" s="235" t="s">
        <v>205</v>
      </c>
      <c r="E293" s="242" t="s">
        <v>1</v>
      </c>
      <c r="F293" s="243" t="s">
        <v>369</v>
      </c>
      <c r="G293" s="241"/>
      <c r="H293" s="244">
        <v>56.6</v>
      </c>
      <c r="I293" s="245"/>
      <c r="J293" s="245"/>
      <c r="K293" s="241"/>
      <c r="L293" s="241"/>
      <c r="M293" s="246"/>
      <c r="N293" s="247"/>
      <c r="O293" s="248"/>
      <c r="P293" s="248"/>
      <c r="Q293" s="248"/>
      <c r="R293" s="248"/>
      <c r="S293" s="248"/>
      <c r="T293" s="248"/>
      <c r="U293" s="248"/>
      <c r="V293" s="248"/>
      <c r="W293" s="248"/>
      <c r="X293" s="249"/>
      <c r="Y293" s="13"/>
      <c r="Z293" s="13"/>
      <c r="AA293" s="13"/>
      <c r="AB293" s="13"/>
      <c r="AC293" s="13"/>
      <c r="AD293" s="13"/>
      <c r="AE293" s="13"/>
      <c r="AT293" s="250" t="s">
        <v>205</v>
      </c>
      <c r="AU293" s="250" t="s">
        <v>85</v>
      </c>
      <c r="AV293" s="13" t="s">
        <v>85</v>
      </c>
      <c r="AW293" s="13" t="s">
        <v>5</v>
      </c>
      <c r="AX293" s="13" t="s">
        <v>76</v>
      </c>
      <c r="AY293" s="250" t="s">
        <v>168</v>
      </c>
    </row>
    <row r="294" s="14" customFormat="1">
      <c r="A294" s="14"/>
      <c r="B294" s="251"/>
      <c r="C294" s="252"/>
      <c r="D294" s="235" t="s">
        <v>205</v>
      </c>
      <c r="E294" s="253" t="s">
        <v>1</v>
      </c>
      <c r="F294" s="254" t="s">
        <v>207</v>
      </c>
      <c r="G294" s="252"/>
      <c r="H294" s="255">
        <v>56.6</v>
      </c>
      <c r="I294" s="256"/>
      <c r="J294" s="256"/>
      <c r="K294" s="252"/>
      <c r="L294" s="252"/>
      <c r="M294" s="257"/>
      <c r="N294" s="258"/>
      <c r="O294" s="259"/>
      <c r="P294" s="259"/>
      <c r="Q294" s="259"/>
      <c r="R294" s="259"/>
      <c r="S294" s="259"/>
      <c r="T294" s="259"/>
      <c r="U294" s="259"/>
      <c r="V294" s="259"/>
      <c r="W294" s="259"/>
      <c r="X294" s="260"/>
      <c r="Y294" s="14"/>
      <c r="Z294" s="14"/>
      <c r="AA294" s="14"/>
      <c r="AB294" s="14"/>
      <c r="AC294" s="14"/>
      <c r="AD294" s="14"/>
      <c r="AE294" s="14"/>
      <c r="AT294" s="261" t="s">
        <v>205</v>
      </c>
      <c r="AU294" s="261" t="s">
        <v>85</v>
      </c>
      <c r="AV294" s="14" t="s">
        <v>175</v>
      </c>
      <c r="AW294" s="14" t="s">
        <v>5</v>
      </c>
      <c r="AX294" s="14" t="s">
        <v>83</v>
      </c>
      <c r="AY294" s="261" t="s">
        <v>168</v>
      </c>
    </row>
    <row r="295" s="2" customFormat="1" ht="16.5" customHeight="1">
      <c r="A295" s="38"/>
      <c r="B295" s="39"/>
      <c r="C295" s="221" t="s">
        <v>266</v>
      </c>
      <c r="D295" s="221" t="s">
        <v>171</v>
      </c>
      <c r="E295" s="222" t="s">
        <v>370</v>
      </c>
      <c r="F295" s="223" t="s">
        <v>371</v>
      </c>
      <c r="G295" s="224" t="s">
        <v>226</v>
      </c>
      <c r="H295" s="225">
        <v>0.508</v>
      </c>
      <c r="I295" s="226"/>
      <c r="J295" s="226"/>
      <c r="K295" s="227">
        <f>ROUND(P295*H295,2)</f>
        <v>0</v>
      </c>
      <c r="L295" s="223" t="s">
        <v>1</v>
      </c>
      <c r="M295" s="44"/>
      <c r="N295" s="228" t="s">
        <v>1</v>
      </c>
      <c r="O295" s="229" t="s">
        <v>39</v>
      </c>
      <c r="P295" s="230">
        <f>I295+J295</f>
        <v>0</v>
      </c>
      <c r="Q295" s="230">
        <f>ROUND(I295*H295,2)</f>
        <v>0</v>
      </c>
      <c r="R295" s="230">
        <f>ROUND(J295*H295,2)</f>
        <v>0</v>
      </c>
      <c r="S295" s="91"/>
      <c r="T295" s="231">
        <f>S295*H295</f>
        <v>0</v>
      </c>
      <c r="U295" s="231">
        <v>0</v>
      </c>
      <c r="V295" s="231">
        <f>U295*H295</f>
        <v>0</v>
      </c>
      <c r="W295" s="231">
        <v>0</v>
      </c>
      <c r="X295" s="232">
        <f>W295*H295</f>
        <v>0</v>
      </c>
      <c r="Y295" s="38"/>
      <c r="Z295" s="38"/>
      <c r="AA295" s="38"/>
      <c r="AB295" s="38"/>
      <c r="AC295" s="38"/>
      <c r="AD295" s="38"/>
      <c r="AE295" s="38"/>
      <c r="AR295" s="233" t="s">
        <v>175</v>
      </c>
      <c r="AT295" s="233" t="s">
        <v>171</v>
      </c>
      <c r="AU295" s="233" t="s">
        <v>85</v>
      </c>
      <c r="AY295" s="17" t="s">
        <v>168</v>
      </c>
      <c r="BE295" s="234">
        <f>IF(O295="základní",K295,0)</f>
        <v>0</v>
      </c>
      <c r="BF295" s="234">
        <f>IF(O295="snížená",K295,0)</f>
        <v>0</v>
      </c>
      <c r="BG295" s="234">
        <f>IF(O295="zákl. přenesená",K295,0)</f>
        <v>0</v>
      </c>
      <c r="BH295" s="234">
        <f>IF(O295="sníž. přenesená",K295,0)</f>
        <v>0</v>
      </c>
      <c r="BI295" s="234">
        <f>IF(O295="nulová",K295,0)</f>
        <v>0</v>
      </c>
      <c r="BJ295" s="17" t="s">
        <v>83</v>
      </c>
      <c r="BK295" s="234">
        <f>ROUND(P295*H295,2)</f>
        <v>0</v>
      </c>
      <c r="BL295" s="17" t="s">
        <v>175</v>
      </c>
      <c r="BM295" s="233" t="s">
        <v>372</v>
      </c>
    </row>
    <row r="296" s="2" customFormat="1">
      <c r="A296" s="38"/>
      <c r="B296" s="39"/>
      <c r="C296" s="40"/>
      <c r="D296" s="235" t="s">
        <v>176</v>
      </c>
      <c r="E296" s="40"/>
      <c r="F296" s="236" t="s">
        <v>371</v>
      </c>
      <c r="G296" s="40"/>
      <c r="H296" s="40"/>
      <c r="I296" s="237"/>
      <c r="J296" s="237"/>
      <c r="K296" s="40"/>
      <c r="L296" s="40"/>
      <c r="M296" s="44"/>
      <c r="N296" s="238"/>
      <c r="O296" s="239"/>
      <c r="P296" s="91"/>
      <c r="Q296" s="91"/>
      <c r="R296" s="91"/>
      <c r="S296" s="91"/>
      <c r="T296" s="91"/>
      <c r="U296" s="91"/>
      <c r="V296" s="91"/>
      <c r="W296" s="91"/>
      <c r="X296" s="92"/>
      <c r="Y296" s="38"/>
      <c r="Z296" s="38"/>
      <c r="AA296" s="38"/>
      <c r="AB296" s="38"/>
      <c r="AC296" s="38"/>
      <c r="AD296" s="38"/>
      <c r="AE296" s="38"/>
      <c r="AT296" s="17" t="s">
        <v>176</v>
      </c>
      <c r="AU296" s="17" t="s">
        <v>85</v>
      </c>
    </row>
    <row r="297" s="13" customFormat="1">
      <c r="A297" s="13"/>
      <c r="B297" s="240"/>
      <c r="C297" s="241"/>
      <c r="D297" s="235" t="s">
        <v>205</v>
      </c>
      <c r="E297" s="242" t="s">
        <v>1</v>
      </c>
      <c r="F297" s="243" t="s">
        <v>373</v>
      </c>
      <c r="G297" s="241"/>
      <c r="H297" s="244">
        <v>0.508</v>
      </c>
      <c r="I297" s="245"/>
      <c r="J297" s="245"/>
      <c r="K297" s="241"/>
      <c r="L297" s="241"/>
      <c r="M297" s="246"/>
      <c r="N297" s="247"/>
      <c r="O297" s="248"/>
      <c r="P297" s="248"/>
      <c r="Q297" s="248"/>
      <c r="R297" s="248"/>
      <c r="S297" s="248"/>
      <c r="T297" s="248"/>
      <c r="U297" s="248"/>
      <c r="V297" s="248"/>
      <c r="W297" s="248"/>
      <c r="X297" s="249"/>
      <c r="Y297" s="13"/>
      <c r="Z297" s="13"/>
      <c r="AA297" s="13"/>
      <c r="AB297" s="13"/>
      <c r="AC297" s="13"/>
      <c r="AD297" s="13"/>
      <c r="AE297" s="13"/>
      <c r="AT297" s="250" t="s">
        <v>205</v>
      </c>
      <c r="AU297" s="250" t="s">
        <v>85</v>
      </c>
      <c r="AV297" s="13" t="s">
        <v>85</v>
      </c>
      <c r="AW297" s="13" t="s">
        <v>5</v>
      </c>
      <c r="AX297" s="13" t="s">
        <v>76</v>
      </c>
      <c r="AY297" s="250" t="s">
        <v>168</v>
      </c>
    </row>
    <row r="298" s="14" customFormat="1">
      <c r="A298" s="14"/>
      <c r="B298" s="251"/>
      <c r="C298" s="252"/>
      <c r="D298" s="235" t="s">
        <v>205</v>
      </c>
      <c r="E298" s="253" t="s">
        <v>1</v>
      </c>
      <c r="F298" s="254" t="s">
        <v>207</v>
      </c>
      <c r="G298" s="252"/>
      <c r="H298" s="255">
        <v>0.508</v>
      </c>
      <c r="I298" s="256"/>
      <c r="J298" s="256"/>
      <c r="K298" s="252"/>
      <c r="L298" s="252"/>
      <c r="M298" s="257"/>
      <c r="N298" s="258"/>
      <c r="O298" s="259"/>
      <c r="P298" s="259"/>
      <c r="Q298" s="259"/>
      <c r="R298" s="259"/>
      <c r="S298" s="259"/>
      <c r="T298" s="259"/>
      <c r="U298" s="259"/>
      <c r="V298" s="259"/>
      <c r="W298" s="259"/>
      <c r="X298" s="260"/>
      <c r="Y298" s="14"/>
      <c r="Z298" s="14"/>
      <c r="AA298" s="14"/>
      <c r="AB298" s="14"/>
      <c r="AC298" s="14"/>
      <c r="AD298" s="14"/>
      <c r="AE298" s="14"/>
      <c r="AT298" s="261" t="s">
        <v>205</v>
      </c>
      <c r="AU298" s="261" t="s">
        <v>85</v>
      </c>
      <c r="AV298" s="14" t="s">
        <v>175</v>
      </c>
      <c r="AW298" s="14" t="s">
        <v>5</v>
      </c>
      <c r="AX298" s="14" t="s">
        <v>83</v>
      </c>
      <c r="AY298" s="261" t="s">
        <v>168</v>
      </c>
    </row>
    <row r="299" s="2" customFormat="1" ht="16.5" customHeight="1">
      <c r="A299" s="38"/>
      <c r="B299" s="39"/>
      <c r="C299" s="221" t="s">
        <v>374</v>
      </c>
      <c r="D299" s="221" t="s">
        <v>171</v>
      </c>
      <c r="E299" s="222" t="s">
        <v>375</v>
      </c>
      <c r="F299" s="223" t="s">
        <v>376</v>
      </c>
      <c r="G299" s="224" t="s">
        <v>226</v>
      </c>
      <c r="H299" s="225">
        <v>0.783</v>
      </c>
      <c r="I299" s="226"/>
      <c r="J299" s="226"/>
      <c r="K299" s="227">
        <f>ROUND(P299*H299,2)</f>
        <v>0</v>
      </c>
      <c r="L299" s="223" t="s">
        <v>1</v>
      </c>
      <c r="M299" s="44"/>
      <c r="N299" s="228" t="s">
        <v>1</v>
      </c>
      <c r="O299" s="229" t="s">
        <v>39</v>
      </c>
      <c r="P299" s="230">
        <f>I299+J299</f>
        <v>0</v>
      </c>
      <c r="Q299" s="230">
        <f>ROUND(I299*H299,2)</f>
        <v>0</v>
      </c>
      <c r="R299" s="230">
        <f>ROUND(J299*H299,2)</f>
        <v>0</v>
      </c>
      <c r="S299" s="91"/>
      <c r="T299" s="231">
        <f>S299*H299</f>
        <v>0</v>
      </c>
      <c r="U299" s="231">
        <v>0</v>
      </c>
      <c r="V299" s="231">
        <f>U299*H299</f>
        <v>0</v>
      </c>
      <c r="W299" s="231">
        <v>0</v>
      </c>
      <c r="X299" s="232">
        <f>W299*H299</f>
        <v>0</v>
      </c>
      <c r="Y299" s="38"/>
      <c r="Z299" s="38"/>
      <c r="AA299" s="38"/>
      <c r="AB299" s="38"/>
      <c r="AC299" s="38"/>
      <c r="AD299" s="38"/>
      <c r="AE299" s="38"/>
      <c r="AR299" s="233" t="s">
        <v>175</v>
      </c>
      <c r="AT299" s="233" t="s">
        <v>171</v>
      </c>
      <c r="AU299" s="233" t="s">
        <v>85</v>
      </c>
      <c r="AY299" s="17" t="s">
        <v>168</v>
      </c>
      <c r="BE299" s="234">
        <f>IF(O299="základní",K299,0)</f>
        <v>0</v>
      </c>
      <c r="BF299" s="234">
        <f>IF(O299="snížená",K299,0)</f>
        <v>0</v>
      </c>
      <c r="BG299" s="234">
        <f>IF(O299="zákl. přenesená",K299,0)</f>
        <v>0</v>
      </c>
      <c r="BH299" s="234">
        <f>IF(O299="sníž. přenesená",K299,0)</f>
        <v>0</v>
      </c>
      <c r="BI299" s="234">
        <f>IF(O299="nulová",K299,0)</f>
        <v>0</v>
      </c>
      <c r="BJ299" s="17" t="s">
        <v>83</v>
      </c>
      <c r="BK299" s="234">
        <f>ROUND(P299*H299,2)</f>
        <v>0</v>
      </c>
      <c r="BL299" s="17" t="s">
        <v>175</v>
      </c>
      <c r="BM299" s="233" t="s">
        <v>377</v>
      </c>
    </row>
    <row r="300" s="2" customFormat="1">
      <c r="A300" s="38"/>
      <c r="B300" s="39"/>
      <c r="C300" s="40"/>
      <c r="D300" s="235" t="s">
        <v>176</v>
      </c>
      <c r="E300" s="40"/>
      <c r="F300" s="236" t="s">
        <v>376</v>
      </c>
      <c r="G300" s="40"/>
      <c r="H300" s="40"/>
      <c r="I300" s="237"/>
      <c r="J300" s="237"/>
      <c r="K300" s="40"/>
      <c r="L300" s="40"/>
      <c r="M300" s="44"/>
      <c r="N300" s="238"/>
      <c r="O300" s="239"/>
      <c r="P300" s="91"/>
      <c r="Q300" s="91"/>
      <c r="R300" s="91"/>
      <c r="S300" s="91"/>
      <c r="T300" s="91"/>
      <c r="U300" s="91"/>
      <c r="V300" s="91"/>
      <c r="W300" s="91"/>
      <c r="X300" s="92"/>
      <c r="Y300" s="38"/>
      <c r="Z300" s="38"/>
      <c r="AA300" s="38"/>
      <c r="AB300" s="38"/>
      <c r="AC300" s="38"/>
      <c r="AD300" s="38"/>
      <c r="AE300" s="38"/>
      <c r="AT300" s="17" t="s">
        <v>176</v>
      </c>
      <c r="AU300" s="17" t="s">
        <v>85</v>
      </c>
    </row>
    <row r="301" s="13" customFormat="1">
      <c r="A301" s="13"/>
      <c r="B301" s="240"/>
      <c r="C301" s="241"/>
      <c r="D301" s="235" t="s">
        <v>205</v>
      </c>
      <c r="E301" s="242" t="s">
        <v>1</v>
      </c>
      <c r="F301" s="243" t="s">
        <v>378</v>
      </c>
      <c r="G301" s="241"/>
      <c r="H301" s="244">
        <v>0.783</v>
      </c>
      <c r="I301" s="245"/>
      <c r="J301" s="245"/>
      <c r="K301" s="241"/>
      <c r="L301" s="241"/>
      <c r="M301" s="246"/>
      <c r="N301" s="247"/>
      <c r="O301" s="248"/>
      <c r="P301" s="248"/>
      <c r="Q301" s="248"/>
      <c r="R301" s="248"/>
      <c r="S301" s="248"/>
      <c r="T301" s="248"/>
      <c r="U301" s="248"/>
      <c r="V301" s="248"/>
      <c r="W301" s="248"/>
      <c r="X301" s="249"/>
      <c r="Y301" s="13"/>
      <c r="Z301" s="13"/>
      <c r="AA301" s="13"/>
      <c r="AB301" s="13"/>
      <c r="AC301" s="13"/>
      <c r="AD301" s="13"/>
      <c r="AE301" s="13"/>
      <c r="AT301" s="250" t="s">
        <v>205</v>
      </c>
      <c r="AU301" s="250" t="s">
        <v>85</v>
      </c>
      <c r="AV301" s="13" t="s">
        <v>85</v>
      </c>
      <c r="AW301" s="13" t="s">
        <v>5</v>
      </c>
      <c r="AX301" s="13" t="s">
        <v>76</v>
      </c>
      <c r="AY301" s="250" t="s">
        <v>168</v>
      </c>
    </row>
    <row r="302" s="14" customFormat="1">
      <c r="A302" s="14"/>
      <c r="B302" s="251"/>
      <c r="C302" s="252"/>
      <c r="D302" s="235" t="s">
        <v>205</v>
      </c>
      <c r="E302" s="253" t="s">
        <v>1</v>
      </c>
      <c r="F302" s="254" t="s">
        <v>207</v>
      </c>
      <c r="G302" s="252"/>
      <c r="H302" s="255">
        <v>0.783</v>
      </c>
      <c r="I302" s="256"/>
      <c r="J302" s="256"/>
      <c r="K302" s="252"/>
      <c r="L302" s="252"/>
      <c r="M302" s="257"/>
      <c r="N302" s="258"/>
      <c r="O302" s="259"/>
      <c r="P302" s="259"/>
      <c r="Q302" s="259"/>
      <c r="R302" s="259"/>
      <c r="S302" s="259"/>
      <c r="T302" s="259"/>
      <c r="U302" s="259"/>
      <c r="V302" s="259"/>
      <c r="W302" s="259"/>
      <c r="X302" s="260"/>
      <c r="Y302" s="14"/>
      <c r="Z302" s="14"/>
      <c r="AA302" s="14"/>
      <c r="AB302" s="14"/>
      <c r="AC302" s="14"/>
      <c r="AD302" s="14"/>
      <c r="AE302" s="14"/>
      <c r="AT302" s="261" t="s">
        <v>205</v>
      </c>
      <c r="AU302" s="261" t="s">
        <v>85</v>
      </c>
      <c r="AV302" s="14" t="s">
        <v>175</v>
      </c>
      <c r="AW302" s="14" t="s">
        <v>5</v>
      </c>
      <c r="AX302" s="14" t="s">
        <v>83</v>
      </c>
      <c r="AY302" s="261" t="s">
        <v>168</v>
      </c>
    </row>
    <row r="303" s="12" customFormat="1" ht="22.8" customHeight="1">
      <c r="A303" s="12"/>
      <c r="B303" s="204"/>
      <c r="C303" s="205"/>
      <c r="D303" s="206" t="s">
        <v>75</v>
      </c>
      <c r="E303" s="219" t="s">
        <v>186</v>
      </c>
      <c r="F303" s="219" t="s">
        <v>379</v>
      </c>
      <c r="G303" s="205"/>
      <c r="H303" s="205"/>
      <c r="I303" s="208"/>
      <c r="J303" s="208"/>
      <c r="K303" s="220">
        <f>BK303</f>
        <v>0</v>
      </c>
      <c r="L303" s="205"/>
      <c r="M303" s="210"/>
      <c r="N303" s="211"/>
      <c r="O303" s="212"/>
      <c r="P303" s="212"/>
      <c r="Q303" s="213">
        <f>SUM(Q304:Q317)</f>
        <v>0</v>
      </c>
      <c r="R303" s="213">
        <f>SUM(R304:R317)</f>
        <v>0</v>
      </c>
      <c r="S303" s="212"/>
      <c r="T303" s="214">
        <f>SUM(T304:T317)</f>
        <v>0</v>
      </c>
      <c r="U303" s="212"/>
      <c r="V303" s="214">
        <f>SUM(V304:V317)</f>
        <v>0</v>
      </c>
      <c r="W303" s="212"/>
      <c r="X303" s="215">
        <f>SUM(X304:X317)</f>
        <v>0</v>
      </c>
      <c r="Y303" s="12"/>
      <c r="Z303" s="12"/>
      <c r="AA303" s="12"/>
      <c r="AB303" s="12"/>
      <c r="AC303" s="12"/>
      <c r="AD303" s="12"/>
      <c r="AE303" s="12"/>
      <c r="AR303" s="216" t="s">
        <v>83</v>
      </c>
      <c r="AT303" s="217" t="s">
        <v>75</v>
      </c>
      <c r="AU303" s="217" t="s">
        <v>83</v>
      </c>
      <c r="AY303" s="216" t="s">
        <v>168</v>
      </c>
      <c r="BK303" s="218">
        <f>SUM(BK304:BK317)</f>
        <v>0</v>
      </c>
    </row>
    <row r="304" s="2" customFormat="1" ht="24.15" customHeight="1">
      <c r="A304" s="38"/>
      <c r="B304" s="39"/>
      <c r="C304" s="221" t="s">
        <v>270</v>
      </c>
      <c r="D304" s="221" t="s">
        <v>171</v>
      </c>
      <c r="E304" s="222" t="s">
        <v>380</v>
      </c>
      <c r="F304" s="223" t="s">
        <v>381</v>
      </c>
      <c r="G304" s="224" t="s">
        <v>203</v>
      </c>
      <c r="H304" s="225">
        <v>29.16</v>
      </c>
      <c r="I304" s="226"/>
      <c r="J304" s="226"/>
      <c r="K304" s="227">
        <f>ROUND(P304*H304,2)</f>
        <v>0</v>
      </c>
      <c r="L304" s="223" t="s">
        <v>1</v>
      </c>
      <c r="M304" s="44"/>
      <c r="N304" s="228" t="s">
        <v>1</v>
      </c>
      <c r="O304" s="229" t="s">
        <v>39</v>
      </c>
      <c r="P304" s="230">
        <f>I304+J304</f>
        <v>0</v>
      </c>
      <c r="Q304" s="230">
        <f>ROUND(I304*H304,2)</f>
        <v>0</v>
      </c>
      <c r="R304" s="230">
        <f>ROUND(J304*H304,2)</f>
        <v>0</v>
      </c>
      <c r="S304" s="91"/>
      <c r="T304" s="231">
        <f>S304*H304</f>
        <v>0</v>
      </c>
      <c r="U304" s="231">
        <v>0</v>
      </c>
      <c r="V304" s="231">
        <f>U304*H304</f>
        <v>0</v>
      </c>
      <c r="W304" s="231">
        <v>0</v>
      </c>
      <c r="X304" s="232">
        <f>W304*H304</f>
        <v>0</v>
      </c>
      <c r="Y304" s="38"/>
      <c r="Z304" s="38"/>
      <c r="AA304" s="38"/>
      <c r="AB304" s="38"/>
      <c r="AC304" s="38"/>
      <c r="AD304" s="38"/>
      <c r="AE304" s="38"/>
      <c r="AR304" s="233" t="s">
        <v>175</v>
      </c>
      <c r="AT304" s="233" t="s">
        <v>171</v>
      </c>
      <c r="AU304" s="233" t="s">
        <v>85</v>
      </c>
      <c r="AY304" s="17" t="s">
        <v>168</v>
      </c>
      <c r="BE304" s="234">
        <f>IF(O304="základní",K304,0)</f>
        <v>0</v>
      </c>
      <c r="BF304" s="234">
        <f>IF(O304="snížená",K304,0)</f>
        <v>0</v>
      </c>
      <c r="BG304" s="234">
        <f>IF(O304="zákl. přenesená",K304,0)</f>
        <v>0</v>
      </c>
      <c r="BH304" s="234">
        <f>IF(O304="sníž. přenesená",K304,0)</f>
        <v>0</v>
      </c>
      <c r="BI304" s="234">
        <f>IF(O304="nulová",K304,0)</f>
        <v>0</v>
      </c>
      <c r="BJ304" s="17" t="s">
        <v>83</v>
      </c>
      <c r="BK304" s="234">
        <f>ROUND(P304*H304,2)</f>
        <v>0</v>
      </c>
      <c r="BL304" s="17" t="s">
        <v>175</v>
      </c>
      <c r="BM304" s="233" t="s">
        <v>382</v>
      </c>
    </row>
    <row r="305" s="2" customFormat="1">
      <c r="A305" s="38"/>
      <c r="B305" s="39"/>
      <c r="C305" s="40"/>
      <c r="D305" s="235" t="s">
        <v>176</v>
      </c>
      <c r="E305" s="40"/>
      <c r="F305" s="236" t="s">
        <v>381</v>
      </c>
      <c r="G305" s="40"/>
      <c r="H305" s="40"/>
      <c r="I305" s="237"/>
      <c r="J305" s="237"/>
      <c r="K305" s="40"/>
      <c r="L305" s="40"/>
      <c r="M305" s="44"/>
      <c r="N305" s="238"/>
      <c r="O305" s="239"/>
      <c r="P305" s="91"/>
      <c r="Q305" s="91"/>
      <c r="R305" s="91"/>
      <c r="S305" s="91"/>
      <c r="T305" s="91"/>
      <c r="U305" s="91"/>
      <c r="V305" s="91"/>
      <c r="W305" s="91"/>
      <c r="X305" s="92"/>
      <c r="Y305" s="38"/>
      <c r="Z305" s="38"/>
      <c r="AA305" s="38"/>
      <c r="AB305" s="38"/>
      <c r="AC305" s="38"/>
      <c r="AD305" s="38"/>
      <c r="AE305" s="38"/>
      <c r="AT305" s="17" t="s">
        <v>176</v>
      </c>
      <c r="AU305" s="17" t="s">
        <v>85</v>
      </c>
    </row>
    <row r="306" s="2" customFormat="1" ht="21.75" customHeight="1">
      <c r="A306" s="38"/>
      <c r="B306" s="39"/>
      <c r="C306" s="221" t="s">
        <v>383</v>
      </c>
      <c r="D306" s="221" t="s">
        <v>171</v>
      </c>
      <c r="E306" s="222" t="s">
        <v>384</v>
      </c>
      <c r="F306" s="223" t="s">
        <v>385</v>
      </c>
      <c r="G306" s="224" t="s">
        <v>203</v>
      </c>
      <c r="H306" s="225">
        <v>29.16</v>
      </c>
      <c r="I306" s="226"/>
      <c r="J306" s="226"/>
      <c r="K306" s="227">
        <f>ROUND(P306*H306,2)</f>
        <v>0</v>
      </c>
      <c r="L306" s="223" t="s">
        <v>1</v>
      </c>
      <c r="M306" s="44"/>
      <c r="N306" s="228" t="s">
        <v>1</v>
      </c>
      <c r="O306" s="229" t="s">
        <v>39</v>
      </c>
      <c r="P306" s="230">
        <f>I306+J306</f>
        <v>0</v>
      </c>
      <c r="Q306" s="230">
        <f>ROUND(I306*H306,2)</f>
        <v>0</v>
      </c>
      <c r="R306" s="230">
        <f>ROUND(J306*H306,2)</f>
        <v>0</v>
      </c>
      <c r="S306" s="91"/>
      <c r="T306" s="231">
        <f>S306*H306</f>
        <v>0</v>
      </c>
      <c r="U306" s="231">
        <v>0</v>
      </c>
      <c r="V306" s="231">
        <f>U306*H306</f>
        <v>0</v>
      </c>
      <c r="W306" s="231">
        <v>0</v>
      </c>
      <c r="X306" s="232">
        <f>W306*H306</f>
        <v>0</v>
      </c>
      <c r="Y306" s="38"/>
      <c r="Z306" s="38"/>
      <c r="AA306" s="38"/>
      <c r="AB306" s="38"/>
      <c r="AC306" s="38"/>
      <c r="AD306" s="38"/>
      <c r="AE306" s="38"/>
      <c r="AR306" s="233" t="s">
        <v>175</v>
      </c>
      <c r="AT306" s="233" t="s">
        <v>171</v>
      </c>
      <c r="AU306" s="233" t="s">
        <v>85</v>
      </c>
      <c r="AY306" s="17" t="s">
        <v>168</v>
      </c>
      <c r="BE306" s="234">
        <f>IF(O306="základní",K306,0)</f>
        <v>0</v>
      </c>
      <c r="BF306" s="234">
        <f>IF(O306="snížená",K306,0)</f>
        <v>0</v>
      </c>
      <c r="BG306" s="234">
        <f>IF(O306="zákl. přenesená",K306,0)</f>
        <v>0</v>
      </c>
      <c r="BH306" s="234">
        <f>IF(O306="sníž. přenesená",K306,0)</f>
        <v>0</v>
      </c>
      <c r="BI306" s="234">
        <f>IF(O306="nulová",K306,0)</f>
        <v>0</v>
      </c>
      <c r="BJ306" s="17" t="s">
        <v>83</v>
      </c>
      <c r="BK306" s="234">
        <f>ROUND(P306*H306,2)</f>
        <v>0</v>
      </c>
      <c r="BL306" s="17" t="s">
        <v>175</v>
      </c>
      <c r="BM306" s="233" t="s">
        <v>386</v>
      </c>
    </row>
    <row r="307" s="2" customFormat="1">
      <c r="A307" s="38"/>
      <c r="B307" s="39"/>
      <c r="C307" s="40"/>
      <c r="D307" s="235" t="s">
        <v>176</v>
      </c>
      <c r="E307" s="40"/>
      <c r="F307" s="236" t="s">
        <v>385</v>
      </c>
      <c r="G307" s="40"/>
      <c r="H307" s="40"/>
      <c r="I307" s="237"/>
      <c r="J307" s="237"/>
      <c r="K307" s="40"/>
      <c r="L307" s="40"/>
      <c r="M307" s="44"/>
      <c r="N307" s="238"/>
      <c r="O307" s="239"/>
      <c r="P307" s="91"/>
      <c r="Q307" s="91"/>
      <c r="R307" s="91"/>
      <c r="S307" s="91"/>
      <c r="T307" s="91"/>
      <c r="U307" s="91"/>
      <c r="V307" s="91"/>
      <c r="W307" s="91"/>
      <c r="X307" s="92"/>
      <c r="Y307" s="38"/>
      <c r="Z307" s="38"/>
      <c r="AA307" s="38"/>
      <c r="AB307" s="38"/>
      <c r="AC307" s="38"/>
      <c r="AD307" s="38"/>
      <c r="AE307" s="38"/>
      <c r="AT307" s="17" t="s">
        <v>176</v>
      </c>
      <c r="AU307" s="17" t="s">
        <v>85</v>
      </c>
    </row>
    <row r="308" s="13" customFormat="1">
      <c r="A308" s="13"/>
      <c r="B308" s="240"/>
      <c r="C308" s="241"/>
      <c r="D308" s="235" t="s">
        <v>205</v>
      </c>
      <c r="E308" s="242" t="s">
        <v>1</v>
      </c>
      <c r="F308" s="243" t="s">
        <v>387</v>
      </c>
      <c r="G308" s="241"/>
      <c r="H308" s="244">
        <v>29.16</v>
      </c>
      <c r="I308" s="245"/>
      <c r="J308" s="245"/>
      <c r="K308" s="241"/>
      <c r="L308" s="241"/>
      <c r="M308" s="246"/>
      <c r="N308" s="247"/>
      <c r="O308" s="248"/>
      <c r="P308" s="248"/>
      <c r="Q308" s="248"/>
      <c r="R308" s="248"/>
      <c r="S308" s="248"/>
      <c r="T308" s="248"/>
      <c r="U308" s="248"/>
      <c r="V308" s="248"/>
      <c r="W308" s="248"/>
      <c r="X308" s="249"/>
      <c r="Y308" s="13"/>
      <c r="Z308" s="13"/>
      <c r="AA308" s="13"/>
      <c r="AB308" s="13"/>
      <c r="AC308" s="13"/>
      <c r="AD308" s="13"/>
      <c r="AE308" s="13"/>
      <c r="AT308" s="250" t="s">
        <v>205</v>
      </c>
      <c r="AU308" s="250" t="s">
        <v>85</v>
      </c>
      <c r="AV308" s="13" t="s">
        <v>85</v>
      </c>
      <c r="AW308" s="13" t="s">
        <v>5</v>
      </c>
      <c r="AX308" s="13" t="s">
        <v>76</v>
      </c>
      <c r="AY308" s="250" t="s">
        <v>168</v>
      </c>
    </row>
    <row r="309" s="14" customFormat="1">
      <c r="A309" s="14"/>
      <c r="B309" s="251"/>
      <c r="C309" s="252"/>
      <c r="D309" s="235" t="s">
        <v>205</v>
      </c>
      <c r="E309" s="253" t="s">
        <v>1</v>
      </c>
      <c r="F309" s="254" t="s">
        <v>207</v>
      </c>
      <c r="G309" s="252"/>
      <c r="H309" s="255">
        <v>29.16</v>
      </c>
      <c r="I309" s="256"/>
      <c r="J309" s="256"/>
      <c r="K309" s="252"/>
      <c r="L309" s="252"/>
      <c r="M309" s="257"/>
      <c r="N309" s="258"/>
      <c r="O309" s="259"/>
      <c r="P309" s="259"/>
      <c r="Q309" s="259"/>
      <c r="R309" s="259"/>
      <c r="S309" s="259"/>
      <c r="T309" s="259"/>
      <c r="U309" s="259"/>
      <c r="V309" s="259"/>
      <c r="W309" s="259"/>
      <c r="X309" s="260"/>
      <c r="Y309" s="14"/>
      <c r="Z309" s="14"/>
      <c r="AA309" s="14"/>
      <c r="AB309" s="14"/>
      <c r="AC309" s="14"/>
      <c r="AD309" s="14"/>
      <c r="AE309" s="14"/>
      <c r="AT309" s="261" t="s">
        <v>205</v>
      </c>
      <c r="AU309" s="261" t="s">
        <v>85</v>
      </c>
      <c r="AV309" s="14" t="s">
        <v>175</v>
      </c>
      <c r="AW309" s="14" t="s">
        <v>5</v>
      </c>
      <c r="AX309" s="14" t="s">
        <v>83</v>
      </c>
      <c r="AY309" s="261" t="s">
        <v>168</v>
      </c>
    </row>
    <row r="310" s="2" customFormat="1" ht="21.75" customHeight="1">
      <c r="A310" s="38"/>
      <c r="B310" s="39"/>
      <c r="C310" s="221" t="s">
        <v>274</v>
      </c>
      <c r="D310" s="221" t="s">
        <v>171</v>
      </c>
      <c r="E310" s="222" t="s">
        <v>388</v>
      </c>
      <c r="F310" s="223" t="s">
        <v>389</v>
      </c>
      <c r="G310" s="224" t="s">
        <v>203</v>
      </c>
      <c r="H310" s="225">
        <v>29.16</v>
      </c>
      <c r="I310" s="226"/>
      <c r="J310" s="226"/>
      <c r="K310" s="227">
        <f>ROUND(P310*H310,2)</f>
        <v>0</v>
      </c>
      <c r="L310" s="223" t="s">
        <v>1</v>
      </c>
      <c r="M310" s="44"/>
      <c r="N310" s="228" t="s">
        <v>1</v>
      </c>
      <c r="O310" s="229" t="s">
        <v>39</v>
      </c>
      <c r="P310" s="230">
        <f>I310+J310</f>
        <v>0</v>
      </c>
      <c r="Q310" s="230">
        <f>ROUND(I310*H310,2)</f>
        <v>0</v>
      </c>
      <c r="R310" s="230">
        <f>ROUND(J310*H310,2)</f>
        <v>0</v>
      </c>
      <c r="S310" s="91"/>
      <c r="T310" s="231">
        <f>S310*H310</f>
        <v>0</v>
      </c>
      <c r="U310" s="231">
        <v>0</v>
      </c>
      <c r="V310" s="231">
        <f>U310*H310</f>
        <v>0</v>
      </c>
      <c r="W310" s="231">
        <v>0</v>
      </c>
      <c r="X310" s="232">
        <f>W310*H310</f>
        <v>0</v>
      </c>
      <c r="Y310" s="38"/>
      <c r="Z310" s="38"/>
      <c r="AA310" s="38"/>
      <c r="AB310" s="38"/>
      <c r="AC310" s="38"/>
      <c r="AD310" s="38"/>
      <c r="AE310" s="38"/>
      <c r="AR310" s="233" t="s">
        <v>175</v>
      </c>
      <c r="AT310" s="233" t="s">
        <v>171</v>
      </c>
      <c r="AU310" s="233" t="s">
        <v>85</v>
      </c>
      <c r="AY310" s="17" t="s">
        <v>168</v>
      </c>
      <c r="BE310" s="234">
        <f>IF(O310="základní",K310,0)</f>
        <v>0</v>
      </c>
      <c r="BF310" s="234">
        <f>IF(O310="snížená",K310,0)</f>
        <v>0</v>
      </c>
      <c r="BG310" s="234">
        <f>IF(O310="zákl. přenesená",K310,0)</f>
        <v>0</v>
      </c>
      <c r="BH310" s="234">
        <f>IF(O310="sníž. přenesená",K310,0)</f>
        <v>0</v>
      </c>
      <c r="BI310" s="234">
        <f>IF(O310="nulová",K310,0)</f>
        <v>0</v>
      </c>
      <c r="BJ310" s="17" t="s">
        <v>83</v>
      </c>
      <c r="BK310" s="234">
        <f>ROUND(P310*H310,2)</f>
        <v>0</v>
      </c>
      <c r="BL310" s="17" t="s">
        <v>175</v>
      </c>
      <c r="BM310" s="233" t="s">
        <v>390</v>
      </c>
    </row>
    <row r="311" s="2" customFormat="1">
      <c r="A311" s="38"/>
      <c r="B311" s="39"/>
      <c r="C311" s="40"/>
      <c r="D311" s="235" t="s">
        <v>176</v>
      </c>
      <c r="E311" s="40"/>
      <c r="F311" s="236" t="s">
        <v>389</v>
      </c>
      <c r="G311" s="40"/>
      <c r="H311" s="40"/>
      <c r="I311" s="237"/>
      <c r="J311" s="237"/>
      <c r="K311" s="40"/>
      <c r="L311" s="40"/>
      <c r="M311" s="44"/>
      <c r="N311" s="238"/>
      <c r="O311" s="239"/>
      <c r="P311" s="91"/>
      <c r="Q311" s="91"/>
      <c r="R311" s="91"/>
      <c r="S311" s="91"/>
      <c r="T311" s="91"/>
      <c r="U311" s="91"/>
      <c r="V311" s="91"/>
      <c r="W311" s="91"/>
      <c r="X311" s="92"/>
      <c r="Y311" s="38"/>
      <c r="Z311" s="38"/>
      <c r="AA311" s="38"/>
      <c r="AB311" s="38"/>
      <c r="AC311" s="38"/>
      <c r="AD311" s="38"/>
      <c r="AE311" s="38"/>
      <c r="AT311" s="17" t="s">
        <v>176</v>
      </c>
      <c r="AU311" s="17" t="s">
        <v>85</v>
      </c>
    </row>
    <row r="312" s="2" customFormat="1" ht="24.15" customHeight="1">
      <c r="A312" s="38"/>
      <c r="B312" s="39"/>
      <c r="C312" s="221" t="s">
        <v>391</v>
      </c>
      <c r="D312" s="221" t="s">
        <v>171</v>
      </c>
      <c r="E312" s="222" t="s">
        <v>392</v>
      </c>
      <c r="F312" s="223" t="s">
        <v>393</v>
      </c>
      <c r="G312" s="224" t="s">
        <v>203</v>
      </c>
      <c r="H312" s="225">
        <v>40.25</v>
      </c>
      <c r="I312" s="226"/>
      <c r="J312" s="226"/>
      <c r="K312" s="227">
        <f>ROUND(P312*H312,2)</f>
        <v>0</v>
      </c>
      <c r="L312" s="223" t="s">
        <v>1</v>
      </c>
      <c r="M312" s="44"/>
      <c r="N312" s="228" t="s">
        <v>1</v>
      </c>
      <c r="O312" s="229" t="s">
        <v>39</v>
      </c>
      <c r="P312" s="230">
        <f>I312+J312</f>
        <v>0</v>
      </c>
      <c r="Q312" s="230">
        <f>ROUND(I312*H312,2)</f>
        <v>0</v>
      </c>
      <c r="R312" s="230">
        <f>ROUND(J312*H312,2)</f>
        <v>0</v>
      </c>
      <c r="S312" s="91"/>
      <c r="T312" s="231">
        <f>S312*H312</f>
        <v>0</v>
      </c>
      <c r="U312" s="231">
        <v>0</v>
      </c>
      <c r="V312" s="231">
        <f>U312*H312</f>
        <v>0</v>
      </c>
      <c r="W312" s="231">
        <v>0</v>
      </c>
      <c r="X312" s="232">
        <f>W312*H312</f>
        <v>0</v>
      </c>
      <c r="Y312" s="38"/>
      <c r="Z312" s="38"/>
      <c r="AA312" s="38"/>
      <c r="AB312" s="38"/>
      <c r="AC312" s="38"/>
      <c r="AD312" s="38"/>
      <c r="AE312" s="38"/>
      <c r="AR312" s="233" t="s">
        <v>175</v>
      </c>
      <c r="AT312" s="233" t="s">
        <v>171</v>
      </c>
      <c r="AU312" s="233" t="s">
        <v>85</v>
      </c>
      <c r="AY312" s="17" t="s">
        <v>168</v>
      </c>
      <c r="BE312" s="234">
        <f>IF(O312="základní",K312,0)</f>
        <v>0</v>
      </c>
      <c r="BF312" s="234">
        <f>IF(O312="snížená",K312,0)</f>
        <v>0</v>
      </c>
      <c r="BG312" s="234">
        <f>IF(O312="zákl. přenesená",K312,0)</f>
        <v>0</v>
      </c>
      <c r="BH312" s="234">
        <f>IF(O312="sníž. přenesená",K312,0)</f>
        <v>0</v>
      </c>
      <c r="BI312" s="234">
        <f>IF(O312="nulová",K312,0)</f>
        <v>0</v>
      </c>
      <c r="BJ312" s="17" t="s">
        <v>83</v>
      </c>
      <c r="BK312" s="234">
        <f>ROUND(P312*H312,2)</f>
        <v>0</v>
      </c>
      <c r="BL312" s="17" t="s">
        <v>175</v>
      </c>
      <c r="BM312" s="233" t="s">
        <v>394</v>
      </c>
    </row>
    <row r="313" s="2" customFormat="1">
      <c r="A313" s="38"/>
      <c r="B313" s="39"/>
      <c r="C313" s="40"/>
      <c r="D313" s="235" t="s">
        <v>176</v>
      </c>
      <c r="E313" s="40"/>
      <c r="F313" s="236" t="s">
        <v>393</v>
      </c>
      <c r="G313" s="40"/>
      <c r="H313" s="40"/>
      <c r="I313" s="237"/>
      <c r="J313" s="237"/>
      <c r="K313" s="40"/>
      <c r="L313" s="40"/>
      <c r="M313" s="44"/>
      <c r="N313" s="238"/>
      <c r="O313" s="239"/>
      <c r="P313" s="91"/>
      <c r="Q313" s="91"/>
      <c r="R313" s="91"/>
      <c r="S313" s="91"/>
      <c r="T313" s="91"/>
      <c r="U313" s="91"/>
      <c r="V313" s="91"/>
      <c r="W313" s="91"/>
      <c r="X313" s="92"/>
      <c r="Y313" s="38"/>
      <c r="Z313" s="38"/>
      <c r="AA313" s="38"/>
      <c r="AB313" s="38"/>
      <c r="AC313" s="38"/>
      <c r="AD313" s="38"/>
      <c r="AE313" s="38"/>
      <c r="AT313" s="17" t="s">
        <v>176</v>
      </c>
      <c r="AU313" s="17" t="s">
        <v>85</v>
      </c>
    </row>
    <row r="314" s="2" customFormat="1" ht="24.15" customHeight="1">
      <c r="A314" s="38"/>
      <c r="B314" s="39"/>
      <c r="C314" s="262" t="s">
        <v>278</v>
      </c>
      <c r="D314" s="262" t="s">
        <v>304</v>
      </c>
      <c r="E314" s="263" t="s">
        <v>395</v>
      </c>
      <c r="F314" s="264" t="s">
        <v>396</v>
      </c>
      <c r="G314" s="265" t="s">
        <v>203</v>
      </c>
      <c r="H314" s="266">
        <v>41.458</v>
      </c>
      <c r="I314" s="267"/>
      <c r="J314" s="268"/>
      <c r="K314" s="269">
        <f>ROUND(P314*H314,2)</f>
        <v>0</v>
      </c>
      <c r="L314" s="264" t="s">
        <v>1</v>
      </c>
      <c r="M314" s="270"/>
      <c r="N314" s="271" t="s">
        <v>1</v>
      </c>
      <c r="O314" s="229" t="s">
        <v>39</v>
      </c>
      <c r="P314" s="230">
        <f>I314+J314</f>
        <v>0</v>
      </c>
      <c r="Q314" s="230">
        <f>ROUND(I314*H314,2)</f>
        <v>0</v>
      </c>
      <c r="R314" s="230">
        <f>ROUND(J314*H314,2)</f>
        <v>0</v>
      </c>
      <c r="S314" s="91"/>
      <c r="T314" s="231">
        <f>S314*H314</f>
        <v>0</v>
      </c>
      <c r="U314" s="231">
        <v>0</v>
      </c>
      <c r="V314" s="231">
        <f>U314*H314</f>
        <v>0</v>
      </c>
      <c r="W314" s="231">
        <v>0</v>
      </c>
      <c r="X314" s="232">
        <f>W314*H314</f>
        <v>0</v>
      </c>
      <c r="Y314" s="38"/>
      <c r="Z314" s="38"/>
      <c r="AA314" s="38"/>
      <c r="AB314" s="38"/>
      <c r="AC314" s="38"/>
      <c r="AD314" s="38"/>
      <c r="AE314" s="38"/>
      <c r="AR314" s="233" t="s">
        <v>185</v>
      </c>
      <c r="AT314" s="233" t="s">
        <v>304</v>
      </c>
      <c r="AU314" s="233" t="s">
        <v>85</v>
      </c>
      <c r="AY314" s="17" t="s">
        <v>168</v>
      </c>
      <c r="BE314" s="234">
        <f>IF(O314="základní",K314,0)</f>
        <v>0</v>
      </c>
      <c r="BF314" s="234">
        <f>IF(O314="snížená",K314,0)</f>
        <v>0</v>
      </c>
      <c r="BG314" s="234">
        <f>IF(O314="zákl. přenesená",K314,0)</f>
        <v>0</v>
      </c>
      <c r="BH314" s="234">
        <f>IF(O314="sníž. přenesená",K314,0)</f>
        <v>0</v>
      </c>
      <c r="BI314" s="234">
        <f>IF(O314="nulová",K314,0)</f>
        <v>0</v>
      </c>
      <c r="BJ314" s="17" t="s">
        <v>83</v>
      </c>
      <c r="BK314" s="234">
        <f>ROUND(P314*H314,2)</f>
        <v>0</v>
      </c>
      <c r="BL314" s="17" t="s">
        <v>175</v>
      </c>
      <c r="BM314" s="233" t="s">
        <v>397</v>
      </c>
    </row>
    <row r="315" s="2" customFormat="1">
      <c r="A315" s="38"/>
      <c r="B315" s="39"/>
      <c r="C315" s="40"/>
      <c r="D315" s="235" t="s">
        <v>176</v>
      </c>
      <c r="E315" s="40"/>
      <c r="F315" s="236" t="s">
        <v>396</v>
      </c>
      <c r="G315" s="40"/>
      <c r="H315" s="40"/>
      <c r="I315" s="237"/>
      <c r="J315" s="237"/>
      <c r="K315" s="40"/>
      <c r="L315" s="40"/>
      <c r="M315" s="44"/>
      <c r="N315" s="238"/>
      <c r="O315" s="239"/>
      <c r="P315" s="91"/>
      <c r="Q315" s="91"/>
      <c r="R315" s="91"/>
      <c r="S315" s="91"/>
      <c r="T315" s="91"/>
      <c r="U315" s="91"/>
      <c r="V315" s="91"/>
      <c r="W315" s="91"/>
      <c r="X315" s="92"/>
      <c r="Y315" s="38"/>
      <c r="Z315" s="38"/>
      <c r="AA315" s="38"/>
      <c r="AB315" s="38"/>
      <c r="AC315" s="38"/>
      <c r="AD315" s="38"/>
      <c r="AE315" s="38"/>
      <c r="AT315" s="17" t="s">
        <v>176</v>
      </c>
      <c r="AU315" s="17" t="s">
        <v>85</v>
      </c>
    </row>
    <row r="316" s="13" customFormat="1">
      <c r="A316" s="13"/>
      <c r="B316" s="240"/>
      <c r="C316" s="241"/>
      <c r="D316" s="235" t="s">
        <v>205</v>
      </c>
      <c r="E316" s="242" t="s">
        <v>1</v>
      </c>
      <c r="F316" s="243" t="s">
        <v>398</v>
      </c>
      <c r="G316" s="241"/>
      <c r="H316" s="244">
        <v>41.458</v>
      </c>
      <c r="I316" s="245"/>
      <c r="J316" s="245"/>
      <c r="K316" s="241"/>
      <c r="L316" s="241"/>
      <c r="M316" s="246"/>
      <c r="N316" s="247"/>
      <c r="O316" s="248"/>
      <c r="P316" s="248"/>
      <c r="Q316" s="248"/>
      <c r="R316" s="248"/>
      <c r="S316" s="248"/>
      <c r="T316" s="248"/>
      <c r="U316" s="248"/>
      <c r="V316" s="248"/>
      <c r="W316" s="248"/>
      <c r="X316" s="249"/>
      <c r="Y316" s="13"/>
      <c r="Z316" s="13"/>
      <c r="AA316" s="13"/>
      <c r="AB316" s="13"/>
      <c r="AC316" s="13"/>
      <c r="AD316" s="13"/>
      <c r="AE316" s="13"/>
      <c r="AT316" s="250" t="s">
        <v>205</v>
      </c>
      <c r="AU316" s="250" t="s">
        <v>85</v>
      </c>
      <c r="AV316" s="13" t="s">
        <v>85</v>
      </c>
      <c r="AW316" s="13" t="s">
        <v>5</v>
      </c>
      <c r="AX316" s="13" t="s">
        <v>76</v>
      </c>
      <c r="AY316" s="250" t="s">
        <v>168</v>
      </c>
    </row>
    <row r="317" s="14" customFormat="1">
      <c r="A317" s="14"/>
      <c r="B317" s="251"/>
      <c r="C317" s="252"/>
      <c r="D317" s="235" t="s">
        <v>205</v>
      </c>
      <c r="E317" s="253" t="s">
        <v>1</v>
      </c>
      <c r="F317" s="254" t="s">
        <v>207</v>
      </c>
      <c r="G317" s="252"/>
      <c r="H317" s="255">
        <v>41.458</v>
      </c>
      <c r="I317" s="256"/>
      <c r="J317" s="256"/>
      <c r="K317" s="252"/>
      <c r="L317" s="252"/>
      <c r="M317" s="257"/>
      <c r="N317" s="258"/>
      <c r="O317" s="259"/>
      <c r="P317" s="259"/>
      <c r="Q317" s="259"/>
      <c r="R317" s="259"/>
      <c r="S317" s="259"/>
      <c r="T317" s="259"/>
      <c r="U317" s="259"/>
      <c r="V317" s="259"/>
      <c r="W317" s="259"/>
      <c r="X317" s="260"/>
      <c r="Y317" s="14"/>
      <c r="Z317" s="14"/>
      <c r="AA317" s="14"/>
      <c r="AB317" s="14"/>
      <c r="AC317" s="14"/>
      <c r="AD317" s="14"/>
      <c r="AE317" s="14"/>
      <c r="AT317" s="261" t="s">
        <v>205</v>
      </c>
      <c r="AU317" s="261" t="s">
        <v>85</v>
      </c>
      <c r="AV317" s="14" t="s">
        <v>175</v>
      </c>
      <c r="AW317" s="14" t="s">
        <v>5</v>
      </c>
      <c r="AX317" s="14" t="s">
        <v>83</v>
      </c>
      <c r="AY317" s="261" t="s">
        <v>168</v>
      </c>
    </row>
    <row r="318" s="12" customFormat="1" ht="22.8" customHeight="1">
      <c r="A318" s="12"/>
      <c r="B318" s="204"/>
      <c r="C318" s="205"/>
      <c r="D318" s="206" t="s">
        <v>75</v>
      </c>
      <c r="E318" s="219" t="s">
        <v>182</v>
      </c>
      <c r="F318" s="219" t="s">
        <v>399</v>
      </c>
      <c r="G318" s="205"/>
      <c r="H318" s="205"/>
      <c r="I318" s="208"/>
      <c r="J318" s="208"/>
      <c r="K318" s="220">
        <f>BK318</f>
        <v>0</v>
      </c>
      <c r="L318" s="205"/>
      <c r="M318" s="210"/>
      <c r="N318" s="211"/>
      <c r="O318" s="212"/>
      <c r="P318" s="212"/>
      <c r="Q318" s="213">
        <f>SUM(Q319:Q464)</f>
        <v>0</v>
      </c>
      <c r="R318" s="213">
        <f>SUM(R319:R464)</f>
        <v>0</v>
      </c>
      <c r="S318" s="212"/>
      <c r="T318" s="214">
        <f>SUM(T319:T464)</f>
        <v>0</v>
      </c>
      <c r="U318" s="212"/>
      <c r="V318" s="214">
        <f>SUM(V319:V464)</f>
        <v>0</v>
      </c>
      <c r="W318" s="212"/>
      <c r="X318" s="215">
        <f>SUM(X319:X464)</f>
        <v>0</v>
      </c>
      <c r="Y318" s="12"/>
      <c r="Z318" s="12"/>
      <c r="AA318" s="12"/>
      <c r="AB318" s="12"/>
      <c r="AC318" s="12"/>
      <c r="AD318" s="12"/>
      <c r="AE318" s="12"/>
      <c r="AR318" s="216" t="s">
        <v>83</v>
      </c>
      <c r="AT318" s="217" t="s">
        <v>75</v>
      </c>
      <c r="AU318" s="217" t="s">
        <v>83</v>
      </c>
      <c r="AY318" s="216" t="s">
        <v>168</v>
      </c>
      <c r="BK318" s="218">
        <f>SUM(BK319:BK464)</f>
        <v>0</v>
      </c>
    </row>
    <row r="319" s="2" customFormat="1" ht="24.15" customHeight="1">
      <c r="A319" s="38"/>
      <c r="B319" s="39"/>
      <c r="C319" s="221" t="s">
        <v>400</v>
      </c>
      <c r="D319" s="221" t="s">
        <v>171</v>
      </c>
      <c r="E319" s="222" t="s">
        <v>401</v>
      </c>
      <c r="F319" s="223" t="s">
        <v>402</v>
      </c>
      <c r="G319" s="224" t="s">
        <v>203</v>
      </c>
      <c r="H319" s="225">
        <v>265.2</v>
      </c>
      <c r="I319" s="226"/>
      <c r="J319" s="226"/>
      <c r="K319" s="227">
        <f>ROUND(P319*H319,2)</f>
        <v>0</v>
      </c>
      <c r="L319" s="223" t="s">
        <v>1</v>
      </c>
      <c r="M319" s="44"/>
      <c r="N319" s="228" t="s">
        <v>1</v>
      </c>
      <c r="O319" s="229" t="s">
        <v>39</v>
      </c>
      <c r="P319" s="230">
        <f>I319+J319</f>
        <v>0</v>
      </c>
      <c r="Q319" s="230">
        <f>ROUND(I319*H319,2)</f>
        <v>0</v>
      </c>
      <c r="R319" s="230">
        <f>ROUND(J319*H319,2)</f>
        <v>0</v>
      </c>
      <c r="S319" s="91"/>
      <c r="T319" s="231">
        <f>S319*H319</f>
        <v>0</v>
      </c>
      <c r="U319" s="231">
        <v>0</v>
      </c>
      <c r="V319" s="231">
        <f>U319*H319</f>
        <v>0</v>
      </c>
      <c r="W319" s="231">
        <v>0</v>
      </c>
      <c r="X319" s="232">
        <f>W319*H319</f>
        <v>0</v>
      </c>
      <c r="Y319" s="38"/>
      <c r="Z319" s="38"/>
      <c r="AA319" s="38"/>
      <c r="AB319" s="38"/>
      <c r="AC319" s="38"/>
      <c r="AD319" s="38"/>
      <c r="AE319" s="38"/>
      <c r="AR319" s="233" t="s">
        <v>175</v>
      </c>
      <c r="AT319" s="233" t="s">
        <v>171</v>
      </c>
      <c r="AU319" s="233" t="s">
        <v>85</v>
      </c>
      <c r="AY319" s="17" t="s">
        <v>168</v>
      </c>
      <c r="BE319" s="234">
        <f>IF(O319="základní",K319,0)</f>
        <v>0</v>
      </c>
      <c r="BF319" s="234">
        <f>IF(O319="snížená",K319,0)</f>
        <v>0</v>
      </c>
      <c r="BG319" s="234">
        <f>IF(O319="zákl. přenesená",K319,0)</f>
        <v>0</v>
      </c>
      <c r="BH319" s="234">
        <f>IF(O319="sníž. přenesená",K319,0)</f>
        <v>0</v>
      </c>
      <c r="BI319" s="234">
        <f>IF(O319="nulová",K319,0)</f>
        <v>0</v>
      </c>
      <c r="BJ319" s="17" t="s">
        <v>83</v>
      </c>
      <c r="BK319" s="234">
        <f>ROUND(P319*H319,2)</f>
        <v>0</v>
      </c>
      <c r="BL319" s="17" t="s">
        <v>175</v>
      </c>
      <c r="BM319" s="233" t="s">
        <v>403</v>
      </c>
    </row>
    <row r="320" s="2" customFormat="1">
      <c r="A320" s="38"/>
      <c r="B320" s="39"/>
      <c r="C320" s="40"/>
      <c r="D320" s="235" t="s">
        <v>176</v>
      </c>
      <c r="E320" s="40"/>
      <c r="F320" s="236" t="s">
        <v>402</v>
      </c>
      <c r="G320" s="40"/>
      <c r="H320" s="40"/>
      <c r="I320" s="237"/>
      <c r="J320" s="237"/>
      <c r="K320" s="40"/>
      <c r="L320" s="40"/>
      <c r="M320" s="44"/>
      <c r="N320" s="238"/>
      <c r="O320" s="239"/>
      <c r="P320" s="91"/>
      <c r="Q320" s="91"/>
      <c r="R320" s="91"/>
      <c r="S320" s="91"/>
      <c r="T320" s="91"/>
      <c r="U320" s="91"/>
      <c r="V320" s="91"/>
      <c r="W320" s="91"/>
      <c r="X320" s="92"/>
      <c r="Y320" s="38"/>
      <c r="Z320" s="38"/>
      <c r="AA320" s="38"/>
      <c r="AB320" s="38"/>
      <c r="AC320" s="38"/>
      <c r="AD320" s="38"/>
      <c r="AE320" s="38"/>
      <c r="AT320" s="17" t="s">
        <v>176</v>
      </c>
      <c r="AU320" s="17" t="s">
        <v>85</v>
      </c>
    </row>
    <row r="321" s="2" customFormat="1" ht="24.15" customHeight="1">
      <c r="A321" s="38"/>
      <c r="B321" s="39"/>
      <c r="C321" s="221" t="s">
        <v>286</v>
      </c>
      <c r="D321" s="221" t="s">
        <v>171</v>
      </c>
      <c r="E321" s="222" t="s">
        <v>404</v>
      </c>
      <c r="F321" s="223" t="s">
        <v>405</v>
      </c>
      <c r="G321" s="224" t="s">
        <v>203</v>
      </c>
      <c r="H321" s="225">
        <v>265.2</v>
      </c>
      <c r="I321" s="226"/>
      <c r="J321" s="226"/>
      <c r="K321" s="227">
        <f>ROUND(P321*H321,2)</f>
        <v>0</v>
      </c>
      <c r="L321" s="223" t="s">
        <v>1</v>
      </c>
      <c r="M321" s="44"/>
      <c r="N321" s="228" t="s">
        <v>1</v>
      </c>
      <c r="O321" s="229" t="s">
        <v>39</v>
      </c>
      <c r="P321" s="230">
        <f>I321+J321</f>
        <v>0</v>
      </c>
      <c r="Q321" s="230">
        <f>ROUND(I321*H321,2)</f>
        <v>0</v>
      </c>
      <c r="R321" s="230">
        <f>ROUND(J321*H321,2)</f>
        <v>0</v>
      </c>
      <c r="S321" s="91"/>
      <c r="T321" s="231">
        <f>S321*H321</f>
        <v>0</v>
      </c>
      <c r="U321" s="231">
        <v>0</v>
      </c>
      <c r="V321" s="231">
        <f>U321*H321</f>
        <v>0</v>
      </c>
      <c r="W321" s="231">
        <v>0</v>
      </c>
      <c r="X321" s="232">
        <f>W321*H321</f>
        <v>0</v>
      </c>
      <c r="Y321" s="38"/>
      <c r="Z321" s="38"/>
      <c r="AA321" s="38"/>
      <c r="AB321" s="38"/>
      <c r="AC321" s="38"/>
      <c r="AD321" s="38"/>
      <c r="AE321" s="38"/>
      <c r="AR321" s="233" t="s">
        <v>175</v>
      </c>
      <c r="AT321" s="233" t="s">
        <v>171</v>
      </c>
      <c r="AU321" s="233" t="s">
        <v>85</v>
      </c>
      <c r="AY321" s="17" t="s">
        <v>168</v>
      </c>
      <c r="BE321" s="234">
        <f>IF(O321="základní",K321,0)</f>
        <v>0</v>
      </c>
      <c r="BF321" s="234">
        <f>IF(O321="snížená",K321,0)</f>
        <v>0</v>
      </c>
      <c r="BG321" s="234">
        <f>IF(O321="zákl. přenesená",K321,0)</f>
        <v>0</v>
      </c>
      <c r="BH321" s="234">
        <f>IF(O321="sníž. přenesená",K321,0)</f>
        <v>0</v>
      </c>
      <c r="BI321" s="234">
        <f>IF(O321="nulová",K321,0)</f>
        <v>0</v>
      </c>
      <c r="BJ321" s="17" t="s">
        <v>83</v>
      </c>
      <c r="BK321" s="234">
        <f>ROUND(P321*H321,2)</f>
        <v>0</v>
      </c>
      <c r="BL321" s="17" t="s">
        <v>175</v>
      </c>
      <c r="BM321" s="233" t="s">
        <v>406</v>
      </c>
    </row>
    <row r="322" s="2" customFormat="1">
      <c r="A322" s="38"/>
      <c r="B322" s="39"/>
      <c r="C322" s="40"/>
      <c r="D322" s="235" t="s">
        <v>176</v>
      </c>
      <c r="E322" s="40"/>
      <c r="F322" s="236" t="s">
        <v>405</v>
      </c>
      <c r="G322" s="40"/>
      <c r="H322" s="40"/>
      <c r="I322" s="237"/>
      <c r="J322" s="237"/>
      <c r="K322" s="40"/>
      <c r="L322" s="40"/>
      <c r="M322" s="44"/>
      <c r="N322" s="238"/>
      <c r="O322" s="239"/>
      <c r="P322" s="91"/>
      <c r="Q322" s="91"/>
      <c r="R322" s="91"/>
      <c r="S322" s="91"/>
      <c r="T322" s="91"/>
      <c r="U322" s="91"/>
      <c r="V322" s="91"/>
      <c r="W322" s="91"/>
      <c r="X322" s="92"/>
      <c r="Y322" s="38"/>
      <c r="Z322" s="38"/>
      <c r="AA322" s="38"/>
      <c r="AB322" s="38"/>
      <c r="AC322" s="38"/>
      <c r="AD322" s="38"/>
      <c r="AE322" s="38"/>
      <c r="AT322" s="17" t="s">
        <v>176</v>
      </c>
      <c r="AU322" s="17" t="s">
        <v>85</v>
      </c>
    </row>
    <row r="323" s="13" customFormat="1">
      <c r="A323" s="13"/>
      <c r="B323" s="240"/>
      <c r="C323" s="241"/>
      <c r="D323" s="235" t="s">
        <v>205</v>
      </c>
      <c r="E323" s="242" t="s">
        <v>1</v>
      </c>
      <c r="F323" s="243" t="s">
        <v>407</v>
      </c>
      <c r="G323" s="241"/>
      <c r="H323" s="244">
        <v>194.4</v>
      </c>
      <c r="I323" s="245"/>
      <c r="J323" s="245"/>
      <c r="K323" s="241"/>
      <c r="L323" s="241"/>
      <c r="M323" s="246"/>
      <c r="N323" s="247"/>
      <c r="O323" s="248"/>
      <c r="P323" s="248"/>
      <c r="Q323" s="248"/>
      <c r="R323" s="248"/>
      <c r="S323" s="248"/>
      <c r="T323" s="248"/>
      <c r="U323" s="248"/>
      <c r="V323" s="248"/>
      <c r="W323" s="248"/>
      <c r="X323" s="249"/>
      <c r="Y323" s="13"/>
      <c r="Z323" s="13"/>
      <c r="AA323" s="13"/>
      <c r="AB323" s="13"/>
      <c r="AC323" s="13"/>
      <c r="AD323" s="13"/>
      <c r="AE323" s="13"/>
      <c r="AT323" s="250" t="s">
        <v>205</v>
      </c>
      <c r="AU323" s="250" t="s">
        <v>85</v>
      </c>
      <c r="AV323" s="13" t="s">
        <v>85</v>
      </c>
      <c r="AW323" s="13" t="s">
        <v>5</v>
      </c>
      <c r="AX323" s="13" t="s">
        <v>76</v>
      </c>
      <c r="AY323" s="250" t="s">
        <v>168</v>
      </c>
    </row>
    <row r="324" s="13" customFormat="1">
      <c r="A324" s="13"/>
      <c r="B324" s="240"/>
      <c r="C324" s="241"/>
      <c r="D324" s="235" t="s">
        <v>205</v>
      </c>
      <c r="E324" s="242" t="s">
        <v>1</v>
      </c>
      <c r="F324" s="243" t="s">
        <v>408</v>
      </c>
      <c r="G324" s="241"/>
      <c r="H324" s="244">
        <v>70.8</v>
      </c>
      <c r="I324" s="245"/>
      <c r="J324" s="245"/>
      <c r="K324" s="241"/>
      <c r="L324" s="241"/>
      <c r="M324" s="246"/>
      <c r="N324" s="247"/>
      <c r="O324" s="248"/>
      <c r="P324" s="248"/>
      <c r="Q324" s="248"/>
      <c r="R324" s="248"/>
      <c r="S324" s="248"/>
      <c r="T324" s="248"/>
      <c r="U324" s="248"/>
      <c r="V324" s="248"/>
      <c r="W324" s="248"/>
      <c r="X324" s="249"/>
      <c r="Y324" s="13"/>
      <c r="Z324" s="13"/>
      <c r="AA324" s="13"/>
      <c r="AB324" s="13"/>
      <c r="AC324" s="13"/>
      <c r="AD324" s="13"/>
      <c r="AE324" s="13"/>
      <c r="AT324" s="250" t="s">
        <v>205</v>
      </c>
      <c r="AU324" s="250" t="s">
        <v>85</v>
      </c>
      <c r="AV324" s="13" t="s">
        <v>85</v>
      </c>
      <c r="AW324" s="13" t="s">
        <v>5</v>
      </c>
      <c r="AX324" s="13" t="s">
        <v>76</v>
      </c>
      <c r="AY324" s="250" t="s">
        <v>168</v>
      </c>
    </row>
    <row r="325" s="14" customFormat="1">
      <c r="A325" s="14"/>
      <c r="B325" s="251"/>
      <c r="C325" s="252"/>
      <c r="D325" s="235" t="s">
        <v>205</v>
      </c>
      <c r="E325" s="253" t="s">
        <v>1</v>
      </c>
      <c r="F325" s="254" t="s">
        <v>207</v>
      </c>
      <c r="G325" s="252"/>
      <c r="H325" s="255">
        <v>265.2</v>
      </c>
      <c r="I325" s="256"/>
      <c r="J325" s="256"/>
      <c r="K325" s="252"/>
      <c r="L325" s="252"/>
      <c r="M325" s="257"/>
      <c r="N325" s="258"/>
      <c r="O325" s="259"/>
      <c r="P325" s="259"/>
      <c r="Q325" s="259"/>
      <c r="R325" s="259"/>
      <c r="S325" s="259"/>
      <c r="T325" s="259"/>
      <c r="U325" s="259"/>
      <c r="V325" s="259"/>
      <c r="W325" s="259"/>
      <c r="X325" s="260"/>
      <c r="Y325" s="14"/>
      <c r="Z325" s="14"/>
      <c r="AA325" s="14"/>
      <c r="AB325" s="14"/>
      <c r="AC325" s="14"/>
      <c r="AD325" s="14"/>
      <c r="AE325" s="14"/>
      <c r="AT325" s="261" t="s">
        <v>205</v>
      </c>
      <c r="AU325" s="261" t="s">
        <v>85</v>
      </c>
      <c r="AV325" s="14" t="s">
        <v>175</v>
      </c>
      <c r="AW325" s="14" t="s">
        <v>5</v>
      </c>
      <c r="AX325" s="14" t="s">
        <v>83</v>
      </c>
      <c r="AY325" s="261" t="s">
        <v>168</v>
      </c>
    </row>
    <row r="326" s="2" customFormat="1" ht="24.15" customHeight="1">
      <c r="A326" s="38"/>
      <c r="B326" s="39"/>
      <c r="C326" s="221" t="s">
        <v>409</v>
      </c>
      <c r="D326" s="221" t="s">
        <v>171</v>
      </c>
      <c r="E326" s="222" t="s">
        <v>410</v>
      </c>
      <c r="F326" s="223" t="s">
        <v>411</v>
      </c>
      <c r="G326" s="224" t="s">
        <v>292</v>
      </c>
      <c r="H326" s="225">
        <v>1</v>
      </c>
      <c r="I326" s="226"/>
      <c r="J326" s="226"/>
      <c r="K326" s="227">
        <f>ROUND(P326*H326,2)</f>
        <v>0</v>
      </c>
      <c r="L326" s="223" t="s">
        <v>1</v>
      </c>
      <c r="M326" s="44"/>
      <c r="N326" s="228" t="s">
        <v>1</v>
      </c>
      <c r="O326" s="229" t="s">
        <v>39</v>
      </c>
      <c r="P326" s="230">
        <f>I326+J326</f>
        <v>0</v>
      </c>
      <c r="Q326" s="230">
        <f>ROUND(I326*H326,2)</f>
        <v>0</v>
      </c>
      <c r="R326" s="230">
        <f>ROUND(J326*H326,2)</f>
        <v>0</v>
      </c>
      <c r="S326" s="91"/>
      <c r="T326" s="231">
        <f>S326*H326</f>
        <v>0</v>
      </c>
      <c r="U326" s="231">
        <v>0</v>
      </c>
      <c r="V326" s="231">
        <f>U326*H326</f>
        <v>0</v>
      </c>
      <c r="W326" s="231">
        <v>0</v>
      </c>
      <c r="X326" s="232">
        <f>W326*H326</f>
        <v>0</v>
      </c>
      <c r="Y326" s="38"/>
      <c r="Z326" s="38"/>
      <c r="AA326" s="38"/>
      <c r="AB326" s="38"/>
      <c r="AC326" s="38"/>
      <c r="AD326" s="38"/>
      <c r="AE326" s="38"/>
      <c r="AR326" s="233" t="s">
        <v>175</v>
      </c>
      <c r="AT326" s="233" t="s">
        <v>171</v>
      </c>
      <c r="AU326" s="233" t="s">
        <v>85</v>
      </c>
      <c r="AY326" s="17" t="s">
        <v>168</v>
      </c>
      <c r="BE326" s="234">
        <f>IF(O326="základní",K326,0)</f>
        <v>0</v>
      </c>
      <c r="BF326" s="234">
        <f>IF(O326="snížená",K326,0)</f>
        <v>0</v>
      </c>
      <c r="BG326" s="234">
        <f>IF(O326="zákl. přenesená",K326,0)</f>
        <v>0</v>
      </c>
      <c r="BH326" s="234">
        <f>IF(O326="sníž. přenesená",K326,0)</f>
        <v>0</v>
      </c>
      <c r="BI326" s="234">
        <f>IF(O326="nulová",K326,0)</f>
        <v>0</v>
      </c>
      <c r="BJ326" s="17" t="s">
        <v>83</v>
      </c>
      <c r="BK326" s="234">
        <f>ROUND(P326*H326,2)</f>
        <v>0</v>
      </c>
      <c r="BL326" s="17" t="s">
        <v>175</v>
      </c>
      <c r="BM326" s="233" t="s">
        <v>412</v>
      </c>
    </row>
    <row r="327" s="2" customFormat="1">
      <c r="A327" s="38"/>
      <c r="B327" s="39"/>
      <c r="C327" s="40"/>
      <c r="D327" s="235" t="s">
        <v>176</v>
      </c>
      <c r="E327" s="40"/>
      <c r="F327" s="236" t="s">
        <v>411</v>
      </c>
      <c r="G327" s="40"/>
      <c r="H327" s="40"/>
      <c r="I327" s="237"/>
      <c r="J327" s="237"/>
      <c r="K327" s="40"/>
      <c r="L327" s="40"/>
      <c r="M327" s="44"/>
      <c r="N327" s="238"/>
      <c r="O327" s="239"/>
      <c r="P327" s="91"/>
      <c r="Q327" s="91"/>
      <c r="R327" s="91"/>
      <c r="S327" s="91"/>
      <c r="T327" s="91"/>
      <c r="U327" s="91"/>
      <c r="V327" s="91"/>
      <c r="W327" s="91"/>
      <c r="X327" s="92"/>
      <c r="Y327" s="38"/>
      <c r="Z327" s="38"/>
      <c r="AA327" s="38"/>
      <c r="AB327" s="38"/>
      <c r="AC327" s="38"/>
      <c r="AD327" s="38"/>
      <c r="AE327" s="38"/>
      <c r="AT327" s="17" t="s">
        <v>176</v>
      </c>
      <c r="AU327" s="17" t="s">
        <v>85</v>
      </c>
    </row>
    <row r="328" s="13" customFormat="1">
      <c r="A328" s="13"/>
      <c r="B328" s="240"/>
      <c r="C328" s="241"/>
      <c r="D328" s="235" t="s">
        <v>205</v>
      </c>
      <c r="E328" s="242" t="s">
        <v>1</v>
      </c>
      <c r="F328" s="243" t="s">
        <v>413</v>
      </c>
      <c r="G328" s="241"/>
      <c r="H328" s="244">
        <v>1</v>
      </c>
      <c r="I328" s="245"/>
      <c r="J328" s="245"/>
      <c r="K328" s="241"/>
      <c r="L328" s="241"/>
      <c r="M328" s="246"/>
      <c r="N328" s="247"/>
      <c r="O328" s="248"/>
      <c r="P328" s="248"/>
      <c r="Q328" s="248"/>
      <c r="R328" s="248"/>
      <c r="S328" s="248"/>
      <c r="T328" s="248"/>
      <c r="U328" s="248"/>
      <c r="V328" s="248"/>
      <c r="W328" s="248"/>
      <c r="X328" s="249"/>
      <c r="Y328" s="13"/>
      <c r="Z328" s="13"/>
      <c r="AA328" s="13"/>
      <c r="AB328" s="13"/>
      <c r="AC328" s="13"/>
      <c r="AD328" s="13"/>
      <c r="AE328" s="13"/>
      <c r="AT328" s="250" t="s">
        <v>205</v>
      </c>
      <c r="AU328" s="250" t="s">
        <v>85</v>
      </c>
      <c r="AV328" s="13" t="s">
        <v>85</v>
      </c>
      <c r="AW328" s="13" t="s">
        <v>5</v>
      </c>
      <c r="AX328" s="13" t="s">
        <v>76</v>
      </c>
      <c r="AY328" s="250" t="s">
        <v>168</v>
      </c>
    </row>
    <row r="329" s="14" customFormat="1">
      <c r="A329" s="14"/>
      <c r="B329" s="251"/>
      <c r="C329" s="252"/>
      <c r="D329" s="235" t="s">
        <v>205</v>
      </c>
      <c r="E329" s="253" t="s">
        <v>1</v>
      </c>
      <c r="F329" s="254" t="s">
        <v>207</v>
      </c>
      <c r="G329" s="252"/>
      <c r="H329" s="255">
        <v>1</v>
      </c>
      <c r="I329" s="256"/>
      <c r="J329" s="256"/>
      <c r="K329" s="252"/>
      <c r="L329" s="252"/>
      <c r="M329" s="257"/>
      <c r="N329" s="258"/>
      <c r="O329" s="259"/>
      <c r="P329" s="259"/>
      <c r="Q329" s="259"/>
      <c r="R329" s="259"/>
      <c r="S329" s="259"/>
      <c r="T329" s="259"/>
      <c r="U329" s="259"/>
      <c r="V329" s="259"/>
      <c r="W329" s="259"/>
      <c r="X329" s="260"/>
      <c r="Y329" s="14"/>
      <c r="Z329" s="14"/>
      <c r="AA329" s="14"/>
      <c r="AB329" s="14"/>
      <c r="AC329" s="14"/>
      <c r="AD329" s="14"/>
      <c r="AE329" s="14"/>
      <c r="AT329" s="261" t="s">
        <v>205</v>
      </c>
      <c r="AU329" s="261" t="s">
        <v>85</v>
      </c>
      <c r="AV329" s="14" t="s">
        <v>175</v>
      </c>
      <c r="AW329" s="14" t="s">
        <v>5</v>
      </c>
      <c r="AX329" s="14" t="s">
        <v>83</v>
      </c>
      <c r="AY329" s="261" t="s">
        <v>168</v>
      </c>
    </row>
    <row r="330" s="2" customFormat="1" ht="24.15" customHeight="1">
      <c r="A330" s="38"/>
      <c r="B330" s="39"/>
      <c r="C330" s="221" t="s">
        <v>293</v>
      </c>
      <c r="D330" s="221" t="s">
        <v>171</v>
      </c>
      <c r="E330" s="222" t="s">
        <v>414</v>
      </c>
      <c r="F330" s="223" t="s">
        <v>415</v>
      </c>
      <c r="G330" s="224" t="s">
        <v>203</v>
      </c>
      <c r="H330" s="225">
        <v>346.10199999999996</v>
      </c>
      <c r="I330" s="226"/>
      <c r="J330" s="226"/>
      <c r="K330" s="227">
        <f>ROUND(P330*H330,2)</f>
        <v>0</v>
      </c>
      <c r="L330" s="223" t="s">
        <v>1</v>
      </c>
      <c r="M330" s="44"/>
      <c r="N330" s="228" t="s">
        <v>1</v>
      </c>
      <c r="O330" s="229" t="s">
        <v>39</v>
      </c>
      <c r="P330" s="230">
        <f>I330+J330</f>
        <v>0</v>
      </c>
      <c r="Q330" s="230">
        <f>ROUND(I330*H330,2)</f>
        <v>0</v>
      </c>
      <c r="R330" s="230">
        <f>ROUND(J330*H330,2)</f>
        <v>0</v>
      </c>
      <c r="S330" s="91"/>
      <c r="T330" s="231">
        <f>S330*H330</f>
        <v>0</v>
      </c>
      <c r="U330" s="231">
        <v>0</v>
      </c>
      <c r="V330" s="231">
        <f>U330*H330</f>
        <v>0</v>
      </c>
      <c r="W330" s="231">
        <v>0</v>
      </c>
      <c r="X330" s="232">
        <f>W330*H330</f>
        <v>0</v>
      </c>
      <c r="Y330" s="38"/>
      <c r="Z330" s="38"/>
      <c r="AA330" s="38"/>
      <c r="AB330" s="38"/>
      <c r="AC330" s="38"/>
      <c r="AD330" s="38"/>
      <c r="AE330" s="38"/>
      <c r="AR330" s="233" t="s">
        <v>175</v>
      </c>
      <c r="AT330" s="233" t="s">
        <v>171</v>
      </c>
      <c r="AU330" s="233" t="s">
        <v>85</v>
      </c>
      <c r="AY330" s="17" t="s">
        <v>168</v>
      </c>
      <c r="BE330" s="234">
        <f>IF(O330="základní",K330,0)</f>
        <v>0</v>
      </c>
      <c r="BF330" s="234">
        <f>IF(O330="snížená",K330,0)</f>
        <v>0</v>
      </c>
      <c r="BG330" s="234">
        <f>IF(O330="zákl. přenesená",K330,0)</f>
        <v>0</v>
      </c>
      <c r="BH330" s="234">
        <f>IF(O330="sníž. přenesená",K330,0)</f>
        <v>0</v>
      </c>
      <c r="BI330" s="234">
        <f>IF(O330="nulová",K330,0)</f>
        <v>0</v>
      </c>
      <c r="BJ330" s="17" t="s">
        <v>83</v>
      </c>
      <c r="BK330" s="234">
        <f>ROUND(P330*H330,2)</f>
        <v>0</v>
      </c>
      <c r="BL330" s="17" t="s">
        <v>175</v>
      </c>
      <c r="BM330" s="233" t="s">
        <v>416</v>
      </c>
    </row>
    <row r="331" s="2" customFormat="1">
      <c r="A331" s="38"/>
      <c r="B331" s="39"/>
      <c r="C331" s="40"/>
      <c r="D331" s="235" t="s">
        <v>176</v>
      </c>
      <c r="E331" s="40"/>
      <c r="F331" s="236" t="s">
        <v>415</v>
      </c>
      <c r="G331" s="40"/>
      <c r="H331" s="40"/>
      <c r="I331" s="237"/>
      <c r="J331" s="237"/>
      <c r="K331" s="40"/>
      <c r="L331" s="40"/>
      <c r="M331" s="44"/>
      <c r="N331" s="238"/>
      <c r="O331" s="239"/>
      <c r="P331" s="91"/>
      <c r="Q331" s="91"/>
      <c r="R331" s="91"/>
      <c r="S331" s="91"/>
      <c r="T331" s="91"/>
      <c r="U331" s="91"/>
      <c r="V331" s="91"/>
      <c r="W331" s="91"/>
      <c r="X331" s="92"/>
      <c r="Y331" s="38"/>
      <c r="Z331" s="38"/>
      <c r="AA331" s="38"/>
      <c r="AB331" s="38"/>
      <c r="AC331" s="38"/>
      <c r="AD331" s="38"/>
      <c r="AE331" s="38"/>
      <c r="AT331" s="17" t="s">
        <v>176</v>
      </c>
      <c r="AU331" s="17" t="s">
        <v>85</v>
      </c>
    </row>
    <row r="332" s="2" customFormat="1" ht="24.15" customHeight="1">
      <c r="A332" s="38"/>
      <c r="B332" s="39"/>
      <c r="C332" s="221" t="s">
        <v>417</v>
      </c>
      <c r="D332" s="221" t="s">
        <v>171</v>
      </c>
      <c r="E332" s="222" t="s">
        <v>418</v>
      </c>
      <c r="F332" s="223" t="s">
        <v>419</v>
      </c>
      <c r="G332" s="224" t="s">
        <v>203</v>
      </c>
      <c r="H332" s="225">
        <v>346.10199999999996</v>
      </c>
      <c r="I332" s="226"/>
      <c r="J332" s="226"/>
      <c r="K332" s="227">
        <f>ROUND(P332*H332,2)</f>
        <v>0</v>
      </c>
      <c r="L332" s="223" t="s">
        <v>1</v>
      </c>
      <c r="M332" s="44"/>
      <c r="N332" s="228" t="s">
        <v>1</v>
      </c>
      <c r="O332" s="229" t="s">
        <v>39</v>
      </c>
      <c r="P332" s="230">
        <f>I332+J332</f>
        <v>0</v>
      </c>
      <c r="Q332" s="230">
        <f>ROUND(I332*H332,2)</f>
        <v>0</v>
      </c>
      <c r="R332" s="230">
        <f>ROUND(J332*H332,2)</f>
        <v>0</v>
      </c>
      <c r="S332" s="91"/>
      <c r="T332" s="231">
        <f>S332*H332</f>
        <v>0</v>
      </c>
      <c r="U332" s="231">
        <v>0</v>
      </c>
      <c r="V332" s="231">
        <f>U332*H332</f>
        <v>0</v>
      </c>
      <c r="W332" s="231">
        <v>0</v>
      </c>
      <c r="X332" s="232">
        <f>W332*H332</f>
        <v>0</v>
      </c>
      <c r="Y332" s="38"/>
      <c r="Z332" s="38"/>
      <c r="AA332" s="38"/>
      <c r="AB332" s="38"/>
      <c r="AC332" s="38"/>
      <c r="AD332" s="38"/>
      <c r="AE332" s="38"/>
      <c r="AR332" s="233" t="s">
        <v>175</v>
      </c>
      <c r="AT332" s="233" t="s">
        <v>171</v>
      </c>
      <c r="AU332" s="233" t="s">
        <v>85</v>
      </c>
      <c r="AY332" s="17" t="s">
        <v>168</v>
      </c>
      <c r="BE332" s="234">
        <f>IF(O332="základní",K332,0)</f>
        <v>0</v>
      </c>
      <c r="BF332" s="234">
        <f>IF(O332="snížená",K332,0)</f>
        <v>0</v>
      </c>
      <c r="BG332" s="234">
        <f>IF(O332="zákl. přenesená",K332,0)</f>
        <v>0</v>
      </c>
      <c r="BH332" s="234">
        <f>IF(O332="sníž. přenesená",K332,0)</f>
        <v>0</v>
      </c>
      <c r="BI332" s="234">
        <f>IF(O332="nulová",K332,0)</f>
        <v>0</v>
      </c>
      <c r="BJ332" s="17" t="s">
        <v>83</v>
      </c>
      <c r="BK332" s="234">
        <f>ROUND(P332*H332,2)</f>
        <v>0</v>
      </c>
      <c r="BL332" s="17" t="s">
        <v>175</v>
      </c>
      <c r="BM332" s="233" t="s">
        <v>420</v>
      </c>
    </row>
    <row r="333" s="2" customFormat="1">
      <c r="A333" s="38"/>
      <c r="B333" s="39"/>
      <c r="C333" s="40"/>
      <c r="D333" s="235" t="s">
        <v>176</v>
      </c>
      <c r="E333" s="40"/>
      <c r="F333" s="236" t="s">
        <v>419</v>
      </c>
      <c r="G333" s="40"/>
      <c r="H333" s="40"/>
      <c r="I333" s="237"/>
      <c r="J333" s="237"/>
      <c r="K333" s="40"/>
      <c r="L333" s="40"/>
      <c r="M333" s="44"/>
      <c r="N333" s="238"/>
      <c r="O333" s="239"/>
      <c r="P333" s="91"/>
      <c r="Q333" s="91"/>
      <c r="R333" s="91"/>
      <c r="S333" s="91"/>
      <c r="T333" s="91"/>
      <c r="U333" s="91"/>
      <c r="V333" s="91"/>
      <c r="W333" s="91"/>
      <c r="X333" s="92"/>
      <c r="Y333" s="38"/>
      <c r="Z333" s="38"/>
      <c r="AA333" s="38"/>
      <c r="AB333" s="38"/>
      <c r="AC333" s="38"/>
      <c r="AD333" s="38"/>
      <c r="AE333" s="38"/>
      <c r="AT333" s="17" t="s">
        <v>176</v>
      </c>
      <c r="AU333" s="17" t="s">
        <v>85</v>
      </c>
    </row>
    <row r="334" s="13" customFormat="1">
      <c r="A334" s="13"/>
      <c r="B334" s="240"/>
      <c r="C334" s="241"/>
      <c r="D334" s="235" t="s">
        <v>205</v>
      </c>
      <c r="E334" s="242" t="s">
        <v>1</v>
      </c>
      <c r="F334" s="243" t="s">
        <v>421</v>
      </c>
      <c r="G334" s="241"/>
      <c r="H334" s="244">
        <v>361.8</v>
      </c>
      <c r="I334" s="245"/>
      <c r="J334" s="245"/>
      <c r="K334" s="241"/>
      <c r="L334" s="241"/>
      <c r="M334" s="246"/>
      <c r="N334" s="247"/>
      <c r="O334" s="248"/>
      <c r="P334" s="248"/>
      <c r="Q334" s="248"/>
      <c r="R334" s="248"/>
      <c r="S334" s="248"/>
      <c r="T334" s="248"/>
      <c r="U334" s="248"/>
      <c r="V334" s="248"/>
      <c r="W334" s="248"/>
      <c r="X334" s="249"/>
      <c r="Y334" s="13"/>
      <c r="Z334" s="13"/>
      <c r="AA334" s="13"/>
      <c r="AB334" s="13"/>
      <c r="AC334" s="13"/>
      <c r="AD334" s="13"/>
      <c r="AE334" s="13"/>
      <c r="AT334" s="250" t="s">
        <v>205</v>
      </c>
      <c r="AU334" s="250" t="s">
        <v>85</v>
      </c>
      <c r="AV334" s="13" t="s">
        <v>85</v>
      </c>
      <c r="AW334" s="13" t="s">
        <v>5</v>
      </c>
      <c r="AX334" s="13" t="s">
        <v>76</v>
      </c>
      <c r="AY334" s="250" t="s">
        <v>168</v>
      </c>
    </row>
    <row r="335" s="13" customFormat="1">
      <c r="A335" s="13"/>
      <c r="B335" s="240"/>
      <c r="C335" s="241"/>
      <c r="D335" s="235" t="s">
        <v>205</v>
      </c>
      <c r="E335" s="242" t="s">
        <v>1</v>
      </c>
      <c r="F335" s="243" t="s">
        <v>422</v>
      </c>
      <c r="G335" s="241"/>
      <c r="H335" s="244">
        <v>-52.634</v>
      </c>
      <c r="I335" s="245"/>
      <c r="J335" s="245"/>
      <c r="K335" s="241"/>
      <c r="L335" s="241"/>
      <c r="M335" s="246"/>
      <c r="N335" s="247"/>
      <c r="O335" s="248"/>
      <c r="P335" s="248"/>
      <c r="Q335" s="248"/>
      <c r="R335" s="248"/>
      <c r="S335" s="248"/>
      <c r="T335" s="248"/>
      <c r="U335" s="248"/>
      <c r="V335" s="248"/>
      <c r="W335" s="248"/>
      <c r="X335" s="249"/>
      <c r="Y335" s="13"/>
      <c r="Z335" s="13"/>
      <c r="AA335" s="13"/>
      <c r="AB335" s="13"/>
      <c r="AC335" s="13"/>
      <c r="AD335" s="13"/>
      <c r="AE335" s="13"/>
      <c r="AT335" s="250" t="s">
        <v>205</v>
      </c>
      <c r="AU335" s="250" t="s">
        <v>85</v>
      </c>
      <c r="AV335" s="13" t="s">
        <v>85</v>
      </c>
      <c r="AW335" s="13" t="s">
        <v>5</v>
      </c>
      <c r="AX335" s="13" t="s">
        <v>76</v>
      </c>
      <c r="AY335" s="250" t="s">
        <v>168</v>
      </c>
    </row>
    <row r="336" s="13" customFormat="1">
      <c r="A336" s="13"/>
      <c r="B336" s="240"/>
      <c r="C336" s="241"/>
      <c r="D336" s="235" t="s">
        <v>205</v>
      </c>
      <c r="E336" s="242" t="s">
        <v>1</v>
      </c>
      <c r="F336" s="243" t="s">
        <v>423</v>
      </c>
      <c r="G336" s="241"/>
      <c r="H336" s="244">
        <v>12.571999999999998</v>
      </c>
      <c r="I336" s="245"/>
      <c r="J336" s="245"/>
      <c r="K336" s="241"/>
      <c r="L336" s="241"/>
      <c r="M336" s="246"/>
      <c r="N336" s="247"/>
      <c r="O336" s="248"/>
      <c r="P336" s="248"/>
      <c r="Q336" s="248"/>
      <c r="R336" s="248"/>
      <c r="S336" s="248"/>
      <c r="T336" s="248"/>
      <c r="U336" s="248"/>
      <c r="V336" s="248"/>
      <c r="W336" s="248"/>
      <c r="X336" s="249"/>
      <c r="Y336" s="13"/>
      <c r="Z336" s="13"/>
      <c r="AA336" s="13"/>
      <c r="AB336" s="13"/>
      <c r="AC336" s="13"/>
      <c r="AD336" s="13"/>
      <c r="AE336" s="13"/>
      <c r="AT336" s="250" t="s">
        <v>205</v>
      </c>
      <c r="AU336" s="250" t="s">
        <v>85</v>
      </c>
      <c r="AV336" s="13" t="s">
        <v>85</v>
      </c>
      <c r="AW336" s="13" t="s">
        <v>5</v>
      </c>
      <c r="AX336" s="13" t="s">
        <v>76</v>
      </c>
      <c r="AY336" s="250" t="s">
        <v>168</v>
      </c>
    </row>
    <row r="337" s="13" customFormat="1">
      <c r="A337" s="13"/>
      <c r="B337" s="240"/>
      <c r="C337" s="241"/>
      <c r="D337" s="235" t="s">
        <v>205</v>
      </c>
      <c r="E337" s="242" t="s">
        <v>1</v>
      </c>
      <c r="F337" s="243" t="s">
        <v>424</v>
      </c>
      <c r="G337" s="241"/>
      <c r="H337" s="244">
        <v>7.773</v>
      </c>
      <c r="I337" s="245"/>
      <c r="J337" s="245"/>
      <c r="K337" s="241"/>
      <c r="L337" s="241"/>
      <c r="M337" s="246"/>
      <c r="N337" s="247"/>
      <c r="O337" s="248"/>
      <c r="P337" s="248"/>
      <c r="Q337" s="248"/>
      <c r="R337" s="248"/>
      <c r="S337" s="248"/>
      <c r="T337" s="248"/>
      <c r="U337" s="248"/>
      <c r="V337" s="248"/>
      <c r="W337" s="248"/>
      <c r="X337" s="249"/>
      <c r="Y337" s="13"/>
      <c r="Z337" s="13"/>
      <c r="AA337" s="13"/>
      <c r="AB337" s="13"/>
      <c r="AC337" s="13"/>
      <c r="AD337" s="13"/>
      <c r="AE337" s="13"/>
      <c r="AT337" s="250" t="s">
        <v>205</v>
      </c>
      <c r="AU337" s="250" t="s">
        <v>85</v>
      </c>
      <c r="AV337" s="13" t="s">
        <v>85</v>
      </c>
      <c r="AW337" s="13" t="s">
        <v>5</v>
      </c>
      <c r="AX337" s="13" t="s">
        <v>76</v>
      </c>
      <c r="AY337" s="250" t="s">
        <v>168</v>
      </c>
    </row>
    <row r="338" s="15" customFormat="1">
      <c r="A338" s="15"/>
      <c r="B338" s="273"/>
      <c r="C338" s="274"/>
      <c r="D338" s="235" t="s">
        <v>205</v>
      </c>
      <c r="E338" s="275" t="s">
        <v>1</v>
      </c>
      <c r="F338" s="276" t="s">
        <v>425</v>
      </c>
      <c r="G338" s="274"/>
      <c r="H338" s="277">
        <v>329.51100000000004</v>
      </c>
      <c r="I338" s="278"/>
      <c r="J338" s="278"/>
      <c r="K338" s="274"/>
      <c r="L338" s="274"/>
      <c r="M338" s="279"/>
      <c r="N338" s="280"/>
      <c r="O338" s="281"/>
      <c r="P338" s="281"/>
      <c r="Q338" s="281"/>
      <c r="R338" s="281"/>
      <c r="S338" s="281"/>
      <c r="T338" s="281"/>
      <c r="U338" s="281"/>
      <c r="V338" s="281"/>
      <c r="W338" s="281"/>
      <c r="X338" s="282"/>
      <c r="Y338" s="15"/>
      <c r="Z338" s="15"/>
      <c r="AA338" s="15"/>
      <c r="AB338" s="15"/>
      <c r="AC338" s="15"/>
      <c r="AD338" s="15"/>
      <c r="AE338" s="15"/>
      <c r="AT338" s="283" t="s">
        <v>205</v>
      </c>
      <c r="AU338" s="283" t="s">
        <v>85</v>
      </c>
      <c r="AV338" s="15" t="s">
        <v>179</v>
      </c>
      <c r="AW338" s="15" t="s">
        <v>5</v>
      </c>
      <c r="AX338" s="15" t="s">
        <v>76</v>
      </c>
      <c r="AY338" s="283" t="s">
        <v>168</v>
      </c>
    </row>
    <row r="339" s="13" customFormat="1">
      <c r="A339" s="13"/>
      <c r="B339" s="240"/>
      <c r="C339" s="241"/>
      <c r="D339" s="235" t="s">
        <v>205</v>
      </c>
      <c r="E339" s="242" t="s">
        <v>1</v>
      </c>
      <c r="F339" s="243" t="s">
        <v>426</v>
      </c>
      <c r="G339" s="241"/>
      <c r="H339" s="244">
        <v>2.067</v>
      </c>
      <c r="I339" s="245"/>
      <c r="J339" s="245"/>
      <c r="K339" s="241"/>
      <c r="L339" s="241"/>
      <c r="M339" s="246"/>
      <c r="N339" s="247"/>
      <c r="O339" s="248"/>
      <c r="P339" s="248"/>
      <c r="Q339" s="248"/>
      <c r="R339" s="248"/>
      <c r="S339" s="248"/>
      <c r="T339" s="248"/>
      <c r="U339" s="248"/>
      <c r="V339" s="248"/>
      <c r="W339" s="248"/>
      <c r="X339" s="249"/>
      <c r="Y339" s="13"/>
      <c r="Z339" s="13"/>
      <c r="AA339" s="13"/>
      <c r="AB339" s="13"/>
      <c r="AC339" s="13"/>
      <c r="AD339" s="13"/>
      <c r="AE339" s="13"/>
      <c r="AT339" s="250" t="s">
        <v>205</v>
      </c>
      <c r="AU339" s="250" t="s">
        <v>85</v>
      </c>
      <c r="AV339" s="13" t="s">
        <v>85</v>
      </c>
      <c r="AW339" s="13" t="s">
        <v>5</v>
      </c>
      <c r="AX339" s="13" t="s">
        <v>76</v>
      </c>
      <c r="AY339" s="250" t="s">
        <v>168</v>
      </c>
    </row>
    <row r="340" s="13" customFormat="1">
      <c r="A340" s="13"/>
      <c r="B340" s="240"/>
      <c r="C340" s="241"/>
      <c r="D340" s="235" t="s">
        <v>205</v>
      </c>
      <c r="E340" s="242" t="s">
        <v>1</v>
      </c>
      <c r="F340" s="243" t="s">
        <v>427</v>
      </c>
      <c r="G340" s="241"/>
      <c r="H340" s="244">
        <v>6</v>
      </c>
      <c r="I340" s="245"/>
      <c r="J340" s="245"/>
      <c r="K340" s="241"/>
      <c r="L340" s="241"/>
      <c r="M340" s="246"/>
      <c r="N340" s="247"/>
      <c r="O340" s="248"/>
      <c r="P340" s="248"/>
      <c r="Q340" s="248"/>
      <c r="R340" s="248"/>
      <c r="S340" s="248"/>
      <c r="T340" s="248"/>
      <c r="U340" s="248"/>
      <c r="V340" s="248"/>
      <c r="W340" s="248"/>
      <c r="X340" s="249"/>
      <c r="Y340" s="13"/>
      <c r="Z340" s="13"/>
      <c r="AA340" s="13"/>
      <c r="AB340" s="13"/>
      <c r="AC340" s="13"/>
      <c r="AD340" s="13"/>
      <c r="AE340" s="13"/>
      <c r="AT340" s="250" t="s">
        <v>205</v>
      </c>
      <c r="AU340" s="250" t="s">
        <v>85</v>
      </c>
      <c r="AV340" s="13" t="s">
        <v>85</v>
      </c>
      <c r="AW340" s="13" t="s">
        <v>5</v>
      </c>
      <c r="AX340" s="13" t="s">
        <v>76</v>
      </c>
      <c r="AY340" s="250" t="s">
        <v>168</v>
      </c>
    </row>
    <row r="341" s="13" customFormat="1">
      <c r="A341" s="13"/>
      <c r="B341" s="240"/>
      <c r="C341" s="241"/>
      <c r="D341" s="235" t="s">
        <v>205</v>
      </c>
      <c r="E341" s="242" t="s">
        <v>1</v>
      </c>
      <c r="F341" s="243" t="s">
        <v>428</v>
      </c>
      <c r="G341" s="241"/>
      <c r="H341" s="244">
        <v>8.5239999999999984</v>
      </c>
      <c r="I341" s="245"/>
      <c r="J341" s="245"/>
      <c r="K341" s="241"/>
      <c r="L341" s="241"/>
      <c r="M341" s="246"/>
      <c r="N341" s="247"/>
      <c r="O341" s="248"/>
      <c r="P341" s="248"/>
      <c r="Q341" s="248"/>
      <c r="R341" s="248"/>
      <c r="S341" s="248"/>
      <c r="T341" s="248"/>
      <c r="U341" s="248"/>
      <c r="V341" s="248"/>
      <c r="W341" s="248"/>
      <c r="X341" s="249"/>
      <c r="Y341" s="13"/>
      <c r="Z341" s="13"/>
      <c r="AA341" s="13"/>
      <c r="AB341" s="13"/>
      <c r="AC341" s="13"/>
      <c r="AD341" s="13"/>
      <c r="AE341" s="13"/>
      <c r="AT341" s="250" t="s">
        <v>205</v>
      </c>
      <c r="AU341" s="250" t="s">
        <v>85</v>
      </c>
      <c r="AV341" s="13" t="s">
        <v>85</v>
      </c>
      <c r="AW341" s="13" t="s">
        <v>5</v>
      </c>
      <c r="AX341" s="13" t="s">
        <v>76</v>
      </c>
      <c r="AY341" s="250" t="s">
        <v>168</v>
      </c>
    </row>
    <row r="342" s="15" customFormat="1">
      <c r="A342" s="15"/>
      <c r="B342" s="273"/>
      <c r="C342" s="274"/>
      <c r="D342" s="235" t="s">
        <v>205</v>
      </c>
      <c r="E342" s="275" t="s">
        <v>1</v>
      </c>
      <c r="F342" s="276" t="s">
        <v>429</v>
      </c>
      <c r="G342" s="274"/>
      <c r="H342" s="277">
        <v>16.591000000000002</v>
      </c>
      <c r="I342" s="278"/>
      <c r="J342" s="278"/>
      <c r="K342" s="274"/>
      <c r="L342" s="274"/>
      <c r="M342" s="279"/>
      <c r="N342" s="280"/>
      <c r="O342" s="281"/>
      <c r="P342" s="281"/>
      <c r="Q342" s="281"/>
      <c r="R342" s="281"/>
      <c r="S342" s="281"/>
      <c r="T342" s="281"/>
      <c r="U342" s="281"/>
      <c r="V342" s="281"/>
      <c r="W342" s="281"/>
      <c r="X342" s="282"/>
      <c r="Y342" s="15"/>
      <c r="Z342" s="15"/>
      <c r="AA342" s="15"/>
      <c r="AB342" s="15"/>
      <c r="AC342" s="15"/>
      <c r="AD342" s="15"/>
      <c r="AE342" s="15"/>
      <c r="AT342" s="283" t="s">
        <v>205</v>
      </c>
      <c r="AU342" s="283" t="s">
        <v>85</v>
      </c>
      <c r="AV342" s="15" t="s">
        <v>179</v>
      </c>
      <c r="AW342" s="15" t="s">
        <v>5</v>
      </c>
      <c r="AX342" s="15" t="s">
        <v>76</v>
      </c>
      <c r="AY342" s="283" t="s">
        <v>168</v>
      </c>
    </row>
    <row r="343" s="14" customFormat="1">
      <c r="A343" s="14"/>
      <c r="B343" s="251"/>
      <c r="C343" s="252"/>
      <c r="D343" s="235" t="s">
        <v>205</v>
      </c>
      <c r="E343" s="253" t="s">
        <v>1</v>
      </c>
      <c r="F343" s="254" t="s">
        <v>207</v>
      </c>
      <c r="G343" s="252"/>
      <c r="H343" s="255">
        <v>346.10200000000004</v>
      </c>
      <c r="I343" s="256"/>
      <c r="J343" s="256"/>
      <c r="K343" s="252"/>
      <c r="L343" s="252"/>
      <c r="M343" s="257"/>
      <c r="N343" s="258"/>
      <c r="O343" s="259"/>
      <c r="P343" s="259"/>
      <c r="Q343" s="259"/>
      <c r="R343" s="259"/>
      <c r="S343" s="259"/>
      <c r="T343" s="259"/>
      <c r="U343" s="259"/>
      <c r="V343" s="259"/>
      <c r="W343" s="259"/>
      <c r="X343" s="260"/>
      <c r="Y343" s="14"/>
      <c r="Z343" s="14"/>
      <c r="AA343" s="14"/>
      <c r="AB343" s="14"/>
      <c r="AC343" s="14"/>
      <c r="AD343" s="14"/>
      <c r="AE343" s="14"/>
      <c r="AT343" s="261" t="s">
        <v>205</v>
      </c>
      <c r="AU343" s="261" t="s">
        <v>85</v>
      </c>
      <c r="AV343" s="14" t="s">
        <v>175</v>
      </c>
      <c r="AW343" s="14" t="s">
        <v>5</v>
      </c>
      <c r="AX343" s="14" t="s">
        <v>83</v>
      </c>
      <c r="AY343" s="261" t="s">
        <v>168</v>
      </c>
    </row>
    <row r="344" s="2" customFormat="1" ht="24.15" customHeight="1">
      <c r="A344" s="38"/>
      <c r="B344" s="39"/>
      <c r="C344" s="221" t="s">
        <v>298</v>
      </c>
      <c r="D344" s="221" t="s">
        <v>171</v>
      </c>
      <c r="E344" s="222" t="s">
        <v>430</v>
      </c>
      <c r="F344" s="223" t="s">
        <v>431</v>
      </c>
      <c r="G344" s="224" t="s">
        <v>292</v>
      </c>
      <c r="H344" s="225">
        <v>4</v>
      </c>
      <c r="I344" s="226"/>
      <c r="J344" s="226"/>
      <c r="K344" s="227">
        <f>ROUND(P344*H344,2)</f>
        <v>0</v>
      </c>
      <c r="L344" s="223" t="s">
        <v>1</v>
      </c>
      <c r="M344" s="44"/>
      <c r="N344" s="228" t="s">
        <v>1</v>
      </c>
      <c r="O344" s="229" t="s">
        <v>39</v>
      </c>
      <c r="P344" s="230">
        <f>I344+J344</f>
        <v>0</v>
      </c>
      <c r="Q344" s="230">
        <f>ROUND(I344*H344,2)</f>
        <v>0</v>
      </c>
      <c r="R344" s="230">
        <f>ROUND(J344*H344,2)</f>
        <v>0</v>
      </c>
      <c r="S344" s="91"/>
      <c r="T344" s="231">
        <f>S344*H344</f>
        <v>0</v>
      </c>
      <c r="U344" s="231">
        <v>0</v>
      </c>
      <c r="V344" s="231">
        <f>U344*H344</f>
        <v>0</v>
      </c>
      <c r="W344" s="231">
        <v>0</v>
      </c>
      <c r="X344" s="232">
        <f>W344*H344</f>
        <v>0</v>
      </c>
      <c r="Y344" s="38"/>
      <c r="Z344" s="38"/>
      <c r="AA344" s="38"/>
      <c r="AB344" s="38"/>
      <c r="AC344" s="38"/>
      <c r="AD344" s="38"/>
      <c r="AE344" s="38"/>
      <c r="AR344" s="233" t="s">
        <v>175</v>
      </c>
      <c r="AT344" s="233" t="s">
        <v>171</v>
      </c>
      <c r="AU344" s="233" t="s">
        <v>85</v>
      </c>
      <c r="AY344" s="17" t="s">
        <v>168</v>
      </c>
      <c r="BE344" s="234">
        <f>IF(O344="základní",K344,0)</f>
        <v>0</v>
      </c>
      <c r="BF344" s="234">
        <f>IF(O344="snížená",K344,0)</f>
        <v>0</v>
      </c>
      <c r="BG344" s="234">
        <f>IF(O344="zákl. přenesená",K344,0)</f>
        <v>0</v>
      </c>
      <c r="BH344" s="234">
        <f>IF(O344="sníž. přenesená",K344,0)</f>
        <v>0</v>
      </c>
      <c r="BI344" s="234">
        <f>IF(O344="nulová",K344,0)</f>
        <v>0</v>
      </c>
      <c r="BJ344" s="17" t="s">
        <v>83</v>
      </c>
      <c r="BK344" s="234">
        <f>ROUND(P344*H344,2)</f>
        <v>0</v>
      </c>
      <c r="BL344" s="17" t="s">
        <v>175</v>
      </c>
      <c r="BM344" s="233" t="s">
        <v>432</v>
      </c>
    </row>
    <row r="345" s="2" customFormat="1">
      <c r="A345" s="38"/>
      <c r="B345" s="39"/>
      <c r="C345" s="40"/>
      <c r="D345" s="235" t="s">
        <v>176</v>
      </c>
      <c r="E345" s="40"/>
      <c r="F345" s="236" t="s">
        <v>431</v>
      </c>
      <c r="G345" s="40"/>
      <c r="H345" s="40"/>
      <c r="I345" s="237"/>
      <c r="J345" s="237"/>
      <c r="K345" s="40"/>
      <c r="L345" s="40"/>
      <c r="M345" s="44"/>
      <c r="N345" s="238"/>
      <c r="O345" s="239"/>
      <c r="P345" s="91"/>
      <c r="Q345" s="91"/>
      <c r="R345" s="91"/>
      <c r="S345" s="91"/>
      <c r="T345" s="91"/>
      <c r="U345" s="91"/>
      <c r="V345" s="91"/>
      <c r="W345" s="91"/>
      <c r="X345" s="92"/>
      <c r="Y345" s="38"/>
      <c r="Z345" s="38"/>
      <c r="AA345" s="38"/>
      <c r="AB345" s="38"/>
      <c r="AC345" s="38"/>
      <c r="AD345" s="38"/>
      <c r="AE345" s="38"/>
      <c r="AT345" s="17" t="s">
        <v>176</v>
      </c>
      <c r="AU345" s="17" t="s">
        <v>85</v>
      </c>
    </row>
    <row r="346" s="13" customFormat="1">
      <c r="A346" s="13"/>
      <c r="B346" s="240"/>
      <c r="C346" s="241"/>
      <c r="D346" s="235" t="s">
        <v>205</v>
      </c>
      <c r="E346" s="242" t="s">
        <v>1</v>
      </c>
      <c r="F346" s="243" t="s">
        <v>433</v>
      </c>
      <c r="G346" s="241"/>
      <c r="H346" s="244">
        <v>4</v>
      </c>
      <c r="I346" s="245"/>
      <c r="J346" s="245"/>
      <c r="K346" s="241"/>
      <c r="L346" s="241"/>
      <c r="M346" s="246"/>
      <c r="N346" s="247"/>
      <c r="O346" s="248"/>
      <c r="P346" s="248"/>
      <c r="Q346" s="248"/>
      <c r="R346" s="248"/>
      <c r="S346" s="248"/>
      <c r="T346" s="248"/>
      <c r="U346" s="248"/>
      <c r="V346" s="248"/>
      <c r="W346" s="248"/>
      <c r="X346" s="249"/>
      <c r="Y346" s="13"/>
      <c r="Z346" s="13"/>
      <c r="AA346" s="13"/>
      <c r="AB346" s="13"/>
      <c r="AC346" s="13"/>
      <c r="AD346" s="13"/>
      <c r="AE346" s="13"/>
      <c r="AT346" s="250" t="s">
        <v>205</v>
      </c>
      <c r="AU346" s="250" t="s">
        <v>85</v>
      </c>
      <c r="AV346" s="13" t="s">
        <v>85</v>
      </c>
      <c r="AW346" s="13" t="s">
        <v>5</v>
      </c>
      <c r="AX346" s="13" t="s">
        <v>76</v>
      </c>
      <c r="AY346" s="250" t="s">
        <v>168</v>
      </c>
    </row>
    <row r="347" s="14" customFormat="1">
      <c r="A347" s="14"/>
      <c r="B347" s="251"/>
      <c r="C347" s="252"/>
      <c r="D347" s="235" t="s">
        <v>205</v>
      </c>
      <c r="E347" s="253" t="s">
        <v>1</v>
      </c>
      <c r="F347" s="254" t="s">
        <v>207</v>
      </c>
      <c r="G347" s="252"/>
      <c r="H347" s="255">
        <v>4</v>
      </c>
      <c r="I347" s="256"/>
      <c r="J347" s="256"/>
      <c r="K347" s="252"/>
      <c r="L347" s="252"/>
      <c r="M347" s="257"/>
      <c r="N347" s="258"/>
      <c r="O347" s="259"/>
      <c r="P347" s="259"/>
      <c r="Q347" s="259"/>
      <c r="R347" s="259"/>
      <c r="S347" s="259"/>
      <c r="T347" s="259"/>
      <c r="U347" s="259"/>
      <c r="V347" s="259"/>
      <c r="W347" s="259"/>
      <c r="X347" s="260"/>
      <c r="Y347" s="14"/>
      <c r="Z347" s="14"/>
      <c r="AA347" s="14"/>
      <c r="AB347" s="14"/>
      <c r="AC347" s="14"/>
      <c r="AD347" s="14"/>
      <c r="AE347" s="14"/>
      <c r="AT347" s="261" t="s">
        <v>205</v>
      </c>
      <c r="AU347" s="261" t="s">
        <v>85</v>
      </c>
      <c r="AV347" s="14" t="s">
        <v>175</v>
      </c>
      <c r="AW347" s="14" t="s">
        <v>5</v>
      </c>
      <c r="AX347" s="14" t="s">
        <v>83</v>
      </c>
      <c r="AY347" s="261" t="s">
        <v>168</v>
      </c>
    </row>
    <row r="348" s="2" customFormat="1" ht="24.15" customHeight="1">
      <c r="A348" s="38"/>
      <c r="B348" s="39"/>
      <c r="C348" s="221" t="s">
        <v>434</v>
      </c>
      <c r="D348" s="221" t="s">
        <v>171</v>
      </c>
      <c r="E348" s="222" t="s">
        <v>435</v>
      </c>
      <c r="F348" s="223" t="s">
        <v>436</v>
      </c>
      <c r="G348" s="224" t="s">
        <v>292</v>
      </c>
      <c r="H348" s="225">
        <v>2</v>
      </c>
      <c r="I348" s="226"/>
      <c r="J348" s="226"/>
      <c r="K348" s="227">
        <f>ROUND(P348*H348,2)</f>
        <v>0</v>
      </c>
      <c r="L348" s="223" t="s">
        <v>1</v>
      </c>
      <c r="M348" s="44"/>
      <c r="N348" s="228" t="s">
        <v>1</v>
      </c>
      <c r="O348" s="229" t="s">
        <v>39</v>
      </c>
      <c r="P348" s="230">
        <f>I348+J348</f>
        <v>0</v>
      </c>
      <c r="Q348" s="230">
        <f>ROUND(I348*H348,2)</f>
        <v>0</v>
      </c>
      <c r="R348" s="230">
        <f>ROUND(J348*H348,2)</f>
        <v>0</v>
      </c>
      <c r="S348" s="91"/>
      <c r="T348" s="231">
        <f>S348*H348</f>
        <v>0</v>
      </c>
      <c r="U348" s="231">
        <v>0</v>
      </c>
      <c r="V348" s="231">
        <f>U348*H348</f>
        <v>0</v>
      </c>
      <c r="W348" s="231">
        <v>0</v>
      </c>
      <c r="X348" s="232">
        <f>W348*H348</f>
        <v>0</v>
      </c>
      <c r="Y348" s="38"/>
      <c r="Z348" s="38"/>
      <c r="AA348" s="38"/>
      <c r="AB348" s="38"/>
      <c r="AC348" s="38"/>
      <c r="AD348" s="38"/>
      <c r="AE348" s="38"/>
      <c r="AR348" s="233" t="s">
        <v>175</v>
      </c>
      <c r="AT348" s="233" t="s">
        <v>171</v>
      </c>
      <c r="AU348" s="233" t="s">
        <v>85</v>
      </c>
      <c r="AY348" s="17" t="s">
        <v>168</v>
      </c>
      <c r="BE348" s="234">
        <f>IF(O348="základní",K348,0)</f>
        <v>0</v>
      </c>
      <c r="BF348" s="234">
        <f>IF(O348="snížená",K348,0)</f>
        <v>0</v>
      </c>
      <c r="BG348" s="234">
        <f>IF(O348="zákl. přenesená",K348,0)</f>
        <v>0</v>
      </c>
      <c r="BH348" s="234">
        <f>IF(O348="sníž. přenesená",K348,0)</f>
        <v>0</v>
      </c>
      <c r="BI348" s="234">
        <f>IF(O348="nulová",K348,0)</f>
        <v>0</v>
      </c>
      <c r="BJ348" s="17" t="s">
        <v>83</v>
      </c>
      <c r="BK348" s="234">
        <f>ROUND(P348*H348,2)</f>
        <v>0</v>
      </c>
      <c r="BL348" s="17" t="s">
        <v>175</v>
      </c>
      <c r="BM348" s="233" t="s">
        <v>437</v>
      </c>
    </row>
    <row r="349" s="2" customFormat="1">
      <c r="A349" s="38"/>
      <c r="B349" s="39"/>
      <c r="C349" s="40"/>
      <c r="D349" s="235" t="s">
        <v>176</v>
      </c>
      <c r="E349" s="40"/>
      <c r="F349" s="236" t="s">
        <v>436</v>
      </c>
      <c r="G349" s="40"/>
      <c r="H349" s="40"/>
      <c r="I349" s="237"/>
      <c r="J349" s="237"/>
      <c r="K349" s="40"/>
      <c r="L349" s="40"/>
      <c r="M349" s="44"/>
      <c r="N349" s="238"/>
      <c r="O349" s="239"/>
      <c r="P349" s="91"/>
      <c r="Q349" s="91"/>
      <c r="R349" s="91"/>
      <c r="S349" s="91"/>
      <c r="T349" s="91"/>
      <c r="U349" s="91"/>
      <c r="V349" s="91"/>
      <c r="W349" s="91"/>
      <c r="X349" s="92"/>
      <c r="Y349" s="38"/>
      <c r="Z349" s="38"/>
      <c r="AA349" s="38"/>
      <c r="AB349" s="38"/>
      <c r="AC349" s="38"/>
      <c r="AD349" s="38"/>
      <c r="AE349" s="38"/>
      <c r="AT349" s="17" t="s">
        <v>176</v>
      </c>
      <c r="AU349" s="17" t="s">
        <v>85</v>
      </c>
    </row>
    <row r="350" s="13" customFormat="1">
      <c r="A350" s="13"/>
      <c r="B350" s="240"/>
      <c r="C350" s="241"/>
      <c r="D350" s="235" t="s">
        <v>205</v>
      </c>
      <c r="E350" s="242" t="s">
        <v>1</v>
      </c>
      <c r="F350" s="243" t="s">
        <v>438</v>
      </c>
      <c r="G350" s="241"/>
      <c r="H350" s="244">
        <v>2</v>
      </c>
      <c r="I350" s="245"/>
      <c r="J350" s="245"/>
      <c r="K350" s="241"/>
      <c r="L350" s="241"/>
      <c r="M350" s="246"/>
      <c r="N350" s="247"/>
      <c r="O350" s="248"/>
      <c r="P350" s="248"/>
      <c r="Q350" s="248"/>
      <c r="R350" s="248"/>
      <c r="S350" s="248"/>
      <c r="T350" s="248"/>
      <c r="U350" s="248"/>
      <c r="V350" s="248"/>
      <c r="W350" s="248"/>
      <c r="X350" s="249"/>
      <c r="Y350" s="13"/>
      <c r="Z350" s="13"/>
      <c r="AA350" s="13"/>
      <c r="AB350" s="13"/>
      <c r="AC350" s="13"/>
      <c r="AD350" s="13"/>
      <c r="AE350" s="13"/>
      <c r="AT350" s="250" t="s">
        <v>205</v>
      </c>
      <c r="AU350" s="250" t="s">
        <v>85</v>
      </c>
      <c r="AV350" s="13" t="s">
        <v>85</v>
      </c>
      <c r="AW350" s="13" t="s">
        <v>5</v>
      </c>
      <c r="AX350" s="13" t="s">
        <v>76</v>
      </c>
      <c r="AY350" s="250" t="s">
        <v>168</v>
      </c>
    </row>
    <row r="351" s="14" customFormat="1">
      <c r="A351" s="14"/>
      <c r="B351" s="251"/>
      <c r="C351" s="252"/>
      <c r="D351" s="235" t="s">
        <v>205</v>
      </c>
      <c r="E351" s="253" t="s">
        <v>1</v>
      </c>
      <c r="F351" s="254" t="s">
        <v>207</v>
      </c>
      <c r="G351" s="252"/>
      <c r="H351" s="255">
        <v>2</v>
      </c>
      <c r="I351" s="256"/>
      <c r="J351" s="256"/>
      <c r="K351" s="252"/>
      <c r="L351" s="252"/>
      <c r="M351" s="257"/>
      <c r="N351" s="258"/>
      <c r="O351" s="259"/>
      <c r="P351" s="259"/>
      <c r="Q351" s="259"/>
      <c r="R351" s="259"/>
      <c r="S351" s="259"/>
      <c r="T351" s="259"/>
      <c r="U351" s="259"/>
      <c r="V351" s="259"/>
      <c r="W351" s="259"/>
      <c r="X351" s="260"/>
      <c r="Y351" s="14"/>
      <c r="Z351" s="14"/>
      <c r="AA351" s="14"/>
      <c r="AB351" s="14"/>
      <c r="AC351" s="14"/>
      <c r="AD351" s="14"/>
      <c r="AE351" s="14"/>
      <c r="AT351" s="261" t="s">
        <v>205</v>
      </c>
      <c r="AU351" s="261" t="s">
        <v>85</v>
      </c>
      <c r="AV351" s="14" t="s">
        <v>175</v>
      </c>
      <c r="AW351" s="14" t="s">
        <v>5</v>
      </c>
      <c r="AX351" s="14" t="s">
        <v>83</v>
      </c>
      <c r="AY351" s="261" t="s">
        <v>168</v>
      </c>
    </row>
    <row r="352" s="2" customFormat="1" ht="24.15" customHeight="1">
      <c r="A352" s="38"/>
      <c r="B352" s="39"/>
      <c r="C352" s="221" t="s">
        <v>301</v>
      </c>
      <c r="D352" s="221" t="s">
        <v>171</v>
      </c>
      <c r="E352" s="222" t="s">
        <v>439</v>
      </c>
      <c r="F352" s="223" t="s">
        <v>440</v>
      </c>
      <c r="G352" s="224" t="s">
        <v>292</v>
      </c>
      <c r="H352" s="225">
        <v>18</v>
      </c>
      <c r="I352" s="226"/>
      <c r="J352" s="226"/>
      <c r="K352" s="227">
        <f>ROUND(P352*H352,2)</f>
        <v>0</v>
      </c>
      <c r="L352" s="223" t="s">
        <v>1</v>
      </c>
      <c r="M352" s="44"/>
      <c r="N352" s="228" t="s">
        <v>1</v>
      </c>
      <c r="O352" s="229" t="s">
        <v>39</v>
      </c>
      <c r="P352" s="230">
        <f>I352+J352</f>
        <v>0</v>
      </c>
      <c r="Q352" s="230">
        <f>ROUND(I352*H352,2)</f>
        <v>0</v>
      </c>
      <c r="R352" s="230">
        <f>ROUND(J352*H352,2)</f>
        <v>0</v>
      </c>
      <c r="S352" s="91"/>
      <c r="T352" s="231">
        <f>S352*H352</f>
        <v>0</v>
      </c>
      <c r="U352" s="231">
        <v>0</v>
      </c>
      <c r="V352" s="231">
        <f>U352*H352</f>
        <v>0</v>
      </c>
      <c r="W352" s="231">
        <v>0</v>
      </c>
      <c r="X352" s="232">
        <f>W352*H352</f>
        <v>0</v>
      </c>
      <c r="Y352" s="38"/>
      <c r="Z352" s="38"/>
      <c r="AA352" s="38"/>
      <c r="AB352" s="38"/>
      <c r="AC352" s="38"/>
      <c r="AD352" s="38"/>
      <c r="AE352" s="38"/>
      <c r="AR352" s="233" t="s">
        <v>175</v>
      </c>
      <c r="AT352" s="233" t="s">
        <v>171</v>
      </c>
      <c r="AU352" s="233" t="s">
        <v>85</v>
      </c>
      <c r="AY352" s="17" t="s">
        <v>168</v>
      </c>
      <c r="BE352" s="234">
        <f>IF(O352="základní",K352,0)</f>
        <v>0</v>
      </c>
      <c r="BF352" s="234">
        <f>IF(O352="snížená",K352,0)</f>
        <v>0</v>
      </c>
      <c r="BG352" s="234">
        <f>IF(O352="zákl. přenesená",K352,0)</f>
        <v>0</v>
      </c>
      <c r="BH352" s="234">
        <f>IF(O352="sníž. přenesená",K352,0)</f>
        <v>0</v>
      </c>
      <c r="BI352" s="234">
        <f>IF(O352="nulová",K352,0)</f>
        <v>0</v>
      </c>
      <c r="BJ352" s="17" t="s">
        <v>83</v>
      </c>
      <c r="BK352" s="234">
        <f>ROUND(P352*H352,2)</f>
        <v>0</v>
      </c>
      <c r="BL352" s="17" t="s">
        <v>175</v>
      </c>
      <c r="BM352" s="233" t="s">
        <v>441</v>
      </c>
    </row>
    <row r="353" s="2" customFormat="1">
      <c r="A353" s="38"/>
      <c r="B353" s="39"/>
      <c r="C353" s="40"/>
      <c r="D353" s="235" t="s">
        <v>176</v>
      </c>
      <c r="E353" s="40"/>
      <c r="F353" s="236" t="s">
        <v>440</v>
      </c>
      <c r="G353" s="40"/>
      <c r="H353" s="40"/>
      <c r="I353" s="237"/>
      <c r="J353" s="237"/>
      <c r="K353" s="40"/>
      <c r="L353" s="40"/>
      <c r="M353" s="44"/>
      <c r="N353" s="238"/>
      <c r="O353" s="239"/>
      <c r="P353" s="91"/>
      <c r="Q353" s="91"/>
      <c r="R353" s="91"/>
      <c r="S353" s="91"/>
      <c r="T353" s="91"/>
      <c r="U353" s="91"/>
      <c r="V353" s="91"/>
      <c r="W353" s="91"/>
      <c r="X353" s="92"/>
      <c r="Y353" s="38"/>
      <c r="Z353" s="38"/>
      <c r="AA353" s="38"/>
      <c r="AB353" s="38"/>
      <c r="AC353" s="38"/>
      <c r="AD353" s="38"/>
      <c r="AE353" s="38"/>
      <c r="AT353" s="17" t="s">
        <v>176</v>
      </c>
      <c r="AU353" s="17" t="s">
        <v>85</v>
      </c>
    </row>
    <row r="354" s="13" customFormat="1">
      <c r="A354" s="13"/>
      <c r="B354" s="240"/>
      <c r="C354" s="241"/>
      <c r="D354" s="235" t="s">
        <v>205</v>
      </c>
      <c r="E354" s="242" t="s">
        <v>1</v>
      </c>
      <c r="F354" s="243" t="s">
        <v>442</v>
      </c>
      <c r="G354" s="241"/>
      <c r="H354" s="244">
        <v>18</v>
      </c>
      <c r="I354" s="245"/>
      <c r="J354" s="245"/>
      <c r="K354" s="241"/>
      <c r="L354" s="241"/>
      <c r="M354" s="246"/>
      <c r="N354" s="247"/>
      <c r="O354" s="248"/>
      <c r="P354" s="248"/>
      <c r="Q354" s="248"/>
      <c r="R354" s="248"/>
      <c r="S354" s="248"/>
      <c r="T354" s="248"/>
      <c r="U354" s="248"/>
      <c r="V354" s="248"/>
      <c r="W354" s="248"/>
      <c r="X354" s="249"/>
      <c r="Y354" s="13"/>
      <c r="Z354" s="13"/>
      <c r="AA354" s="13"/>
      <c r="AB354" s="13"/>
      <c r="AC354" s="13"/>
      <c r="AD354" s="13"/>
      <c r="AE354" s="13"/>
      <c r="AT354" s="250" t="s">
        <v>205</v>
      </c>
      <c r="AU354" s="250" t="s">
        <v>85</v>
      </c>
      <c r="AV354" s="13" t="s">
        <v>85</v>
      </c>
      <c r="AW354" s="13" t="s">
        <v>5</v>
      </c>
      <c r="AX354" s="13" t="s">
        <v>76</v>
      </c>
      <c r="AY354" s="250" t="s">
        <v>168</v>
      </c>
    </row>
    <row r="355" s="14" customFormat="1">
      <c r="A355" s="14"/>
      <c r="B355" s="251"/>
      <c r="C355" s="252"/>
      <c r="D355" s="235" t="s">
        <v>205</v>
      </c>
      <c r="E355" s="253" t="s">
        <v>1</v>
      </c>
      <c r="F355" s="254" t="s">
        <v>207</v>
      </c>
      <c r="G355" s="252"/>
      <c r="H355" s="255">
        <v>18</v>
      </c>
      <c r="I355" s="256"/>
      <c r="J355" s="256"/>
      <c r="K355" s="252"/>
      <c r="L355" s="252"/>
      <c r="M355" s="257"/>
      <c r="N355" s="258"/>
      <c r="O355" s="259"/>
      <c r="P355" s="259"/>
      <c r="Q355" s="259"/>
      <c r="R355" s="259"/>
      <c r="S355" s="259"/>
      <c r="T355" s="259"/>
      <c r="U355" s="259"/>
      <c r="V355" s="259"/>
      <c r="W355" s="259"/>
      <c r="X355" s="260"/>
      <c r="Y355" s="14"/>
      <c r="Z355" s="14"/>
      <c r="AA355" s="14"/>
      <c r="AB355" s="14"/>
      <c r="AC355" s="14"/>
      <c r="AD355" s="14"/>
      <c r="AE355" s="14"/>
      <c r="AT355" s="261" t="s">
        <v>205</v>
      </c>
      <c r="AU355" s="261" t="s">
        <v>85</v>
      </c>
      <c r="AV355" s="14" t="s">
        <v>175</v>
      </c>
      <c r="AW355" s="14" t="s">
        <v>5</v>
      </c>
      <c r="AX355" s="14" t="s">
        <v>83</v>
      </c>
      <c r="AY355" s="261" t="s">
        <v>168</v>
      </c>
    </row>
    <row r="356" s="2" customFormat="1" ht="24.15" customHeight="1">
      <c r="A356" s="38"/>
      <c r="B356" s="39"/>
      <c r="C356" s="221" t="s">
        <v>443</v>
      </c>
      <c r="D356" s="221" t="s">
        <v>171</v>
      </c>
      <c r="E356" s="222" t="s">
        <v>444</v>
      </c>
      <c r="F356" s="223" t="s">
        <v>445</v>
      </c>
      <c r="G356" s="224" t="s">
        <v>203</v>
      </c>
      <c r="H356" s="225">
        <v>2.91</v>
      </c>
      <c r="I356" s="226"/>
      <c r="J356" s="226"/>
      <c r="K356" s="227">
        <f>ROUND(P356*H356,2)</f>
        <v>0</v>
      </c>
      <c r="L356" s="223" t="s">
        <v>1</v>
      </c>
      <c r="M356" s="44"/>
      <c r="N356" s="228" t="s">
        <v>1</v>
      </c>
      <c r="O356" s="229" t="s">
        <v>39</v>
      </c>
      <c r="P356" s="230">
        <f>I356+J356</f>
        <v>0</v>
      </c>
      <c r="Q356" s="230">
        <f>ROUND(I356*H356,2)</f>
        <v>0</v>
      </c>
      <c r="R356" s="230">
        <f>ROUND(J356*H356,2)</f>
        <v>0</v>
      </c>
      <c r="S356" s="91"/>
      <c r="T356" s="231">
        <f>S356*H356</f>
        <v>0</v>
      </c>
      <c r="U356" s="231">
        <v>0</v>
      </c>
      <c r="V356" s="231">
        <f>U356*H356</f>
        <v>0</v>
      </c>
      <c r="W356" s="231">
        <v>0</v>
      </c>
      <c r="X356" s="232">
        <f>W356*H356</f>
        <v>0</v>
      </c>
      <c r="Y356" s="38"/>
      <c r="Z356" s="38"/>
      <c r="AA356" s="38"/>
      <c r="AB356" s="38"/>
      <c r="AC356" s="38"/>
      <c r="AD356" s="38"/>
      <c r="AE356" s="38"/>
      <c r="AR356" s="233" t="s">
        <v>175</v>
      </c>
      <c r="AT356" s="233" t="s">
        <v>171</v>
      </c>
      <c r="AU356" s="233" t="s">
        <v>85</v>
      </c>
      <c r="AY356" s="17" t="s">
        <v>168</v>
      </c>
      <c r="BE356" s="234">
        <f>IF(O356="základní",K356,0)</f>
        <v>0</v>
      </c>
      <c r="BF356" s="234">
        <f>IF(O356="snížená",K356,0)</f>
        <v>0</v>
      </c>
      <c r="BG356" s="234">
        <f>IF(O356="zákl. přenesená",K356,0)</f>
        <v>0</v>
      </c>
      <c r="BH356" s="234">
        <f>IF(O356="sníž. přenesená",K356,0)</f>
        <v>0</v>
      </c>
      <c r="BI356" s="234">
        <f>IF(O356="nulová",K356,0)</f>
        <v>0</v>
      </c>
      <c r="BJ356" s="17" t="s">
        <v>83</v>
      </c>
      <c r="BK356" s="234">
        <f>ROUND(P356*H356,2)</f>
        <v>0</v>
      </c>
      <c r="BL356" s="17" t="s">
        <v>175</v>
      </c>
      <c r="BM356" s="233" t="s">
        <v>446</v>
      </c>
    </row>
    <row r="357" s="2" customFormat="1">
      <c r="A357" s="38"/>
      <c r="B357" s="39"/>
      <c r="C357" s="40"/>
      <c r="D357" s="235" t="s">
        <v>176</v>
      </c>
      <c r="E357" s="40"/>
      <c r="F357" s="236" t="s">
        <v>445</v>
      </c>
      <c r="G357" s="40"/>
      <c r="H357" s="40"/>
      <c r="I357" s="237"/>
      <c r="J357" s="237"/>
      <c r="K357" s="40"/>
      <c r="L357" s="40"/>
      <c r="M357" s="44"/>
      <c r="N357" s="238"/>
      <c r="O357" s="239"/>
      <c r="P357" s="91"/>
      <c r="Q357" s="91"/>
      <c r="R357" s="91"/>
      <c r="S357" s="91"/>
      <c r="T357" s="91"/>
      <c r="U357" s="91"/>
      <c r="V357" s="91"/>
      <c r="W357" s="91"/>
      <c r="X357" s="92"/>
      <c r="Y357" s="38"/>
      <c r="Z357" s="38"/>
      <c r="AA357" s="38"/>
      <c r="AB357" s="38"/>
      <c r="AC357" s="38"/>
      <c r="AD357" s="38"/>
      <c r="AE357" s="38"/>
      <c r="AT357" s="17" t="s">
        <v>176</v>
      </c>
      <c r="AU357" s="17" t="s">
        <v>85</v>
      </c>
    </row>
    <row r="358" s="13" customFormat="1">
      <c r="A358" s="13"/>
      <c r="B358" s="240"/>
      <c r="C358" s="241"/>
      <c r="D358" s="235" t="s">
        <v>205</v>
      </c>
      <c r="E358" s="242" t="s">
        <v>1</v>
      </c>
      <c r="F358" s="243" t="s">
        <v>447</v>
      </c>
      <c r="G358" s="241"/>
      <c r="H358" s="244">
        <v>2.91</v>
      </c>
      <c r="I358" s="245"/>
      <c r="J358" s="245"/>
      <c r="K358" s="241"/>
      <c r="L358" s="241"/>
      <c r="M358" s="246"/>
      <c r="N358" s="247"/>
      <c r="O358" s="248"/>
      <c r="P358" s="248"/>
      <c r="Q358" s="248"/>
      <c r="R358" s="248"/>
      <c r="S358" s="248"/>
      <c r="T358" s="248"/>
      <c r="U358" s="248"/>
      <c r="V358" s="248"/>
      <c r="W358" s="248"/>
      <c r="X358" s="249"/>
      <c r="Y358" s="13"/>
      <c r="Z358" s="13"/>
      <c r="AA358" s="13"/>
      <c r="AB358" s="13"/>
      <c r="AC358" s="13"/>
      <c r="AD358" s="13"/>
      <c r="AE358" s="13"/>
      <c r="AT358" s="250" t="s">
        <v>205</v>
      </c>
      <c r="AU358" s="250" t="s">
        <v>85</v>
      </c>
      <c r="AV358" s="13" t="s">
        <v>85</v>
      </c>
      <c r="AW358" s="13" t="s">
        <v>5</v>
      </c>
      <c r="AX358" s="13" t="s">
        <v>76</v>
      </c>
      <c r="AY358" s="250" t="s">
        <v>168</v>
      </c>
    </row>
    <row r="359" s="14" customFormat="1">
      <c r="A359" s="14"/>
      <c r="B359" s="251"/>
      <c r="C359" s="252"/>
      <c r="D359" s="235" t="s">
        <v>205</v>
      </c>
      <c r="E359" s="253" t="s">
        <v>1</v>
      </c>
      <c r="F359" s="254" t="s">
        <v>207</v>
      </c>
      <c r="G359" s="252"/>
      <c r="H359" s="255">
        <v>2.91</v>
      </c>
      <c r="I359" s="256"/>
      <c r="J359" s="256"/>
      <c r="K359" s="252"/>
      <c r="L359" s="252"/>
      <c r="M359" s="257"/>
      <c r="N359" s="258"/>
      <c r="O359" s="259"/>
      <c r="P359" s="259"/>
      <c r="Q359" s="259"/>
      <c r="R359" s="259"/>
      <c r="S359" s="259"/>
      <c r="T359" s="259"/>
      <c r="U359" s="259"/>
      <c r="V359" s="259"/>
      <c r="W359" s="259"/>
      <c r="X359" s="260"/>
      <c r="Y359" s="14"/>
      <c r="Z359" s="14"/>
      <c r="AA359" s="14"/>
      <c r="AB359" s="14"/>
      <c r="AC359" s="14"/>
      <c r="AD359" s="14"/>
      <c r="AE359" s="14"/>
      <c r="AT359" s="261" t="s">
        <v>205</v>
      </c>
      <c r="AU359" s="261" t="s">
        <v>85</v>
      </c>
      <c r="AV359" s="14" t="s">
        <v>175</v>
      </c>
      <c r="AW359" s="14" t="s">
        <v>5</v>
      </c>
      <c r="AX359" s="14" t="s">
        <v>83</v>
      </c>
      <c r="AY359" s="261" t="s">
        <v>168</v>
      </c>
    </row>
    <row r="360" s="2" customFormat="1" ht="24.15" customHeight="1">
      <c r="A360" s="38"/>
      <c r="B360" s="39"/>
      <c r="C360" s="221" t="s">
        <v>307</v>
      </c>
      <c r="D360" s="221" t="s">
        <v>171</v>
      </c>
      <c r="E360" s="222" t="s">
        <v>448</v>
      </c>
      <c r="F360" s="223" t="s">
        <v>449</v>
      </c>
      <c r="G360" s="224" t="s">
        <v>203</v>
      </c>
      <c r="H360" s="225">
        <v>246.503</v>
      </c>
      <c r="I360" s="226"/>
      <c r="J360" s="226"/>
      <c r="K360" s="227">
        <f>ROUND(P360*H360,2)</f>
        <v>0</v>
      </c>
      <c r="L360" s="223" t="s">
        <v>1</v>
      </c>
      <c r="M360" s="44"/>
      <c r="N360" s="228" t="s">
        <v>1</v>
      </c>
      <c r="O360" s="229" t="s">
        <v>39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91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38"/>
      <c r="Z360" s="38"/>
      <c r="AA360" s="38"/>
      <c r="AB360" s="38"/>
      <c r="AC360" s="38"/>
      <c r="AD360" s="38"/>
      <c r="AE360" s="38"/>
      <c r="AR360" s="233" t="s">
        <v>175</v>
      </c>
      <c r="AT360" s="233" t="s">
        <v>171</v>
      </c>
      <c r="AU360" s="233" t="s">
        <v>85</v>
      </c>
      <c r="AY360" s="17" t="s">
        <v>168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7" t="s">
        <v>83</v>
      </c>
      <c r="BK360" s="234">
        <f>ROUND(P360*H360,2)</f>
        <v>0</v>
      </c>
      <c r="BL360" s="17" t="s">
        <v>175</v>
      </c>
      <c r="BM360" s="233" t="s">
        <v>450</v>
      </c>
    </row>
    <row r="361" s="2" customFormat="1">
      <c r="A361" s="38"/>
      <c r="B361" s="39"/>
      <c r="C361" s="40"/>
      <c r="D361" s="235" t="s">
        <v>176</v>
      </c>
      <c r="E361" s="40"/>
      <c r="F361" s="236" t="s">
        <v>449</v>
      </c>
      <c r="G361" s="40"/>
      <c r="H361" s="40"/>
      <c r="I361" s="237"/>
      <c r="J361" s="237"/>
      <c r="K361" s="40"/>
      <c r="L361" s="40"/>
      <c r="M361" s="44"/>
      <c r="N361" s="238"/>
      <c r="O361" s="239"/>
      <c r="P361" s="91"/>
      <c r="Q361" s="91"/>
      <c r="R361" s="91"/>
      <c r="S361" s="91"/>
      <c r="T361" s="91"/>
      <c r="U361" s="91"/>
      <c r="V361" s="91"/>
      <c r="W361" s="91"/>
      <c r="X361" s="92"/>
      <c r="Y361" s="38"/>
      <c r="Z361" s="38"/>
      <c r="AA361" s="38"/>
      <c r="AB361" s="38"/>
      <c r="AC361" s="38"/>
      <c r="AD361" s="38"/>
      <c r="AE361" s="38"/>
      <c r="AT361" s="17" t="s">
        <v>176</v>
      </c>
      <c r="AU361" s="17" t="s">
        <v>85</v>
      </c>
    </row>
    <row r="362" s="2" customFormat="1" ht="44.25" customHeight="1">
      <c r="A362" s="38"/>
      <c r="B362" s="39"/>
      <c r="C362" s="221" t="s">
        <v>451</v>
      </c>
      <c r="D362" s="221" t="s">
        <v>171</v>
      </c>
      <c r="E362" s="222" t="s">
        <v>452</v>
      </c>
      <c r="F362" s="223" t="s">
        <v>453</v>
      </c>
      <c r="G362" s="224" t="s">
        <v>203</v>
      </c>
      <c r="H362" s="225">
        <v>90.049</v>
      </c>
      <c r="I362" s="226"/>
      <c r="J362" s="226"/>
      <c r="K362" s="227">
        <f>ROUND(P362*H362,2)</f>
        <v>0</v>
      </c>
      <c r="L362" s="223" t="s">
        <v>1</v>
      </c>
      <c r="M362" s="44"/>
      <c r="N362" s="228" t="s">
        <v>1</v>
      </c>
      <c r="O362" s="229" t="s">
        <v>39</v>
      </c>
      <c r="P362" s="230">
        <f>I362+J362</f>
        <v>0</v>
      </c>
      <c r="Q362" s="230">
        <f>ROUND(I362*H362,2)</f>
        <v>0</v>
      </c>
      <c r="R362" s="230">
        <f>ROUND(J362*H362,2)</f>
        <v>0</v>
      </c>
      <c r="S362" s="91"/>
      <c r="T362" s="231">
        <f>S362*H362</f>
        <v>0</v>
      </c>
      <c r="U362" s="231">
        <v>0</v>
      </c>
      <c r="V362" s="231">
        <f>U362*H362</f>
        <v>0</v>
      </c>
      <c r="W362" s="231">
        <v>0</v>
      </c>
      <c r="X362" s="232">
        <f>W362*H362</f>
        <v>0</v>
      </c>
      <c r="Y362" s="38"/>
      <c r="Z362" s="38"/>
      <c r="AA362" s="38"/>
      <c r="AB362" s="38"/>
      <c r="AC362" s="38"/>
      <c r="AD362" s="38"/>
      <c r="AE362" s="38"/>
      <c r="AR362" s="233" t="s">
        <v>175</v>
      </c>
      <c r="AT362" s="233" t="s">
        <v>171</v>
      </c>
      <c r="AU362" s="233" t="s">
        <v>85</v>
      </c>
      <c r="AY362" s="17" t="s">
        <v>168</v>
      </c>
      <c r="BE362" s="234">
        <f>IF(O362="základní",K362,0)</f>
        <v>0</v>
      </c>
      <c r="BF362" s="234">
        <f>IF(O362="snížená",K362,0)</f>
        <v>0</v>
      </c>
      <c r="BG362" s="234">
        <f>IF(O362="zákl. přenesená",K362,0)</f>
        <v>0</v>
      </c>
      <c r="BH362" s="234">
        <f>IF(O362="sníž. přenesená",K362,0)</f>
        <v>0</v>
      </c>
      <c r="BI362" s="234">
        <f>IF(O362="nulová",K362,0)</f>
        <v>0</v>
      </c>
      <c r="BJ362" s="17" t="s">
        <v>83</v>
      </c>
      <c r="BK362" s="234">
        <f>ROUND(P362*H362,2)</f>
        <v>0</v>
      </c>
      <c r="BL362" s="17" t="s">
        <v>175</v>
      </c>
      <c r="BM362" s="233" t="s">
        <v>454</v>
      </c>
    </row>
    <row r="363" s="2" customFormat="1">
      <c r="A363" s="38"/>
      <c r="B363" s="39"/>
      <c r="C363" s="40"/>
      <c r="D363" s="235" t="s">
        <v>176</v>
      </c>
      <c r="E363" s="40"/>
      <c r="F363" s="236" t="s">
        <v>453</v>
      </c>
      <c r="G363" s="40"/>
      <c r="H363" s="40"/>
      <c r="I363" s="237"/>
      <c r="J363" s="237"/>
      <c r="K363" s="40"/>
      <c r="L363" s="40"/>
      <c r="M363" s="44"/>
      <c r="N363" s="238"/>
      <c r="O363" s="239"/>
      <c r="P363" s="91"/>
      <c r="Q363" s="91"/>
      <c r="R363" s="91"/>
      <c r="S363" s="91"/>
      <c r="T363" s="91"/>
      <c r="U363" s="91"/>
      <c r="V363" s="91"/>
      <c r="W363" s="91"/>
      <c r="X363" s="92"/>
      <c r="Y363" s="38"/>
      <c r="Z363" s="38"/>
      <c r="AA363" s="38"/>
      <c r="AB363" s="38"/>
      <c r="AC363" s="38"/>
      <c r="AD363" s="38"/>
      <c r="AE363" s="38"/>
      <c r="AT363" s="17" t="s">
        <v>176</v>
      </c>
      <c r="AU363" s="17" t="s">
        <v>85</v>
      </c>
    </row>
    <row r="364" s="13" customFormat="1">
      <c r="A364" s="13"/>
      <c r="B364" s="240"/>
      <c r="C364" s="241"/>
      <c r="D364" s="235" t="s">
        <v>205</v>
      </c>
      <c r="E364" s="242" t="s">
        <v>1</v>
      </c>
      <c r="F364" s="243" t="s">
        <v>455</v>
      </c>
      <c r="G364" s="241"/>
      <c r="H364" s="244">
        <v>138.769</v>
      </c>
      <c r="I364" s="245"/>
      <c r="J364" s="245"/>
      <c r="K364" s="241"/>
      <c r="L364" s="241"/>
      <c r="M364" s="246"/>
      <c r="N364" s="247"/>
      <c r="O364" s="248"/>
      <c r="P364" s="248"/>
      <c r="Q364" s="248"/>
      <c r="R364" s="248"/>
      <c r="S364" s="248"/>
      <c r="T364" s="248"/>
      <c r="U364" s="248"/>
      <c r="V364" s="248"/>
      <c r="W364" s="248"/>
      <c r="X364" s="249"/>
      <c r="Y364" s="13"/>
      <c r="Z364" s="13"/>
      <c r="AA364" s="13"/>
      <c r="AB364" s="13"/>
      <c r="AC364" s="13"/>
      <c r="AD364" s="13"/>
      <c r="AE364" s="13"/>
      <c r="AT364" s="250" t="s">
        <v>205</v>
      </c>
      <c r="AU364" s="250" t="s">
        <v>85</v>
      </c>
      <c r="AV364" s="13" t="s">
        <v>85</v>
      </c>
      <c r="AW364" s="13" t="s">
        <v>5</v>
      </c>
      <c r="AX364" s="13" t="s">
        <v>76</v>
      </c>
      <c r="AY364" s="250" t="s">
        <v>168</v>
      </c>
    </row>
    <row r="365" s="13" customFormat="1">
      <c r="A365" s="13"/>
      <c r="B365" s="240"/>
      <c r="C365" s="241"/>
      <c r="D365" s="235" t="s">
        <v>205</v>
      </c>
      <c r="E365" s="242" t="s">
        <v>1</v>
      </c>
      <c r="F365" s="243" t="s">
        <v>456</v>
      </c>
      <c r="G365" s="241"/>
      <c r="H365" s="244">
        <v>-48.72</v>
      </c>
      <c r="I365" s="245"/>
      <c r="J365" s="245"/>
      <c r="K365" s="241"/>
      <c r="L365" s="241"/>
      <c r="M365" s="246"/>
      <c r="N365" s="247"/>
      <c r="O365" s="248"/>
      <c r="P365" s="248"/>
      <c r="Q365" s="248"/>
      <c r="R365" s="248"/>
      <c r="S365" s="248"/>
      <c r="T365" s="248"/>
      <c r="U365" s="248"/>
      <c r="V365" s="248"/>
      <c r="W365" s="248"/>
      <c r="X365" s="249"/>
      <c r="Y365" s="13"/>
      <c r="Z365" s="13"/>
      <c r="AA365" s="13"/>
      <c r="AB365" s="13"/>
      <c r="AC365" s="13"/>
      <c r="AD365" s="13"/>
      <c r="AE365" s="13"/>
      <c r="AT365" s="250" t="s">
        <v>205</v>
      </c>
      <c r="AU365" s="250" t="s">
        <v>85</v>
      </c>
      <c r="AV365" s="13" t="s">
        <v>85</v>
      </c>
      <c r="AW365" s="13" t="s">
        <v>5</v>
      </c>
      <c r="AX365" s="13" t="s">
        <v>76</v>
      </c>
      <c r="AY365" s="250" t="s">
        <v>168</v>
      </c>
    </row>
    <row r="366" s="14" customFormat="1">
      <c r="A366" s="14"/>
      <c r="B366" s="251"/>
      <c r="C366" s="252"/>
      <c r="D366" s="235" t="s">
        <v>205</v>
      </c>
      <c r="E366" s="253" t="s">
        <v>1</v>
      </c>
      <c r="F366" s="254" t="s">
        <v>207</v>
      </c>
      <c r="G366" s="252"/>
      <c r="H366" s="255">
        <v>90.049</v>
      </c>
      <c r="I366" s="256"/>
      <c r="J366" s="256"/>
      <c r="K366" s="252"/>
      <c r="L366" s="252"/>
      <c r="M366" s="257"/>
      <c r="N366" s="258"/>
      <c r="O366" s="259"/>
      <c r="P366" s="259"/>
      <c r="Q366" s="259"/>
      <c r="R366" s="259"/>
      <c r="S366" s="259"/>
      <c r="T366" s="259"/>
      <c r="U366" s="259"/>
      <c r="V366" s="259"/>
      <c r="W366" s="259"/>
      <c r="X366" s="260"/>
      <c r="Y366" s="14"/>
      <c r="Z366" s="14"/>
      <c r="AA366" s="14"/>
      <c r="AB366" s="14"/>
      <c r="AC366" s="14"/>
      <c r="AD366" s="14"/>
      <c r="AE366" s="14"/>
      <c r="AT366" s="261" t="s">
        <v>205</v>
      </c>
      <c r="AU366" s="261" t="s">
        <v>85</v>
      </c>
      <c r="AV366" s="14" t="s">
        <v>175</v>
      </c>
      <c r="AW366" s="14" t="s">
        <v>5</v>
      </c>
      <c r="AX366" s="14" t="s">
        <v>83</v>
      </c>
      <c r="AY366" s="261" t="s">
        <v>168</v>
      </c>
    </row>
    <row r="367" s="2" customFormat="1" ht="24.15" customHeight="1">
      <c r="A367" s="38"/>
      <c r="B367" s="39"/>
      <c r="C367" s="262" t="s">
        <v>312</v>
      </c>
      <c r="D367" s="262" t="s">
        <v>304</v>
      </c>
      <c r="E367" s="263" t="s">
        <v>457</v>
      </c>
      <c r="F367" s="264" t="s">
        <v>458</v>
      </c>
      <c r="G367" s="265" t="s">
        <v>203</v>
      </c>
      <c r="H367" s="266">
        <v>94.551</v>
      </c>
      <c r="I367" s="267"/>
      <c r="J367" s="268"/>
      <c r="K367" s="269">
        <f>ROUND(P367*H367,2)</f>
        <v>0</v>
      </c>
      <c r="L367" s="264" t="s">
        <v>1</v>
      </c>
      <c r="M367" s="270"/>
      <c r="N367" s="271" t="s">
        <v>1</v>
      </c>
      <c r="O367" s="229" t="s">
        <v>39</v>
      </c>
      <c r="P367" s="230">
        <f>I367+J367</f>
        <v>0</v>
      </c>
      <c r="Q367" s="230">
        <f>ROUND(I367*H367,2)</f>
        <v>0</v>
      </c>
      <c r="R367" s="230">
        <f>ROUND(J367*H367,2)</f>
        <v>0</v>
      </c>
      <c r="S367" s="91"/>
      <c r="T367" s="231">
        <f>S367*H367</f>
        <v>0</v>
      </c>
      <c r="U367" s="231">
        <v>0</v>
      </c>
      <c r="V367" s="231">
        <f>U367*H367</f>
        <v>0</v>
      </c>
      <c r="W367" s="231">
        <v>0</v>
      </c>
      <c r="X367" s="232">
        <f>W367*H367</f>
        <v>0</v>
      </c>
      <c r="Y367" s="38"/>
      <c r="Z367" s="38"/>
      <c r="AA367" s="38"/>
      <c r="AB367" s="38"/>
      <c r="AC367" s="38"/>
      <c r="AD367" s="38"/>
      <c r="AE367" s="38"/>
      <c r="AR367" s="233" t="s">
        <v>185</v>
      </c>
      <c r="AT367" s="233" t="s">
        <v>304</v>
      </c>
      <c r="AU367" s="233" t="s">
        <v>85</v>
      </c>
      <c r="AY367" s="17" t="s">
        <v>168</v>
      </c>
      <c r="BE367" s="234">
        <f>IF(O367="základní",K367,0)</f>
        <v>0</v>
      </c>
      <c r="BF367" s="234">
        <f>IF(O367="snížená",K367,0)</f>
        <v>0</v>
      </c>
      <c r="BG367" s="234">
        <f>IF(O367="zákl. přenesená",K367,0)</f>
        <v>0</v>
      </c>
      <c r="BH367" s="234">
        <f>IF(O367="sníž. přenesená",K367,0)</f>
        <v>0</v>
      </c>
      <c r="BI367" s="234">
        <f>IF(O367="nulová",K367,0)</f>
        <v>0</v>
      </c>
      <c r="BJ367" s="17" t="s">
        <v>83</v>
      </c>
      <c r="BK367" s="234">
        <f>ROUND(P367*H367,2)</f>
        <v>0</v>
      </c>
      <c r="BL367" s="17" t="s">
        <v>175</v>
      </c>
      <c r="BM367" s="233" t="s">
        <v>459</v>
      </c>
    </row>
    <row r="368" s="2" customFormat="1">
      <c r="A368" s="38"/>
      <c r="B368" s="39"/>
      <c r="C368" s="40"/>
      <c r="D368" s="235" t="s">
        <v>176</v>
      </c>
      <c r="E368" s="40"/>
      <c r="F368" s="236" t="s">
        <v>458</v>
      </c>
      <c r="G368" s="40"/>
      <c r="H368" s="40"/>
      <c r="I368" s="237"/>
      <c r="J368" s="237"/>
      <c r="K368" s="40"/>
      <c r="L368" s="40"/>
      <c r="M368" s="44"/>
      <c r="N368" s="238"/>
      <c r="O368" s="239"/>
      <c r="P368" s="91"/>
      <c r="Q368" s="91"/>
      <c r="R368" s="91"/>
      <c r="S368" s="91"/>
      <c r="T368" s="91"/>
      <c r="U368" s="91"/>
      <c r="V368" s="91"/>
      <c r="W368" s="91"/>
      <c r="X368" s="92"/>
      <c r="Y368" s="38"/>
      <c r="Z368" s="38"/>
      <c r="AA368" s="38"/>
      <c r="AB368" s="38"/>
      <c r="AC368" s="38"/>
      <c r="AD368" s="38"/>
      <c r="AE368" s="38"/>
      <c r="AT368" s="17" t="s">
        <v>176</v>
      </c>
      <c r="AU368" s="17" t="s">
        <v>85</v>
      </c>
    </row>
    <row r="369" s="13" customFormat="1">
      <c r="A369" s="13"/>
      <c r="B369" s="240"/>
      <c r="C369" s="241"/>
      <c r="D369" s="235" t="s">
        <v>205</v>
      </c>
      <c r="E369" s="242" t="s">
        <v>1</v>
      </c>
      <c r="F369" s="243" t="s">
        <v>460</v>
      </c>
      <c r="G369" s="241"/>
      <c r="H369" s="244">
        <v>94.551</v>
      </c>
      <c r="I369" s="245"/>
      <c r="J369" s="245"/>
      <c r="K369" s="241"/>
      <c r="L369" s="241"/>
      <c r="M369" s="246"/>
      <c r="N369" s="247"/>
      <c r="O369" s="248"/>
      <c r="P369" s="248"/>
      <c r="Q369" s="248"/>
      <c r="R369" s="248"/>
      <c r="S369" s="248"/>
      <c r="T369" s="248"/>
      <c r="U369" s="248"/>
      <c r="V369" s="248"/>
      <c r="W369" s="248"/>
      <c r="X369" s="249"/>
      <c r="Y369" s="13"/>
      <c r="Z369" s="13"/>
      <c r="AA369" s="13"/>
      <c r="AB369" s="13"/>
      <c r="AC369" s="13"/>
      <c r="AD369" s="13"/>
      <c r="AE369" s="13"/>
      <c r="AT369" s="250" t="s">
        <v>205</v>
      </c>
      <c r="AU369" s="250" t="s">
        <v>85</v>
      </c>
      <c r="AV369" s="13" t="s">
        <v>85</v>
      </c>
      <c r="AW369" s="13" t="s">
        <v>5</v>
      </c>
      <c r="AX369" s="13" t="s">
        <v>76</v>
      </c>
      <c r="AY369" s="250" t="s">
        <v>168</v>
      </c>
    </row>
    <row r="370" s="14" customFormat="1">
      <c r="A370" s="14"/>
      <c r="B370" s="251"/>
      <c r="C370" s="252"/>
      <c r="D370" s="235" t="s">
        <v>205</v>
      </c>
      <c r="E370" s="253" t="s">
        <v>1</v>
      </c>
      <c r="F370" s="254" t="s">
        <v>207</v>
      </c>
      <c r="G370" s="252"/>
      <c r="H370" s="255">
        <v>94.551</v>
      </c>
      <c r="I370" s="256"/>
      <c r="J370" s="256"/>
      <c r="K370" s="252"/>
      <c r="L370" s="252"/>
      <c r="M370" s="257"/>
      <c r="N370" s="258"/>
      <c r="O370" s="259"/>
      <c r="P370" s="259"/>
      <c r="Q370" s="259"/>
      <c r="R370" s="259"/>
      <c r="S370" s="259"/>
      <c r="T370" s="259"/>
      <c r="U370" s="259"/>
      <c r="V370" s="259"/>
      <c r="W370" s="259"/>
      <c r="X370" s="260"/>
      <c r="Y370" s="14"/>
      <c r="Z370" s="14"/>
      <c r="AA370" s="14"/>
      <c r="AB370" s="14"/>
      <c r="AC370" s="14"/>
      <c r="AD370" s="14"/>
      <c r="AE370" s="14"/>
      <c r="AT370" s="261" t="s">
        <v>205</v>
      </c>
      <c r="AU370" s="261" t="s">
        <v>85</v>
      </c>
      <c r="AV370" s="14" t="s">
        <v>175</v>
      </c>
      <c r="AW370" s="14" t="s">
        <v>5</v>
      </c>
      <c r="AX370" s="14" t="s">
        <v>83</v>
      </c>
      <c r="AY370" s="261" t="s">
        <v>168</v>
      </c>
    </row>
    <row r="371" s="2" customFormat="1" ht="49.05" customHeight="1">
      <c r="A371" s="38"/>
      <c r="B371" s="39"/>
      <c r="C371" s="221" t="s">
        <v>461</v>
      </c>
      <c r="D371" s="221" t="s">
        <v>171</v>
      </c>
      <c r="E371" s="222" t="s">
        <v>462</v>
      </c>
      <c r="F371" s="223" t="s">
        <v>463</v>
      </c>
      <c r="G371" s="224" t="s">
        <v>203</v>
      </c>
      <c r="H371" s="225">
        <v>121.774</v>
      </c>
      <c r="I371" s="226"/>
      <c r="J371" s="226"/>
      <c r="K371" s="227">
        <f>ROUND(P371*H371,2)</f>
        <v>0</v>
      </c>
      <c r="L371" s="223" t="s">
        <v>1</v>
      </c>
      <c r="M371" s="44"/>
      <c r="N371" s="228" t="s">
        <v>1</v>
      </c>
      <c r="O371" s="229" t="s">
        <v>39</v>
      </c>
      <c r="P371" s="230">
        <f>I371+J371</f>
        <v>0</v>
      </c>
      <c r="Q371" s="230">
        <f>ROUND(I371*H371,2)</f>
        <v>0</v>
      </c>
      <c r="R371" s="230">
        <f>ROUND(J371*H371,2)</f>
        <v>0</v>
      </c>
      <c r="S371" s="91"/>
      <c r="T371" s="231">
        <f>S371*H371</f>
        <v>0</v>
      </c>
      <c r="U371" s="231">
        <v>0</v>
      </c>
      <c r="V371" s="231">
        <f>U371*H371</f>
        <v>0</v>
      </c>
      <c r="W371" s="231">
        <v>0</v>
      </c>
      <c r="X371" s="232">
        <f>W371*H371</f>
        <v>0</v>
      </c>
      <c r="Y371" s="38"/>
      <c r="Z371" s="38"/>
      <c r="AA371" s="38"/>
      <c r="AB371" s="38"/>
      <c r="AC371" s="38"/>
      <c r="AD371" s="38"/>
      <c r="AE371" s="38"/>
      <c r="AR371" s="233" t="s">
        <v>175</v>
      </c>
      <c r="AT371" s="233" t="s">
        <v>171</v>
      </c>
      <c r="AU371" s="233" t="s">
        <v>85</v>
      </c>
      <c r="AY371" s="17" t="s">
        <v>168</v>
      </c>
      <c r="BE371" s="234">
        <f>IF(O371="základní",K371,0)</f>
        <v>0</v>
      </c>
      <c r="BF371" s="234">
        <f>IF(O371="snížená",K371,0)</f>
        <v>0</v>
      </c>
      <c r="BG371" s="234">
        <f>IF(O371="zákl. přenesená",K371,0)</f>
        <v>0</v>
      </c>
      <c r="BH371" s="234">
        <f>IF(O371="sníž. přenesená",K371,0)</f>
        <v>0</v>
      </c>
      <c r="BI371" s="234">
        <f>IF(O371="nulová",K371,0)</f>
        <v>0</v>
      </c>
      <c r="BJ371" s="17" t="s">
        <v>83</v>
      </c>
      <c r="BK371" s="234">
        <f>ROUND(P371*H371,2)</f>
        <v>0</v>
      </c>
      <c r="BL371" s="17" t="s">
        <v>175</v>
      </c>
      <c r="BM371" s="233" t="s">
        <v>464</v>
      </c>
    </row>
    <row r="372" s="2" customFormat="1">
      <c r="A372" s="38"/>
      <c r="B372" s="39"/>
      <c r="C372" s="40"/>
      <c r="D372" s="235" t="s">
        <v>176</v>
      </c>
      <c r="E372" s="40"/>
      <c r="F372" s="236" t="s">
        <v>463</v>
      </c>
      <c r="G372" s="40"/>
      <c r="H372" s="40"/>
      <c r="I372" s="237"/>
      <c r="J372" s="237"/>
      <c r="K372" s="40"/>
      <c r="L372" s="40"/>
      <c r="M372" s="44"/>
      <c r="N372" s="238"/>
      <c r="O372" s="239"/>
      <c r="P372" s="91"/>
      <c r="Q372" s="91"/>
      <c r="R372" s="91"/>
      <c r="S372" s="91"/>
      <c r="T372" s="91"/>
      <c r="U372" s="91"/>
      <c r="V372" s="91"/>
      <c r="W372" s="91"/>
      <c r="X372" s="92"/>
      <c r="Y372" s="38"/>
      <c r="Z372" s="38"/>
      <c r="AA372" s="38"/>
      <c r="AB372" s="38"/>
      <c r="AC372" s="38"/>
      <c r="AD372" s="38"/>
      <c r="AE372" s="38"/>
      <c r="AT372" s="17" t="s">
        <v>176</v>
      </c>
      <c r="AU372" s="17" t="s">
        <v>85</v>
      </c>
    </row>
    <row r="373" s="13" customFormat="1">
      <c r="A373" s="13"/>
      <c r="B373" s="240"/>
      <c r="C373" s="241"/>
      <c r="D373" s="235" t="s">
        <v>205</v>
      </c>
      <c r="E373" s="242" t="s">
        <v>1</v>
      </c>
      <c r="F373" s="243" t="s">
        <v>465</v>
      </c>
      <c r="G373" s="241"/>
      <c r="H373" s="244">
        <v>60.624</v>
      </c>
      <c r="I373" s="245"/>
      <c r="J373" s="245"/>
      <c r="K373" s="241"/>
      <c r="L373" s="241"/>
      <c r="M373" s="246"/>
      <c r="N373" s="247"/>
      <c r="O373" s="248"/>
      <c r="P373" s="248"/>
      <c r="Q373" s="248"/>
      <c r="R373" s="248"/>
      <c r="S373" s="248"/>
      <c r="T373" s="248"/>
      <c r="U373" s="248"/>
      <c r="V373" s="248"/>
      <c r="W373" s="248"/>
      <c r="X373" s="249"/>
      <c r="Y373" s="13"/>
      <c r="Z373" s="13"/>
      <c r="AA373" s="13"/>
      <c r="AB373" s="13"/>
      <c r="AC373" s="13"/>
      <c r="AD373" s="13"/>
      <c r="AE373" s="13"/>
      <c r="AT373" s="250" t="s">
        <v>205</v>
      </c>
      <c r="AU373" s="250" t="s">
        <v>85</v>
      </c>
      <c r="AV373" s="13" t="s">
        <v>85</v>
      </c>
      <c r="AW373" s="13" t="s">
        <v>5</v>
      </c>
      <c r="AX373" s="13" t="s">
        <v>76</v>
      </c>
      <c r="AY373" s="250" t="s">
        <v>168</v>
      </c>
    </row>
    <row r="374" s="13" customFormat="1">
      <c r="A374" s="13"/>
      <c r="B374" s="240"/>
      <c r="C374" s="241"/>
      <c r="D374" s="235" t="s">
        <v>205</v>
      </c>
      <c r="E374" s="242" t="s">
        <v>1</v>
      </c>
      <c r="F374" s="243" t="s">
        <v>466</v>
      </c>
      <c r="G374" s="241"/>
      <c r="H374" s="244">
        <v>61.15</v>
      </c>
      <c r="I374" s="245"/>
      <c r="J374" s="245"/>
      <c r="K374" s="241"/>
      <c r="L374" s="241"/>
      <c r="M374" s="246"/>
      <c r="N374" s="247"/>
      <c r="O374" s="248"/>
      <c r="P374" s="248"/>
      <c r="Q374" s="248"/>
      <c r="R374" s="248"/>
      <c r="S374" s="248"/>
      <c r="T374" s="248"/>
      <c r="U374" s="248"/>
      <c r="V374" s="248"/>
      <c r="W374" s="248"/>
      <c r="X374" s="249"/>
      <c r="Y374" s="13"/>
      <c r="Z374" s="13"/>
      <c r="AA374" s="13"/>
      <c r="AB374" s="13"/>
      <c r="AC374" s="13"/>
      <c r="AD374" s="13"/>
      <c r="AE374" s="13"/>
      <c r="AT374" s="250" t="s">
        <v>205</v>
      </c>
      <c r="AU374" s="250" t="s">
        <v>85</v>
      </c>
      <c r="AV374" s="13" t="s">
        <v>85</v>
      </c>
      <c r="AW374" s="13" t="s">
        <v>5</v>
      </c>
      <c r="AX374" s="13" t="s">
        <v>76</v>
      </c>
      <c r="AY374" s="250" t="s">
        <v>168</v>
      </c>
    </row>
    <row r="375" s="14" customFormat="1">
      <c r="A375" s="14"/>
      <c r="B375" s="251"/>
      <c r="C375" s="252"/>
      <c r="D375" s="235" t="s">
        <v>205</v>
      </c>
      <c r="E375" s="253" t="s">
        <v>1</v>
      </c>
      <c r="F375" s="254" t="s">
        <v>207</v>
      </c>
      <c r="G375" s="252"/>
      <c r="H375" s="255">
        <v>121.774</v>
      </c>
      <c r="I375" s="256"/>
      <c r="J375" s="256"/>
      <c r="K375" s="252"/>
      <c r="L375" s="252"/>
      <c r="M375" s="257"/>
      <c r="N375" s="258"/>
      <c r="O375" s="259"/>
      <c r="P375" s="259"/>
      <c r="Q375" s="259"/>
      <c r="R375" s="259"/>
      <c r="S375" s="259"/>
      <c r="T375" s="259"/>
      <c r="U375" s="259"/>
      <c r="V375" s="259"/>
      <c r="W375" s="259"/>
      <c r="X375" s="260"/>
      <c r="Y375" s="14"/>
      <c r="Z375" s="14"/>
      <c r="AA375" s="14"/>
      <c r="AB375" s="14"/>
      <c r="AC375" s="14"/>
      <c r="AD375" s="14"/>
      <c r="AE375" s="14"/>
      <c r="AT375" s="261" t="s">
        <v>205</v>
      </c>
      <c r="AU375" s="261" t="s">
        <v>85</v>
      </c>
      <c r="AV375" s="14" t="s">
        <v>175</v>
      </c>
      <c r="AW375" s="14" t="s">
        <v>5</v>
      </c>
      <c r="AX375" s="14" t="s">
        <v>83</v>
      </c>
      <c r="AY375" s="261" t="s">
        <v>168</v>
      </c>
    </row>
    <row r="376" s="2" customFormat="1" ht="24.15" customHeight="1">
      <c r="A376" s="38"/>
      <c r="B376" s="39"/>
      <c r="C376" s="262" t="s">
        <v>316</v>
      </c>
      <c r="D376" s="262" t="s">
        <v>304</v>
      </c>
      <c r="E376" s="263" t="s">
        <v>467</v>
      </c>
      <c r="F376" s="264" t="s">
        <v>468</v>
      </c>
      <c r="G376" s="265" t="s">
        <v>203</v>
      </c>
      <c r="H376" s="266">
        <v>63.655</v>
      </c>
      <c r="I376" s="267"/>
      <c r="J376" s="268"/>
      <c r="K376" s="269">
        <f>ROUND(P376*H376,2)</f>
        <v>0</v>
      </c>
      <c r="L376" s="264" t="s">
        <v>1</v>
      </c>
      <c r="M376" s="270"/>
      <c r="N376" s="271" t="s">
        <v>1</v>
      </c>
      <c r="O376" s="229" t="s">
        <v>39</v>
      </c>
      <c r="P376" s="230">
        <f>I376+J376</f>
        <v>0</v>
      </c>
      <c r="Q376" s="230">
        <f>ROUND(I376*H376,2)</f>
        <v>0</v>
      </c>
      <c r="R376" s="230">
        <f>ROUND(J376*H376,2)</f>
        <v>0</v>
      </c>
      <c r="S376" s="91"/>
      <c r="T376" s="231">
        <f>S376*H376</f>
        <v>0</v>
      </c>
      <c r="U376" s="231">
        <v>0</v>
      </c>
      <c r="V376" s="231">
        <f>U376*H376</f>
        <v>0</v>
      </c>
      <c r="W376" s="231">
        <v>0</v>
      </c>
      <c r="X376" s="232">
        <f>W376*H376</f>
        <v>0</v>
      </c>
      <c r="Y376" s="38"/>
      <c r="Z376" s="38"/>
      <c r="AA376" s="38"/>
      <c r="AB376" s="38"/>
      <c r="AC376" s="38"/>
      <c r="AD376" s="38"/>
      <c r="AE376" s="38"/>
      <c r="AR376" s="233" t="s">
        <v>185</v>
      </c>
      <c r="AT376" s="233" t="s">
        <v>304</v>
      </c>
      <c r="AU376" s="233" t="s">
        <v>85</v>
      </c>
      <c r="AY376" s="17" t="s">
        <v>168</v>
      </c>
      <c r="BE376" s="234">
        <f>IF(O376="základní",K376,0)</f>
        <v>0</v>
      </c>
      <c r="BF376" s="234">
        <f>IF(O376="snížená",K376,0)</f>
        <v>0</v>
      </c>
      <c r="BG376" s="234">
        <f>IF(O376="zákl. přenesená",K376,0)</f>
        <v>0</v>
      </c>
      <c r="BH376" s="234">
        <f>IF(O376="sníž. přenesená",K376,0)</f>
        <v>0</v>
      </c>
      <c r="BI376" s="234">
        <f>IF(O376="nulová",K376,0)</f>
        <v>0</v>
      </c>
      <c r="BJ376" s="17" t="s">
        <v>83</v>
      </c>
      <c r="BK376" s="234">
        <f>ROUND(P376*H376,2)</f>
        <v>0</v>
      </c>
      <c r="BL376" s="17" t="s">
        <v>175</v>
      </c>
      <c r="BM376" s="233" t="s">
        <v>469</v>
      </c>
    </row>
    <row r="377" s="2" customFormat="1">
      <c r="A377" s="38"/>
      <c r="B377" s="39"/>
      <c r="C377" s="40"/>
      <c r="D377" s="235" t="s">
        <v>176</v>
      </c>
      <c r="E377" s="40"/>
      <c r="F377" s="236" t="s">
        <v>468</v>
      </c>
      <c r="G377" s="40"/>
      <c r="H377" s="40"/>
      <c r="I377" s="237"/>
      <c r="J377" s="237"/>
      <c r="K377" s="40"/>
      <c r="L377" s="40"/>
      <c r="M377" s="44"/>
      <c r="N377" s="238"/>
      <c r="O377" s="239"/>
      <c r="P377" s="91"/>
      <c r="Q377" s="91"/>
      <c r="R377" s="91"/>
      <c r="S377" s="91"/>
      <c r="T377" s="91"/>
      <c r="U377" s="91"/>
      <c r="V377" s="91"/>
      <c r="W377" s="91"/>
      <c r="X377" s="92"/>
      <c r="Y377" s="38"/>
      <c r="Z377" s="38"/>
      <c r="AA377" s="38"/>
      <c r="AB377" s="38"/>
      <c r="AC377" s="38"/>
      <c r="AD377" s="38"/>
      <c r="AE377" s="38"/>
      <c r="AT377" s="17" t="s">
        <v>176</v>
      </c>
      <c r="AU377" s="17" t="s">
        <v>85</v>
      </c>
    </row>
    <row r="378" s="13" customFormat="1">
      <c r="A378" s="13"/>
      <c r="B378" s="240"/>
      <c r="C378" s="241"/>
      <c r="D378" s="235" t="s">
        <v>205</v>
      </c>
      <c r="E378" s="242" t="s">
        <v>1</v>
      </c>
      <c r="F378" s="243" t="s">
        <v>470</v>
      </c>
      <c r="G378" s="241"/>
      <c r="H378" s="244">
        <v>63.655</v>
      </c>
      <c r="I378" s="245"/>
      <c r="J378" s="245"/>
      <c r="K378" s="241"/>
      <c r="L378" s="241"/>
      <c r="M378" s="246"/>
      <c r="N378" s="247"/>
      <c r="O378" s="248"/>
      <c r="P378" s="248"/>
      <c r="Q378" s="248"/>
      <c r="R378" s="248"/>
      <c r="S378" s="248"/>
      <c r="T378" s="248"/>
      <c r="U378" s="248"/>
      <c r="V378" s="248"/>
      <c r="W378" s="248"/>
      <c r="X378" s="249"/>
      <c r="Y378" s="13"/>
      <c r="Z378" s="13"/>
      <c r="AA378" s="13"/>
      <c r="AB378" s="13"/>
      <c r="AC378" s="13"/>
      <c r="AD378" s="13"/>
      <c r="AE378" s="13"/>
      <c r="AT378" s="250" t="s">
        <v>205</v>
      </c>
      <c r="AU378" s="250" t="s">
        <v>85</v>
      </c>
      <c r="AV378" s="13" t="s">
        <v>85</v>
      </c>
      <c r="AW378" s="13" t="s">
        <v>5</v>
      </c>
      <c r="AX378" s="13" t="s">
        <v>76</v>
      </c>
      <c r="AY378" s="250" t="s">
        <v>168</v>
      </c>
    </row>
    <row r="379" s="14" customFormat="1">
      <c r="A379" s="14"/>
      <c r="B379" s="251"/>
      <c r="C379" s="252"/>
      <c r="D379" s="235" t="s">
        <v>205</v>
      </c>
      <c r="E379" s="253" t="s">
        <v>1</v>
      </c>
      <c r="F379" s="254" t="s">
        <v>207</v>
      </c>
      <c r="G379" s="252"/>
      <c r="H379" s="255">
        <v>63.655</v>
      </c>
      <c r="I379" s="256"/>
      <c r="J379" s="256"/>
      <c r="K379" s="252"/>
      <c r="L379" s="252"/>
      <c r="M379" s="257"/>
      <c r="N379" s="258"/>
      <c r="O379" s="259"/>
      <c r="P379" s="259"/>
      <c r="Q379" s="259"/>
      <c r="R379" s="259"/>
      <c r="S379" s="259"/>
      <c r="T379" s="259"/>
      <c r="U379" s="259"/>
      <c r="V379" s="259"/>
      <c r="W379" s="259"/>
      <c r="X379" s="260"/>
      <c r="Y379" s="14"/>
      <c r="Z379" s="14"/>
      <c r="AA379" s="14"/>
      <c r="AB379" s="14"/>
      <c r="AC379" s="14"/>
      <c r="AD379" s="14"/>
      <c r="AE379" s="14"/>
      <c r="AT379" s="261" t="s">
        <v>205</v>
      </c>
      <c r="AU379" s="261" t="s">
        <v>85</v>
      </c>
      <c r="AV379" s="14" t="s">
        <v>175</v>
      </c>
      <c r="AW379" s="14" t="s">
        <v>5</v>
      </c>
      <c r="AX379" s="14" t="s">
        <v>83</v>
      </c>
      <c r="AY379" s="261" t="s">
        <v>168</v>
      </c>
    </row>
    <row r="380" s="2" customFormat="1" ht="24.15" customHeight="1">
      <c r="A380" s="38"/>
      <c r="B380" s="39"/>
      <c r="C380" s="262" t="s">
        <v>471</v>
      </c>
      <c r="D380" s="262" t="s">
        <v>304</v>
      </c>
      <c r="E380" s="263" t="s">
        <v>472</v>
      </c>
      <c r="F380" s="264" t="s">
        <v>473</v>
      </c>
      <c r="G380" s="265" t="s">
        <v>203</v>
      </c>
      <c r="H380" s="266">
        <v>63.158</v>
      </c>
      <c r="I380" s="267"/>
      <c r="J380" s="268"/>
      <c r="K380" s="269">
        <f>ROUND(P380*H380,2)</f>
        <v>0</v>
      </c>
      <c r="L380" s="264" t="s">
        <v>1</v>
      </c>
      <c r="M380" s="270"/>
      <c r="N380" s="271" t="s">
        <v>1</v>
      </c>
      <c r="O380" s="229" t="s">
        <v>39</v>
      </c>
      <c r="P380" s="230">
        <f>I380+J380</f>
        <v>0</v>
      </c>
      <c r="Q380" s="230">
        <f>ROUND(I380*H380,2)</f>
        <v>0</v>
      </c>
      <c r="R380" s="230">
        <f>ROUND(J380*H380,2)</f>
        <v>0</v>
      </c>
      <c r="S380" s="91"/>
      <c r="T380" s="231">
        <f>S380*H380</f>
        <v>0</v>
      </c>
      <c r="U380" s="231">
        <v>0</v>
      </c>
      <c r="V380" s="231">
        <f>U380*H380</f>
        <v>0</v>
      </c>
      <c r="W380" s="231">
        <v>0</v>
      </c>
      <c r="X380" s="232">
        <f>W380*H380</f>
        <v>0</v>
      </c>
      <c r="Y380" s="38"/>
      <c r="Z380" s="38"/>
      <c r="AA380" s="38"/>
      <c r="AB380" s="38"/>
      <c r="AC380" s="38"/>
      <c r="AD380" s="38"/>
      <c r="AE380" s="38"/>
      <c r="AR380" s="233" t="s">
        <v>185</v>
      </c>
      <c r="AT380" s="233" t="s">
        <v>304</v>
      </c>
      <c r="AU380" s="233" t="s">
        <v>85</v>
      </c>
      <c r="AY380" s="17" t="s">
        <v>168</v>
      </c>
      <c r="BE380" s="234">
        <f>IF(O380="základní",K380,0)</f>
        <v>0</v>
      </c>
      <c r="BF380" s="234">
        <f>IF(O380="snížená",K380,0)</f>
        <v>0</v>
      </c>
      <c r="BG380" s="234">
        <f>IF(O380="zákl. přenesená",K380,0)</f>
        <v>0</v>
      </c>
      <c r="BH380" s="234">
        <f>IF(O380="sníž. přenesená",K380,0)</f>
        <v>0</v>
      </c>
      <c r="BI380" s="234">
        <f>IF(O380="nulová",K380,0)</f>
        <v>0</v>
      </c>
      <c r="BJ380" s="17" t="s">
        <v>83</v>
      </c>
      <c r="BK380" s="234">
        <f>ROUND(P380*H380,2)</f>
        <v>0</v>
      </c>
      <c r="BL380" s="17" t="s">
        <v>175</v>
      </c>
      <c r="BM380" s="233" t="s">
        <v>474</v>
      </c>
    </row>
    <row r="381" s="2" customFormat="1">
      <c r="A381" s="38"/>
      <c r="B381" s="39"/>
      <c r="C381" s="40"/>
      <c r="D381" s="235" t="s">
        <v>176</v>
      </c>
      <c r="E381" s="40"/>
      <c r="F381" s="236" t="s">
        <v>473</v>
      </c>
      <c r="G381" s="40"/>
      <c r="H381" s="40"/>
      <c r="I381" s="237"/>
      <c r="J381" s="237"/>
      <c r="K381" s="40"/>
      <c r="L381" s="40"/>
      <c r="M381" s="44"/>
      <c r="N381" s="238"/>
      <c r="O381" s="239"/>
      <c r="P381" s="91"/>
      <c r="Q381" s="91"/>
      <c r="R381" s="91"/>
      <c r="S381" s="91"/>
      <c r="T381" s="91"/>
      <c r="U381" s="91"/>
      <c r="V381" s="91"/>
      <c r="W381" s="91"/>
      <c r="X381" s="92"/>
      <c r="Y381" s="38"/>
      <c r="Z381" s="38"/>
      <c r="AA381" s="38"/>
      <c r="AB381" s="38"/>
      <c r="AC381" s="38"/>
      <c r="AD381" s="38"/>
      <c r="AE381" s="38"/>
      <c r="AT381" s="17" t="s">
        <v>176</v>
      </c>
      <c r="AU381" s="17" t="s">
        <v>85</v>
      </c>
    </row>
    <row r="382" s="13" customFormat="1">
      <c r="A382" s="13"/>
      <c r="B382" s="240"/>
      <c r="C382" s="241"/>
      <c r="D382" s="235" t="s">
        <v>205</v>
      </c>
      <c r="E382" s="242" t="s">
        <v>1</v>
      </c>
      <c r="F382" s="243" t="s">
        <v>475</v>
      </c>
      <c r="G382" s="241"/>
      <c r="H382" s="244">
        <v>63.158</v>
      </c>
      <c r="I382" s="245"/>
      <c r="J382" s="245"/>
      <c r="K382" s="241"/>
      <c r="L382" s="241"/>
      <c r="M382" s="246"/>
      <c r="N382" s="247"/>
      <c r="O382" s="248"/>
      <c r="P382" s="248"/>
      <c r="Q382" s="248"/>
      <c r="R382" s="248"/>
      <c r="S382" s="248"/>
      <c r="T382" s="248"/>
      <c r="U382" s="248"/>
      <c r="V382" s="248"/>
      <c r="W382" s="248"/>
      <c r="X382" s="249"/>
      <c r="Y382" s="13"/>
      <c r="Z382" s="13"/>
      <c r="AA382" s="13"/>
      <c r="AB382" s="13"/>
      <c r="AC382" s="13"/>
      <c r="AD382" s="13"/>
      <c r="AE382" s="13"/>
      <c r="AT382" s="250" t="s">
        <v>205</v>
      </c>
      <c r="AU382" s="250" t="s">
        <v>85</v>
      </c>
      <c r="AV382" s="13" t="s">
        <v>85</v>
      </c>
      <c r="AW382" s="13" t="s">
        <v>5</v>
      </c>
      <c r="AX382" s="13" t="s">
        <v>76</v>
      </c>
      <c r="AY382" s="250" t="s">
        <v>168</v>
      </c>
    </row>
    <row r="383" s="14" customFormat="1">
      <c r="A383" s="14"/>
      <c r="B383" s="251"/>
      <c r="C383" s="252"/>
      <c r="D383" s="235" t="s">
        <v>205</v>
      </c>
      <c r="E383" s="253" t="s">
        <v>1</v>
      </c>
      <c r="F383" s="254" t="s">
        <v>207</v>
      </c>
      <c r="G383" s="252"/>
      <c r="H383" s="255">
        <v>63.158</v>
      </c>
      <c r="I383" s="256"/>
      <c r="J383" s="256"/>
      <c r="K383" s="252"/>
      <c r="L383" s="252"/>
      <c r="M383" s="257"/>
      <c r="N383" s="258"/>
      <c r="O383" s="259"/>
      <c r="P383" s="259"/>
      <c r="Q383" s="259"/>
      <c r="R383" s="259"/>
      <c r="S383" s="259"/>
      <c r="T383" s="259"/>
      <c r="U383" s="259"/>
      <c r="V383" s="259"/>
      <c r="W383" s="259"/>
      <c r="X383" s="260"/>
      <c r="Y383" s="14"/>
      <c r="Z383" s="14"/>
      <c r="AA383" s="14"/>
      <c r="AB383" s="14"/>
      <c r="AC383" s="14"/>
      <c r="AD383" s="14"/>
      <c r="AE383" s="14"/>
      <c r="AT383" s="261" t="s">
        <v>205</v>
      </c>
      <c r="AU383" s="261" t="s">
        <v>85</v>
      </c>
      <c r="AV383" s="14" t="s">
        <v>175</v>
      </c>
      <c r="AW383" s="14" t="s">
        <v>5</v>
      </c>
      <c r="AX383" s="14" t="s">
        <v>83</v>
      </c>
      <c r="AY383" s="261" t="s">
        <v>168</v>
      </c>
    </row>
    <row r="384" s="2" customFormat="1" ht="37.8" customHeight="1">
      <c r="A384" s="38"/>
      <c r="B384" s="39"/>
      <c r="C384" s="221" t="s">
        <v>319</v>
      </c>
      <c r="D384" s="221" t="s">
        <v>171</v>
      </c>
      <c r="E384" s="222" t="s">
        <v>476</v>
      </c>
      <c r="F384" s="223" t="s">
        <v>477</v>
      </c>
      <c r="G384" s="224" t="s">
        <v>478</v>
      </c>
      <c r="H384" s="225">
        <v>178.6</v>
      </c>
      <c r="I384" s="226"/>
      <c r="J384" s="226"/>
      <c r="K384" s="227">
        <f>ROUND(P384*H384,2)</f>
        <v>0</v>
      </c>
      <c r="L384" s="223" t="s">
        <v>1</v>
      </c>
      <c r="M384" s="44"/>
      <c r="N384" s="228" t="s">
        <v>1</v>
      </c>
      <c r="O384" s="229" t="s">
        <v>39</v>
      </c>
      <c r="P384" s="230">
        <f>I384+J384</f>
        <v>0</v>
      </c>
      <c r="Q384" s="230">
        <f>ROUND(I384*H384,2)</f>
        <v>0</v>
      </c>
      <c r="R384" s="230">
        <f>ROUND(J384*H384,2)</f>
        <v>0</v>
      </c>
      <c r="S384" s="91"/>
      <c r="T384" s="231">
        <f>S384*H384</f>
        <v>0</v>
      </c>
      <c r="U384" s="231">
        <v>0</v>
      </c>
      <c r="V384" s="231">
        <f>U384*H384</f>
        <v>0</v>
      </c>
      <c r="W384" s="231">
        <v>0</v>
      </c>
      <c r="X384" s="232">
        <f>W384*H384</f>
        <v>0</v>
      </c>
      <c r="Y384" s="38"/>
      <c r="Z384" s="38"/>
      <c r="AA384" s="38"/>
      <c r="AB384" s="38"/>
      <c r="AC384" s="38"/>
      <c r="AD384" s="38"/>
      <c r="AE384" s="38"/>
      <c r="AR384" s="233" t="s">
        <v>175</v>
      </c>
      <c r="AT384" s="233" t="s">
        <v>171</v>
      </c>
      <c r="AU384" s="233" t="s">
        <v>85</v>
      </c>
      <c r="AY384" s="17" t="s">
        <v>168</v>
      </c>
      <c r="BE384" s="234">
        <f>IF(O384="základní",K384,0)</f>
        <v>0</v>
      </c>
      <c r="BF384" s="234">
        <f>IF(O384="snížená",K384,0)</f>
        <v>0</v>
      </c>
      <c r="BG384" s="234">
        <f>IF(O384="zákl. přenesená",K384,0)</f>
        <v>0</v>
      </c>
      <c r="BH384" s="234">
        <f>IF(O384="sníž. přenesená",K384,0)</f>
        <v>0</v>
      </c>
      <c r="BI384" s="234">
        <f>IF(O384="nulová",K384,0)</f>
        <v>0</v>
      </c>
      <c r="BJ384" s="17" t="s">
        <v>83</v>
      </c>
      <c r="BK384" s="234">
        <f>ROUND(P384*H384,2)</f>
        <v>0</v>
      </c>
      <c r="BL384" s="17" t="s">
        <v>175</v>
      </c>
      <c r="BM384" s="233" t="s">
        <v>479</v>
      </c>
    </row>
    <row r="385" s="2" customFormat="1">
      <c r="A385" s="38"/>
      <c r="B385" s="39"/>
      <c r="C385" s="40"/>
      <c r="D385" s="235" t="s">
        <v>176</v>
      </c>
      <c r="E385" s="40"/>
      <c r="F385" s="236" t="s">
        <v>477</v>
      </c>
      <c r="G385" s="40"/>
      <c r="H385" s="40"/>
      <c r="I385" s="237"/>
      <c r="J385" s="237"/>
      <c r="K385" s="40"/>
      <c r="L385" s="40"/>
      <c r="M385" s="44"/>
      <c r="N385" s="238"/>
      <c r="O385" s="239"/>
      <c r="P385" s="91"/>
      <c r="Q385" s="91"/>
      <c r="R385" s="91"/>
      <c r="S385" s="91"/>
      <c r="T385" s="91"/>
      <c r="U385" s="91"/>
      <c r="V385" s="91"/>
      <c r="W385" s="91"/>
      <c r="X385" s="92"/>
      <c r="Y385" s="38"/>
      <c r="Z385" s="38"/>
      <c r="AA385" s="38"/>
      <c r="AB385" s="38"/>
      <c r="AC385" s="38"/>
      <c r="AD385" s="38"/>
      <c r="AE385" s="38"/>
      <c r="AT385" s="17" t="s">
        <v>176</v>
      </c>
      <c r="AU385" s="17" t="s">
        <v>85</v>
      </c>
    </row>
    <row r="386" s="13" customFormat="1">
      <c r="A386" s="13"/>
      <c r="B386" s="240"/>
      <c r="C386" s="241"/>
      <c r="D386" s="235" t="s">
        <v>205</v>
      </c>
      <c r="E386" s="242" t="s">
        <v>1</v>
      </c>
      <c r="F386" s="243" t="s">
        <v>480</v>
      </c>
      <c r="G386" s="241"/>
      <c r="H386" s="244">
        <v>70.879999999999992</v>
      </c>
      <c r="I386" s="245"/>
      <c r="J386" s="245"/>
      <c r="K386" s="241"/>
      <c r="L386" s="241"/>
      <c r="M386" s="246"/>
      <c r="N386" s="247"/>
      <c r="O386" s="248"/>
      <c r="P386" s="248"/>
      <c r="Q386" s="248"/>
      <c r="R386" s="248"/>
      <c r="S386" s="248"/>
      <c r="T386" s="248"/>
      <c r="U386" s="248"/>
      <c r="V386" s="248"/>
      <c r="W386" s="248"/>
      <c r="X386" s="249"/>
      <c r="Y386" s="13"/>
      <c r="Z386" s="13"/>
      <c r="AA386" s="13"/>
      <c r="AB386" s="13"/>
      <c r="AC386" s="13"/>
      <c r="AD386" s="13"/>
      <c r="AE386" s="13"/>
      <c r="AT386" s="250" t="s">
        <v>205</v>
      </c>
      <c r="AU386" s="250" t="s">
        <v>85</v>
      </c>
      <c r="AV386" s="13" t="s">
        <v>85</v>
      </c>
      <c r="AW386" s="13" t="s">
        <v>5</v>
      </c>
      <c r="AX386" s="13" t="s">
        <v>76</v>
      </c>
      <c r="AY386" s="250" t="s">
        <v>168</v>
      </c>
    </row>
    <row r="387" s="13" customFormat="1">
      <c r="A387" s="13"/>
      <c r="B387" s="240"/>
      <c r="C387" s="241"/>
      <c r="D387" s="235" t="s">
        <v>205</v>
      </c>
      <c r="E387" s="242" t="s">
        <v>1</v>
      </c>
      <c r="F387" s="243" t="s">
        <v>481</v>
      </c>
      <c r="G387" s="241"/>
      <c r="H387" s="244">
        <v>10.26</v>
      </c>
      <c r="I387" s="245"/>
      <c r="J387" s="245"/>
      <c r="K387" s="241"/>
      <c r="L387" s="241"/>
      <c r="M387" s="246"/>
      <c r="N387" s="247"/>
      <c r="O387" s="248"/>
      <c r="P387" s="248"/>
      <c r="Q387" s="248"/>
      <c r="R387" s="248"/>
      <c r="S387" s="248"/>
      <c r="T387" s="248"/>
      <c r="U387" s="248"/>
      <c r="V387" s="248"/>
      <c r="W387" s="248"/>
      <c r="X387" s="249"/>
      <c r="Y387" s="13"/>
      <c r="Z387" s="13"/>
      <c r="AA387" s="13"/>
      <c r="AB387" s="13"/>
      <c r="AC387" s="13"/>
      <c r="AD387" s="13"/>
      <c r="AE387" s="13"/>
      <c r="AT387" s="250" t="s">
        <v>205</v>
      </c>
      <c r="AU387" s="250" t="s">
        <v>85</v>
      </c>
      <c r="AV387" s="13" t="s">
        <v>85</v>
      </c>
      <c r="AW387" s="13" t="s">
        <v>5</v>
      </c>
      <c r="AX387" s="13" t="s">
        <v>76</v>
      </c>
      <c r="AY387" s="250" t="s">
        <v>168</v>
      </c>
    </row>
    <row r="388" s="13" customFormat="1">
      <c r="A388" s="13"/>
      <c r="B388" s="240"/>
      <c r="C388" s="241"/>
      <c r="D388" s="235" t="s">
        <v>205</v>
      </c>
      <c r="E388" s="242" t="s">
        <v>1</v>
      </c>
      <c r="F388" s="243" t="s">
        <v>482</v>
      </c>
      <c r="G388" s="241"/>
      <c r="H388" s="244">
        <v>97.46</v>
      </c>
      <c r="I388" s="245"/>
      <c r="J388" s="245"/>
      <c r="K388" s="241"/>
      <c r="L388" s="241"/>
      <c r="M388" s="246"/>
      <c r="N388" s="247"/>
      <c r="O388" s="248"/>
      <c r="P388" s="248"/>
      <c r="Q388" s="248"/>
      <c r="R388" s="248"/>
      <c r="S388" s="248"/>
      <c r="T388" s="248"/>
      <c r="U388" s="248"/>
      <c r="V388" s="248"/>
      <c r="W388" s="248"/>
      <c r="X388" s="249"/>
      <c r="Y388" s="13"/>
      <c r="Z388" s="13"/>
      <c r="AA388" s="13"/>
      <c r="AB388" s="13"/>
      <c r="AC388" s="13"/>
      <c r="AD388" s="13"/>
      <c r="AE388" s="13"/>
      <c r="AT388" s="250" t="s">
        <v>205</v>
      </c>
      <c r="AU388" s="250" t="s">
        <v>85</v>
      </c>
      <c r="AV388" s="13" t="s">
        <v>85</v>
      </c>
      <c r="AW388" s="13" t="s">
        <v>5</v>
      </c>
      <c r="AX388" s="13" t="s">
        <v>76</v>
      </c>
      <c r="AY388" s="250" t="s">
        <v>168</v>
      </c>
    </row>
    <row r="389" s="14" customFormat="1">
      <c r="A389" s="14"/>
      <c r="B389" s="251"/>
      <c r="C389" s="252"/>
      <c r="D389" s="235" t="s">
        <v>205</v>
      </c>
      <c r="E389" s="253" t="s">
        <v>1</v>
      </c>
      <c r="F389" s="254" t="s">
        <v>207</v>
      </c>
      <c r="G389" s="252"/>
      <c r="H389" s="255">
        <v>178.6</v>
      </c>
      <c r="I389" s="256"/>
      <c r="J389" s="256"/>
      <c r="K389" s="252"/>
      <c r="L389" s="252"/>
      <c r="M389" s="257"/>
      <c r="N389" s="258"/>
      <c r="O389" s="259"/>
      <c r="P389" s="259"/>
      <c r="Q389" s="259"/>
      <c r="R389" s="259"/>
      <c r="S389" s="259"/>
      <c r="T389" s="259"/>
      <c r="U389" s="259"/>
      <c r="V389" s="259"/>
      <c r="W389" s="259"/>
      <c r="X389" s="260"/>
      <c r="Y389" s="14"/>
      <c r="Z389" s="14"/>
      <c r="AA389" s="14"/>
      <c r="AB389" s="14"/>
      <c r="AC389" s="14"/>
      <c r="AD389" s="14"/>
      <c r="AE389" s="14"/>
      <c r="AT389" s="261" t="s">
        <v>205</v>
      </c>
      <c r="AU389" s="261" t="s">
        <v>85</v>
      </c>
      <c r="AV389" s="14" t="s">
        <v>175</v>
      </c>
      <c r="AW389" s="14" t="s">
        <v>5</v>
      </c>
      <c r="AX389" s="14" t="s">
        <v>83</v>
      </c>
      <c r="AY389" s="261" t="s">
        <v>168</v>
      </c>
    </row>
    <row r="390" s="2" customFormat="1" ht="24.15" customHeight="1">
      <c r="A390" s="38"/>
      <c r="B390" s="39"/>
      <c r="C390" s="262" t="s">
        <v>483</v>
      </c>
      <c r="D390" s="262" t="s">
        <v>304</v>
      </c>
      <c r="E390" s="263" t="s">
        <v>484</v>
      </c>
      <c r="F390" s="264" t="s">
        <v>485</v>
      </c>
      <c r="G390" s="265" t="s">
        <v>203</v>
      </c>
      <c r="H390" s="266">
        <v>10.946</v>
      </c>
      <c r="I390" s="267"/>
      <c r="J390" s="268"/>
      <c r="K390" s="269">
        <f>ROUND(P390*H390,2)</f>
        <v>0</v>
      </c>
      <c r="L390" s="264" t="s">
        <v>1</v>
      </c>
      <c r="M390" s="270"/>
      <c r="N390" s="271" t="s">
        <v>1</v>
      </c>
      <c r="O390" s="229" t="s">
        <v>39</v>
      </c>
      <c r="P390" s="230">
        <f>I390+J390</f>
        <v>0</v>
      </c>
      <c r="Q390" s="230">
        <f>ROUND(I390*H390,2)</f>
        <v>0</v>
      </c>
      <c r="R390" s="230">
        <f>ROUND(J390*H390,2)</f>
        <v>0</v>
      </c>
      <c r="S390" s="91"/>
      <c r="T390" s="231">
        <f>S390*H390</f>
        <v>0</v>
      </c>
      <c r="U390" s="231">
        <v>0</v>
      </c>
      <c r="V390" s="231">
        <f>U390*H390</f>
        <v>0</v>
      </c>
      <c r="W390" s="231">
        <v>0</v>
      </c>
      <c r="X390" s="232">
        <f>W390*H390</f>
        <v>0</v>
      </c>
      <c r="Y390" s="38"/>
      <c r="Z390" s="38"/>
      <c r="AA390" s="38"/>
      <c r="AB390" s="38"/>
      <c r="AC390" s="38"/>
      <c r="AD390" s="38"/>
      <c r="AE390" s="38"/>
      <c r="AR390" s="233" t="s">
        <v>185</v>
      </c>
      <c r="AT390" s="233" t="s">
        <v>304</v>
      </c>
      <c r="AU390" s="233" t="s">
        <v>85</v>
      </c>
      <c r="AY390" s="17" t="s">
        <v>168</v>
      </c>
      <c r="BE390" s="234">
        <f>IF(O390="základní",K390,0)</f>
        <v>0</v>
      </c>
      <c r="BF390" s="234">
        <f>IF(O390="snížená",K390,0)</f>
        <v>0</v>
      </c>
      <c r="BG390" s="234">
        <f>IF(O390="zákl. přenesená",K390,0)</f>
        <v>0</v>
      </c>
      <c r="BH390" s="234">
        <f>IF(O390="sníž. přenesená",K390,0)</f>
        <v>0</v>
      </c>
      <c r="BI390" s="234">
        <f>IF(O390="nulová",K390,0)</f>
        <v>0</v>
      </c>
      <c r="BJ390" s="17" t="s">
        <v>83</v>
      </c>
      <c r="BK390" s="234">
        <f>ROUND(P390*H390,2)</f>
        <v>0</v>
      </c>
      <c r="BL390" s="17" t="s">
        <v>175</v>
      </c>
      <c r="BM390" s="233" t="s">
        <v>486</v>
      </c>
    </row>
    <row r="391" s="2" customFormat="1">
      <c r="A391" s="38"/>
      <c r="B391" s="39"/>
      <c r="C391" s="40"/>
      <c r="D391" s="235" t="s">
        <v>176</v>
      </c>
      <c r="E391" s="40"/>
      <c r="F391" s="236" t="s">
        <v>485</v>
      </c>
      <c r="G391" s="40"/>
      <c r="H391" s="40"/>
      <c r="I391" s="237"/>
      <c r="J391" s="237"/>
      <c r="K391" s="40"/>
      <c r="L391" s="40"/>
      <c r="M391" s="44"/>
      <c r="N391" s="238"/>
      <c r="O391" s="239"/>
      <c r="P391" s="91"/>
      <c r="Q391" s="91"/>
      <c r="R391" s="91"/>
      <c r="S391" s="91"/>
      <c r="T391" s="91"/>
      <c r="U391" s="91"/>
      <c r="V391" s="91"/>
      <c r="W391" s="91"/>
      <c r="X391" s="92"/>
      <c r="Y391" s="38"/>
      <c r="Z391" s="38"/>
      <c r="AA391" s="38"/>
      <c r="AB391" s="38"/>
      <c r="AC391" s="38"/>
      <c r="AD391" s="38"/>
      <c r="AE391" s="38"/>
      <c r="AT391" s="17" t="s">
        <v>176</v>
      </c>
      <c r="AU391" s="17" t="s">
        <v>85</v>
      </c>
    </row>
    <row r="392" s="13" customFormat="1">
      <c r="A392" s="13"/>
      <c r="B392" s="240"/>
      <c r="C392" s="241"/>
      <c r="D392" s="235" t="s">
        <v>205</v>
      </c>
      <c r="E392" s="242" t="s">
        <v>1</v>
      </c>
      <c r="F392" s="243" t="s">
        <v>487</v>
      </c>
      <c r="G392" s="241"/>
      <c r="H392" s="244">
        <v>4.134</v>
      </c>
      <c r="I392" s="245"/>
      <c r="J392" s="245"/>
      <c r="K392" s="241"/>
      <c r="L392" s="241"/>
      <c r="M392" s="246"/>
      <c r="N392" s="247"/>
      <c r="O392" s="248"/>
      <c r="P392" s="248"/>
      <c r="Q392" s="248"/>
      <c r="R392" s="248"/>
      <c r="S392" s="248"/>
      <c r="T392" s="248"/>
      <c r="U392" s="248"/>
      <c r="V392" s="248"/>
      <c r="W392" s="248"/>
      <c r="X392" s="249"/>
      <c r="Y392" s="13"/>
      <c r="Z392" s="13"/>
      <c r="AA392" s="13"/>
      <c r="AB392" s="13"/>
      <c r="AC392" s="13"/>
      <c r="AD392" s="13"/>
      <c r="AE392" s="13"/>
      <c r="AT392" s="250" t="s">
        <v>205</v>
      </c>
      <c r="AU392" s="250" t="s">
        <v>85</v>
      </c>
      <c r="AV392" s="13" t="s">
        <v>85</v>
      </c>
      <c r="AW392" s="13" t="s">
        <v>5</v>
      </c>
      <c r="AX392" s="13" t="s">
        <v>76</v>
      </c>
      <c r="AY392" s="250" t="s">
        <v>168</v>
      </c>
    </row>
    <row r="393" s="13" customFormat="1">
      <c r="A393" s="13"/>
      <c r="B393" s="240"/>
      <c r="C393" s="241"/>
      <c r="D393" s="235" t="s">
        <v>205</v>
      </c>
      <c r="E393" s="242" t="s">
        <v>1</v>
      </c>
      <c r="F393" s="243" t="s">
        <v>488</v>
      </c>
      <c r="G393" s="241"/>
      <c r="H393" s="244">
        <v>0.606</v>
      </c>
      <c r="I393" s="245"/>
      <c r="J393" s="245"/>
      <c r="K393" s="241"/>
      <c r="L393" s="241"/>
      <c r="M393" s="246"/>
      <c r="N393" s="247"/>
      <c r="O393" s="248"/>
      <c r="P393" s="248"/>
      <c r="Q393" s="248"/>
      <c r="R393" s="248"/>
      <c r="S393" s="248"/>
      <c r="T393" s="248"/>
      <c r="U393" s="248"/>
      <c r="V393" s="248"/>
      <c r="W393" s="248"/>
      <c r="X393" s="249"/>
      <c r="Y393" s="13"/>
      <c r="Z393" s="13"/>
      <c r="AA393" s="13"/>
      <c r="AB393" s="13"/>
      <c r="AC393" s="13"/>
      <c r="AD393" s="13"/>
      <c r="AE393" s="13"/>
      <c r="AT393" s="250" t="s">
        <v>205</v>
      </c>
      <c r="AU393" s="250" t="s">
        <v>85</v>
      </c>
      <c r="AV393" s="13" t="s">
        <v>85</v>
      </c>
      <c r="AW393" s="13" t="s">
        <v>5</v>
      </c>
      <c r="AX393" s="13" t="s">
        <v>76</v>
      </c>
      <c r="AY393" s="250" t="s">
        <v>168</v>
      </c>
    </row>
    <row r="394" s="13" customFormat="1">
      <c r="A394" s="13"/>
      <c r="B394" s="240"/>
      <c r="C394" s="241"/>
      <c r="D394" s="235" t="s">
        <v>205</v>
      </c>
      <c r="E394" s="242" t="s">
        <v>1</v>
      </c>
      <c r="F394" s="243" t="s">
        <v>489</v>
      </c>
      <c r="G394" s="241"/>
      <c r="H394" s="244">
        <v>5.685</v>
      </c>
      <c r="I394" s="245"/>
      <c r="J394" s="245"/>
      <c r="K394" s="241"/>
      <c r="L394" s="241"/>
      <c r="M394" s="246"/>
      <c r="N394" s="247"/>
      <c r="O394" s="248"/>
      <c r="P394" s="248"/>
      <c r="Q394" s="248"/>
      <c r="R394" s="248"/>
      <c r="S394" s="248"/>
      <c r="T394" s="248"/>
      <c r="U394" s="248"/>
      <c r="V394" s="248"/>
      <c r="W394" s="248"/>
      <c r="X394" s="249"/>
      <c r="Y394" s="13"/>
      <c r="Z394" s="13"/>
      <c r="AA394" s="13"/>
      <c r="AB394" s="13"/>
      <c r="AC394" s="13"/>
      <c r="AD394" s="13"/>
      <c r="AE394" s="13"/>
      <c r="AT394" s="250" t="s">
        <v>205</v>
      </c>
      <c r="AU394" s="250" t="s">
        <v>85</v>
      </c>
      <c r="AV394" s="13" t="s">
        <v>85</v>
      </c>
      <c r="AW394" s="13" t="s">
        <v>5</v>
      </c>
      <c r="AX394" s="13" t="s">
        <v>76</v>
      </c>
      <c r="AY394" s="250" t="s">
        <v>168</v>
      </c>
    </row>
    <row r="395" s="14" customFormat="1">
      <c r="A395" s="14"/>
      <c r="B395" s="251"/>
      <c r="C395" s="252"/>
      <c r="D395" s="235" t="s">
        <v>205</v>
      </c>
      <c r="E395" s="253" t="s">
        <v>1</v>
      </c>
      <c r="F395" s="254" t="s">
        <v>490</v>
      </c>
      <c r="G395" s="252"/>
      <c r="H395" s="255">
        <v>10.425</v>
      </c>
      <c r="I395" s="256"/>
      <c r="J395" s="256"/>
      <c r="K395" s="252"/>
      <c r="L395" s="252"/>
      <c r="M395" s="257"/>
      <c r="N395" s="258"/>
      <c r="O395" s="259"/>
      <c r="P395" s="259"/>
      <c r="Q395" s="259"/>
      <c r="R395" s="259"/>
      <c r="S395" s="259"/>
      <c r="T395" s="259"/>
      <c r="U395" s="259"/>
      <c r="V395" s="259"/>
      <c r="W395" s="259"/>
      <c r="X395" s="260"/>
      <c r="Y395" s="14"/>
      <c r="Z395" s="14"/>
      <c r="AA395" s="14"/>
      <c r="AB395" s="14"/>
      <c r="AC395" s="14"/>
      <c r="AD395" s="14"/>
      <c r="AE395" s="14"/>
      <c r="AT395" s="261" t="s">
        <v>205</v>
      </c>
      <c r="AU395" s="261" t="s">
        <v>85</v>
      </c>
      <c r="AV395" s="14" t="s">
        <v>175</v>
      </c>
      <c r="AW395" s="14" t="s">
        <v>5</v>
      </c>
      <c r="AX395" s="14" t="s">
        <v>76</v>
      </c>
      <c r="AY395" s="261" t="s">
        <v>168</v>
      </c>
    </row>
    <row r="396" s="13" customFormat="1">
      <c r="A396" s="13"/>
      <c r="B396" s="240"/>
      <c r="C396" s="241"/>
      <c r="D396" s="235" t="s">
        <v>205</v>
      </c>
      <c r="E396" s="242" t="s">
        <v>1</v>
      </c>
      <c r="F396" s="243" t="s">
        <v>491</v>
      </c>
      <c r="G396" s="241"/>
      <c r="H396" s="244">
        <v>10.946</v>
      </c>
      <c r="I396" s="245"/>
      <c r="J396" s="245"/>
      <c r="K396" s="241"/>
      <c r="L396" s="241"/>
      <c r="M396" s="246"/>
      <c r="N396" s="247"/>
      <c r="O396" s="248"/>
      <c r="P396" s="248"/>
      <c r="Q396" s="248"/>
      <c r="R396" s="248"/>
      <c r="S396" s="248"/>
      <c r="T396" s="248"/>
      <c r="U396" s="248"/>
      <c r="V396" s="248"/>
      <c r="W396" s="248"/>
      <c r="X396" s="249"/>
      <c r="Y396" s="13"/>
      <c r="Z396" s="13"/>
      <c r="AA396" s="13"/>
      <c r="AB396" s="13"/>
      <c r="AC396" s="13"/>
      <c r="AD396" s="13"/>
      <c r="AE396" s="13"/>
      <c r="AT396" s="250" t="s">
        <v>205</v>
      </c>
      <c r="AU396" s="250" t="s">
        <v>85</v>
      </c>
      <c r="AV396" s="13" t="s">
        <v>85</v>
      </c>
      <c r="AW396" s="13" t="s">
        <v>5</v>
      </c>
      <c r="AX396" s="13" t="s">
        <v>76</v>
      </c>
      <c r="AY396" s="250" t="s">
        <v>168</v>
      </c>
    </row>
    <row r="397" s="14" customFormat="1">
      <c r="A397" s="14"/>
      <c r="B397" s="251"/>
      <c r="C397" s="252"/>
      <c r="D397" s="235" t="s">
        <v>205</v>
      </c>
      <c r="E397" s="253" t="s">
        <v>1</v>
      </c>
      <c r="F397" s="254" t="s">
        <v>207</v>
      </c>
      <c r="G397" s="252"/>
      <c r="H397" s="255">
        <v>10.946</v>
      </c>
      <c r="I397" s="256"/>
      <c r="J397" s="256"/>
      <c r="K397" s="252"/>
      <c r="L397" s="252"/>
      <c r="M397" s="257"/>
      <c r="N397" s="258"/>
      <c r="O397" s="259"/>
      <c r="P397" s="259"/>
      <c r="Q397" s="259"/>
      <c r="R397" s="259"/>
      <c r="S397" s="259"/>
      <c r="T397" s="259"/>
      <c r="U397" s="259"/>
      <c r="V397" s="259"/>
      <c r="W397" s="259"/>
      <c r="X397" s="260"/>
      <c r="Y397" s="14"/>
      <c r="Z397" s="14"/>
      <c r="AA397" s="14"/>
      <c r="AB397" s="14"/>
      <c r="AC397" s="14"/>
      <c r="AD397" s="14"/>
      <c r="AE397" s="14"/>
      <c r="AT397" s="261" t="s">
        <v>205</v>
      </c>
      <c r="AU397" s="261" t="s">
        <v>85</v>
      </c>
      <c r="AV397" s="14" t="s">
        <v>175</v>
      </c>
      <c r="AW397" s="14" t="s">
        <v>5</v>
      </c>
      <c r="AX397" s="14" t="s">
        <v>83</v>
      </c>
      <c r="AY397" s="261" t="s">
        <v>168</v>
      </c>
    </row>
    <row r="398" s="2" customFormat="1" ht="24.15" customHeight="1">
      <c r="A398" s="38"/>
      <c r="B398" s="39"/>
      <c r="C398" s="262" t="s">
        <v>323</v>
      </c>
      <c r="D398" s="262" t="s">
        <v>304</v>
      </c>
      <c r="E398" s="263" t="s">
        <v>492</v>
      </c>
      <c r="F398" s="264" t="s">
        <v>493</v>
      </c>
      <c r="G398" s="265" t="s">
        <v>203</v>
      </c>
      <c r="H398" s="266">
        <v>4.055</v>
      </c>
      <c r="I398" s="267"/>
      <c r="J398" s="268"/>
      <c r="K398" s="269">
        <f>ROUND(P398*H398,2)</f>
        <v>0</v>
      </c>
      <c r="L398" s="264" t="s">
        <v>1</v>
      </c>
      <c r="M398" s="270"/>
      <c r="N398" s="271" t="s">
        <v>1</v>
      </c>
      <c r="O398" s="229" t="s">
        <v>39</v>
      </c>
      <c r="P398" s="230">
        <f>I398+J398</f>
        <v>0</v>
      </c>
      <c r="Q398" s="230">
        <f>ROUND(I398*H398,2)</f>
        <v>0</v>
      </c>
      <c r="R398" s="230">
        <f>ROUND(J398*H398,2)</f>
        <v>0</v>
      </c>
      <c r="S398" s="91"/>
      <c r="T398" s="231">
        <f>S398*H398</f>
        <v>0</v>
      </c>
      <c r="U398" s="231">
        <v>0</v>
      </c>
      <c r="V398" s="231">
        <f>U398*H398</f>
        <v>0</v>
      </c>
      <c r="W398" s="231">
        <v>0</v>
      </c>
      <c r="X398" s="232">
        <f>W398*H398</f>
        <v>0</v>
      </c>
      <c r="Y398" s="38"/>
      <c r="Z398" s="38"/>
      <c r="AA398" s="38"/>
      <c r="AB398" s="38"/>
      <c r="AC398" s="38"/>
      <c r="AD398" s="38"/>
      <c r="AE398" s="38"/>
      <c r="AR398" s="233" t="s">
        <v>185</v>
      </c>
      <c r="AT398" s="233" t="s">
        <v>304</v>
      </c>
      <c r="AU398" s="233" t="s">
        <v>85</v>
      </c>
      <c r="AY398" s="17" t="s">
        <v>168</v>
      </c>
      <c r="BE398" s="234">
        <f>IF(O398="základní",K398,0)</f>
        <v>0</v>
      </c>
      <c r="BF398" s="234">
        <f>IF(O398="snížená",K398,0)</f>
        <v>0</v>
      </c>
      <c r="BG398" s="234">
        <f>IF(O398="zákl. přenesená",K398,0)</f>
        <v>0</v>
      </c>
      <c r="BH398" s="234">
        <f>IF(O398="sníž. přenesená",K398,0)</f>
        <v>0</v>
      </c>
      <c r="BI398" s="234">
        <f>IF(O398="nulová",K398,0)</f>
        <v>0</v>
      </c>
      <c r="BJ398" s="17" t="s">
        <v>83</v>
      </c>
      <c r="BK398" s="234">
        <f>ROUND(P398*H398,2)</f>
        <v>0</v>
      </c>
      <c r="BL398" s="17" t="s">
        <v>175</v>
      </c>
      <c r="BM398" s="233" t="s">
        <v>494</v>
      </c>
    </row>
    <row r="399" s="2" customFormat="1">
      <c r="A399" s="38"/>
      <c r="B399" s="39"/>
      <c r="C399" s="40"/>
      <c r="D399" s="235" t="s">
        <v>176</v>
      </c>
      <c r="E399" s="40"/>
      <c r="F399" s="236" t="s">
        <v>493</v>
      </c>
      <c r="G399" s="40"/>
      <c r="H399" s="40"/>
      <c r="I399" s="237"/>
      <c r="J399" s="237"/>
      <c r="K399" s="40"/>
      <c r="L399" s="40"/>
      <c r="M399" s="44"/>
      <c r="N399" s="238"/>
      <c r="O399" s="239"/>
      <c r="P399" s="91"/>
      <c r="Q399" s="91"/>
      <c r="R399" s="91"/>
      <c r="S399" s="91"/>
      <c r="T399" s="91"/>
      <c r="U399" s="91"/>
      <c r="V399" s="91"/>
      <c r="W399" s="91"/>
      <c r="X399" s="92"/>
      <c r="Y399" s="38"/>
      <c r="Z399" s="38"/>
      <c r="AA399" s="38"/>
      <c r="AB399" s="38"/>
      <c r="AC399" s="38"/>
      <c r="AD399" s="38"/>
      <c r="AE399" s="38"/>
      <c r="AT399" s="17" t="s">
        <v>176</v>
      </c>
      <c r="AU399" s="17" t="s">
        <v>85</v>
      </c>
    </row>
    <row r="400" s="13" customFormat="1">
      <c r="A400" s="13"/>
      <c r="B400" s="240"/>
      <c r="C400" s="241"/>
      <c r="D400" s="235" t="s">
        <v>205</v>
      </c>
      <c r="E400" s="242" t="s">
        <v>1</v>
      </c>
      <c r="F400" s="243" t="s">
        <v>495</v>
      </c>
      <c r="G400" s="241"/>
      <c r="H400" s="244">
        <v>1.536</v>
      </c>
      <c r="I400" s="245"/>
      <c r="J400" s="245"/>
      <c r="K400" s="241"/>
      <c r="L400" s="241"/>
      <c r="M400" s="246"/>
      <c r="N400" s="247"/>
      <c r="O400" s="248"/>
      <c r="P400" s="248"/>
      <c r="Q400" s="248"/>
      <c r="R400" s="248"/>
      <c r="S400" s="248"/>
      <c r="T400" s="248"/>
      <c r="U400" s="248"/>
      <c r="V400" s="248"/>
      <c r="W400" s="248"/>
      <c r="X400" s="249"/>
      <c r="Y400" s="13"/>
      <c r="Z400" s="13"/>
      <c r="AA400" s="13"/>
      <c r="AB400" s="13"/>
      <c r="AC400" s="13"/>
      <c r="AD400" s="13"/>
      <c r="AE400" s="13"/>
      <c r="AT400" s="250" t="s">
        <v>205</v>
      </c>
      <c r="AU400" s="250" t="s">
        <v>85</v>
      </c>
      <c r="AV400" s="13" t="s">
        <v>85</v>
      </c>
      <c r="AW400" s="13" t="s">
        <v>5</v>
      </c>
      <c r="AX400" s="13" t="s">
        <v>76</v>
      </c>
      <c r="AY400" s="250" t="s">
        <v>168</v>
      </c>
    </row>
    <row r="401" s="13" customFormat="1">
      <c r="A401" s="13"/>
      <c r="B401" s="240"/>
      <c r="C401" s="241"/>
      <c r="D401" s="235" t="s">
        <v>205</v>
      </c>
      <c r="E401" s="242" t="s">
        <v>1</v>
      </c>
      <c r="F401" s="243" t="s">
        <v>496</v>
      </c>
      <c r="G401" s="241"/>
      <c r="H401" s="244">
        <v>0.214</v>
      </c>
      <c r="I401" s="245"/>
      <c r="J401" s="245"/>
      <c r="K401" s="241"/>
      <c r="L401" s="241"/>
      <c r="M401" s="246"/>
      <c r="N401" s="247"/>
      <c r="O401" s="248"/>
      <c r="P401" s="248"/>
      <c r="Q401" s="248"/>
      <c r="R401" s="248"/>
      <c r="S401" s="248"/>
      <c r="T401" s="248"/>
      <c r="U401" s="248"/>
      <c r="V401" s="248"/>
      <c r="W401" s="248"/>
      <c r="X401" s="249"/>
      <c r="Y401" s="13"/>
      <c r="Z401" s="13"/>
      <c r="AA401" s="13"/>
      <c r="AB401" s="13"/>
      <c r="AC401" s="13"/>
      <c r="AD401" s="13"/>
      <c r="AE401" s="13"/>
      <c r="AT401" s="250" t="s">
        <v>205</v>
      </c>
      <c r="AU401" s="250" t="s">
        <v>85</v>
      </c>
      <c r="AV401" s="13" t="s">
        <v>85</v>
      </c>
      <c r="AW401" s="13" t="s">
        <v>5</v>
      </c>
      <c r="AX401" s="13" t="s">
        <v>76</v>
      </c>
      <c r="AY401" s="250" t="s">
        <v>168</v>
      </c>
    </row>
    <row r="402" s="13" customFormat="1">
      <c r="A402" s="13"/>
      <c r="B402" s="240"/>
      <c r="C402" s="241"/>
      <c r="D402" s="235" t="s">
        <v>205</v>
      </c>
      <c r="E402" s="242" t="s">
        <v>1</v>
      </c>
      <c r="F402" s="243" t="s">
        <v>497</v>
      </c>
      <c r="G402" s="241"/>
      <c r="H402" s="244">
        <v>2.112</v>
      </c>
      <c r="I402" s="245"/>
      <c r="J402" s="245"/>
      <c r="K402" s="241"/>
      <c r="L402" s="241"/>
      <c r="M402" s="246"/>
      <c r="N402" s="247"/>
      <c r="O402" s="248"/>
      <c r="P402" s="248"/>
      <c r="Q402" s="248"/>
      <c r="R402" s="248"/>
      <c r="S402" s="248"/>
      <c r="T402" s="248"/>
      <c r="U402" s="248"/>
      <c r="V402" s="248"/>
      <c r="W402" s="248"/>
      <c r="X402" s="249"/>
      <c r="Y402" s="13"/>
      <c r="Z402" s="13"/>
      <c r="AA402" s="13"/>
      <c r="AB402" s="13"/>
      <c r="AC402" s="13"/>
      <c r="AD402" s="13"/>
      <c r="AE402" s="13"/>
      <c r="AT402" s="250" t="s">
        <v>205</v>
      </c>
      <c r="AU402" s="250" t="s">
        <v>85</v>
      </c>
      <c r="AV402" s="13" t="s">
        <v>85</v>
      </c>
      <c r="AW402" s="13" t="s">
        <v>5</v>
      </c>
      <c r="AX402" s="13" t="s">
        <v>76</v>
      </c>
      <c r="AY402" s="250" t="s">
        <v>168</v>
      </c>
    </row>
    <row r="403" s="14" customFormat="1">
      <c r="A403" s="14"/>
      <c r="B403" s="251"/>
      <c r="C403" s="252"/>
      <c r="D403" s="235" t="s">
        <v>205</v>
      </c>
      <c r="E403" s="253" t="s">
        <v>1</v>
      </c>
      <c r="F403" s="254" t="s">
        <v>498</v>
      </c>
      <c r="G403" s="252"/>
      <c r="H403" s="255">
        <v>3.862</v>
      </c>
      <c r="I403" s="256"/>
      <c r="J403" s="256"/>
      <c r="K403" s="252"/>
      <c r="L403" s="252"/>
      <c r="M403" s="257"/>
      <c r="N403" s="258"/>
      <c r="O403" s="259"/>
      <c r="P403" s="259"/>
      <c r="Q403" s="259"/>
      <c r="R403" s="259"/>
      <c r="S403" s="259"/>
      <c r="T403" s="259"/>
      <c r="U403" s="259"/>
      <c r="V403" s="259"/>
      <c r="W403" s="259"/>
      <c r="X403" s="260"/>
      <c r="Y403" s="14"/>
      <c r="Z403" s="14"/>
      <c r="AA403" s="14"/>
      <c r="AB403" s="14"/>
      <c r="AC403" s="14"/>
      <c r="AD403" s="14"/>
      <c r="AE403" s="14"/>
      <c r="AT403" s="261" t="s">
        <v>205</v>
      </c>
      <c r="AU403" s="261" t="s">
        <v>85</v>
      </c>
      <c r="AV403" s="14" t="s">
        <v>175</v>
      </c>
      <c r="AW403" s="14" t="s">
        <v>5</v>
      </c>
      <c r="AX403" s="14" t="s">
        <v>76</v>
      </c>
      <c r="AY403" s="261" t="s">
        <v>168</v>
      </c>
    </row>
    <row r="404" s="13" customFormat="1">
      <c r="A404" s="13"/>
      <c r="B404" s="240"/>
      <c r="C404" s="241"/>
      <c r="D404" s="235" t="s">
        <v>205</v>
      </c>
      <c r="E404" s="242" t="s">
        <v>1</v>
      </c>
      <c r="F404" s="243" t="s">
        <v>499</v>
      </c>
      <c r="G404" s="241"/>
      <c r="H404" s="244">
        <v>4.055</v>
      </c>
      <c r="I404" s="245"/>
      <c r="J404" s="245"/>
      <c r="K404" s="241"/>
      <c r="L404" s="241"/>
      <c r="M404" s="246"/>
      <c r="N404" s="247"/>
      <c r="O404" s="248"/>
      <c r="P404" s="248"/>
      <c r="Q404" s="248"/>
      <c r="R404" s="248"/>
      <c r="S404" s="248"/>
      <c r="T404" s="248"/>
      <c r="U404" s="248"/>
      <c r="V404" s="248"/>
      <c r="W404" s="248"/>
      <c r="X404" s="249"/>
      <c r="Y404" s="13"/>
      <c r="Z404" s="13"/>
      <c r="AA404" s="13"/>
      <c r="AB404" s="13"/>
      <c r="AC404" s="13"/>
      <c r="AD404" s="13"/>
      <c r="AE404" s="13"/>
      <c r="AT404" s="250" t="s">
        <v>205</v>
      </c>
      <c r="AU404" s="250" t="s">
        <v>85</v>
      </c>
      <c r="AV404" s="13" t="s">
        <v>85</v>
      </c>
      <c r="AW404" s="13" t="s">
        <v>5</v>
      </c>
      <c r="AX404" s="13" t="s">
        <v>76</v>
      </c>
      <c r="AY404" s="250" t="s">
        <v>168</v>
      </c>
    </row>
    <row r="405" s="14" customFormat="1">
      <c r="A405" s="14"/>
      <c r="B405" s="251"/>
      <c r="C405" s="252"/>
      <c r="D405" s="235" t="s">
        <v>205</v>
      </c>
      <c r="E405" s="253" t="s">
        <v>1</v>
      </c>
      <c r="F405" s="254" t="s">
        <v>207</v>
      </c>
      <c r="G405" s="252"/>
      <c r="H405" s="255">
        <v>4.055</v>
      </c>
      <c r="I405" s="256"/>
      <c r="J405" s="256"/>
      <c r="K405" s="252"/>
      <c r="L405" s="252"/>
      <c r="M405" s="257"/>
      <c r="N405" s="258"/>
      <c r="O405" s="259"/>
      <c r="P405" s="259"/>
      <c r="Q405" s="259"/>
      <c r="R405" s="259"/>
      <c r="S405" s="259"/>
      <c r="T405" s="259"/>
      <c r="U405" s="259"/>
      <c r="V405" s="259"/>
      <c r="W405" s="259"/>
      <c r="X405" s="260"/>
      <c r="Y405" s="14"/>
      <c r="Z405" s="14"/>
      <c r="AA405" s="14"/>
      <c r="AB405" s="14"/>
      <c r="AC405" s="14"/>
      <c r="AD405" s="14"/>
      <c r="AE405" s="14"/>
      <c r="AT405" s="261" t="s">
        <v>205</v>
      </c>
      <c r="AU405" s="261" t="s">
        <v>85</v>
      </c>
      <c r="AV405" s="14" t="s">
        <v>175</v>
      </c>
      <c r="AW405" s="14" t="s">
        <v>5</v>
      </c>
      <c r="AX405" s="14" t="s">
        <v>83</v>
      </c>
      <c r="AY405" s="261" t="s">
        <v>168</v>
      </c>
    </row>
    <row r="406" s="2" customFormat="1" ht="33" customHeight="1">
      <c r="A406" s="38"/>
      <c r="B406" s="39"/>
      <c r="C406" s="221" t="s">
        <v>500</v>
      </c>
      <c r="D406" s="221" t="s">
        <v>171</v>
      </c>
      <c r="E406" s="222" t="s">
        <v>501</v>
      </c>
      <c r="F406" s="223" t="s">
        <v>502</v>
      </c>
      <c r="G406" s="224" t="s">
        <v>292</v>
      </c>
      <c r="H406" s="225">
        <v>2</v>
      </c>
      <c r="I406" s="226"/>
      <c r="J406" s="226"/>
      <c r="K406" s="227">
        <f>ROUND(P406*H406,2)</f>
        <v>0</v>
      </c>
      <c r="L406" s="223" t="s">
        <v>1</v>
      </c>
      <c r="M406" s="44"/>
      <c r="N406" s="228" t="s">
        <v>1</v>
      </c>
      <c r="O406" s="229" t="s">
        <v>39</v>
      </c>
      <c r="P406" s="230">
        <f>I406+J406</f>
        <v>0</v>
      </c>
      <c r="Q406" s="230">
        <f>ROUND(I406*H406,2)</f>
        <v>0</v>
      </c>
      <c r="R406" s="230">
        <f>ROUND(J406*H406,2)</f>
        <v>0</v>
      </c>
      <c r="S406" s="91"/>
      <c r="T406" s="231">
        <f>S406*H406</f>
        <v>0</v>
      </c>
      <c r="U406" s="231">
        <v>0</v>
      </c>
      <c r="V406" s="231">
        <f>U406*H406</f>
        <v>0</v>
      </c>
      <c r="W406" s="231">
        <v>0</v>
      </c>
      <c r="X406" s="232">
        <f>W406*H406</f>
        <v>0</v>
      </c>
      <c r="Y406" s="38"/>
      <c r="Z406" s="38"/>
      <c r="AA406" s="38"/>
      <c r="AB406" s="38"/>
      <c r="AC406" s="38"/>
      <c r="AD406" s="38"/>
      <c r="AE406" s="38"/>
      <c r="AR406" s="233" t="s">
        <v>175</v>
      </c>
      <c r="AT406" s="233" t="s">
        <v>171</v>
      </c>
      <c r="AU406" s="233" t="s">
        <v>85</v>
      </c>
      <c r="AY406" s="17" t="s">
        <v>168</v>
      </c>
      <c r="BE406" s="234">
        <f>IF(O406="základní",K406,0)</f>
        <v>0</v>
      </c>
      <c r="BF406" s="234">
        <f>IF(O406="snížená",K406,0)</f>
        <v>0</v>
      </c>
      <c r="BG406" s="234">
        <f>IF(O406="zákl. přenesená",K406,0)</f>
        <v>0</v>
      </c>
      <c r="BH406" s="234">
        <f>IF(O406="sníž. přenesená",K406,0)</f>
        <v>0</v>
      </c>
      <c r="BI406" s="234">
        <f>IF(O406="nulová",K406,0)</f>
        <v>0</v>
      </c>
      <c r="BJ406" s="17" t="s">
        <v>83</v>
      </c>
      <c r="BK406" s="234">
        <f>ROUND(P406*H406,2)</f>
        <v>0</v>
      </c>
      <c r="BL406" s="17" t="s">
        <v>175</v>
      </c>
      <c r="BM406" s="233" t="s">
        <v>503</v>
      </c>
    </row>
    <row r="407" s="2" customFormat="1">
      <c r="A407" s="38"/>
      <c r="B407" s="39"/>
      <c r="C407" s="40"/>
      <c r="D407" s="235" t="s">
        <v>176</v>
      </c>
      <c r="E407" s="40"/>
      <c r="F407" s="236" t="s">
        <v>502</v>
      </c>
      <c r="G407" s="40"/>
      <c r="H407" s="40"/>
      <c r="I407" s="237"/>
      <c r="J407" s="237"/>
      <c r="K407" s="40"/>
      <c r="L407" s="40"/>
      <c r="M407" s="44"/>
      <c r="N407" s="238"/>
      <c r="O407" s="239"/>
      <c r="P407" s="91"/>
      <c r="Q407" s="91"/>
      <c r="R407" s="91"/>
      <c r="S407" s="91"/>
      <c r="T407" s="91"/>
      <c r="U407" s="91"/>
      <c r="V407" s="91"/>
      <c r="W407" s="91"/>
      <c r="X407" s="92"/>
      <c r="Y407" s="38"/>
      <c r="Z407" s="38"/>
      <c r="AA407" s="38"/>
      <c r="AB407" s="38"/>
      <c r="AC407" s="38"/>
      <c r="AD407" s="38"/>
      <c r="AE407" s="38"/>
      <c r="AT407" s="17" t="s">
        <v>176</v>
      </c>
      <c r="AU407" s="17" t="s">
        <v>85</v>
      </c>
    </row>
    <row r="408" s="13" customFormat="1">
      <c r="A408" s="13"/>
      <c r="B408" s="240"/>
      <c r="C408" s="241"/>
      <c r="D408" s="235" t="s">
        <v>205</v>
      </c>
      <c r="E408" s="242" t="s">
        <v>1</v>
      </c>
      <c r="F408" s="243" t="s">
        <v>504</v>
      </c>
      <c r="G408" s="241"/>
      <c r="H408" s="244">
        <v>2</v>
      </c>
      <c r="I408" s="245"/>
      <c r="J408" s="245"/>
      <c r="K408" s="241"/>
      <c r="L408" s="241"/>
      <c r="M408" s="246"/>
      <c r="N408" s="247"/>
      <c r="O408" s="248"/>
      <c r="P408" s="248"/>
      <c r="Q408" s="248"/>
      <c r="R408" s="248"/>
      <c r="S408" s="248"/>
      <c r="T408" s="248"/>
      <c r="U408" s="248"/>
      <c r="V408" s="248"/>
      <c r="W408" s="248"/>
      <c r="X408" s="249"/>
      <c r="Y408" s="13"/>
      <c r="Z408" s="13"/>
      <c r="AA408" s="13"/>
      <c r="AB408" s="13"/>
      <c r="AC408" s="13"/>
      <c r="AD408" s="13"/>
      <c r="AE408" s="13"/>
      <c r="AT408" s="250" t="s">
        <v>205</v>
      </c>
      <c r="AU408" s="250" t="s">
        <v>85</v>
      </c>
      <c r="AV408" s="13" t="s">
        <v>85</v>
      </c>
      <c r="AW408" s="13" t="s">
        <v>5</v>
      </c>
      <c r="AX408" s="13" t="s">
        <v>76</v>
      </c>
      <c r="AY408" s="250" t="s">
        <v>168</v>
      </c>
    </row>
    <row r="409" s="14" customFormat="1">
      <c r="A409" s="14"/>
      <c r="B409" s="251"/>
      <c r="C409" s="252"/>
      <c r="D409" s="235" t="s">
        <v>205</v>
      </c>
      <c r="E409" s="253" t="s">
        <v>1</v>
      </c>
      <c r="F409" s="254" t="s">
        <v>207</v>
      </c>
      <c r="G409" s="252"/>
      <c r="H409" s="255">
        <v>2</v>
      </c>
      <c r="I409" s="256"/>
      <c r="J409" s="256"/>
      <c r="K409" s="252"/>
      <c r="L409" s="252"/>
      <c r="M409" s="257"/>
      <c r="N409" s="258"/>
      <c r="O409" s="259"/>
      <c r="P409" s="259"/>
      <c r="Q409" s="259"/>
      <c r="R409" s="259"/>
      <c r="S409" s="259"/>
      <c r="T409" s="259"/>
      <c r="U409" s="259"/>
      <c r="V409" s="259"/>
      <c r="W409" s="259"/>
      <c r="X409" s="260"/>
      <c r="Y409" s="14"/>
      <c r="Z409" s="14"/>
      <c r="AA409" s="14"/>
      <c r="AB409" s="14"/>
      <c r="AC409" s="14"/>
      <c r="AD409" s="14"/>
      <c r="AE409" s="14"/>
      <c r="AT409" s="261" t="s">
        <v>205</v>
      </c>
      <c r="AU409" s="261" t="s">
        <v>85</v>
      </c>
      <c r="AV409" s="14" t="s">
        <v>175</v>
      </c>
      <c r="AW409" s="14" t="s">
        <v>5</v>
      </c>
      <c r="AX409" s="14" t="s">
        <v>83</v>
      </c>
      <c r="AY409" s="261" t="s">
        <v>168</v>
      </c>
    </row>
    <row r="410" s="2" customFormat="1" ht="37.8" customHeight="1">
      <c r="A410" s="38"/>
      <c r="B410" s="39"/>
      <c r="C410" s="221" t="s">
        <v>327</v>
      </c>
      <c r="D410" s="221" t="s">
        <v>171</v>
      </c>
      <c r="E410" s="222" t="s">
        <v>505</v>
      </c>
      <c r="F410" s="223" t="s">
        <v>506</v>
      </c>
      <c r="G410" s="224" t="s">
        <v>203</v>
      </c>
      <c r="H410" s="225">
        <v>2</v>
      </c>
      <c r="I410" s="226"/>
      <c r="J410" s="226"/>
      <c r="K410" s="227">
        <f>ROUND(P410*H410,2)</f>
        <v>0</v>
      </c>
      <c r="L410" s="223" t="s">
        <v>1</v>
      </c>
      <c r="M410" s="44"/>
      <c r="N410" s="228" t="s">
        <v>1</v>
      </c>
      <c r="O410" s="229" t="s">
        <v>39</v>
      </c>
      <c r="P410" s="230">
        <f>I410+J410</f>
        <v>0</v>
      </c>
      <c r="Q410" s="230">
        <f>ROUND(I410*H410,2)</f>
        <v>0</v>
      </c>
      <c r="R410" s="230">
        <f>ROUND(J410*H410,2)</f>
        <v>0</v>
      </c>
      <c r="S410" s="91"/>
      <c r="T410" s="231">
        <f>S410*H410</f>
        <v>0</v>
      </c>
      <c r="U410" s="231">
        <v>0</v>
      </c>
      <c r="V410" s="231">
        <f>U410*H410</f>
        <v>0</v>
      </c>
      <c r="W410" s="231">
        <v>0</v>
      </c>
      <c r="X410" s="232">
        <f>W410*H410</f>
        <v>0</v>
      </c>
      <c r="Y410" s="38"/>
      <c r="Z410" s="38"/>
      <c r="AA410" s="38"/>
      <c r="AB410" s="38"/>
      <c r="AC410" s="38"/>
      <c r="AD410" s="38"/>
      <c r="AE410" s="38"/>
      <c r="AR410" s="233" t="s">
        <v>175</v>
      </c>
      <c r="AT410" s="233" t="s">
        <v>171</v>
      </c>
      <c r="AU410" s="233" t="s">
        <v>85</v>
      </c>
      <c r="AY410" s="17" t="s">
        <v>168</v>
      </c>
      <c r="BE410" s="234">
        <f>IF(O410="základní",K410,0)</f>
        <v>0</v>
      </c>
      <c r="BF410" s="234">
        <f>IF(O410="snížená",K410,0)</f>
        <v>0</v>
      </c>
      <c r="BG410" s="234">
        <f>IF(O410="zákl. přenesená",K410,0)</f>
        <v>0</v>
      </c>
      <c r="BH410" s="234">
        <f>IF(O410="sníž. přenesená",K410,0)</f>
        <v>0</v>
      </c>
      <c r="BI410" s="234">
        <f>IF(O410="nulová",K410,0)</f>
        <v>0</v>
      </c>
      <c r="BJ410" s="17" t="s">
        <v>83</v>
      </c>
      <c r="BK410" s="234">
        <f>ROUND(P410*H410,2)</f>
        <v>0</v>
      </c>
      <c r="BL410" s="17" t="s">
        <v>175</v>
      </c>
      <c r="BM410" s="233" t="s">
        <v>507</v>
      </c>
    </row>
    <row r="411" s="2" customFormat="1">
      <c r="A411" s="38"/>
      <c r="B411" s="39"/>
      <c r="C411" s="40"/>
      <c r="D411" s="235" t="s">
        <v>176</v>
      </c>
      <c r="E411" s="40"/>
      <c r="F411" s="236" t="s">
        <v>506</v>
      </c>
      <c r="G411" s="40"/>
      <c r="H411" s="40"/>
      <c r="I411" s="237"/>
      <c r="J411" s="237"/>
      <c r="K411" s="40"/>
      <c r="L411" s="40"/>
      <c r="M411" s="44"/>
      <c r="N411" s="238"/>
      <c r="O411" s="239"/>
      <c r="P411" s="91"/>
      <c r="Q411" s="91"/>
      <c r="R411" s="91"/>
      <c r="S411" s="91"/>
      <c r="T411" s="91"/>
      <c r="U411" s="91"/>
      <c r="V411" s="91"/>
      <c r="W411" s="91"/>
      <c r="X411" s="92"/>
      <c r="Y411" s="38"/>
      <c r="Z411" s="38"/>
      <c r="AA411" s="38"/>
      <c r="AB411" s="38"/>
      <c r="AC411" s="38"/>
      <c r="AD411" s="38"/>
      <c r="AE411" s="38"/>
      <c r="AT411" s="17" t="s">
        <v>176</v>
      </c>
      <c r="AU411" s="17" t="s">
        <v>85</v>
      </c>
    </row>
    <row r="412" s="13" customFormat="1">
      <c r="A412" s="13"/>
      <c r="B412" s="240"/>
      <c r="C412" s="241"/>
      <c r="D412" s="235" t="s">
        <v>205</v>
      </c>
      <c r="E412" s="242" t="s">
        <v>1</v>
      </c>
      <c r="F412" s="243" t="s">
        <v>508</v>
      </c>
      <c r="G412" s="241"/>
      <c r="H412" s="244">
        <v>2</v>
      </c>
      <c r="I412" s="245"/>
      <c r="J412" s="245"/>
      <c r="K412" s="241"/>
      <c r="L412" s="241"/>
      <c r="M412" s="246"/>
      <c r="N412" s="247"/>
      <c r="O412" s="248"/>
      <c r="P412" s="248"/>
      <c r="Q412" s="248"/>
      <c r="R412" s="248"/>
      <c r="S412" s="248"/>
      <c r="T412" s="248"/>
      <c r="U412" s="248"/>
      <c r="V412" s="248"/>
      <c r="W412" s="248"/>
      <c r="X412" s="249"/>
      <c r="Y412" s="13"/>
      <c r="Z412" s="13"/>
      <c r="AA412" s="13"/>
      <c r="AB412" s="13"/>
      <c r="AC412" s="13"/>
      <c r="AD412" s="13"/>
      <c r="AE412" s="13"/>
      <c r="AT412" s="250" t="s">
        <v>205</v>
      </c>
      <c r="AU412" s="250" t="s">
        <v>85</v>
      </c>
      <c r="AV412" s="13" t="s">
        <v>85</v>
      </c>
      <c r="AW412" s="13" t="s">
        <v>5</v>
      </c>
      <c r="AX412" s="13" t="s">
        <v>76</v>
      </c>
      <c r="AY412" s="250" t="s">
        <v>168</v>
      </c>
    </row>
    <row r="413" s="14" customFormat="1">
      <c r="A413" s="14"/>
      <c r="B413" s="251"/>
      <c r="C413" s="252"/>
      <c r="D413" s="235" t="s">
        <v>205</v>
      </c>
      <c r="E413" s="253" t="s">
        <v>1</v>
      </c>
      <c r="F413" s="254" t="s">
        <v>207</v>
      </c>
      <c r="G413" s="252"/>
      <c r="H413" s="255">
        <v>2</v>
      </c>
      <c r="I413" s="256"/>
      <c r="J413" s="256"/>
      <c r="K413" s="252"/>
      <c r="L413" s="252"/>
      <c r="M413" s="257"/>
      <c r="N413" s="258"/>
      <c r="O413" s="259"/>
      <c r="P413" s="259"/>
      <c r="Q413" s="259"/>
      <c r="R413" s="259"/>
      <c r="S413" s="259"/>
      <c r="T413" s="259"/>
      <c r="U413" s="259"/>
      <c r="V413" s="259"/>
      <c r="W413" s="259"/>
      <c r="X413" s="260"/>
      <c r="Y413" s="14"/>
      <c r="Z413" s="14"/>
      <c r="AA413" s="14"/>
      <c r="AB413" s="14"/>
      <c r="AC413" s="14"/>
      <c r="AD413" s="14"/>
      <c r="AE413" s="14"/>
      <c r="AT413" s="261" t="s">
        <v>205</v>
      </c>
      <c r="AU413" s="261" t="s">
        <v>85</v>
      </c>
      <c r="AV413" s="14" t="s">
        <v>175</v>
      </c>
      <c r="AW413" s="14" t="s">
        <v>5</v>
      </c>
      <c r="AX413" s="14" t="s">
        <v>83</v>
      </c>
      <c r="AY413" s="261" t="s">
        <v>168</v>
      </c>
    </row>
    <row r="414" s="2" customFormat="1" ht="24.15" customHeight="1">
      <c r="A414" s="38"/>
      <c r="B414" s="39"/>
      <c r="C414" s="262" t="s">
        <v>509</v>
      </c>
      <c r="D414" s="262" t="s">
        <v>304</v>
      </c>
      <c r="E414" s="263" t="s">
        <v>510</v>
      </c>
      <c r="F414" s="264" t="s">
        <v>511</v>
      </c>
      <c r="G414" s="265" t="s">
        <v>203</v>
      </c>
      <c r="H414" s="266">
        <v>2.1</v>
      </c>
      <c r="I414" s="267"/>
      <c r="J414" s="268"/>
      <c r="K414" s="269">
        <f>ROUND(P414*H414,2)</f>
        <v>0</v>
      </c>
      <c r="L414" s="264" t="s">
        <v>1</v>
      </c>
      <c r="M414" s="270"/>
      <c r="N414" s="271" t="s">
        <v>1</v>
      </c>
      <c r="O414" s="229" t="s">
        <v>39</v>
      </c>
      <c r="P414" s="230">
        <f>I414+J414</f>
        <v>0</v>
      </c>
      <c r="Q414" s="230">
        <f>ROUND(I414*H414,2)</f>
        <v>0</v>
      </c>
      <c r="R414" s="230">
        <f>ROUND(J414*H414,2)</f>
        <v>0</v>
      </c>
      <c r="S414" s="91"/>
      <c r="T414" s="231">
        <f>S414*H414</f>
        <v>0</v>
      </c>
      <c r="U414" s="231">
        <v>0</v>
      </c>
      <c r="V414" s="231">
        <f>U414*H414</f>
        <v>0</v>
      </c>
      <c r="W414" s="231">
        <v>0</v>
      </c>
      <c r="X414" s="232">
        <f>W414*H414</f>
        <v>0</v>
      </c>
      <c r="Y414" s="38"/>
      <c r="Z414" s="38"/>
      <c r="AA414" s="38"/>
      <c r="AB414" s="38"/>
      <c r="AC414" s="38"/>
      <c r="AD414" s="38"/>
      <c r="AE414" s="38"/>
      <c r="AR414" s="233" t="s">
        <v>185</v>
      </c>
      <c r="AT414" s="233" t="s">
        <v>304</v>
      </c>
      <c r="AU414" s="233" t="s">
        <v>85</v>
      </c>
      <c r="AY414" s="17" t="s">
        <v>168</v>
      </c>
      <c r="BE414" s="234">
        <f>IF(O414="základní",K414,0)</f>
        <v>0</v>
      </c>
      <c r="BF414" s="234">
        <f>IF(O414="snížená",K414,0)</f>
        <v>0</v>
      </c>
      <c r="BG414" s="234">
        <f>IF(O414="zákl. přenesená",K414,0)</f>
        <v>0</v>
      </c>
      <c r="BH414" s="234">
        <f>IF(O414="sníž. přenesená",K414,0)</f>
        <v>0</v>
      </c>
      <c r="BI414" s="234">
        <f>IF(O414="nulová",K414,0)</f>
        <v>0</v>
      </c>
      <c r="BJ414" s="17" t="s">
        <v>83</v>
      </c>
      <c r="BK414" s="234">
        <f>ROUND(P414*H414,2)</f>
        <v>0</v>
      </c>
      <c r="BL414" s="17" t="s">
        <v>175</v>
      </c>
      <c r="BM414" s="233" t="s">
        <v>512</v>
      </c>
    </row>
    <row r="415" s="2" customFormat="1">
      <c r="A415" s="38"/>
      <c r="B415" s="39"/>
      <c r="C415" s="40"/>
      <c r="D415" s="235" t="s">
        <v>176</v>
      </c>
      <c r="E415" s="40"/>
      <c r="F415" s="236" t="s">
        <v>511</v>
      </c>
      <c r="G415" s="40"/>
      <c r="H415" s="40"/>
      <c r="I415" s="237"/>
      <c r="J415" s="237"/>
      <c r="K415" s="40"/>
      <c r="L415" s="40"/>
      <c r="M415" s="44"/>
      <c r="N415" s="238"/>
      <c r="O415" s="239"/>
      <c r="P415" s="91"/>
      <c r="Q415" s="91"/>
      <c r="R415" s="91"/>
      <c r="S415" s="91"/>
      <c r="T415" s="91"/>
      <c r="U415" s="91"/>
      <c r="V415" s="91"/>
      <c r="W415" s="91"/>
      <c r="X415" s="92"/>
      <c r="Y415" s="38"/>
      <c r="Z415" s="38"/>
      <c r="AA415" s="38"/>
      <c r="AB415" s="38"/>
      <c r="AC415" s="38"/>
      <c r="AD415" s="38"/>
      <c r="AE415" s="38"/>
      <c r="AT415" s="17" t="s">
        <v>176</v>
      </c>
      <c r="AU415" s="17" t="s">
        <v>85</v>
      </c>
    </row>
    <row r="416" s="13" customFormat="1">
      <c r="A416" s="13"/>
      <c r="B416" s="240"/>
      <c r="C416" s="241"/>
      <c r="D416" s="235" t="s">
        <v>205</v>
      </c>
      <c r="E416" s="242" t="s">
        <v>1</v>
      </c>
      <c r="F416" s="243" t="s">
        <v>513</v>
      </c>
      <c r="G416" s="241"/>
      <c r="H416" s="244">
        <v>2.1</v>
      </c>
      <c r="I416" s="245"/>
      <c r="J416" s="245"/>
      <c r="K416" s="241"/>
      <c r="L416" s="241"/>
      <c r="M416" s="246"/>
      <c r="N416" s="247"/>
      <c r="O416" s="248"/>
      <c r="P416" s="248"/>
      <c r="Q416" s="248"/>
      <c r="R416" s="248"/>
      <c r="S416" s="248"/>
      <c r="T416" s="248"/>
      <c r="U416" s="248"/>
      <c r="V416" s="248"/>
      <c r="W416" s="248"/>
      <c r="X416" s="249"/>
      <c r="Y416" s="13"/>
      <c r="Z416" s="13"/>
      <c r="AA416" s="13"/>
      <c r="AB416" s="13"/>
      <c r="AC416" s="13"/>
      <c r="AD416" s="13"/>
      <c r="AE416" s="13"/>
      <c r="AT416" s="250" t="s">
        <v>205</v>
      </c>
      <c r="AU416" s="250" t="s">
        <v>85</v>
      </c>
      <c r="AV416" s="13" t="s">
        <v>85</v>
      </c>
      <c r="AW416" s="13" t="s">
        <v>5</v>
      </c>
      <c r="AX416" s="13" t="s">
        <v>76</v>
      </c>
      <c r="AY416" s="250" t="s">
        <v>168</v>
      </c>
    </row>
    <row r="417" s="14" customFormat="1">
      <c r="A417" s="14"/>
      <c r="B417" s="251"/>
      <c r="C417" s="252"/>
      <c r="D417" s="235" t="s">
        <v>205</v>
      </c>
      <c r="E417" s="253" t="s">
        <v>1</v>
      </c>
      <c r="F417" s="254" t="s">
        <v>207</v>
      </c>
      <c r="G417" s="252"/>
      <c r="H417" s="255">
        <v>2.1</v>
      </c>
      <c r="I417" s="256"/>
      <c r="J417" s="256"/>
      <c r="K417" s="252"/>
      <c r="L417" s="252"/>
      <c r="M417" s="257"/>
      <c r="N417" s="258"/>
      <c r="O417" s="259"/>
      <c r="P417" s="259"/>
      <c r="Q417" s="259"/>
      <c r="R417" s="259"/>
      <c r="S417" s="259"/>
      <c r="T417" s="259"/>
      <c r="U417" s="259"/>
      <c r="V417" s="259"/>
      <c r="W417" s="259"/>
      <c r="X417" s="260"/>
      <c r="Y417" s="14"/>
      <c r="Z417" s="14"/>
      <c r="AA417" s="14"/>
      <c r="AB417" s="14"/>
      <c r="AC417" s="14"/>
      <c r="AD417" s="14"/>
      <c r="AE417" s="14"/>
      <c r="AT417" s="261" t="s">
        <v>205</v>
      </c>
      <c r="AU417" s="261" t="s">
        <v>85</v>
      </c>
      <c r="AV417" s="14" t="s">
        <v>175</v>
      </c>
      <c r="AW417" s="14" t="s">
        <v>5</v>
      </c>
      <c r="AX417" s="14" t="s">
        <v>83</v>
      </c>
      <c r="AY417" s="261" t="s">
        <v>168</v>
      </c>
    </row>
    <row r="418" s="2" customFormat="1" ht="37.8" customHeight="1">
      <c r="A418" s="38"/>
      <c r="B418" s="39"/>
      <c r="C418" s="221" t="s">
        <v>333</v>
      </c>
      <c r="D418" s="221" t="s">
        <v>171</v>
      </c>
      <c r="E418" s="222" t="s">
        <v>514</v>
      </c>
      <c r="F418" s="223" t="s">
        <v>515</v>
      </c>
      <c r="G418" s="224" t="s">
        <v>203</v>
      </c>
      <c r="H418" s="225">
        <v>123.841</v>
      </c>
      <c r="I418" s="226"/>
      <c r="J418" s="226"/>
      <c r="K418" s="227">
        <f>ROUND(P418*H418,2)</f>
        <v>0</v>
      </c>
      <c r="L418" s="223" t="s">
        <v>1</v>
      </c>
      <c r="M418" s="44"/>
      <c r="N418" s="228" t="s">
        <v>1</v>
      </c>
      <c r="O418" s="229" t="s">
        <v>39</v>
      </c>
      <c r="P418" s="230">
        <f>I418+J418</f>
        <v>0</v>
      </c>
      <c r="Q418" s="230">
        <f>ROUND(I418*H418,2)</f>
        <v>0</v>
      </c>
      <c r="R418" s="230">
        <f>ROUND(J418*H418,2)</f>
        <v>0</v>
      </c>
      <c r="S418" s="91"/>
      <c r="T418" s="231">
        <f>S418*H418</f>
        <v>0</v>
      </c>
      <c r="U418" s="231">
        <v>0</v>
      </c>
      <c r="V418" s="231">
        <f>U418*H418</f>
        <v>0</v>
      </c>
      <c r="W418" s="231">
        <v>0</v>
      </c>
      <c r="X418" s="232">
        <f>W418*H418</f>
        <v>0</v>
      </c>
      <c r="Y418" s="38"/>
      <c r="Z418" s="38"/>
      <c r="AA418" s="38"/>
      <c r="AB418" s="38"/>
      <c r="AC418" s="38"/>
      <c r="AD418" s="38"/>
      <c r="AE418" s="38"/>
      <c r="AR418" s="233" t="s">
        <v>175</v>
      </c>
      <c r="AT418" s="233" t="s">
        <v>171</v>
      </c>
      <c r="AU418" s="233" t="s">
        <v>85</v>
      </c>
      <c r="AY418" s="17" t="s">
        <v>168</v>
      </c>
      <c r="BE418" s="234">
        <f>IF(O418="základní",K418,0)</f>
        <v>0</v>
      </c>
      <c r="BF418" s="234">
        <f>IF(O418="snížená",K418,0)</f>
        <v>0</v>
      </c>
      <c r="BG418" s="234">
        <f>IF(O418="zákl. přenesená",K418,0)</f>
        <v>0</v>
      </c>
      <c r="BH418" s="234">
        <f>IF(O418="sníž. přenesená",K418,0)</f>
        <v>0</v>
      </c>
      <c r="BI418" s="234">
        <f>IF(O418="nulová",K418,0)</f>
        <v>0</v>
      </c>
      <c r="BJ418" s="17" t="s">
        <v>83</v>
      </c>
      <c r="BK418" s="234">
        <f>ROUND(P418*H418,2)</f>
        <v>0</v>
      </c>
      <c r="BL418" s="17" t="s">
        <v>175</v>
      </c>
      <c r="BM418" s="233" t="s">
        <v>516</v>
      </c>
    </row>
    <row r="419" s="2" customFormat="1">
      <c r="A419" s="38"/>
      <c r="B419" s="39"/>
      <c r="C419" s="40"/>
      <c r="D419" s="235" t="s">
        <v>176</v>
      </c>
      <c r="E419" s="40"/>
      <c r="F419" s="236" t="s">
        <v>515</v>
      </c>
      <c r="G419" s="40"/>
      <c r="H419" s="40"/>
      <c r="I419" s="237"/>
      <c r="J419" s="237"/>
      <c r="K419" s="40"/>
      <c r="L419" s="40"/>
      <c r="M419" s="44"/>
      <c r="N419" s="238"/>
      <c r="O419" s="239"/>
      <c r="P419" s="91"/>
      <c r="Q419" s="91"/>
      <c r="R419" s="91"/>
      <c r="S419" s="91"/>
      <c r="T419" s="91"/>
      <c r="U419" s="91"/>
      <c r="V419" s="91"/>
      <c r="W419" s="91"/>
      <c r="X419" s="92"/>
      <c r="Y419" s="38"/>
      <c r="Z419" s="38"/>
      <c r="AA419" s="38"/>
      <c r="AB419" s="38"/>
      <c r="AC419" s="38"/>
      <c r="AD419" s="38"/>
      <c r="AE419" s="38"/>
      <c r="AT419" s="17" t="s">
        <v>176</v>
      </c>
      <c r="AU419" s="17" t="s">
        <v>85</v>
      </c>
    </row>
    <row r="420" s="13" customFormat="1">
      <c r="A420" s="13"/>
      <c r="B420" s="240"/>
      <c r="C420" s="241"/>
      <c r="D420" s="235" t="s">
        <v>205</v>
      </c>
      <c r="E420" s="242" t="s">
        <v>1</v>
      </c>
      <c r="F420" s="243" t="s">
        <v>517</v>
      </c>
      <c r="G420" s="241"/>
      <c r="H420" s="244">
        <v>123.841</v>
      </c>
      <c r="I420" s="245"/>
      <c r="J420" s="245"/>
      <c r="K420" s="241"/>
      <c r="L420" s="241"/>
      <c r="M420" s="246"/>
      <c r="N420" s="247"/>
      <c r="O420" s="248"/>
      <c r="P420" s="248"/>
      <c r="Q420" s="248"/>
      <c r="R420" s="248"/>
      <c r="S420" s="248"/>
      <c r="T420" s="248"/>
      <c r="U420" s="248"/>
      <c r="V420" s="248"/>
      <c r="W420" s="248"/>
      <c r="X420" s="249"/>
      <c r="Y420" s="13"/>
      <c r="Z420" s="13"/>
      <c r="AA420" s="13"/>
      <c r="AB420" s="13"/>
      <c r="AC420" s="13"/>
      <c r="AD420" s="13"/>
      <c r="AE420" s="13"/>
      <c r="AT420" s="250" t="s">
        <v>205</v>
      </c>
      <c r="AU420" s="250" t="s">
        <v>85</v>
      </c>
      <c r="AV420" s="13" t="s">
        <v>85</v>
      </c>
      <c r="AW420" s="13" t="s">
        <v>5</v>
      </c>
      <c r="AX420" s="13" t="s">
        <v>76</v>
      </c>
      <c r="AY420" s="250" t="s">
        <v>168</v>
      </c>
    </row>
    <row r="421" s="14" customFormat="1">
      <c r="A421" s="14"/>
      <c r="B421" s="251"/>
      <c r="C421" s="252"/>
      <c r="D421" s="235" t="s">
        <v>205</v>
      </c>
      <c r="E421" s="253" t="s">
        <v>1</v>
      </c>
      <c r="F421" s="254" t="s">
        <v>207</v>
      </c>
      <c r="G421" s="252"/>
      <c r="H421" s="255">
        <v>123.841</v>
      </c>
      <c r="I421" s="256"/>
      <c r="J421" s="256"/>
      <c r="K421" s="252"/>
      <c r="L421" s="252"/>
      <c r="M421" s="257"/>
      <c r="N421" s="258"/>
      <c r="O421" s="259"/>
      <c r="P421" s="259"/>
      <c r="Q421" s="259"/>
      <c r="R421" s="259"/>
      <c r="S421" s="259"/>
      <c r="T421" s="259"/>
      <c r="U421" s="259"/>
      <c r="V421" s="259"/>
      <c r="W421" s="259"/>
      <c r="X421" s="260"/>
      <c r="Y421" s="14"/>
      <c r="Z421" s="14"/>
      <c r="AA421" s="14"/>
      <c r="AB421" s="14"/>
      <c r="AC421" s="14"/>
      <c r="AD421" s="14"/>
      <c r="AE421" s="14"/>
      <c r="AT421" s="261" t="s">
        <v>205</v>
      </c>
      <c r="AU421" s="261" t="s">
        <v>85</v>
      </c>
      <c r="AV421" s="14" t="s">
        <v>175</v>
      </c>
      <c r="AW421" s="14" t="s">
        <v>5</v>
      </c>
      <c r="AX421" s="14" t="s">
        <v>83</v>
      </c>
      <c r="AY421" s="261" t="s">
        <v>168</v>
      </c>
    </row>
    <row r="422" s="2" customFormat="1" ht="16.5" customHeight="1">
      <c r="A422" s="38"/>
      <c r="B422" s="39"/>
      <c r="C422" s="221" t="s">
        <v>518</v>
      </c>
      <c r="D422" s="221" t="s">
        <v>171</v>
      </c>
      <c r="E422" s="222" t="s">
        <v>519</v>
      </c>
      <c r="F422" s="223" t="s">
        <v>520</v>
      </c>
      <c r="G422" s="224" t="s">
        <v>478</v>
      </c>
      <c r="H422" s="225">
        <v>317.26</v>
      </c>
      <c r="I422" s="226"/>
      <c r="J422" s="226"/>
      <c r="K422" s="227">
        <f>ROUND(P422*H422,2)</f>
        <v>0</v>
      </c>
      <c r="L422" s="223" t="s">
        <v>1</v>
      </c>
      <c r="M422" s="44"/>
      <c r="N422" s="228" t="s">
        <v>1</v>
      </c>
      <c r="O422" s="229" t="s">
        <v>39</v>
      </c>
      <c r="P422" s="230">
        <f>I422+J422</f>
        <v>0</v>
      </c>
      <c r="Q422" s="230">
        <f>ROUND(I422*H422,2)</f>
        <v>0</v>
      </c>
      <c r="R422" s="230">
        <f>ROUND(J422*H422,2)</f>
        <v>0</v>
      </c>
      <c r="S422" s="91"/>
      <c r="T422" s="231">
        <f>S422*H422</f>
        <v>0</v>
      </c>
      <c r="U422" s="231">
        <v>0</v>
      </c>
      <c r="V422" s="231">
        <f>U422*H422</f>
        <v>0</v>
      </c>
      <c r="W422" s="231">
        <v>0</v>
      </c>
      <c r="X422" s="232">
        <f>W422*H422</f>
        <v>0</v>
      </c>
      <c r="Y422" s="38"/>
      <c r="Z422" s="38"/>
      <c r="AA422" s="38"/>
      <c r="AB422" s="38"/>
      <c r="AC422" s="38"/>
      <c r="AD422" s="38"/>
      <c r="AE422" s="38"/>
      <c r="AR422" s="233" t="s">
        <v>175</v>
      </c>
      <c r="AT422" s="233" t="s">
        <v>171</v>
      </c>
      <c r="AU422" s="233" t="s">
        <v>85</v>
      </c>
      <c r="AY422" s="17" t="s">
        <v>168</v>
      </c>
      <c r="BE422" s="234">
        <f>IF(O422="základní",K422,0)</f>
        <v>0</v>
      </c>
      <c r="BF422" s="234">
        <f>IF(O422="snížená",K422,0)</f>
        <v>0</v>
      </c>
      <c r="BG422" s="234">
        <f>IF(O422="zákl. přenesená",K422,0)</f>
        <v>0</v>
      </c>
      <c r="BH422" s="234">
        <f>IF(O422="sníž. přenesená",K422,0)</f>
        <v>0</v>
      </c>
      <c r="BI422" s="234">
        <f>IF(O422="nulová",K422,0)</f>
        <v>0</v>
      </c>
      <c r="BJ422" s="17" t="s">
        <v>83</v>
      </c>
      <c r="BK422" s="234">
        <f>ROUND(P422*H422,2)</f>
        <v>0</v>
      </c>
      <c r="BL422" s="17" t="s">
        <v>175</v>
      </c>
      <c r="BM422" s="233" t="s">
        <v>521</v>
      </c>
    </row>
    <row r="423" s="2" customFormat="1">
      <c r="A423" s="38"/>
      <c r="B423" s="39"/>
      <c r="C423" s="40"/>
      <c r="D423" s="235" t="s">
        <v>176</v>
      </c>
      <c r="E423" s="40"/>
      <c r="F423" s="236" t="s">
        <v>520</v>
      </c>
      <c r="G423" s="40"/>
      <c r="H423" s="40"/>
      <c r="I423" s="237"/>
      <c r="J423" s="237"/>
      <c r="K423" s="40"/>
      <c r="L423" s="40"/>
      <c r="M423" s="44"/>
      <c r="N423" s="238"/>
      <c r="O423" s="239"/>
      <c r="P423" s="91"/>
      <c r="Q423" s="91"/>
      <c r="R423" s="91"/>
      <c r="S423" s="91"/>
      <c r="T423" s="91"/>
      <c r="U423" s="91"/>
      <c r="V423" s="91"/>
      <c r="W423" s="91"/>
      <c r="X423" s="92"/>
      <c r="Y423" s="38"/>
      <c r="Z423" s="38"/>
      <c r="AA423" s="38"/>
      <c r="AB423" s="38"/>
      <c r="AC423" s="38"/>
      <c r="AD423" s="38"/>
      <c r="AE423" s="38"/>
      <c r="AT423" s="17" t="s">
        <v>176</v>
      </c>
      <c r="AU423" s="17" t="s">
        <v>85</v>
      </c>
    </row>
    <row r="424" s="2" customFormat="1" ht="21.75" customHeight="1">
      <c r="A424" s="38"/>
      <c r="B424" s="39"/>
      <c r="C424" s="262" t="s">
        <v>337</v>
      </c>
      <c r="D424" s="262" t="s">
        <v>304</v>
      </c>
      <c r="E424" s="263" t="s">
        <v>522</v>
      </c>
      <c r="F424" s="264" t="s">
        <v>523</v>
      </c>
      <c r="G424" s="265" t="s">
        <v>478</v>
      </c>
      <c r="H424" s="266">
        <v>94.962</v>
      </c>
      <c r="I424" s="267"/>
      <c r="J424" s="268"/>
      <c r="K424" s="269">
        <f>ROUND(P424*H424,2)</f>
        <v>0</v>
      </c>
      <c r="L424" s="264" t="s">
        <v>1</v>
      </c>
      <c r="M424" s="270"/>
      <c r="N424" s="271" t="s">
        <v>1</v>
      </c>
      <c r="O424" s="229" t="s">
        <v>39</v>
      </c>
      <c r="P424" s="230">
        <f>I424+J424</f>
        <v>0</v>
      </c>
      <c r="Q424" s="230">
        <f>ROUND(I424*H424,2)</f>
        <v>0</v>
      </c>
      <c r="R424" s="230">
        <f>ROUND(J424*H424,2)</f>
        <v>0</v>
      </c>
      <c r="S424" s="91"/>
      <c r="T424" s="231">
        <f>S424*H424</f>
        <v>0</v>
      </c>
      <c r="U424" s="231">
        <v>0</v>
      </c>
      <c r="V424" s="231">
        <f>U424*H424</f>
        <v>0</v>
      </c>
      <c r="W424" s="231">
        <v>0</v>
      </c>
      <c r="X424" s="232">
        <f>W424*H424</f>
        <v>0</v>
      </c>
      <c r="Y424" s="38"/>
      <c r="Z424" s="38"/>
      <c r="AA424" s="38"/>
      <c r="AB424" s="38"/>
      <c r="AC424" s="38"/>
      <c r="AD424" s="38"/>
      <c r="AE424" s="38"/>
      <c r="AR424" s="233" t="s">
        <v>185</v>
      </c>
      <c r="AT424" s="233" t="s">
        <v>304</v>
      </c>
      <c r="AU424" s="233" t="s">
        <v>85</v>
      </c>
      <c r="AY424" s="17" t="s">
        <v>168</v>
      </c>
      <c r="BE424" s="234">
        <f>IF(O424="základní",K424,0)</f>
        <v>0</v>
      </c>
      <c r="BF424" s="234">
        <f>IF(O424="snížená",K424,0)</f>
        <v>0</v>
      </c>
      <c r="BG424" s="234">
        <f>IF(O424="zákl. přenesená",K424,0)</f>
        <v>0</v>
      </c>
      <c r="BH424" s="234">
        <f>IF(O424="sníž. přenesená",K424,0)</f>
        <v>0</v>
      </c>
      <c r="BI424" s="234">
        <f>IF(O424="nulová",K424,0)</f>
        <v>0</v>
      </c>
      <c r="BJ424" s="17" t="s">
        <v>83</v>
      </c>
      <c r="BK424" s="234">
        <f>ROUND(P424*H424,2)</f>
        <v>0</v>
      </c>
      <c r="BL424" s="17" t="s">
        <v>175</v>
      </c>
      <c r="BM424" s="233" t="s">
        <v>524</v>
      </c>
    </row>
    <row r="425" s="2" customFormat="1">
      <c r="A425" s="38"/>
      <c r="B425" s="39"/>
      <c r="C425" s="40"/>
      <c r="D425" s="235" t="s">
        <v>176</v>
      </c>
      <c r="E425" s="40"/>
      <c r="F425" s="236" t="s">
        <v>523</v>
      </c>
      <c r="G425" s="40"/>
      <c r="H425" s="40"/>
      <c r="I425" s="237"/>
      <c r="J425" s="237"/>
      <c r="K425" s="40"/>
      <c r="L425" s="40"/>
      <c r="M425" s="44"/>
      <c r="N425" s="238"/>
      <c r="O425" s="239"/>
      <c r="P425" s="91"/>
      <c r="Q425" s="91"/>
      <c r="R425" s="91"/>
      <c r="S425" s="91"/>
      <c r="T425" s="91"/>
      <c r="U425" s="91"/>
      <c r="V425" s="91"/>
      <c r="W425" s="91"/>
      <c r="X425" s="92"/>
      <c r="Y425" s="38"/>
      <c r="Z425" s="38"/>
      <c r="AA425" s="38"/>
      <c r="AB425" s="38"/>
      <c r="AC425" s="38"/>
      <c r="AD425" s="38"/>
      <c r="AE425" s="38"/>
      <c r="AT425" s="17" t="s">
        <v>176</v>
      </c>
      <c r="AU425" s="17" t="s">
        <v>85</v>
      </c>
    </row>
    <row r="426" s="13" customFormat="1">
      <c r="A426" s="13"/>
      <c r="B426" s="240"/>
      <c r="C426" s="241"/>
      <c r="D426" s="235" t="s">
        <v>205</v>
      </c>
      <c r="E426" s="242" t="s">
        <v>1</v>
      </c>
      <c r="F426" s="243" t="s">
        <v>525</v>
      </c>
      <c r="G426" s="241"/>
      <c r="H426" s="244">
        <v>82.04</v>
      </c>
      <c r="I426" s="245"/>
      <c r="J426" s="245"/>
      <c r="K426" s="241"/>
      <c r="L426" s="241"/>
      <c r="M426" s="246"/>
      <c r="N426" s="247"/>
      <c r="O426" s="248"/>
      <c r="P426" s="248"/>
      <c r="Q426" s="248"/>
      <c r="R426" s="248"/>
      <c r="S426" s="248"/>
      <c r="T426" s="248"/>
      <c r="U426" s="248"/>
      <c r="V426" s="248"/>
      <c r="W426" s="248"/>
      <c r="X426" s="249"/>
      <c r="Y426" s="13"/>
      <c r="Z426" s="13"/>
      <c r="AA426" s="13"/>
      <c r="AB426" s="13"/>
      <c r="AC426" s="13"/>
      <c r="AD426" s="13"/>
      <c r="AE426" s="13"/>
      <c r="AT426" s="250" t="s">
        <v>205</v>
      </c>
      <c r="AU426" s="250" t="s">
        <v>85</v>
      </c>
      <c r="AV426" s="13" t="s">
        <v>85</v>
      </c>
      <c r="AW426" s="13" t="s">
        <v>5</v>
      </c>
      <c r="AX426" s="13" t="s">
        <v>76</v>
      </c>
      <c r="AY426" s="250" t="s">
        <v>168</v>
      </c>
    </row>
    <row r="427" s="13" customFormat="1">
      <c r="A427" s="13"/>
      <c r="B427" s="240"/>
      <c r="C427" s="241"/>
      <c r="D427" s="235" t="s">
        <v>205</v>
      </c>
      <c r="E427" s="242" t="s">
        <v>1</v>
      </c>
      <c r="F427" s="243" t="s">
        <v>526</v>
      </c>
      <c r="G427" s="241"/>
      <c r="H427" s="244">
        <v>8.4</v>
      </c>
      <c r="I427" s="245"/>
      <c r="J427" s="245"/>
      <c r="K427" s="241"/>
      <c r="L427" s="241"/>
      <c r="M427" s="246"/>
      <c r="N427" s="247"/>
      <c r="O427" s="248"/>
      <c r="P427" s="248"/>
      <c r="Q427" s="248"/>
      <c r="R427" s="248"/>
      <c r="S427" s="248"/>
      <c r="T427" s="248"/>
      <c r="U427" s="248"/>
      <c r="V427" s="248"/>
      <c r="W427" s="248"/>
      <c r="X427" s="249"/>
      <c r="Y427" s="13"/>
      <c r="Z427" s="13"/>
      <c r="AA427" s="13"/>
      <c r="AB427" s="13"/>
      <c r="AC427" s="13"/>
      <c r="AD427" s="13"/>
      <c r="AE427" s="13"/>
      <c r="AT427" s="250" t="s">
        <v>205</v>
      </c>
      <c r="AU427" s="250" t="s">
        <v>85</v>
      </c>
      <c r="AV427" s="13" t="s">
        <v>85</v>
      </c>
      <c r="AW427" s="13" t="s">
        <v>5</v>
      </c>
      <c r="AX427" s="13" t="s">
        <v>76</v>
      </c>
      <c r="AY427" s="250" t="s">
        <v>168</v>
      </c>
    </row>
    <row r="428" s="14" customFormat="1">
      <c r="A428" s="14"/>
      <c r="B428" s="251"/>
      <c r="C428" s="252"/>
      <c r="D428" s="235" t="s">
        <v>205</v>
      </c>
      <c r="E428" s="253" t="s">
        <v>1</v>
      </c>
      <c r="F428" s="254" t="s">
        <v>207</v>
      </c>
      <c r="G428" s="252"/>
      <c r="H428" s="255">
        <v>90.440000000000016</v>
      </c>
      <c r="I428" s="256"/>
      <c r="J428" s="256"/>
      <c r="K428" s="252"/>
      <c r="L428" s="252"/>
      <c r="M428" s="257"/>
      <c r="N428" s="258"/>
      <c r="O428" s="259"/>
      <c r="P428" s="259"/>
      <c r="Q428" s="259"/>
      <c r="R428" s="259"/>
      <c r="S428" s="259"/>
      <c r="T428" s="259"/>
      <c r="U428" s="259"/>
      <c r="V428" s="259"/>
      <c r="W428" s="259"/>
      <c r="X428" s="260"/>
      <c r="Y428" s="14"/>
      <c r="Z428" s="14"/>
      <c r="AA428" s="14"/>
      <c r="AB428" s="14"/>
      <c r="AC428" s="14"/>
      <c r="AD428" s="14"/>
      <c r="AE428" s="14"/>
      <c r="AT428" s="261" t="s">
        <v>205</v>
      </c>
      <c r="AU428" s="261" t="s">
        <v>85</v>
      </c>
      <c r="AV428" s="14" t="s">
        <v>175</v>
      </c>
      <c r="AW428" s="14" t="s">
        <v>5</v>
      </c>
      <c r="AX428" s="14" t="s">
        <v>76</v>
      </c>
      <c r="AY428" s="261" t="s">
        <v>168</v>
      </c>
    </row>
    <row r="429" s="13" customFormat="1">
      <c r="A429" s="13"/>
      <c r="B429" s="240"/>
      <c r="C429" s="241"/>
      <c r="D429" s="235" t="s">
        <v>205</v>
      </c>
      <c r="E429" s="242" t="s">
        <v>1</v>
      </c>
      <c r="F429" s="243" t="s">
        <v>527</v>
      </c>
      <c r="G429" s="241"/>
      <c r="H429" s="244">
        <v>94.962</v>
      </c>
      <c r="I429" s="245"/>
      <c r="J429" s="245"/>
      <c r="K429" s="241"/>
      <c r="L429" s="241"/>
      <c r="M429" s="246"/>
      <c r="N429" s="247"/>
      <c r="O429" s="248"/>
      <c r="P429" s="248"/>
      <c r="Q429" s="248"/>
      <c r="R429" s="248"/>
      <c r="S429" s="248"/>
      <c r="T429" s="248"/>
      <c r="U429" s="248"/>
      <c r="V429" s="248"/>
      <c r="W429" s="248"/>
      <c r="X429" s="249"/>
      <c r="Y429" s="13"/>
      <c r="Z429" s="13"/>
      <c r="AA429" s="13"/>
      <c r="AB429" s="13"/>
      <c r="AC429" s="13"/>
      <c r="AD429" s="13"/>
      <c r="AE429" s="13"/>
      <c r="AT429" s="250" t="s">
        <v>205</v>
      </c>
      <c r="AU429" s="250" t="s">
        <v>85</v>
      </c>
      <c r="AV429" s="13" t="s">
        <v>85</v>
      </c>
      <c r="AW429" s="13" t="s">
        <v>5</v>
      </c>
      <c r="AX429" s="13" t="s">
        <v>76</v>
      </c>
      <c r="AY429" s="250" t="s">
        <v>168</v>
      </c>
    </row>
    <row r="430" s="14" customFormat="1">
      <c r="A430" s="14"/>
      <c r="B430" s="251"/>
      <c r="C430" s="252"/>
      <c r="D430" s="235" t="s">
        <v>205</v>
      </c>
      <c r="E430" s="253" t="s">
        <v>1</v>
      </c>
      <c r="F430" s="254" t="s">
        <v>207</v>
      </c>
      <c r="G430" s="252"/>
      <c r="H430" s="255">
        <v>94.962</v>
      </c>
      <c r="I430" s="256"/>
      <c r="J430" s="256"/>
      <c r="K430" s="252"/>
      <c r="L430" s="252"/>
      <c r="M430" s="257"/>
      <c r="N430" s="258"/>
      <c r="O430" s="259"/>
      <c r="P430" s="259"/>
      <c r="Q430" s="259"/>
      <c r="R430" s="259"/>
      <c r="S430" s="259"/>
      <c r="T430" s="259"/>
      <c r="U430" s="259"/>
      <c r="V430" s="259"/>
      <c r="W430" s="259"/>
      <c r="X430" s="260"/>
      <c r="Y430" s="14"/>
      <c r="Z430" s="14"/>
      <c r="AA430" s="14"/>
      <c r="AB430" s="14"/>
      <c r="AC430" s="14"/>
      <c r="AD430" s="14"/>
      <c r="AE430" s="14"/>
      <c r="AT430" s="261" t="s">
        <v>205</v>
      </c>
      <c r="AU430" s="261" t="s">
        <v>85</v>
      </c>
      <c r="AV430" s="14" t="s">
        <v>175</v>
      </c>
      <c r="AW430" s="14" t="s">
        <v>5</v>
      </c>
      <c r="AX430" s="14" t="s">
        <v>83</v>
      </c>
      <c r="AY430" s="261" t="s">
        <v>168</v>
      </c>
    </row>
    <row r="431" s="2" customFormat="1" ht="24.15" customHeight="1">
      <c r="A431" s="38"/>
      <c r="B431" s="39"/>
      <c r="C431" s="262" t="s">
        <v>528</v>
      </c>
      <c r="D431" s="262" t="s">
        <v>304</v>
      </c>
      <c r="E431" s="263" t="s">
        <v>529</v>
      </c>
      <c r="F431" s="264" t="s">
        <v>530</v>
      </c>
      <c r="G431" s="265" t="s">
        <v>478</v>
      </c>
      <c r="H431" s="266">
        <v>50.663</v>
      </c>
      <c r="I431" s="267"/>
      <c r="J431" s="268"/>
      <c r="K431" s="269">
        <f>ROUND(P431*H431,2)</f>
        <v>0</v>
      </c>
      <c r="L431" s="264" t="s">
        <v>1</v>
      </c>
      <c r="M431" s="270"/>
      <c r="N431" s="271" t="s">
        <v>1</v>
      </c>
      <c r="O431" s="229" t="s">
        <v>39</v>
      </c>
      <c r="P431" s="230">
        <f>I431+J431</f>
        <v>0</v>
      </c>
      <c r="Q431" s="230">
        <f>ROUND(I431*H431,2)</f>
        <v>0</v>
      </c>
      <c r="R431" s="230">
        <f>ROUND(J431*H431,2)</f>
        <v>0</v>
      </c>
      <c r="S431" s="91"/>
      <c r="T431" s="231">
        <f>S431*H431</f>
        <v>0</v>
      </c>
      <c r="U431" s="231">
        <v>0</v>
      </c>
      <c r="V431" s="231">
        <f>U431*H431</f>
        <v>0</v>
      </c>
      <c r="W431" s="231">
        <v>0</v>
      </c>
      <c r="X431" s="232">
        <f>W431*H431</f>
        <v>0</v>
      </c>
      <c r="Y431" s="38"/>
      <c r="Z431" s="38"/>
      <c r="AA431" s="38"/>
      <c r="AB431" s="38"/>
      <c r="AC431" s="38"/>
      <c r="AD431" s="38"/>
      <c r="AE431" s="38"/>
      <c r="AR431" s="233" t="s">
        <v>185</v>
      </c>
      <c r="AT431" s="233" t="s">
        <v>304</v>
      </c>
      <c r="AU431" s="233" t="s">
        <v>85</v>
      </c>
      <c r="AY431" s="17" t="s">
        <v>168</v>
      </c>
      <c r="BE431" s="234">
        <f>IF(O431="základní",K431,0)</f>
        <v>0</v>
      </c>
      <c r="BF431" s="234">
        <f>IF(O431="snížená",K431,0)</f>
        <v>0</v>
      </c>
      <c r="BG431" s="234">
        <f>IF(O431="zákl. přenesená",K431,0)</f>
        <v>0</v>
      </c>
      <c r="BH431" s="234">
        <f>IF(O431="sníž. přenesená",K431,0)</f>
        <v>0</v>
      </c>
      <c r="BI431" s="234">
        <f>IF(O431="nulová",K431,0)</f>
        <v>0</v>
      </c>
      <c r="BJ431" s="17" t="s">
        <v>83</v>
      </c>
      <c r="BK431" s="234">
        <f>ROUND(P431*H431,2)</f>
        <v>0</v>
      </c>
      <c r="BL431" s="17" t="s">
        <v>175</v>
      </c>
      <c r="BM431" s="233" t="s">
        <v>531</v>
      </c>
    </row>
    <row r="432" s="2" customFormat="1">
      <c r="A432" s="38"/>
      <c r="B432" s="39"/>
      <c r="C432" s="40"/>
      <c r="D432" s="235" t="s">
        <v>176</v>
      </c>
      <c r="E432" s="40"/>
      <c r="F432" s="236" t="s">
        <v>530</v>
      </c>
      <c r="G432" s="40"/>
      <c r="H432" s="40"/>
      <c r="I432" s="237"/>
      <c r="J432" s="237"/>
      <c r="K432" s="40"/>
      <c r="L432" s="40"/>
      <c r="M432" s="44"/>
      <c r="N432" s="238"/>
      <c r="O432" s="239"/>
      <c r="P432" s="91"/>
      <c r="Q432" s="91"/>
      <c r="R432" s="91"/>
      <c r="S432" s="91"/>
      <c r="T432" s="91"/>
      <c r="U432" s="91"/>
      <c r="V432" s="91"/>
      <c r="W432" s="91"/>
      <c r="X432" s="92"/>
      <c r="Y432" s="38"/>
      <c r="Z432" s="38"/>
      <c r="AA432" s="38"/>
      <c r="AB432" s="38"/>
      <c r="AC432" s="38"/>
      <c r="AD432" s="38"/>
      <c r="AE432" s="38"/>
      <c r="AT432" s="17" t="s">
        <v>176</v>
      </c>
      <c r="AU432" s="17" t="s">
        <v>85</v>
      </c>
    </row>
    <row r="433" s="2" customFormat="1" ht="24.15" customHeight="1">
      <c r="A433" s="38"/>
      <c r="B433" s="39"/>
      <c r="C433" s="262" t="s">
        <v>342</v>
      </c>
      <c r="D433" s="262" t="s">
        <v>304</v>
      </c>
      <c r="E433" s="263" t="s">
        <v>532</v>
      </c>
      <c r="F433" s="264" t="s">
        <v>533</v>
      </c>
      <c r="G433" s="265" t="s">
        <v>478</v>
      </c>
      <c r="H433" s="266">
        <v>50.663</v>
      </c>
      <c r="I433" s="267"/>
      <c r="J433" s="268"/>
      <c r="K433" s="269">
        <f>ROUND(P433*H433,2)</f>
        <v>0</v>
      </c>
      <c r="L433" s="264" t="s">
        <v>1</v>
      </c>
      <c r="M433" s="270"/>
      <c r="N433" s="271" t="s">
        <v>1</v>
      </c>
      <c r="O433" s="229" t="s">
        <v>39</v>
      </c>
      <c r="P433" s="230">
        <f>I433+J433</f>
        <v>0</v>
      </c>
      <c r="Q433" s="230">
        <f>ROUND(I433*H433,2)</f>
        <v>0</v>
      </c>
      <c r="R433" s="230">
        <f>ROUND(J433*H433,2)</f>
        <v>0</v>
      </c>
      <c r="S433" s="91"/>
      <c r="T433" s="231">
        <f>S433*H433</f>
        <v>0</v>
      </c>
      <c r="U433" s="231">
        <v>0</v>
      </c>
      <c r="V433" s="231">
        <f>U433*H433</f>
        <v>0</v>
      </c>
      <c r="W433" s="231">
        <v>0</v>
      </c>
      <c r="X433" s="232">
        <f>W433*H433</f>
        <v>0</v>
      </c>
      <c r="Y433" s="38"/>
      <c r="Z433" s="38"/>
      <c r="AA433" s="38"/>
      <c r="AB433" s="38"/>
      <c r="AC433" s="38"/>
      <c r="AD433" s="38"/>
      <c r="AE433" s="38"/>
      <c r="AR433" s="233" t="s">
        <v>185</v>
      </c>
      <c r="AT433" s="233" t="s">
        <v>304</v>
      </c>
      <c r="AU433" s="233" t="s">
        <v>85</v>
      </c>
      <c r="AY433" s="17" t="s">
        <v>168</v>
      </c>
      <c r="BE433" s="234">
        <f>IF(O433="základní",K433,0)</f>
        <v>0</v>
      </c>
      <c r="BF433" s="234">
        <f>IF(O433="snížená",K433,0)</f>
        <v>0</v>
      </c>
      <c r="BG433" s="234">
        <f>IF(O433="zákl. přenesená",K433,0)</f>
        <v>0</v>
      </c>
      <c r="BH433" s="234">
        <f>IF(O433="sníž. přenesená",K433,0)</f>
        <v>0</v>
      </c>
      <c r="BI433" s="234">
        <f>IF(O433="nulová",K433,0)</f>
        <v>0</v>
      </c>
      <c r="BJ433" s="17" t="s">
        <v>83</v>
      </c>
      <c r="BK433" s="234">
        <f>ROUND(P433*H433,2)</f>
        <v>0</v>
      </c>
      <c r="BL433" s="17" t="s">
        <v>175</v>
      </c>
      <c r="BM433" s="233" t="s">
        <v>534</v>
      </c>
    </row>
    <row r="434" s="2" customFormat="1">
      <c r="A434" s="38"/>
      <c r="B434" s="39"/>
      <c r="C434" s="40"/>
      <c r="D434" s="235" t="s">
        <v>176</v>
      </c>
      <c r="E434" s="40"/>
      <c r="F434" s="236" t="s">
        <v>533</v>
      </c>
      <c r="G434" s="40"/>
      <c r="H434" s="40"/>
      <c r="I434" s="237"/>
      <c r="J434" s="237"/>
      <c r="K434" s="40"/>
      <c r="L434" s="40"/>
      <c r="M434" s="44"/>
      <c r="N434" s="238"/>
      <c r="O434" s="239"/>
      <c r="P434" s="91"/>
      <c r="Q434" s="91"/>
      <c r="R434" s="91"/>
      <c r="S434" s="91"/>
      <c r="T434" s="91"/>
      <c r="U434" s="91"/>
      <c r="V434" s="91"/>
      <c r="W434" s="91"/>
      <c r="X434" s="92"/>
      <c r="Y434" s="38"/>
      <c r="Z434" s="38"/>
      <c r="AA434" s="38"/>
      <c r="AB434" s="38"/>
      <c r="AC434" s="38"/>
      <c r="AD434" s="38"/>
      <c r="AE434" s="38"/>
      <c r="AT434" s="17" t="s">
        <v>176</v>
      </c>
      <c r="AU434" s="17" t="s">
        <v>85</v>
      </c>
    </row>
    <row r="435" s="2" customFormat="1" ht="24.15" customHeight="1">
      <c r="A435" s="38"/>
      <c r="B435" s="39"/>
      <c r="C435" s="262" t="s">
        <v>535</v>
      </c>
      <c r="D435" s="262" t="s">
        <v>304</v>
      </c>
      <c r="E435" s="263" t="s">
        <v>536</v>
      </c>
      <c r="F435" s="264" t="s">
        <v>537</v>
      </c>
      <c r="G435" s="265" t="s">
        <v>478</v>
      </c>
      <c r="H435" s="266">
        <v>136.83600000000002</v>
      </c>
      <c r="I435" s="267"/>
      <c r="J435" s="268"/>
      <c r="K435" s="269">
        <f>ROUND(P435*H435,2)</f>
        <v>0</v>
      </c>
      <c r="L435" s="264" t="s">
        <v>1</v>
      </c>
      <c r="M435" s="270"/>
      <c r="N435" s="271" t="s">
        <v>1</v>
      </c>
      <c r="O435" s="229" t="s">
        <v>39</v>
      </c>
      <c r="P435" s="230">
        <f>I435+J435</f>
        <v>0</v>
      </c>
      <c r="Q435" s="230">
        <f>ROUND(I435*H435,2)</f>
        <v>0</v>
      </c>
      <c r="R435" s="230">
        <f>ROUND(J435*H435,2)</f>
        <v>0</v>
      </c>
      <c r="S435" s="91"/>
      <c r="T435" s="231">
        <f>S435*H435</f>
        <v>0</v>
      </c>
      <c r="U435" s="231">
        <v>0</v>
      </c>
      <c r="V435" s="231">
        <f>U435*H435</f>
        <v>0</v>
      </c>
      <c r="W435" s="231">
        <v>0</v>
      </c>
      <c r="X435" s="232">
        <f>W435*H435</f>
        <v>0</v>
      </c>
      <c r="Y435" s="38"/>
      <c r="Z435" s="38"/>
      <c r="AA435" s="38"/>
      <c r="AB435" s="38"/>
      <c r="AC435" s="38"/>
      <c r="AD435" s="38"/>
      <c r="AE435" s="38"/>
      <c r="AR435" s="233" t="s">
        <v>185</v>
      </c>
      <c r="AT435" s="233" t="s">
        <v>304</v>
      </c>
      <c r="AU435" s="233" t="s">
        <v>85</v>
      </c>
      <c r="AY435" s="17" t="s">
        <v>168</v>
      </c>
      <c r="BE435" s="234">
        <f>IF(O435="základní",K435,0)</f>
        <v>0</v>
      </c>
      <c r="BF435" s="234">
        <f>IF(O435="snížená",K435,0)</f>
        <v>0</v>
      </c>
      <c r="BG435" s="234">
        <f>IF(O435="zákl. přenesená",K435,0)</f>
        <v>0</v>
      </c>
      <c r="BH435" s="234">
        <f>IF(O435="sníž. přenesená",K435,0)</f>
        <v>0</v>
      </c>
      <c r="BI435" s="234">
        <f>IF(O435="nulová",K435,0)</f>
        <v>0</v>
      </c>
      <c r="BJ435" s="17" t="s">
        <v>83</v>
      </c>
      <c r="BK435" s="234">
        <f>ROUND(P435*H435,2)</f>
        <v>0</v>
      </c>
      <c r="BL435" s="17" t="s">
        <v>175</v>
      </c>
      <c r="BM435" s="233" t="s">
        <v>538</v>
      </c>
    </row>
    <row r="436" s="2" customFormat="1">
      <c r="A436" s="38"/>
      <c r="B436" s="39"/>
      <c r="C436" s="40"/>
      <c r="D436" s="235" t="s">
        <v>176</v>
      </c>
      <c r="E436" s="40"/>
      <c r="F436" s="236" t="s">
        <v>537</v>
      </c>
      <c r="G436" s="40"/>
      <c r="H436" s="40"/>
      <c r="I436" s="237"/>
      <c r="J436" s="237"/>
      <c r="K436" s="40"/>
      <c r="L436" s="40"/>
      <c r="M436" s="44"/>
      <c r="N436" s="238"/>
      <c r="O436" s="239"/>
      <c r="P436" s="91"/>
      <c r="Q436" s="91"/>
      <c r="R436" s="91"/>
      <c r="S436" s="91"/>
      <c r="T436" s="91"/>
      <c r="U436" s="91"/>
      <c r="V436" s="91"/>
      <c r="W436" s="91"/>
      <c r="X436" s="92"/>
      <c r="Y436" s="38"/>
      <c r="Z436" s="38"/>
      <c r="AA436" s="38"/>
      <c r="AB436" s="38"/>
      <c r="AC436" s="38"/>
      <c r="AD436" s="38"/>
      <c r="AE436" s="38"/>
      <c r="AT436" s="17" t="s">
        <v>176</v>
      </c>
      <c r="AU436" s="17" t="s">
        <v>85</v>
      </c>
    </row>
    <row r="437" s="13" customFormat="1">
      <c r="A437" s="13"/>
      <c r="B437" s="240"/>
      <c r="C437" s="241"/>
      <c r="D437" s="235" t="s">
        <v>205</v>
      </c>
      <c r="E437" s="242" t="s">
        <v>1</v>
      </c>
      <c r="F437" s="243" t="s">
        <v>539</v>
      </c>
      <c r="G437" s="241"/>
      <c r="H437" s="244">
        <v>51.68</v>
      </c>
      <c r="I437" s="245"/>
      <c r="J437" s="245"/>
      <c r="K437" s="241"/>
      <c r="L437" s="241"/>
      <c r="M437" s="246"/>
      <c r="N437" s="247"/>
      <c r="O437" s="248"/>
      <c r="P437" s="248"/>
      <c r="Q437" s="248"/>
      <c r="R437" s="248"/>
      <c r="S437" s="248"/>
      <c r="T437" s="248"/>
      <c r="U437" s="248"/>
      <c r="V437" s="248"/>
      <c r="W437" s="248"/>
      <c r="X437" s="249"/>
      <c r="Y437" s="13"/>
      <c r="Z437" s="13"/>
      <c r="AA437" s="13"/>
      <c r="AB437" s="13"/>
      <c r="AC437" s="13"/>
      <c r="AD437" s="13"/>
      <c r="AE437" s="13"/>
      <c r="AT437" s="250" t="s">
        <v>205</v>
      </c>
      <c r="AU437" s="250" t="s">
        <v>85</v>
      </c>
      <c r="AV437" s="13" t="s">
        <v>85</v>
      </c>
      <c r="AW437" s="13" t="s">
        <v>5</v>
      </c>
      <c r="AX437" s="13" t="s">
        <v>76</v>
      </c>
      <c r="AY437" s="250" t="s">
        <v>168</v>
      </c>
    </row>
    <row r="438" s="13" customFormat="1">
      <c r="A438" s="13"/>
      <c r="B438" s="240"/>
      <c r="C438" s="241"/>
      <c r="D438" s="235" t="s">
        <v>205</v>
      </c>
      <c r="E438" s="242" t="s">
        <v>1</v>
      </c>
      <c r="F438" s="243" t="s">
        <v>540</v>
      </c>
      <c r="G438" s="241"/>
      <c r="H438" s="244">
        <v>7.58</v>
      </c>
      <c r="I438" s="245"/>
      <c r="J438" s="245"/>
      <c r="K438" s="241"/>
      <c r="L438" s="241"/>
      <c r="M438" s="246"/>
      <c r="N438" s="247"/>
      <c r="O438" s="248"/>
      <c r="P438" s="248"/>
      <c r="Q438" s="248"/>
      <c r="R438" s="248"/>
      <c r="S438" s="248"/>
      <c r="T438" s="248"/>
      <c r="U438" s="248"/>
      <c r="V438" s="248"/>
      <c r="W438" s="248"/>
      <c r="X438" s="249"/>
      <c r="Y438" s="13"/>
      <c r="Z438" s="13"/>
      <c r="AA438" s="13"/>
      <c r="AB438" s="13"/>
      <c r="AC438" s="13"/>
      <c r="AD438" s="13"/>
      <c r="AE438" s="13"/>
      <c r="AT438" s="250" t="s">
        <v>205</v>
      </c>
      <c r="AU438" s="250" t="s">
        <v>85</v>
      </c>
      <c r="AV438" s="13" t="s">
        <v>85</v>
      </c>
      <c r="AW438" s="13" t="s">
        <v>5</v>
      </c>
      <c r="AX438" s="13" t="s">
        <v>76</v>
      </c>
      <c r="AY438" s="250" t="s">
        <v>168</v>
      </c>
    </row>
    <row r="439" s="13" customFormat="1">
      <c r="A439" s="13"/>
      <c r="B439" s="240"/>
      <c r="C439" s="241"/>
      <c r="D439" s="235" t="s">
        <v>205</v>
      </c>
      <c r="E439" s="242" t="s">
        <v>1</v>
      </c>
      <c r="F439" s="243" t="s">
        <v>541</v>
      </c>
      <c r="G439" s="241"/>
      <c r="H439" s="244">
        <v>71.06</v>
      </c>
      <c r="I439" s="245"/>
      <c r="J439" s="245"/>
      <c r="K439" s="241"/>
      <c r="L439" s="241"/>
      <c r="M439" s="246"/>
      <c r="N439" s="247"/>
      <c r="O439" s="248"/>
      <c r="P439" s="248"/>
      <c r="Q439" s="248"/>
      <c r="R439" s="248"/>
      <c r="S439" s="248"/>
      <c r="T439" s="248"/>
      <c r="U439" s="248"/>
      <c r="V439" s="248"/>
      <c r="W439" s="248"/>
      <c r="X439" s="249"/>
      <c r="Y439" s="13"/>
      <c r="Z439" s="13"/>
      <c r="AA439" s="13"/>
      <c r="AB439" s="13"/>
      <c r="AC439" s="13"/>
      <c r="AD439" s="13"/>
      <c r="AE439" s="13"/>
      <c r="AT439" s="250" t="s">
        <v>205</v>
      </c>
      <c r="AU439" s="250" t="s">
        <v>85</v>
      </c>
      <c r="AV439" s="13" t="s">
        <v>85</v>
      </c>
      <c r="AW439" s="13" t="s">
        <v>5</v>
      </c>
      <c r="AX439" s="13" t="s">
        <v>76</v>
      </c>
      <c r="AY439" s="250" t="s">
        <v>168</v>
      </c>
    </row>
    <row r="440" s="14" customFormat="1">
      <c r="A440" s="14"/>
      <c r="B440" s="251"/>
      <c r="C440" s="252"/>
      <c r="D440" s="235" t="s">
        <v>205</v>
      </c>
      <c r="E440" s="253" t="s">
        <v>1</v>
      </c>
      <c r="F440" s="254" t="s">
        <v>207</v>
      </c>
      <c r="G440" s="252"/>
      <c r="H440" s="255">
        <v>130.32</v>
      </c>
      <c r="I440" s="256"/>
      <c r="J440" s="256"/>
      <c r="K440" s="252"/>
      <c r="L440" s="252"/>
      <c r="M440" s="257"/>
      <c r="N440" s="258"/>
      <c r="O440" s="259"/>
      <c r="P440" s="259"/>
      <c r="Q440" s="259"/>
      <c r="R440" s="259"/>
      <c r="S440" s="259"/>
      <c r="T440" s="259"/>
      <c r="U440" s="259"/>
      <c r="V440" s="259"/>
      <c r="W440" s="259"/>
      <c r="X440" s="260"/>
      <c r="Y440" s="14"/>
      <c r="Z440" s="14"/>
      <c r="AA440" s="14"/>
      <c r="AB440" s="14"/>
      <c r="AC440" s="14"/>
      <c r="AD440" s="14"/>
      <c r="AE440" s="14"/>
      <c r="AT440" s="261" t="s">
        <v>205</v>
      </c>
      <c r="AU440" s="261" t="s">
        <v>85</v>
      </c>
      <c r="AV440" s="14" t="s">
        <v>175</v>
      </c>
      <c r="AW440" s="14" t="s">
        <v>5</v>
      </c>
      <c r="AX440" s="14" t="s">
        <v>76</v>
      </c>
      <c r="AY440" s="261" t="s">
        <v>168</v>
      </c>
    </row>
    <row r="441" s="13" customFormat="1">
      <c r="A441" s="13"/>
      <c r="B441" s="240"/>
      <c r="C441" s="241"/>
      <c r="D441" s="235" t="s">
        <v>205</v>
      </c>
      <c r="E441" s="242" t="s">
        <v>1</v>
      </c>
      <c r="F441" s="243" t="s">
        <v>542</v>
      </c>
      <c r="G441" s="241"/>
      <c r="H441" s="244">
        <v>136.83600000000002</v>
      </c>
      <c r="I441" s="245"/>
      <c r="J441" s="245"/>
      <c r="K441" s="241"/>
      <c r="L441" s="241"/>
      <c r="M441" s="246"/>
      <c r="N441" s="247"/>
      <c r="O441" s="248"/>
      <c r="P441" s="248"/>
      <c r="Q441" s="248"/>
      <c r="R441" s="248"/>
      <c r="S441" s="248"/>
      <c r="T441" s="248"/>
      <c r="U441" s="248"/>
      <c r="V441" s="248"/>
      <c r="W441" s="248"/>
      <c r="X441" s="249"/>
      <c r="Y441" s="13"/>
      <c r="Z441" s="13"/>
      <c r="AA441" s="13"/>
      <c r="AB441" s="13"/>
      <c r="AC441" s="13"/>
      <c r="AD441" s="13"/>
      <c r="AE441" s="13"/>
      <c r="AT441" s="250" t="s">
        <v>205</v>
      </c>
      <c r="AU441" s="250" t="s">
        <v>85</v>
      </c>
      <c r="AV441" s="13" t="s">
        <v>85</v>
      </c>
      <c r="AW441" s="13" t="s">
        <v>5</v>
      </c>
      <c r="AX441" s="13" t="s">
        <v>76</v>
      </c>
      <c r="AY441" s="250" t="s">
        <v>168</v>
      </c>
    </row>
    <row r="442" s="14" customFormat="1">
      <c r="A442" s="14"/>
      <c r="B442" s="251"/>
      <c r="C442" s="252"/>
      <c r="D442" s="235" t="s">
        <v>205</v>
      </c>
      <c r="E442" s="253" t="s">
        <v>1</v>
      </c>
      <c r="F442" s="254" t="s">
        <v>207</v>
      </c>
      <c r="G442" s="252"/>
      <c r="H442" s="255">
        <v>136.83600000000002</v>
      </c>
      <c r="I442" s="256"/>
      <c r="J442" s="256"/>
      <c r="K442" s="252"/>
      <c r="L442" s="252"/>
      <c r="M442" s="257"/>
      <c r="N442" s="258"/>
      <c r="O442" s="259"/>
      <c r="P442" s="259"/>
      <c r="Q442" s="259"/>
      <c r="R442" s="259"/>
      <c r="S442" s="259"/>
      <c r="T442" s="259"/>
      <c r="U442" s="259"/>
      <c r="V442" s="259"/>
      <c r="W442" s="259"/>
      <c r="X442" s="260"/>
      <c r="Y442" s="14"/>
      <c r="Z442" s="14"/>
      <c r="AA442" s="14"/>
      <c r="AB442" s="14"/>
      <c r="AC442" s="14"/>
      <c r="AD442" s="14"/>
      <c r="AE442" s="14"/>
      <c r="AT442" s="261" t="s">
        <v>205</v>
      </c>
      <c r="AU442" s="261" t="s">
        <v>85</v>
      </c>
      <c r="AV442" s="14" t="s">
        <v>175</v>
      </c>
      <c r="AW442" s="14" t="s">
        <v>5</v>
      </c>
      <c r="AX442" s="14" t="s">
        <v>83</v>
      </c>
      <c r="AY442" s="261" t="s">
        <v>168</v>
      </c>
    </row>
    <row r="443" s="2" customFormat="1" ht="24.15" customHeight="1">
      <c r="A443" s="38"/>
      <c r="B443" s="39"/>
      <c r="C443" s="221" t="s">
        <v>345</v>
      </c>
      <c r="D443" s="221" t="s">
        <v>171</v>
      </c>
      <c r="E443" s="222" t="s">
        <v>543</v>
      </c>
      <c r="F443" s="223" t="s">
        <v>544</v>
      </c>
      <c r="G443" s="224" t="s">
        <v>203</v>
      </c>
      <c r="H443" s="225">
        <v>246.503</v>
      </c>
      <c r="I443" s="226"/>
      <c r="J443" s="226"/>
      <c r="K443" s="227">
        <f>ROUND(P443*H443,2)</f>
        <v>0</v>
      </c>
      <c r="L443" s="223" t="s">
        <v>1</v>
      </c>
      <c r="M443" s="44"/>
      <c r="N443" s="228" t="s">
        <v>1</v>
      </c>
      <c r="O443" s="229" t="s">
        <v>39</v>
      </c>
      <c r="P443" s="230">
        <f>I443+J443</f>
        <v>0</v>
      </c>
      <c r="Q443" s="230">
        <f>ROUND(I443*H443,2)</f>
        <v>0</v>
      </c>
      <c r="R443" s="230">
        <f>ROUND(J443*H443,2)</f>
        <v>0</v>
      </c>
      <c r="S443" s="91"/>
      <c r="T443" s="231">
        <f>S443*H443</f>
        <v>0</v>
      </c>
      <c r="U443" s="231">
        <v>0</v>
      </c>
      <c r="V443" s="231">
        <f>U443*H443</f>
        <v>0</v>
      </c>
      <c r="W443" s="231">
        <v>0</v>
      </c>
      <c r="X443" s="232">
        <f>W443*H443</f>
        <v>0</v>
      </c>
      <c r="Y443" s="38"/>
      <c r="Z443" s="38"/>
      <c r="AA443" s="38"/>
      <c r="AB443" s="38"/>
      <c r="AC443" s="38"/>
      <c r="AD443" s="38"/>
      <c r="AE443" s="38"/>
      <c r="AR443" s="233" t="s">
        <v>175</v>
      </c>
      <c r="AT443" s="233" t="s">
        <v>171</v>
      </c>
      <c r="AU443" s="233" t="s">
        <v>85</v>
      </c>
      <c r="AY443" s="17" t="s">
        <v>168</v>
      </c>
      <c r="BE443" s="234">
        <f>IF(O443="základní",K443,0)</f>
        <v>0</v>
      </c>
      <c r="BF443" s="234">
        <f>IF(O443="snížená",K443,0)</f>
        <v>0</v>
      </c>
      <c r="BG443" s="234">
        <f>IF(O443="zákl. přenesená",K443,0)</f>
        <v>0</v>
      </c>
      <c r="BH443" s="234">
        <f>IF(O443="sníž. přenesená",K443,0)</f>
        <v>0</v>
      </c>
      <c r="BI443" s="234">
        <f>IF(O443="nulová",K443,0)</f>
        <v>0</v>
      </c>
      <c r="BJ443" s="17" t="s">
        <v>83</v>
      </c>
      <c r="BK443" s="234">
        <f>ROUND(P443*H443,2)</f>
        <v>0</v>
      </c>
      <c r="BL443" s="17" t="s">
        <v>175</v>
      </c>
      <c r="BM443" s="233" t="s">
        <v>545</v>
      </c>
    </row>
    <row r="444" s="2" customFormat="1">
      <c r="A444" s="38"/>
      <c r="B444" s="39"/>
      <c r="C444" s="40"/>
      <c r="D444" s="235" t="s">
        <v>176</v>
      </c>
      <c r="E444" s="40"/>
      <c r="F444" s="236" t="s">
        <v>544</v>
      </c>
      <c r="G444" s="40"/>
      <c r="H444" s="40"/>
      <c r="I444" s="237"/>
      <c r="J444" s="237"/>
      <c r="K444" s="40"/>
      <c r="L444" s="40"/>
      <c r="M444" s="44"/>
      <c r="N444" s="238"/>
      <c r="O444" s="239"/>
      <c r="P444" s="91"/>
      <c r="Q444" s="91"/>
      <c r="R444" s="91"/>
      <c r="S444" s="91"/>
      <c r="T444" s="91"/>
      <c r="U444" s="91"/>
      <c r="V444" s="91"/>
      <c r="W444" s="91"/>
      <c r="X444" s="92"/>
      <c r="Y444" s="38"/>
      <c r="Z444" s="38"/>
      <c r="AA444" s="38"/>
      <c r="AB444" s="38"/>
      <c r="AC444" s="38"/>
      <c r="AD444" s="38"/>
      <c r="AE444" s="38"/>
      <c r="AT444" s="17" t="s">
        <v>176</v>
      </c>
      <c r="AU444" s="17" t="s">
        <v>85</v>
      </c>
    </row>
    <row r="445" s="13" customFormat="1">
      <c r="A445" s="13"/>
      <c r="B445" s="240"/>
      <c r="C445" s="241"/>
      <c r="D445" s="235" t="s">
        <v>205</v>
      </c>
      <c r="E445" s="242" t="s">
        <v>1</v>
      </c>
      <c r="F445" s="243" t="s">
        <v>546</v>
      </c>
      <c r="G445" s="241"/>
      <c r="H445" s="244">
        <v>211.823</v>
      </c>
      <c r="I445" s="245"/>
      <c r="J445" s="245"/>
      <c r="K445" s="241"/>
      <c r="L445" s="241"/>
      <c r="M445" s="246"/>
      <c r="N445" s="247"/>
      <c r="O445" s="248"/>
      <c r="P445" s="248"/>
      <c r="Q445" s="248"/>
      <c r="R445" s="248"/>
      <c r="S445" s="248"/>
      <c r="T445" s="248"/>
      <c r="U445" s="248"/>
      <c r="V445" s="248"/>
      <c r="W445" s="248"/>
      <c r="X445" s="249"/>
      <c r="Y445" s="13"/>
      <c r="Z445" s="13"/>
      <c r="AA445" s="13"/>
      <c r="AB445" s="13"/>
      <c r="AC445" s="13"/>
      <c r="AD445" s="13"/>
      <c r="AE445" s="13"/>
      <c r="AT445" s="250" t="s">
        <v>205</v>
      </c>
      <c r="AU445" s="250" t="s">
        <v>85</v>
      </c>
      <c r="AV445" s="13" t="s">
        <v>85</v>
      </c>
      <c r="AW445" s="13" t="s">
        <v>5</v>
      </c>
      <c r="AX445" s="13" t="s">
        <v>76</v>
      </c>
      <c r="AY445" s="250" t="s">
        <v>168</v>
      </c>
    </row>
    <row r="446" s="13" customFormat="1">
      <c r="A446" s="13"/>
      <c r="B446" s="240"/>
      <c r="C446" s="241"/>
      <c r="D446" s="235" t="s">
        <v>205</v>
      </c>
      <c r="E446" s="242" t="s">
        <v>1</v>
      </c>
      <c r="F446" s="243" t="s">
        <v>547</v>
      </c>
      <c r="G446" s="241"/>
      <c r="H446" s="244">
        <v>14.47</v>
      </c>
      <c r="I446" s="245"/>
      <c r="J446" s="245"/>
      <c r="K446" s="241"/>
      <c r="L446" s="241"/>
      <c r="M446" s="246"/>
      <c r="N446" s="247"/>
      <c r="O446" s="248"/>
      <c r="P446" s="248"/>
      <c r="Q446" s="248"/>
      <c r="R446" s="248"/>
      <c r="S446" s="248"/>
      <c r="T446" s="248"/>
      <c r="U446" s="248"/>
      <c r="V446" s="248"/>
      <c r="W446" s="248"/>
      <c r="X446" s="249"/>
      <c r="Y446" s="13"/>
      <c r="Z446" s="13"/>
      <c r="AA446" s="13"/>
      <c r="AB446" s="13"/>
      <c r="AC446" s="13"/>
      <c r="AD446" s="13"/>
      <c r="AE446" s="13"/>
      <c r="AT446" s="250" t="s">
        <v>205</v>
      </c>
      <c r="AU446" s="250" t="s">
        <v>85</v>
      </c>
      <c r="AV446" s="13" t="s">
        <v>85</v>
      </c>
      <c r="AW446" s="13" t="s">
        <v>5</v>
      </c>
      <c r="AX446" s="13" t="s">
        <v>76</v>
      </c>
      <c r="AY446" s="250" t="s">
        <v>168</v>
      </c>
    </row>
    <row r="447" s="13" customFormat="1">
      <c r="A447" s="13"/>
      <c r="B447" s="240"/>
      <c r="C447" s="241"/>
      <c r="D447" s="235" t="s">
        <v>205</v>
      </c>
      <c r="E447" s="242" t="s">
        <v>1</v>
      </c>
      <c r="F447" s="243" t="s">
        <v>548</v>
      </c>
      <c r="G447" s="241"/>
      <c r="H447" s="244">
        <v>2.122</v>
      </c>
      <c r="I447" s="245"/>
      <c r="J447" s="245"/>
      <c r="K447" s="241"/>
      <c r="L447" s="241"/>
      <c r="M447" s="246"/>
      <c r="N447" s="247"/>
      <c r="O447" s="248"/>
      <c r="P447" s="248"/>
      <c r="Q447" s="248"/>
      <c r="R447" s="248"/>
      <c r="S447" s="248"/>
      <c r="T447" s="248"/>
      <c r="U447" s="248"/>
      <c r="V447" s="248"/>
      <c r="W447" s="248"/>
      <c r="X447" s="249"/>
      <c r="Y447" s="13"/>
      <c r="Z447" s="13"/>
      <c r="AA447" s="13"/>
      <c r="AB447" s="13"/>
      <c r="AC447" s="13"/>
      <c r="AD447" s="13"/>
      <c r="AE447" s="13"/>
      <c r="AT447" s="250" t="s">
        <v>205</v>
      </c>
      <c r="AU447" s="250" t="s">
        <v>85</v>
      </c>
      <c r="AV447" s="13" t="s">
        <v>85</v>
      </c>
      <c r="AW447" s="13" t="s">
        <v>5</v>
      </c>
      <c r="AX447" s="13" t="s">
        <v>76</v>
      </c>
      <c r="AY447" s="250" t="s">
        <v>168</v>
      </c>
    </row>
    <row r="448" s="13" customFormat="1">
      <c r="A448" s="13"/>
      <c r="B448" s="240"/>
      <c r="C448" s="241"/>
      <c r="D448" s="235" t="s">
        <v>205</v>
      </c>
      <c r="E448" s="242" t="s">
        <v>1</v>
      </c>
      <c r="F448" s="243" t="s">
        <v>549</v>
      </c>
      <c r="G448" s="241"/>
      <c r="H448" s="244">
        <v>18.088</v>
      </c>
      <c r="I448" s="245"/>
      <c r="J448" s="245"/>
      <c r="K448" s="241"/>
      <c r="L448" s="241"/>
      <c r="M448" s="246"/>
      <c r="N448" s="247"/>
      <c r="O448" s="248"/>
      <c r="P448" s="248"/>
      <c r="Q448" s="248"/>
      <c r="R448" s="248"/>
      <c r="S448" s="248"/>
      <c r="T448" s="248"/>
      <c r="U448" s="248"/>
      <c r="V448" s="248"/>
      <c r="W448" s="248"/>
      <c r="X448" s="249"/>
      <c r="Y448" s="13"/>
      <c r="Z448" s="13"/>
      <c r="AA448" s="13"/>
      <c r="AB448" s="13"/>
      <c r="AC448" s="13"/>
      <c r="AD448" s="13"/>
      <c r="AE448" s="13"/>
      <c r="AT448" s="250" t="s">
        <v>205</v>
      </c>
      <c r="AU448" s="250" t="s">
        <v>85</v>
      </c>
      <c r="AV448" s="13" t="s">
        <v>85</v>
      </c>
      <c r="AW448" s="13" t="s">
        <v>5</v>
      </c>
      <c r="AX448" s="13" t="s">
        <v>76</v>
      </c>
      <c r="AY448" s="250" t="s">
        <v>168</v>
      </c>
    </row>
    <row r="449" s="14" customFormat="1">
      <c r="A449" s="14"/>
      <c r="B449" s="251"/>
      <c r="C449" s="252"/>
      <c r="D449" s="235" t="s">
        <v>205</v>
      </c>
      <c r="E449" s="253" t="s">
        <v>1</v>
      </c>
      <c r="F449" s="254" t="s">
        <v>207</v>
      </c>
      <c r="G449" s="252"/>
      <c r="H449" s="255">
        <v>246.503</v>
      </c>
      <c r="I449" s="256"/>
      <c r="J449" s="256"/>
      <c r="K449" s="252"/>
      <c r="L449" s="252"/>
      <c r="M449" s="257"/>
      <c r="N449" s="258"/>
      <c r="O449" s="259"/>
      <c r="P449" s="259"/>
      <c r="Q449" s="259"/>
      <c r="R449" s="259"/>
      <c r="S449" s="259"/>
      <c r="T449" s="259"/>
      <c r="U449" s="259"/>
      <c r="V449" s="259"/>
      <c r="W449" s="259"/>
      <c r="X449" s="260"/>
      <c r="Y449" s="14"/>
      <c r="Z449" s="14"/>
      <c r="AA449" s="14"/>
      <c r="AB449" s="14"/>
      <c r="AC449" s="14"/>
      <c r="AD449" s="14"/>
      <c r="AE449" s="14"/>
      <c r="AT449" s="261" t="s">
        <v>205</v>
      </c>
      <c r="AU449" s="261" t="s">
        <v>85</v>
      </c>
      <c r="AV449" s="14" t="s">
        <v>175</v>
      </c>
      <c r="AW449" s="14" t="s">
        <v>5</v>
      </c>
      <c r="AX449" s="14" t="s">
        <v>83</v>
      </c>
      <c r="AY449" s="261" t="s">
        <v>168</v>
      </c>
    </row>
    <row r="450" s="2" customFormat="1" ht="21.75" customHeight="1">
      <c r="A450" s="38"/>
      <c r="B450" s="39"/>
      <c r="C450" s="221" t="s">
        <v>550</v>
      </c>
      <c r="D450" s="221" t="s">
        <v>171</v>
      </c>
      <c r="E450" s="222" t="s">
        <v>551</v>
      </c>
      <c r="F450" s="223" t="s">
        <v>552</v>
      </c>
      <c r="G450" s="224" t="s">
        <v>203</v>
      </c>
      <c r="H450" s="225">
        <v>99.134</v>
      </c>
      <c r="I450" s="226"/>
      <c r="J450" s="226"/>
      <c r="K450" s="227">
        <f>ROUND(P450*H450,2)</f>
        <v>0</v>
      </c>
      <c r="L450" s="223" t="s">
        <v>1</v>
      </c>
      <c r="M450" s="44"/>
      <c r="N450" s="228" t="s">
        <v>1</v>
      </c>
      <c r="O450" s="229" t="s">
        <v>39</v>
      </c>
      <c r="P450" s="230">
        <f>I450+J450</f>
        <v>0</v>
      </c>
      <c r="Q450" s="230">
        <f>ROUND(I450*H450,2)</f>
        <v>0</v>
      </c>
      <c r="R450" s="230">
        <f>ROUND(J450*H450,2)</f>
        <v>0</v>
      </c>
      <c r="S450" s="91"/>
      <c r="T450" s="231">
        <f>S450*H450</f>
        <v>0</v>
      </c>
      <c r="U450" s="231">
        <v>0</v>
      </c>
      <c r="V450" s="231">
        <f>U450*H450</f>
        <v>0</v>
      </c>
      <c r="W450" s="231">
        <v>0</v>
      </c>
      <c r="X450" s="232">
        <f>W450*H450</f>
        <v>0</v>
      </c>
      <c r="Y450" s="38"/>
      <c r="Z450" s="38"/>
      <c r="AA450" s="38"/>
      <c r="AB450" s="38"/>
      <c r="AC450" s="38"/>
      <c r="AD450" s="38"/>
      <c r="AE450" s="38"/>
      <c r="AR450" s="233" t="s">
        <v>175</v>
      </c>
      <c r="AT450" s="233" t="s">
        <v>171</v>
      </c>
      <c r="AU450" s="233" t="s">
        <v>85</v>
      </c>
      <c r="AY450" s="17" t="s">
        <v>168</v>
      </c>
      <c r="BE450" s="234">
        <f>IF(O450="základní",K450,0)</f>
        <v>0</v>
      </c>
      <c r="BF450" s="234">
        <f>IF(O450="snížená",K450,0)</f>
        <v>0</v>
      </c>
      <c r="BG450" s="234">
        <f>IF(O450="zákl. přenesená",K450,0)</f>
        <v>0</v>
      </c>
      <c r="BH450" s="234">
        <f>IF(O450="sníž. přenesená",K450,0)</f>
        <v>0</v>
      </c>
      <c r="BI450" s="234">
        <f>IF(O450="nulová",K450,0)</f>
        <v>0</v>
      </c>
      <c r="BJ450" s="17" t="s">
        <v>83</v>
      </c>
      <c r="BK450" s="234">
        <f>ROUND(P450*H450,2)</f>
        <v>0</v>
      </c>
      <c r="BL450" s="17" t="s">
        <v>175</v>
      </c>
      <c r="BM450" s="233" t="s">
        <v>553</v>
      </c>
    </row>
    <row r="451" s="2" customFormat="1">
      <c r="A451" s="38"/>
      <c r="B451" s="39"/>
      <c r="C451" s="40"/>
      <c r="D451" s="235" t="s">
        <v>176</v>
      </c>
      <c r="E451" s="40"/>
      <c r="F451" s="236" t="s">
        <v>552</v>
      </c>
      <c r="G451" s="40"/>
      <c r="H451" s="40"/>
      <c r="I451" s="237"/>
      <c r="J451" s="237"/>
      <c r="K451" s="40"/>
      <c r="L451" s="40"/>
      <c r="M451" s="44"/>
      <c r="N451" s="238"/>
      <c r="O451" s="239"/>
      <c r="P451" s="91"/>
      <c r="Q451" s="91"/>
      <c r="R451" s="91"/>
      <c r="S451" s="91"/>
      <c r="T451" s="91"/>
      <c r="U451" s="91"/>
      <c r="V451" s="91"/>
      <c r="W451" s="91"/>
      <c r="X451" s="92"/>
      <c r="Y451" s="38"/>
      <c r="Z451" s="38"/>
      <c r="AA451" s="38"/>
      <c r="AB451" s="38"/>
      <c r="AC451" s="38"/>
      <c r="AD451" s="38"/>
      <c r="AE451" s="38"/>
      <c r="AT451" s="17" t="s">
        <v>176</v>
      </c>
      <c r="AU451" s="17" t="s">
        <v>85</v>
      </c>
    </row>
    <row r="452" s="13" customFormat="1">
      <c r="A452" s="13"/>
      <c r="B452" s="240"/>
      <c r="C452" s="241"/>
      <c r="D452" s="235" t="s">
        <v>205</v>
      </c>
      <c r="E452" s="242" t="s">
        <v>1</v>
      </c>
      <c r="F452" s="243" t="s">
        <v>554</v>
      </c>
      <c r="G452" s="241"/>
      <c r="H452" s="244">
        <v>99.134</v>
      </c>
      <c r="I452" s="245"/>
      <c r="J452" s="245"/>
      <c r="K452" s="241"/>
      <c r="L452" s="241"/>
      <c r="M452" s="246"/>
      <c r="N452" s="247"/>
      <c r="O452" s="248"/>
      <c r="P452" s="248"/>
      <c r="Q452" s="248"/>
      <c r="R452" s="248"/>
      <c r="S452" s="248"/>
      <c r="T452" s="248"/>
      <c r="U452" s="248"/>
      <c r="V452" s="248"/>
      <c r="W452" s="248"/>
      <c r="X452" s="249"/>
      <c r="Y452" s="13"/>
      <c r="Z452" s="13"/>
      <c r="AA452" s="13"/>
      <c r="AB452" s="13"/>
      <c r="AC452" s="13"/>
      <c r="AD452" s="13"/>
      <c r="AE452" s="13"/>
      <c r="AT452" s="250" t="s">
        <v>205</v>
      </c>
      <c r="AU452" s="250" t="s">
        <v>85</v>
      </c>
      <c r="AV452" s="13" t="s">
        <v>85</v>
      </c>
      <c r="AW452" s="13" t="s">
        <v>5</v>
      </c>
      <c r="AX452" s="13" t="s">
        <v>76</v>
      </c>
      <c r="AY452" s="250" t="s">
        <v>168</v>
      </c>
    </row>
    <row r="453" s="14" customFormat="1">
      <c r="A453" s="14"/>
      <c r="B453" s="251"/>
      <c r="C453" s="252"/>
      <c r="D453" s="235" t="s">
        <v>205</v>
      </c>
      <c r="E453" s="253" t="s">
        <v>1</v>
      </c>
      <c r="F453" s="254" t="s">
        <v>207</v>
      </c>
      <c r="G453" s="252"/>
      <c r="H453" s="255">
        <v>99.134</v>
      </c>
      <c r="I453" s="256"/>
      <c r="J453" s="256"/>
      <c r="K453" s="252"/>
      <c r="L453" s="252"/>
      <c r="M453" s="257"/>
      <c r="N453" s="258"/>
      <c r="O453" s="259"/>
      <c r="P453" s="259"/>
      <c r="Q453" s="259"/>
      <c r="R453" s="259"/>
      <c r="S453" s="259"/>
      <c r="T453" s="259"/>
      <c r="U453" s="259"/>
      <c r="V453" s="259"/>
      <c r="W453" s="259"/>
      <c r="X453" s="260"/>
      <c r="Y453" s="14"/>
      <c r="Z453" s="14"/>
      <c r="AA453" s="14"/>
      <c r="AB453" s="14"/>
      <c r="AC453" s="14"/>
      <c r="AD453" s="14"/>
      <c r="AE453" s="14"/>
      <c r="AT453" s="261" t="s">
        <v>205</v>
      </c>
      <c r="AU453" s="261" t="s">
        <v>85</v>
      </c>
      <c r="AV453" s="14" t="s">
        <v>175</v>
      </c>
      <c r="AW453" s="14" t="s">
        <v>5</v>
      </c>
      <c r="AX453" s="14" t="s">
        <v>83</v>
      </c>
      <c r="AY453" s="261" t="s">
        <v>168</v>
      </c>
    </row>
    <row r="454" s="2" customFormat="1" ht="24.15" customHeight="1">
      <c r="A454" s="38"/>
      <c r="B454" s="39"/>
      <c r="C454" s="221" t="s">
        <v>351</v>
      </c>
      <c r="D454" s="221" t="s">
        <v>171</v>
      </c>
      <c r="E454" s="222" t="s">
        <v>555</v>
      </c>
      <c r="F454" s="223" t="s">
        <v>556</v>
      </c>
      <c r="G454" s="224" t="s">
        <v>203</v>
      </c>
      <c r="H454" s="225">
        <v>204.624</v>
      </c>
      <c r="I454" s="226"/>
      <c r="J454" s="226"/>
      <c r="K454" s="227">
        <f>ROUND(P454*H454,2)</f>
        <v>0</v>
      </c>
      <c r="L454" s="223" t="s">
        <v>1</v>
      </c>
      <c r="M454" s="44"/>
      <c r="N454" s="228" t="s">
        <v>1</v>
      </c>
      <c r="O454" s="229" t="s">
        <v>39</v>
      </c>
      <c r="P454" s="230">
        <f>I454+J454</f>
        <v>0</v>
      </c>
      <c r="Q454" s="230">
        <f>ROUND(I454*H454,2)</f>
        <v>0</v>
      </c>
      <c r="R454" s="230">
        <f>ROUND(J454*H454,2)</f>
        <v>0</v>
      </c>
      <c r="S454" s="91"/>
      <c r="T454" s="231">
        <f>S454*H454</f>
        <v>0</v>
      </c>
      <c r="U454" s="231">
        <v>0</v>
      </c>
      <c r="V454" s="231">
        <f>U454*H454</f>
        <v>0</v>
      </c>
      <c r="W454" s="231">
        <v>0</v>
      </c>
      <c r="X454" s="232">
        <f>W454*H454</f>
        <v>0</v>
      </c>
      <c r="Y454" s="38"/>
      <c r="Z454" s="38"/>
      <c r="AA454" s="38"/>
      <c r="AB454" s="38"/>
      <c r="AC454" s="38"/>
      <c r="AD454" s="38"/>
      <c r="AE454" s="38"/>
      <c r="AR454" s="233" t="s">
        <v>175</v>
      </c>
      <c r="AT454" s="233" t="s">
        <v>171</v>
      </c>
      <c r="AU454" s="233" t="s">
        <v>85</v>
      </c>
      <c r="AY454" s="17" t="s">
        <v>168</v>
      </c>
      <c r="BE454" s="234">
        <f>IF(O454="základní",K454,0)</f>
        <v>0</v>
      </c>
      <c r="BF454" s="234">
        <f>IF(O454="snížená",K454,0)</f>
        <v>0</v>
      </c>
      <c r="BG454" s="234">
        <f>IF(O454="zákl. přenesená",K454,0)</f>
        <v>0</v>
      </c>
      <c r="BH454" s="234">
        <f>IF(O454="sníž. přenesená",K454,0)</f>
        <v>0</v>
      </c>
      <c r="BI454" s="234">
        <f>IF(O454="nulová",K454,0)</f>
        <v>0</v>
      </c>
      <c r="BJ454" s="17" t="s">
        <v>83</v>
      </c>
      <c r="BK454" s="234">
        <f>ROUND(P454*H454,2)</f>
        <v>0</v>
      </c>
      <c r="BL454" s="17" t="s">
        <v>175</v>
      </c>
      <c r="BM454" s="233" t="s">
        <v>557</v>
      </c>
    </row>
    <row r="455" s="2" customFormat="1">
      <c r="A455" s="38"/>
      <c r="B455" s="39"/>
      <c r="C455" s="40"/>
      <c r="D455" s="235" t="s">
        <v>176</v>
      </c>
      <c r="E455" s="40"/>
      <c r="F455" s="236" t="s">
        <v>556</v>
      </c>
      <c r="G455" s="40"/>
      <c r="H455" s="40"/>
      <c r="I455" s="237"/>
      <c r="J455" s="237"/>
      <c r="K455" s="40"/>
      <c r="L455" s="40"/>
      <c r="M455" s="44"/>
      <c r="N455" s="238"/>
      <c r="O455" s="239"/>
      <c r="P455" s="91"/>
      <c r="Q455" s="91"/>
      <c r="R455" s="91"/>
      <c r="S455" s="91"/>
      <c r="T455" s="91"/>
      <c r="U455" s="91"/>
      <c r="V455" s="91"/>
      <c r="W455" s="91"/>
      <c r="X455" s="92"/>
      <c r="Y455" s="38"/>
      <c r="Z455" s="38"/>
      <c r="AA455" s="38"/>
      <c r="AB455" s="38"/>
      <c r="AC455" s="38"/>
      <c r="AD455" s="38"/>
      <c r="AE455" s="38"/>
      <c r="AT455" s="17" t="s">
        <v>176</v>
      </c>
      <c r="AU455" s="17" t="s">
        <v>85</v>
      </c>
    </row>
    <row r="456" s="13" customFormat="1">
      <c r="A456" s="13"/>
      <c r="B456" s="240"/>
      <c r="C456" s="241"/>
      <c r="D456" s="235" t="s">
        <v>205</v>
      </c>
      <c r="E456" s="242" t="s">
        <v>1</v>
      </c>
      <c r="F456" s="243" t="s">
        <v>558</v>
      </c>
      <c r="G456" s="241"/>
      <c r="H456" s="244">
        <v>204.624</v>
      </c>
      <c r="I456" s="245"/>
      <c r="J456" s="245"/>
      <c r="K456" s="241"/>
      <c r="L456" s="241"/>
      <c r="M456" s="246"/>
      <c r="N456" s="247"/>
      <c r="O456" s="248"/>
      <c r="P456" s="248"/>
      <c r="Q456" s="248"/>
      <c r="R456" s="248"/>
      <c r="S456" s="248"/>
      <c r="T456" s="248"/>
      <c r="U456" s="248"/>
      <c r="V456" s="248"/>
      <c r="W456" s="248"/>
      <c r="X456" s="249"/>
      <c r="Y456" s="13"/>
      <c r="Z456" s="13"/>
      <c r="AA456" s="13"/>
      <c r="AB456" s="13"/>
      <c r="AC456" s="13"/>
      <c r="AD456" s="13"/>
      <c r="AE456" s="13"/>
      <c r="AT456" s="250" t="s">
        <v>205</v>
      </c>
      <c r="AU456" s="250" t="s">
        <v>85</v>
      </c>
      <c r="AV456" s="13" t="s">
        <v>85</v>
      </c>
      <c r="AW456" s="13" t="s">
        <v>5</v>
      </c>
      <c r="AX456" s="13" t="s">
        <v>76</v>
      </c>
      <c r="AY456" s="250" t="s">
        <v>168</v>
      </c>
    </row>
    <row r="457" s="14" customFormat="1">
      <c r="A457" s="14"/>
      <c r="B457" s="251"/>
      <c r="C457" s="252"/>
      <c r="D457" s="235" t="s">
        <v>205</v>
      </c>
      <c r="E457" s="253" t="s">
        <v>1</v>
      </c>
      <c r="F457" s="254" t="s">
        <v>207</v>
      </c>
      <c r="G457" s="252"/>
      <c r="H457" s="255">
        <v>204.624</v>
      </c>
      <c r="I457" s="256"/>
      <c r="J457" s="256"/>
      <c r="K457" s="252"/>
      <c r="L457" s="252"/>
      <c r="M457" s="257"/>
      <c r="N457" s="258"/>
      <c r="O457" s="259"/>
      <c r="P457" s="259"/>
      <c r="Q457" s="259"/>
      <c r="R457" s="259"/>
      <c r="S457" s="259"/>
      <c r="T457" s="259"/>
      <c r="U457" s="259"/>
      <c r="V457" s="259"/>
      <c r="W457" s="259"/>
      <c r="X457" s="260"/>
      <c r="Y457" s="14"/>
      <c r="Z457" s="14"/>
      <c r="AA457" s="14"/>
      <c r="AB457" s="14"/>
      <c r="AC457" s="14"/>
      <c r="AD457" s="14"/>
      <c r="AE457" s="14"/>
      <c r="AT457" s="261" t="s">
        <v>205</v>
      </c>
      <c r="AU457" s="261" t="s">
        <v>85</v>
      </c>
      <c r="AV457" s="14" t="s">
        <v>175</v>
      </c>
      <c r="AW457" s="14" t="s">
        <v>5</v>
      </c>
      <c r="AX457" s="14" t="s">
        <v>83</v>
      </c>
      <c r="AY457" s="261" t="s">
        <v>168</v>
      </c>
    </row>
    <row r="458" s="2" customFormat="1" ht="24.15" customHeight="1">
      <c r="A458" s="38"/>
      <c r="B458" s="39"/>
      <c r="C458" s="221" t="s">
        <v>559</v>
      </c>
      <c r="D458" s="221" t="s">
        <v>171</v>
      </c>
      <c r="E458" s="222" t="s">
        <v>560</v>
      </c>
      <c r="F458" s="223" t="s">
        <v>561</v>
      </c>
      <c r="G458" s="224" t="s">
        <v>292</v>
      </c>
      <c r="H458" s="225">
        <v>2</v>
      </c>
      <c r="I458" s="226"/>
      <c r="J458" s="226"/>
      <c r="K458" s="227">
        <f>ROUND(P458*H458,2)</f>
        <v>0</v>
      </c>
      <c r="L458" s="223" t="s">
        <v>1</v>
      </c>
      <c r="M458" s="44"/>
      <c r="N458" s="228" t="s">
        <v>1</v>
      </c>
      <c r="O458" s="229" t="s">
        <v>39</v>
      </c>
      <c r="P458" s="230">
        <f>I458+J458</f>
        <v>0</v>
      </c>
      <c r="Q458" s="230">
        <f>ROUND(I458*H458,2)</f>
        <v>0</v>
      </c>
      <c r="R458" s="230">
        <f>ROUND(J458*H458,2)</f>
        <v>0</v>
      </c>
      <c r="S458" s="91"/>
      <c r="T458" s="231">
        <f>S458*H458</f>
        <v>0</v>
      </c>
      <c r="U458" s="231">
        <v>0</v>
      </c>
      <c r="V458" s="231">
        <f>U458*H458</f>
        <v>0</v>
      </c>
      <c r="W458" s="231">
        <v>0</v>
      </c>
      <c r="X458" s="232">
        <f>W458*H458</f>
        <v>0</v>
      </c>
      <c r="Y458" s="38"/>
      <c r="Z458" s="38"/>
      <c r="AA458" s="38"/>
      <c r="AB458" s="38"/>
      <c r="AC458" s="38"/>
      <c r="AD458" s="38"/>
      <c r="AE458" s="38"/>
      <c r="AR458" s="233" t="s">
        <v>175</v>
      </c>
      <c r="AT458" s="233" t="s">
        <v>171</v>
      </c>
      <c r="AU458" s="233" t="s">
        <v>85</v>
      </c>
      <c r="AY458" s="17" t="s">
        <v>168</v>
      </c>
      <c r="BE458" s="234">
        <f>IF(O458="základní",K458,0)</f>
        <v>0</v>
      </c>
      <c r="BF458" s="234">
        <f>IF(O458="snížená",K458,0)</f>
        <v>0</v>
      </c>
      <c r="BG458" s="234">
        <f>IF(O458="zákl. přenesená",K458,0)</f>
        <v>0</v>
      </c>
      <c r="BH458" s="234">
        <f>IF(O458="sníž. přenesená",K458,0)</f>
        <v>0</v>
      </c>
      <c r="BI458" s="234">
        <f>IF(O458="nulová",K458,0)</f>
        <v>0</v>
      </c>
      <c r="BJ458" s="17" t="s">
        <v>83</v>
      </c>
      <c r="BK458" s="234">
        <f>ROUND(P458*H458,2)</f>
        <v>0</v>
      </c>
      <c r="BL458" s="17" t="s">
        <v>175</v>
      </c>
      <c r="BM458" s="233" t="s">
        <v>562</v>
      </c>
    </row>
    <row r="459" s="2" customFormat="1">
      <c r="A459" s="38"/>
      <c r="B459" s="39"/>
      <c r="C459" s="40"/>
      <c r="D459" s="235" t="s">
        <v>176</v>
      </c>
      <c r="E459" s="40"/>
      <c r="F459" s="236" t="s">
        <v>561</v>
      </c>
      <c r="G459" s="40"/>
      <c r="H459" s="40"/>
      <c r="I459" s="237"/>
      <c r="J459" s="237"/>
      <c r="K459" s="40"/>
      <c r="L459" s="40"/>
      <c r="M459" s="44"/>
      <c r="N459" s="238"/>
      <c r="O459" s="239"/>
      <c r="P459" s="91"/>
      <c r="Q459" s="91"/>
      <c r="R459" s="91"/>
      <c r="S459" s="91"/>
      <c r="T459" s="91"/>
      <c r="U459" s="91"/>
      <c r="V459" s="91"/>
      <c r="W459" s="91"/>
      <c r="X459" s="92"/>
      <c r="Y459" s="38"/>
      <c r="Z459" s="38"/>
      <c r="AA459" s="38"/>
      <c r="AB459" s="38"/>
      <c r="AC459" s="38"/>
      <c r="AD459" s="38"/>
      <c r="AE459" s="38"/>
      <c r="AT459" s="17" t="s">
        <v>176</v>
      </c>
      <c r="AU459" s="17" t="s">
        <v>85</v>
      </c>
    </row>
    <row r="460" s="13" customFormat="1">
      <c r="A460" s="13"/>
      <c r="B460" s="240"/>
      <c r="C460" s="241"/>
      <c r="D460" s="235" t="s">
        <v>205</v>
      </c>
      <c r="E460" s="242" t="s">
        <v>1</v>
      </c>
      <c r="F460" s="243" t="s">
        <v>563</v>
      </c>
      <c r="G460" s="241"/>
      <c r="H460" s="244">
        <v>2</v>
      </c>
      <c r="I460" s="245"/>
      <c r="J460" s="245"/>
      <c r="K460" s="241"/>
      <c r="L460" s="241"/>
      <c r="M460" s="246"/>
      <c r="N460" s="247"/>
      <c r="O460" s="248"/>
      <c r="P460" s="248"/>
      <c r="Q460" s="248"/>
      <c r="R460" s="248"/>
      <c r="S460" s="248"/>
      <c r="T460" s="248"/>
      <c r="U460" s="248"/>
      <c r="V460" s="248"/>
      <c r="W460" s="248"/>
      <c r="X460" s="249"/>
      <c r="Y460" s="13"/>
      <c r="Z460" s="13"/>
      <c r="AA460" s="13"/>
      <c r="AB460" s="13"/>
      <c r="AC460" s="13"/>
      <c r="AD460" s="13"/>
      <c r="AE460" s="13"/>
      <c r="AT460" s="250" t="s">
        <v>205</v>
      </c>
      <c r="AU460" s="250" t="s">
        <v>85</v>
      </c>
      <c r="AV460" s="13" t="s">
        <v>85</v>
      </c>
      <c r="AW460" s="13" t="s">
        <v>5</v>
      </c>
      <c r="AX460" s="13" t="s">
        <v>76</v>
      </c>
      <c r="AY460" s="250" t="s">
        <v>168</v>
      </c>
    </row>
    <row r="461" s="14" customFormat="1">
      <c r="A461" s="14"/>
      <c r="B461" s="251"/>
      <c r="C461" s="252"/>
      <c r="D461" s="235" t="s">
        <v>205</v>
      </c>
      <c r="E461" s="253" t="s">
        <v>1</v>
      </c>
      <c r="F461" s="254" t="s">
        <v>207</v>
      </c>
      <c r="G461" s="252"/>
      <c r="H461" s="255">
        <v>2</v>
      </c>
      <c r="I461" s="256"/>
      <c r="J461" s="256"/>
      <c r="K461" s="252"/>
      <c r="L461" s="252"/>
      <c r="M461" s="257"/>
      <c r="N461" s="258"/>
      <c r="O461" s="259"/>
      <c r="P461" s="259"/>
      <c r="Q461" s="259"/>
      <c r="R461" s="259"/>
      <c r="S461" s="259"/>
      <c r="T461" s="259"/>
      <c r="U461" s="259"/>
      <c r="V461" s="259"/>
      <c r="W461" s="259"/>
      <c r="X461" s="260"/>
      <c r="Y461" s="14"/>
      <c r="Z461" s="14"/>
      <c r="AA461" s="14"/>
      <c r="AB461" s="14"/>
      <c r="AC461" s="14"/>
      <c r="AD461" s="14"/>
      <c r="AE461" s="14"/>
      <c r="AT461" s="261" t="s">
        <v>205</v>
      </c>
      <c r="AU461" s="261" t="s">
        <v>85</v>
      </c>
      <c r="AV461" s="14" t="s">
        <v>175</v>
      </c>
      <c r="AW461" s="14" t="s">
        <v>5</v>
      </c>
      <c r="AX461" s="14" t="s">
        <v>83</v>
      </c>
      <c r="AY461" s="261" t="s">
        <v>168</v>
      </c>
    </row>
    <row r="462" s="2" customFormat="1" ht="24.15" customHeight="1">
      <c r="A462" s="38"/>
      <c r="B462" s="39"/>
      <c r="C462" s="262" t="s">
        <v>354</v>
      </c>
      <c r="D462" s="262" t="s">
        <v>304</v>
      </c>
      <c r="E462" s="263" t="s">
        <v>564</v>
      </c>
      <c r="F462" s="264" t="s">
        <v>565</v>
      </c>
      <c r="G462" s="265" t="s">
        <v>292</v>
      </c>
      <c r="H462" s="266">
        <v>2</v>
      </c>
      <c r="I462" s="267"/>
      <c r="J462" s="268"/>
      <c r="K462" s="269">
        <f>ROUND(P462*H462,2)</f>
        <v>0</v>
      </c>
      <c r="L462" s="264" t="s">
        <v>1</v>
      </c>
      <c r="M462" s="270"/>
      <c r="N462" s="271" t="s">
        <v>1</v>
      </c>
      <c r="O462" s="229" t="s">
        <v>39</v>
      </c>
      <c r="P462" s="230">
        <f>I462+J462</f>
        <v>0</v>
      </c>
      <c r="Q462" s="230">
        <f>ROUND(I462*H462,2)</f>
        <v>0</v>
      </c>
      <c r="R462" s="230">
        <f>ROUND(J462*H462,2)</f>
        <v>0</v>
      </c>
      <c r="S462" s="91"/>
      <c r="T462" s="231">
        <f>S462*H462</f>
        <v>0</v>
      </c>
      <c r="U462" s="231">
        <v>0</v>
      </c>
      <c r="V462" s="231">
        <f>U462*H462</f>
        <v>0</v>
      </c>
      <c r="W462" s="231">
        <v>0</v>
      </c>
      <c r="X462" s="232">
        <f>W462*H462</f>
        <v>0</v>
      </c>
      <c r="Y462" s="38"/>
      <c r="Z462" s="38"/>
      <c r="AA462" s="38"/>
      <c r="AB462" s="38"/>
      <c r="AC462" s="38"/>
      <c r="AD462" s="38"/>
      <c r="AE462" s="38"/>
      <c r="AR462" s="233" t="s">
        <v>185</v>
      </c>
      <c r="AT462" s="233" t="s">
        <v>304</v>
      </c>
      <c r="AU462" s="233" t="s">
        <v>85</v>
      </c>
      <c r="AY462" s="17" t="s">
        <v>168</v>
      </c>
      <c r="BE462" s="234">
        <f>IF(O462="základní",K462,0)</f>
        <v>0</v>
      </c>
      <c r="BF462" s="234">
        <f>IF(O462="snížená",K462,0)</f>
        <v>0</v>
      </c>
      <c r="BG462" s="234">
        <f>IF(O462="zákl. přenesená",K462,0)</f>
        <v>0</v>
      </c>
      <c r="BH462" s="234">
        <f>IF(O462="sníž. přenesená",K462,0)</f>
        <v>0</v>
      </c>
      <c r="BI462" s="234">
        <f>IF(O462="nulová",K462,0)</f>
        <v>0</v>
      </c>
      <c r="BJ462" s="17" t="s">
        <v>83</v>
      </c>
      <c r="BK462" s="234">
        <f>ROUND(P462*H462,2)</f>
        <v>0</v>
      </c>
      <c r="BL462" s="17" t="s">
        <v>175</v>
      </c>
      <c r="BM462" s="233" t="s">
        <v>566</v>
      </c>
    </row>
    <row r="463" s="2" customFormat="1">
      <c r="A463" s="38"/>
      <c r="B463" s="39"/>
      <c r="C463" s="40"/>
      <c r="D463" s="235" t="s">
        <v>176</v>
      </c>
      <c r="E463" s="40"/>
      <c r="F463" s="236" t="s">
        <v>565</v>
      </c>
      <c r="G463" s="40"/>
      <c r="H463" s="40"/>
      <c r="I463" s="237"/>
      <c r="J463" s="237"/>
      <c r="K463" s="40"/>
      <c r="L463" s="40"/>
      <c r="M463" s="44"/>
      <c r="N463" s="238"/>
      <c r="O463" s="239"/>
      <c r="P463" s="91"/>
      <c r="Q463" s="91"/>
      <c r="R463" s="91"/>
      <c r="S463" s="91"/>
      <c r="T463" s="91"/>
      <c r="U463" s="91"/>
      <c r="V463" s="91"/>
      <c r="W463" s="91"/>
      <c r="X463" s="92"/>
      <c r="Y463" s="38"/>
      <c r="Z463" s="38"/>
      <c r="AA463" s="38"/>
      <c r="AB463" s="38"/>
      <c r="AC463" s="38"/>
      <c r="AD463" s="38"/>
      <c r="AE463" s="38"/>
      <c r="AT463" s="17" t="s">
        <v>176</v>
      </c>
      <c r="AU463" s="17" t="s">
        <v>85</v>
      </c>
    </row>
    <row r="464" s="2" customFormat="1">
      <c r="A464" s="38"/>
      <c r="B464" s="39"/>
      <c r="C464" s="40"/>
      <c r="D464" s="235" t="s">
        <v>308</v>
      </c>
      <c r="E464" s="40"/>
      <c r="F464" s="272" t="s">
        <v>567</v>
      </c>
      <c r="G464" s="40"/>
      <c r="H464" s="40"/>
      <c r="I464" s="237"/>
      <c r="J464" s="237"/>
      <c r="K464" s="40"/>
      <c r="L464" s="40"/>
      <c r="M464" s="44"/>
      <c r="N464" s="238"/>
      <c r="O464" s="239"/>
      <c r="P464" s="91"/>
      <c r="Q464" s="91"/>
      <c r="R464" s="91"/>
      <c r="S464" s="91"/>
      <c r="T464" s="91"/>
      <c r="U464" s="91"/>
      <c r="V464" s="91"/>
      <c r="W464" s="91"/>
      <c r="X464" s="92"/>
      <c r="Y464" s="38"/>
      <c r="Z464" s="38"/>
      <c r="AA464" s="38"/>
      <c r="AB464" s="38"/>
      <c r="AC464" s="38"/>
      <c r="AD464" s="38"/>
      <c r="AE464" s="38"/>
      <c r="AT464" s="17" t="s">
        <v>308</v>
      </c>
      <c r="AU464" s="17" t="s">
        <v>85</v>
      </c>
    </row>
    <row r="465" s="12" customFormat="1" ht="22.8" customHeight="1">
      <c r="A465" s="12"/>
      <c r="B465" s="204"/>
      <c r="C465" s="205"/>
      <c r="D465" s="206" t="s">
        <v>75</v>
      </c>
      <c r="E465" s="219" t="s">
        <v>200</v>
      </c>
      <c r="F465" s="219" t="s">
        <v>568</v>
      </c>
      <c r="G465" s="205"/>
      <c r="H465" s="205"/>
      <c r="I465" s="208"/>
      <c r="J465" s="208"/>
      <c r="K465" s="220">
        <f>BK465</f>
        <v>0</v>
      </c>
      <c r="L465" s="205"/>
      <c r="M465" s="210"/>
      <c r="N465" s="211"/>
      <c r="O465" s="212"/>
      <c r="P465" s="212"/>
      <c r="Q465" s="213">
        <f>SUM(Q466:Q533)</f>
        <v>0</v>
      </c>
      <c r="R465" s="213">
        <f>SUM(R466:R533)</f>
        <v>0</v>
      </c>
      <c r="S465" s="212"/>
      <c r="T465" s="214">
        <f>SUM(T466:T533)</f>
        <v>0</v>
      </c>
      <c r="U465" s="212"/>
      <c r="V465" s="214">
        <f>SUM(V466:V533)</f>
        <v>0</v>
      </c>
      <c r="W465" s="212"/>
      <c r="X465" s="215">
        <f>SUM(X466:X533)</f>
        <v>0</v>
      </c>
      <c r="Y465" s="12"/>
      <c r="Z465" s="12"/>
      <c r="AA465" s="12"/>
      <c r="AB465" s="12"/>
      <c r="AC465" s="12"/>
      <c r="AD465" s="12"/>
      <c r="AE465" s="12"/>
      <c r="AR465" s="216" t="s">
        <v>83</v>
      </c>
      <c r="AT465" s="217" t="s">
        <v>75</v>
      </c>
      <c r="AU465" s="217" t="s">
        <v>83</v>
      </c>
      <c r="AY465" s="216" t="s">
        <v>168</v>
      </c>
      <c r="BK465" s="218">
        <f>SUM(BK466:BK533)</f>
        <v>0</v>
      </c>
    </row>
    <row r="466" s="2" customFormat="1" ht="33" customHeight="1">
      <c r="A466" s="38"/>
      <c r="B466" s="39"/>
      <c r="C466" s="221" t="s">
        <v>569</v>
      </c>
      <c r="D466" s="221" t="s">
        <v>171</v>
      </c>
      <c r="E466" s="222" t="s">
        <v>570</v>
      </c>
      <c r="F466" s="223" t="s">
        <v>571</v>
      </c>
      <c r="G466" s="224" t="s">
        <v>203</v>
      </c>
      <c r="H466" s="225">
        <v>466</v>
      </c>
      <c r="I466" s="226"/>
      <c r="J466" s="226"/>
      <c r="K466" s="227">
        <f>ROUND(P466*H466,2)</f>
        <v>0</v>
      </c>
      <c r="L466" s="223" t="s">
        <v>1</v>
      </c>
      <c r="M466" s="44"/>
      <c r="N466" s="228" t="s">
        <v>1</v>
      </c>
      <c r="O466" s="229" t="s">
        <v>39</v>
      </c>
      <c r="P466" s="230">
        <f>I466+J466</f>
        <v>0</v>
      </c>
      <c r="Q466" s="230">
        <f>ROUND(I466*H466,2)</f>
        <v>0</v>
      </c>
      <c r="R466" s="230">
        <f>ROUND(J466*H466,2)</f>
        <v>0</v>
      </c>
      <c r="S466" s="91"/>
      <c r="T466" s="231">
        <f>S466*H466</f>
        <v>0</v>
      </c>
      <c r="U466" s="231">
        <v>0</v>
      </c>
      <c r="V466" s="231">
        <f>U466*H466</f>
        <v>0</v>
      </c>
      <c r="W466" s="231">
        <v>0</v>
      </c>
      <c r="X466" s="232">
        <f>W466*H466</f>
        <v>0</v>
      </c>
      <c r="Y466" s="38"/>
      <c r="Z466" s="38"/>
      <c r="AA466" s="38"/>
      <c r="AB466" s="38"/>
      <c r="AC466" s="38"/>
      <c r="AD466" s="38"/>
      <c r="AE466" s="38"/>
      <c r="AR466" s="233" t="s">
        <v>175</v>
      </c>
      <c r="AT466" s="233" t="s">
        <v>171</v>
      </c>
      <c r="AU466" s="233" t="s">
        <v>85</v>
      </c>
      <c r="AY466" s="17" t="s">
        <v>168</v>
      </c>
      <c r="BE466" s="234">
        <f>IF(O466="základní",K466,0)</f>
        <v>0</v>
      </c>
      <c r="BF466" s="234">
        <f>IF(O466="snížená",K466,0)</f>
        <v>0</v>
      </c>
      <c r="BG466" s="234">
        <f>IF(O466="zákl. přenesená",K466,0)</f>
        <v>0</v>
      </c>
      <c r="BH466" s="234">
        <f>IF(O466="sníž. přenesená",K466,0)</f>
        <v>0</v>
      </c>
      <c r="BI466" s="234">
        <f>IF(O466="nulová",K466,0)</f>
        <v>0</v>
      </c>
      <c r="BJ466" s="17" t="s">
        <v>83</v>
      </c>
      <c r="BK466" s="234">
        <f>ROUND(P466*H466,2)</f>
        <v>0</v>
      </c>
      <c r="BL466" s="17" t="s">
        <v>175</v>
      </c>
      <c r="BM466" s="233" t="s">
        <v>572</v>
      </c>
    </row>
    <row r="467" s="2" customFormat="1">
      <c r="A467" s="38"/>
      <c r="B467" s="39"/>
      <c r="C467" s="40"/>
      <c r="D467" s="235" t="s">
        <v>176</v>
      </c>
      <c r="E467" s="40"/>
      <c r="F467" s="236" t="s">
        <v>571</v>
      </c>
      <c r="G467" s="40"/>
      <c r="H467" s="40"/>
      <c r="I467" s="237"/>
      <c r="J467" s="237"/>
      <c r="K467" s="40"/>
      <c r="L467" s="40"/>
      <c r="M467" s="44"/>
      <c r="N467" s="238"/>
      <c r="O467" s="239"/>
      <c r="P467" s="91"/>
      <c r="Q467" s="91"/>
      <c r="R467" s="91"/>
      <c r="S467" s="91"/>
      <c r="T467" s="91"/>
      <c r="U467" s="91"/>
      <c r="V467" s="91"/>
      <c r="W467" s="91"/>
      <c r="X467" s="92"/>
      <c r="Y467" s="38"/>
      <c r="Z467" s="38"/>
      <c r="AA467" s="38"/>
      <c r="AB467" s="38"/>
      <c r="AC467" s="38"/>
      <c r="AD467" s="38"/>
      <c r="AE467" s="38"/>
      <c r="AT467" s="17" t="s">
        <v>176</v>
      </c>
      <c r="AU467" s="17" t="s">
        <v>85</v>
      </c>
    </row>
    <row r="468" s="13" customFormat="1">
      <c r="A468" s="13"/>
      <c r="B468" s="240"/>
      <c r="C468" s="241"/>
      <c r="D468" s="235" t="s">
        <v>205</v>
      </c>
      <c r="E468" s="242" t="s">
        <v>1</v>
      </c>
      <c r="F468" s="243" t="s">
        <v>573</v>
      </c>
      <c r="G468" s="241"/>
      <c r="H468" s="244">
        <v>466</v>
      </c>
      <c r="I468" s="245"/>
      <c r="J468" s="245"/>
      <c r="K468" s="241"/>
      <c r="L468" s="241"/>
      <c r="M468" s="246"/>
      <c r="N468" s="247"/>
      <c r="O468" s="248"/>
      <c r="P468" s="248"/>
      <c r="Q468" s="248"/>
      <c r="R468" s="248"/>
      <c r="S468" s="248"/>
      <c r="T468" s="248"/>
      <c r="U468" s="248"/>
      <c r="V468" s="248"/>
      <c r="W468" s="248"/>
      <c r="X468" s="249"/>
      <c r="Y468" s="13"/>
      <c r="Z468" s="13"/>
      <c r="AA468" s="13"/>
      <c r="AB468" s="13"/>
      <c r="AC468" s="13"/>
      <c r="AD468" s="13"/>
      <c r="AE468" s="13"/>
      <c r="AT468" s="250" t="s">
        <v>205</v>
      </c>
      <c r="AU468" s="250" t="s">
        <v>85</v>
      </c>
      <c r="AV468" s="13" t="s">
        <v>85</v>
      </c>
      <c r="AW468" s="13" t="s">
        <v>5</v>
      </c>
      <c r="AX468" s="13" t="s">
        <v>76</v>
      </c>
      <c r="AY468" s="250" t="s">
        <v>168</v>
      </c>
    </row>
    <row r="469" s="14" customFormat="1">
      <c r="A469" s="14"/>
      <c r="B469" s="251"/>
      <c r="C469" s="252"/>
      <c r="D469" s="235" t="s">
        <v>205</v>
      </c>
      <c r="E469" s="253" t="s">
        <v>1</v>
      </c>
      <c r="F469" s="254" t="s">
        <v>207</v>
      </c>
      <c r="G469" s="252"/>
      <c r="H469" s="255">
        <v>466</v>
      </c>
      <c r="I469" s="256"/>
      <c r="J469" s="256"/>
      <c r="K469" s="252"/>
      <c r="L469" s="252"/>
      <c r="M469" s="257"/>
      <c r="N469" s="258"/>
      <c r="O469" s="259"/>
      <c r="P469" s="259"/>
      <c r="Q469" s="259"/>
      <c r="R469" s="259"/>
      <c r="S469" s="259"/>
      <c r="T469" s="259"/>
      <c r="U469" s="259"/>
      <c r="V469" s="259"/>
      <c r="W469" s="259"/>
      <c r="X469" s="260"/>
      <c r="Y469" s="14"/>
      <c r="Z469" s="14"/>
      <c r="AA469" s="14"/>
      <c r="AB469" s="14"/>
      <c r="AC469" s="14"/>
      <c r="AD469" s="14"/>
      <c r="AE469" s="14"/>
      <c r="AT469" s="261" t="s">
        <v>205</v>
      </c>
      <c r="AU469" s="261" t="s">
        <v>85</v>
      </c>
      <c r="AV469" s="14" t="s">
        <v>175</v>
      </c>
      <c r="AW469" s="14" t="s">
        <v>5</v>
      </c>
      <c r="AX469" s="14" t="s">
        <v>83</v>
      </c>
      <c r="AY469" s="261" t="s">
        <v>168</v>
      </c>
    </row>
    <row r="470" s="2" customFormat="1" ht="37.8" customHeight="1">
      <c r="A470" s="38"/>
      <c r="B470" s="39"/>
      <c r="C470" s="221" t="s">
        <v>358</v>
      </c>
      <c r="D470" s="221" t="s">
        <v>171</v>
      </c>
      <c r="E470" s="222" t="s">
        <v>574</v>
      </c>
      <c r="F470" s="223" t="s">
        <v>575</v>
      </c>
      <c r="G470" s="224" t="s">
        <v>203</v>
      </c>
      <c r="H470" s="225">
        <v>41940</v>
      </c>
      <c r="I470" s="226"/>
      <c r="J470" s="226"/>
      <c r="K470" s="227">
        <f>ROUND(P470*H470,2)</f>
        <v>0</v>
      </c>
      <c r="L470" s="223" t="s">
        <v>1</v>
      </c>
      <c r="M470" s="44"/>
      <c r="N470" s="228" t="s">
        <v>1</v>
      </c>
      <c r="O470" s="229" t="s">
        <v>39</v>
      </c>
      <c r="P470" s="230">
        <f>I470+J470</f>
        <v>0</v>
      </c>
      <c r="Q470" s="230">
        <f>ROUND(I470*H470,2)</f>
        <v>0</v>
      </c>
      <c r="R470" s="230">
        <f>ROUND(J470*H470,2)</f>
        <v>0</v>
      </c>
      <c r="S470" s="91"/>
      <c r="T470" s="231">
        <f>S470*H470</f>
        <v>0</v>
      </c>
      <c r="U470" s="231">
        <v>0</v>
      </c>
      <c r="V470" s="231">
        <f>U470*H470</f>
        <v>0</v>
      </c>
      <c r="W470" s="231">
        <v>0</v>
      </c>
      <c r="X470" s="232">
        <f>W470*H470</f>
        <v>0</v>
      </c>
      <c r="Y470" s="38"/>
      <c r="Z470" s="38"/>
      <c r="AA470" s="38"/>
      <c r="AB470" s="38"/>
      <c r="AC470" s="38"/>
      <c r="AD470" s="38"/>
      <c r="AE470" s="38"/>
      <c r="AR470" s="233" t="s">
        <v>175</v>
      </c>
      <c r="AT470" s="233" t="s">
        <v>171</v>
      </c>
      <c r="AU470" s="233" t="s">
        <v>85</v>
      </c>
      <c r="AY470" s="17" t="s">
        <v>168</v>
      </c>
      <c r="BE470" s="234">
        <f>IF(O470="základní",K470,0)</f>
        <v>0</v>
      </c>
      <c r="BF470" s="234">
        <f>IF(O470="snížená",K470,0)</f>
        <v>0</v>
      </c>
      <c r="BG470" s="234">
        <f>IF(O470="zákl. přenesená",K470,0)</f>
        <v>0</v>
      </c>
      <c r="BH470" s="234">
        <f>IF(O470="sníž. přenesená",K470,0)</f>
        <v>0</v>
      </c>
      <c r="BI470" s="234">
        <f>IF(O470="nulová",K470,0)</f>
        <v>0</v>
      </c>
      <c r="BJ470" s="17" t="s">
        <v>83</v>
      </c>
      <c r="BK470" s="234">
        <f>ROUND(P470*H470,2)</f>
        <v>0</v>
      </c>
      <c r="BL470" s="17" t="s">
        <v>175</v>
      </c>
      <c r="BM470" s="233" t="s">
        <v>576</v>
      </c>
    </row>
    <row r="471" s="2" customFormat="1">
      <c r="A471" s="38"/>
      <c r="B471" s="39"/>
      <c r="C471" s="40"/>
      <c r="D471" s="235" t="s">
        <v>176</v>
      </c>
      <c r="E471" s="40"/>
      <c r="F471" s="236" t="s">
        <v>575</v>
      </c>
      <c r="G471" s="40"/>
      <c r="H471" s="40"/>
      <c r="I471" s="237"/>
      <c r="J471" s="237"/>
      <c r="K471" s="40"/>
      <c r="L471" s="40"/>
      <c r="M471" s="44"/>
      <c r="N471" s="238"/>
      <c r="O471" s="239"/>
      <c r="P471" s="91"/>
      <c r="Q471" s="91"/>
      <c r="R471" s="91"/>
      <c r="S471" s="91"/>
      <c r="T471" s="91"/>
      <c r="U471" s="91"/>
      <c r="V471" s="91"/>
      <c r="W471" s="91"/>
      <c r="X471" s="92"/>
      <c r="Y471" s="38"/>
      <c r="Z471" s="38"/>
      <c r="AA471" s="38"/>
      <c r="AB471" s="38"/>
      <c r="AC471" s="38"/>
      <c r="AD471" s="38"/>
      <c r="AE471" s="38"/>
      <c r="AT471" s="17" t="s">
        <v>176</v>
      </c>
      <c r="AU471" s="17" t="s">
        <v>85</v>
      </c>
    </row>
    <row r="472" s="13" customFormat="1">
      <c r="A472" s="13"/>
      <c r="B472" s="240"/>
      <c r="C472" s="241"/>
      <c r="D472" s="235" t="s">
        <v>205</v>
      </c>
      <c r="E472" s="242" t="s">
        <v>1</v>
      </c>
      <c r="F472" s="243" t="s">
        <v>577</v>
      </c>
      <c r="G472" s="241"/>
      <c r="H472" s="244">
        <v>41940</v>
      </c>
      <c r="I472" s="245"/>
      <c r="J472" s="245"/>
      <c r="K472" s="241"/>
      <c r="L472" s="241"/>
      <c r="M472" s="246"/>
      <c r="N472" s="247"/>
      <c r="O472" s="248"/>
      <c r="P472" s="248"/>
      <c r="Q472" s="248"/>
      <c r="R472" s="248"/>
      <c r="S472" s="248"/>
      <c r="T472" s="248"/>
      <c r="U472" s="248"/>
      <c r="V472" s="248"/>
      <c r="W472" s="248"/>
      <c r="X472" s="249"/>
      <c r="Y472" s="13"/>
      <c r="Z472" s="13"/>
      <c r="AA472" s="13"/>
      <c r="AB472" s="13"/>
      <c r="AC472" s="13"/>
      <c r="AD472" s="13"/>
      <c r="AE472" s="13"/>
      <c r="AT472" s="250" t="s">
        <v>205</v>
      </c>
      <c r="AU472" s="250" t="s">
        <v>85</v>
      </c>
      <c r="AV472" s="13" t="s">
        <v>85</v>
      </c>
      <c r="AW472" s="13" t="s">
        <v>5</v>
      </c>
      <c r="AX472" s="13" t="s">
        <v>76</v>
      </c>
      <c r="AY472" s="250" t="s">
        <v>168</v>
      </c>
    </row>
    <row r="473" s="14" customFormat="1">
      <c r="A473" s="14"/>
      <c r="B473" s="251"/>
      <c r="C473" s="252"/>
      <c r="D473" s="235" t="s">
        <v>205</v>
      </c>
      <c r="E473" s="253" t="s">
        <v>1</v>
      </c>
      <c r="F473" s="254" t="s">
        <v>207</v>
      </c>
      <c r="G473" s="252"/>
      <c r="H473" s="255">
        <v>41940</v>
      </c>
      <c r="I473" s="256"/>
      <c r="J473" s="256"/>
      <c r="K473" s="252"/>
      <c r="L473" s="252"/>
      <c r="M473" s="257"/>
      <c r="N473" s="258"/>
      <c r="O473" s="259"/>
      <c r="P473" s="259"/>
      <c r="Q473" s="259"/>
      <c r="R473" s="259"/>
      <c r="S473" s="259"/>
      <c r="T473" s="259"/>
      <c r="U473" s="259"/>
      <c r="V473" s="259"/>
      <c r="W473" s="259"/>
      <c r="X473" s="260"/>
      <c r="Y473" s="14"/>
      <c r="Z473" s="14"/>
      <c r="AA473" s="14"/>
      <c r="AB473" s="14"/>
      <c r="AC473" s="14"/>
      <c r="AD473" s="14"/>
      <c r="AE473" s="14"/>
      <c r="AT473" s="261" t="s">
        <v>205</v>
      </c>
      <c r="AU473" s="261" t="s">
        <v>85</v>
      </c>
      <c r="AV473" s="14" t="s">
        <v>175</v>
      </c>
      <c r="AW473" s="14" t="s">
        <v>5</v>
      </c>
      <c r="AX473" s="14" t="s">
        <v>83</v>
      </c>
      <c r="AY473" s="261" t="s">
        <v>168</v>
      </c>
    </row>
    <row r="474" s="2" customFormat="1" ht="37.8" customHeight="1">
      <c r="A474" s="38"/>
      <c r="B474" s="39"/>
      <c r="C474" s="221" t="s">
        <v>578</v>
      </c>
      <c r="D474" s="221" t="s">
        <v>171</v>
      </c>
      <c r="E474" s="222" t="s">
        <v>579</v>
      </c>
      <c r="F474" s="223" t="s">
        <v>580</v>
      </c>
      <c r="G474" s="224" t="s">
        <v>203</v>
      </c>
      <c r="H474" s="225">
        <v>466</v>
      </c>
      <c r="I474" s="226"/>
      <c r="J474" s="226"/>
      <c r="K474" s="227">
        <f>ROUND(P474*H474,2)</f>
        <v>0</v>
      </c>
      <c r="L474" s="223" t="s">
        <v>1</v>
      </c>
      <c r="M474" s="44"/>
      <c r="N474" s="228" t="s">
        <v>1</v>
      </c>
      <c r="O474" s="229" t="s">
        <v>39</v>
      </c>
      <c r="P474" s="230">
        <f>I474+J474</f>
        <v>0</v>
      </c>
      <c r="Q474" s="230">
        <f>ROUND(I474*H474,2)</f>
        <v>0</v>
      </c>
      <c r="R474" s="230">
        <f>ROUND(J474*H474,2)</f>
        <v>0</v>
      </c>
      <c r="S474" s="91"/>
      <c r="T474" s="231">
        <f>S474*H474</f>
        <v>0</v>
      </c>
      <c r="U474" s="231">
        <v>0</v>
      </c>
      <c r="V474" s="231">
        <f>U474*H474</f>
        <v>0</v>
      </c>
      <c r="W474" s="231">
        <v>0</v>
      </c>
      <c r="X474" s="232">
        <f>W474*H474</f>
        <v>0</v>
      </c>
      <c r="Y474" s="38"/>
      <c r="Z474" s="38"/>
      <c r="AA474" s="38"/>
      <c r="AB474" s="38"/>
      <c r="AC474" s="38"/>
      <c r="AD474" s="38"/>
      <c r="AE474" s="38"/>
      <c r="AR474" s="233" t="s">
        <v>175</v>
      </c>
      <c r="AT474" s="233" t="s">
        <v>171</v>
      </c>
      <c r="AU474" s="233" t="s">
        <v>85</v>
      </c>
      <c r="AY474" s="17" t="s">
        <v>168</v>
      </c>
      <c r="BE474" s="234">
        <f>IF(O474="základní",K474,0)</f>
        <v>0</v>
      </c>
      <c r="BF474" s="234">
        <f>IF(O474="snížená",K474,0)</f>
        <v>0</v>
      </c>
      <c r="BG474" s="234">
        <f>IF(O474="zákl. přenesená",K474,0)</f>
        <v>0</v>
      </c>
      <c r="BH474" s="234">
        <f>IF(O474="sníž. přenesená",K474,0)</f>
        <v>0</v>
      </c>
      <c r="BI474" s="234">
        <f>IF(O474="nulová",K474,0)</f>
        <v>0</v>
      </c>
      <c r="BJ474" s="17" t="s">
        <v>83</v>
      </c>
      <c r="BK474" s="234">
        <f>ROUND(P474*H474,2)</f>
        <v>0</v>
      </c>
      <c r="BL474" s="17" t="s">
        <v>175</v>
      </c>
      <c r="BM474" s="233" t="s">
        <v>581</v>
      </c>
    </row>
    <row r="475" s="2" customFormat="1">
      <c r="A475" s="38"/>
      <c r="B475" s="39"/>
      <c r="C475" s="40"/>
      <c r="D475" s="235" t="s">
        <v>176</v>
      </c>
      <c r="E475" s="40"/>
      <c r="F475" s="236" t="s">
        <v>580</v>
      </c>
      <c r="G475" s="40"/>
      <c r="H475" s="40"/>
      <c r="I475" s="237"/>
      <c r="J475" s="237"/>
      <c r="K475" s="40"/>
      <c r="L475" s="40"/>
      <c r="M475" s="44"/>
      <c r="N475" s="238"/>
      <c r="O475" s="239"/>
      <c r="P475" s="91"/>
      <c r="Q475" s="91"/>
      <c r="R475" s="91"/>
      <c r="S475" s="91"/>
      <c r="T475" s="91"/>
      <c r="U475" s="91"/>
      <c r="V475" s="91"/>
      <c r="W475" s="91"/>
      <c r="X475" s="92"/>
      <c r="Y475" s="38"/>
      <c r="Z475" s="38"/>
      <c r="AA475" s="38"/>
      <c r="AB475" s="38"/>
      <c r="AC475" s="38"/>
      <c r="AD475" s="38"/>
      <c r="AE475" s="38"/>
      <c r="AT475" s="17" t="s">
        <v>176</v>
      </c>
      <c r="AU475" s="17" t="s">
        <v>85</v>
      </c>
    </row>
    <row r="476" s="2" customFormat="1" ht="33" customHeight="1">
      <c r="A476" s="38"/>
      <c r="B476" s="39"/>
      <c r="C476" s="221" t="s">
        <v>363</v>
      </c>
      <c r="D476" s="221" t="s">
        <v>171</v>
      </c>
      <c r="E476" s="222" t="s">
        <v>582</v>
      </c>
      <c r="F476" s="223" t="s">
        <v>583</v>
      </c>
      <c r="G476" s="224" t="s">
        <v>203</v>
      </c>
      <c r="H476" s="225">
        <v>248.7</v>
      </c>
      <c r="I476" s="226"/>
      <c r="J476" s="226"/>
      <c r="K476" s="227">
        <f>ROUND(P476*H476,2)</f>
        <v>0</v>
      </c>
      <c r="L476" s="223" t="s">
        <v>1</v>
      </c>
      <c r="M476" s="44"/>
      <c r="N476" s="228" t="s">
        <v>1</v>
      </c>
      <c r="O476" s="229" t="s">
        <v>39</v>
      </c>
      <c r="P476" s="230">
        <f>I476+J476</f>
        <v>0</v>
      </c>
      <c r="Q476" s="230">
        <f>ROUND(I476*H476,2)</f>
        <v>0</v>
      </c>
      <c r="R476" s="230">
        <f>ROUND(J476*H476,2)</f>
        <v>0</v>
      </c>
      <c r="S476" s="91"/>
      <c r="T476" s="231">
        <f>S476*H476</f>
        <v>0</v>
      </c>
      <c r="U476" s="231">
        <v>0</v>
      </c>
      <c r="V476" s="231">
        <f>U476*H476</f>
        <v>0</v>
      </c>
      <c r="W476" s="231">
        <v>0</v>
      </c>
      <c r="X476" s="232">
        <f>W476*H476</f>
        <v>0</v>
      </c>
      <c r="Y476" s="38"/>
      <c r="Z476" s="38"/>
      <c r="AA476" s="38"/>
      <c r="AB476" s="38"/>
      <c r="AC476" s="38"/>
      <c r="AD476" s="38"/>
      <c r="AE476" s="38"/>
      <c r="AR476" s="233" t="s">
        <v>175</v>
      </c>
      <c r="AT476" s="233" t="s">
        <v>171</v>
      </c>
      <c r="AU476" s="233" t="s">
        <v>85</v>
      </c>
      <c r="AY476" s="17" t="s">
        <v>168</v>
      </c>
      <c r="BE476" s="234">
        <f>IF(O476="základní",K476,0)</f>
        <v>0</v>
      </c>
      <c r="BF476" s="234">
        <f>IF(O476="snížená",K476,0)</f>
        <v>0</v>
      </c>
      <c r="BG476" s="234">
        <f>IF(O476="zákl. přenesená",K476,0)</f>
        <v>0</v>
      </c>
      <c r="BH476" s="234">
        <f>IF(O476="sníž. přenesená",K476,0)</f>
        <v>0</v>
      </c>
      <c r="BI476" s="234">
        <f>IF(O476="nulová",K476,0)</f>
        <v>0</v>
      </c>
      <c r="BJ476" s="17" t="s">
        <v>83</v>
      </c>
      <c r="BK476" s="234">
        <f>ROUND(P476*H476,2)</f>
        <v>0</v>
      </c>
      <c r="BL476" s="17" t="s">
        <v>175</v>
      </c>
      <c r="BM476" s="233" t="s">
        <v>584</v>
      </c>
    </row>
    <row r="477" s="2" customFormat="1">
      <c r="A477" s="38"/>
      <c r="B477" s="39"/>
      <c r="C477" s="40"/>
      <c r="D477" s="235" t="s">
        <v>176</v>
      </c>
      <c r="E477" s="40"/>
      <c r="F477" s="236" t="s">
        <v>583</v>
      </c>
      <c r="G477" s="40"/>
      <c r="H477" s="40"/>
      <c r="I477" s="237"/>
      <c r="J477" s="237"/>
      <c r="K477" s="40"/>
      <c r="L477" s="40"/>
      <c r="M477" s="44"/>
      <c r="N477" s="238"/>
      <c r="O477" s="239"/>
      <c r="P477" s="91"/>
      <c r="Q477" s="91"/>
      <c r="R477" s="91"/>
      <c r="S477" s="91"/>
      <c r="T477" s="91"/>
      <c r="U477" s="91"/>
      <c r="V477" s="91"/>
      <c r="W477" s="91"/>
      <c r="X477" s="92"/>
      <c r="Y477" s="38"/>
      <c r="Z477" s="38"/>
      <c r="AA477" s="38"/>
      <c r="AB477" s="38"/>
      <c r="AC477" s="38"/>
      <c r="AD477" s="38"/>
      <c r="AE477" s="38"/>
      <c r="AT477" s="17" t="s">
        <v>176</v>
      </c>
      <c r="AU477" s="17" t="s">
        <v>85</v>
      </c>
    </row>
    <row r="478" s="13" customFormat="1">
      <c r="A478" s="13"/>
      <c r="B478" s="240"/>
      <c r="C478" s="241"/>
      <c r="D478" s="235" t="s">
        <v>205</v>
      </c>
      <c r="E478" s="242" t="s">
        <v>1</v>
      </c>
      <c r="F478" s="243" t="s">
        <v>585</v>
      </c>
      <c r="G478" s="241"/>
      <c r="H478" s="244">
        <v>197.2</v>
      </c>
      <c r="I478" s="245"/>
      <c r="J478" s="245"/>
      <c r="K478" s="241"/>
      <c r="L478" s="241"/>
      <c r="M478" s="246"/>
      <c r="N478" s="247"/>
      <c r="O478" s="248"/>
      <c r="P478" s="248"/>
      <c r="Q478" s="248"/>
      <c r="R478" s="248"/>
      <c r="S478" s="248"/>
      <c r="T478" s="248"/>
      <c r="U478" s="248"/>
      <c r="V478" s="248"/>
      <c r="W478" s="248"/>
      <c r="X478" s="249"/>
      <c r="Y478" s="13"/>
      <c r="Z478" s="13"/>
      <c r="AA478" s="13"/>
      <c r="AB478" s="13"/>
      <c r="AC478" s="13"/>
      <c r="AD478" s="13"/>
      <c r="AE478" s="13"/>
      <c r="AT478" s="250" t="s">
        <v>205</v>
      </c>
      <c r="AU478" s="250" t="s">
        <v>85</v>
      </c>
      <c r="AV478" s="13" t="s">
        <v>85</v>
      </c>
      <c r="AW478" s="13" t="s">
        <v>5</v>
      </c>
      <c r="AX478" s="13" t="s">
        <v>76</v>
      </c>
      <c r="AY478" s="250" t="s">
        <v>168</v>
      </c>
    </row>
    <row r="479" s="13" customFormat="1">
      <c r="A479" s="13"/>
      <c r="B479" s="240"/>
      <c r="C479" s="241"/>
      <c r="D479" s="235" t="s">
        <v>205</v>
      </c>
      <c r="E479" s="242" t="s">
        <v>1</v>
      </c>
      <c r="F479" s="243" t="s">
        <v>586</v>
      </c>
      <c r="G479" s="241"/>
      <c r="H479" s="244">
        <v>51.5</v>
      </c>
      <c r="I479" s="245"/>
      <c r="J479" s="245"/>
      <c r="K479" s="241"/>
      <c r="L479" s="241"/>
      <c r="M479" s="246"/>
      <c r="N479" s="247"/>
      <c r="O479" s="248"/>
      <c r="P479" s="248"/>
      <c r="Q479" s="248"/>
      <c r="R479" s="248"/>
      <c r="S479" s="248"/>
      <c r="T479" s="248"/>
      <c r="U479" s="248"/>
      <c r="V479" s="248"/>
      <c r="W479" s="248"/>
      <c r="X479" s="249"/>
      <c r="Y479" s="13"/>
      <c r="Z479" s="13"/>
      <c r="AA479" s="13"/>
      <c r="AB479" s="13"/>
      <c r="AC479" s="13"/>
      <c r="AD479" s="13"/>
      <c r="AE479" s="13"/>
      <c r="AT479" s="250" t="s">
        <v>205</v>
      </c>
      <c r="AU479" s="250" t="s">
        <v>85</v>
      </c>
      <c r="AV479" s="13" t="s">
        <v>85</v>
      </c>
      <c r="AW479" s="13" t="s">
        <v>5</v>
      </c>
      <c r="AX479" s="13" t="s">
        <v>76</v>
      </c>
      <c r="AY479" s="250" t="s">
        <v>168</v>
      </c>
    </row>
    <row r="480" s="14" customFormat="1">
      <c r="A480" s="14"/>
      <c r="B480" s="251"/>
      <c r="C480" s="252"/>
      <c r="D480" s="235" t="s">
        <v>205</v>
      </c>
      <c r="E480" s="253" t="s">
        <v>1</v>
      </c>
      <c r="F480" s="254" t="s">
        <v>207</v>
      </c>
      <c r="G480" s="252"/>
      <c r="H480" s="255">
        <v>248.7</v>
      </c>
      <c r="I480" s="256"/>
      <c r="J480" s="256"/>
      <c r="K480" s="252"/>
      <c r="L480" s="252"/>
      <c r="M480" s="257"/>
      <c r="N480" s="258"/>
      <c r="O480" s="259"/>
      <c r="P480" s="259"/>
      <c r="Q480" s="259"/>
      <c r="R480" s="259"/>
      <c r="S480" s="259"/>
      <c r="T480" s="259"/>
      <c r="U480" s="259"/>
      <c r="V480" s="259"/>
      <c r="W480" s="259"/>
      <c r="X480" s="260"/>
      <c r="Y480" s="14"/>
      <c r="Z480" s="14"/>
      <c r="AA480" s="14"/>
      <c r="AB480" s="14"/>
      <c r="AC480" s="14"/>
      <c r="AD480" s="14"/>
      <c r="AE480" s="14"/>
      <c r="AT480" s="261" t="s">
        <v>205</v>
      </c>
      <c r="AU480" s="261" t="s">
        <v>85</v>
      </c>
      <c r="AV480" s="14" t="s">
        <v>175</v>
      </c>
      <c r="AW480" s="14" t="s">
        <v>5</v>
      </c>
      <c r="AX480" s="14" t="s">
        <v>83</v>
      </c>
      <c r="AY480" s="261" t="s">
        <v>168</v>
      </c>
    </row>
    <row r="481" s="2" customFormat="1" ht="24.15" customHeight="1">
      <c r="A481" s="38"/>
      <c r="B481" s="39"/>
      <c r="C481" s="221" t="s">
        <v>587</v>
      </c>
      <c r="D481" s="221" t="s">
        <v>171</v>
      </c>
      <c r="E481" s="222" t="s">
        <v>588</v>
      </c>
      <c r="F481" s="223" t="s">
        <v>589</v>
      </c>
      <c r="G481" s="224" t="s">
        <v>292</v>
      </c>
      <c r="H481" s="225">
        <v>1</v>
      </c>
      <c r="I481" s="226"/>
      <c r="J481" s="226"/>
      <c r="K481" s="227">
        <f>ROUND(P481*H481,2)</f>
        <v>0</v>
      </c>
      <c r="L481" s="223" t="s">
        <v>1</v>
      </c>
      <c r="M481" s="44"/>
      <c r="N481" s="228" t="s">
        <v>1</v>
      </c>
      <c r="O481" s="229" t="s">
        <v>39</v>
      </c>
      <c r="P481" s="230">
        <f>I481+J481</f>
        <v>0</v>
      </c>
      <c r="Q481" s="230">
        <f>ROUND(I481*H481,2)</f>
        <v>0</v>
      </c>
      <c r="R481" s="230">
        <f>ROUND(J481*H481,2)</f>
        <v>0</v>
      </c>
      <c r="S481" s="91"/>
      <c r="T481" s="231">
        <f>S481*H481</f>
        <v>0</v>
      </c>
      <c r="U481" s="231">
        <v>0</v>
      </c>
      <c r="V481" s="231">
        <f>U481*H481</f>
        <v>0</v>
      </c>
      <c r="W481" s="231">
        <v>0</v>
      </c>
      <c r="X481" s="232">
        <f>W481*H481</f>
        <v>0</v>
      </c>
      <c r="Y481" s="38"/>
      <c r="Z481" s="38"/>
      <c r="AA481" s="38"/>
      <c r="AB481" s="38"/>
      <c r="AC481" s="38"/>
      <c r="AD481" s="38"/>
      <c r="AE481" s="38"/>
      <c r="AR481" s="233" t="s">
        <v>175</v>
      </c>
      <c r="AT481" s="233" t="s">
        <v>171</v>
      </c>
      <c r="AU481" s="233" t="s">
        <v>85</v>
      </c>
      <c r="AY481" s="17" t="s">
        <v>168</v>
      </c>
      <c r="BE481" s="234">
        <f>IF(O481="základní",K481,0)</f>
        <v>0</v>
      </c>
      <c r="BF481" s="234">
        <f>IF(O481="snížená",K481,0)</f>
        <v>0</v>
      </c>
      <c r="BG481" s="234">
        <f>IF(O481="zákl. přenesená",K481,0)</f>
        <v>0</v>
      </c>
      <c r="BH481" s="234">
        <f>IF(O481="sníž. přenesená",K481,0)</f>
        <v>0</v>
      </c>
      <c r="BI481" s="234">
        <f>IF(O481="nulová",K481,0)</f>
        <v>0</v>
      </c>
      <c r="BJ481" s="17" t="s">
        <v>83</v>
      </c>
      <c r="BK481" s="234">
        <f>ROUND(P481*H481,2)</f>
        <v>0</v>
      </c>
      <c r="BL481" s="17" t="s">
        <v>175</v>
      </c>
      <c r="BM481" s="233" t="s">
        <v>590</v>
      </c>
    </row>
    <row r="482" s="2" customFormat="1">
      <c r="A482" s="38"/>
      <c r="B482" s="39"/>
      <c r="C482" s="40"/>
      <c r="D482" s="235" t="s">
        <v>176</v>
      </c>
      <c r="E482" s="40"/>
      <c r="F482" s="236" t="s">
        <v>589</v>
      </c>
      <c r="G482" s="40"/>
      <c r="H482" s="40"/>
      <c r="I482" s="237"/>
      <c r="J482" s="237"/>
      <c r="K482" s="40"/>
      <c r="L482" s="40"/>
      <c r="M482" s="44"/>
      <c r="N482" s="238"/>
      <c r="O482" s="239"/>
      <c r="P482" s="91"/>
      <c r="Q482" s="91"/>
      <c r="R482" s="91"/>
      <c r="S482" s="91"/>
      <c r="T482" s="91"/>
      <c r="U482" s="91"/>
      <c r="V482" s="91"/>
      <c r="W482" s="91"/>
      <c r="X482" s="92"/>
      <c r="Y482" s="38"/>
      <c r="Z482" s="38"/>
      <c r="AA482" s="38"/>
      <c r="AB482" s="38"/>
      <c r="AC482" s="38"/>
      <c r="AD482" s="38"/>
      <c r="AE482" s="38"/>
      <c r="AT482" s="17" t="s">
        <v>176</v>
      </c>
      <c r="AU482" s="17" t="s">
        <v>85</v>
      </c>
    </row>
    <row r="483" s="2" customFormat="1" ht="16.5" customHeight="1">
      <c r="A483" s="38"/>
      <c r="B483" s="39"/>
      <c r="C483" s="221" t="s">
        <v>368</v>
      </c>
      <c r="D483" s="221" t="s">
        <v>171</v>
      </c>
      <c r="E483" s="222" t="s">
        <v>591</v>
      </c>
      <c r="F483" s="223" t="s">
        <v>592</v>
      </c>
      <c r="G483" s="224" t="s">
        <v>292</v>
      </c>
      <c r="H483" s="225">
        <v>2</v>
      </c>
      <c r="I483" s="226"/>
      <c r="J483" s="226"/>
      <c r="K483" s="227">
        <f>ROUND(P483*H483,2)</f>
        <v>0</v>
      </c>
      <c r="L483" s="223" t="s">
        <v>1</v>
      </c>
      <c r="M483" s="44"/>
      <c r="N483" s="228" t="s">
        <v>1</v>
      </c>
      <c r="O483" s="229" t="s">
        <v>39</v>
      </c>
      <c r="P483" s="230">
        <f>I483+J483</f>
        <v>0</v>
      </c>
      <c r="Q483" s="230">
        <f>ROUND(I483*H483,2)</f>
        <v>0</v>
      </c>
      <c r="R483" s="230">
        <f>ROUND(J483*H483,2)</f>
        <v>0</v>
      </c>
      <c r="S483" s="91"/>
      <c r="T483" s="231">
        <f>S483*H483</f>
        <v>0</v>
      </c>
      <c r="U483" s="231">
        <v>0</v>
      </c>
      <c r="V483" s="231">
        <f>U483*H483</f>
        <v>0</v>
      </c>
      <c r="W483" s="231">
        <v>0</v>
      </c>
      <c r="X483" s="232">
        <f>W483*H483</f>
        <v>0</v>
      </c>
      <c r="Y483" s="38"/>
      <c r="Z483" s="38"/>
      <c r="AA483" s="38"/>
      <c r="AB483" s="38"/>
      <c r="AC483" s="38"/>
      <c r="AD483" s="38"/>
      <c r="AE483" s="38"/>
      <c r="AR483" s="233" t="s">
        <v>175</v>
      </c>
      <c r="AT483" s="233" t="s">
        <v>171</v>
      </c>
      <c r="AU483" s="233" t="s">
        <v>85</v>
      </c>
      <c r="AY483" s="17" t="s">
        <v>168</v>
      </c>
      <c r="BE483" s="234">
        <f>IF(O483="základní",K483,0)</f>
        <v>0</v>
      </c>
      <c r="BF483" s="234">
        <f>IF(O483="snížená",K483,0)</f>
        <v>0</v>
      </c>
      <c r="BG483" s="234">
        <f>IF(O483="zákl. přenesená",K483,0)</f>
        <v>0</v>
      </c>
      <c r="BH483" s="234">
        <f>IF(O483="sníž. přenesená",K483,0)</f>
        <v>0</v>
      </c>
      <c r="BI483" s="234">
        <f>IF(O483="nulová",K483,0)</f>
        <v>0</v>
      </c>
      <c r="BJ483" s="17" t="s">
        <v>83</v>
      </c>
      <c r="BK483" s="234">
        <f>ROUND(P483*H483,2)</f>
        <v>0</v>
      </c>
      <c r="BL483" s="17" t="s">
        <v>175</v>
      </c>
      <c r="BM483" s="233" t="s">
        <v>593</v>
      </c>
    </row>
    <row r="484" s="2" customFormat="1">
      <c r="A484" s="38"/>
      <c r="B484" s="39"/>
      <c r="C484" s="40"/>
      <c r="D484" s="235" t="s">
        <v>176</v>
      </c>
      <c r="E484" s="40"/>
      <c r="F484" s="236" t="s">
        <v>592</v>
      </c>
      <c r="G484" s="40"/>
      <c r="H484" s="40"/>
      <c r="I484" s="237"/>
      <c r="J484" s="237"/>
      <c r="K484" s="40"/>
      <c r="L484" s="40"/>
      <c r="M484" s="44"/>
      <c r="N484" s="238"/>
      <c r="O484" s="239"/>
      <c r="P484" s="91"/>
      <c r="Q484" s="91"/>
      <c r="R484" s="91"/>
      <c r="S484" s="91"/>
      <c r="T484" s="91"/>
      <c r="U484" s="91"/>
      <c r="V484" s="91"/>
      <c r="W484" s="91"/>
      <c r="X484" s="92"/>
      <c r="Y484" s="38"/>
      <c r="Z484" s="38"/>
      <c r="AA484" s="38"/>
      <c r="AB484" s="38"/>
      <c r="AC484" s="38"/>
      <c r="AD484" s="38"/>
      <c r="AE484" s="38"/>
      <c r="AT484" s="17" t="s">
        <v>176</v>
      </c>
      <c r="AU484" s="17" t="s">
        <v>85</v>
      </c>
    </row>
    <row r="485" s="2" customFormat="1" ht="16.5" customHeight="1">
      <c r="A485" s="38"/>
      <c r="B485" s="39"/>
      <c r="C485" s="262" t="s">
        <v>594</v>
      </c>
      <c r="D485" s="262" t="s">
        <v>304</v>
      </c>
      <c r="E485" s="263" t="s">
        <v>595</v>
      </c>
      <c r="F485" s="264" t="s">
        <v>596</v>
      </c>
      <c r="G485" s="265" t="s">
        <v>292</v>
      </c>
      <c r="H485" s="266">
        <v>2</v>
      </c>
      <c r="I485" s="267"/>
      <c r="J485" s="268"/>
      <c r="K485" s="269">
        <f>ROUND(P485*H485,2)</f>
        <v>0</v>
      </c>
      <c r="L485" s="264" t="s">
        <v>1</v>
      </c>
      <c r="M485" s="270"/>
      <c r="N485" s="271" t="s">
        <v>1</v>
      </c>
      <c r="O485" s="229" t="s">
        <v>39</v>
      </c>
      <c r="P485" s="230">
        <f>I485+J485</f>
        <v>0</v>
      </c>
      <c r="Q485" s="230">
        <f>ROUND(I485*H485,2)</f>
        <v>0</v>
      </c>
      <c r="R485" s="230">
        <f>ROUND(J485*H485,2)</f>
        <v>0</v>
      </c>
      <c r="S485" s="91"/>
      <c r="T485" s="231">
        <f>S485*H485</f>
        <v>0</v>
      </c>
      <c r="U485" s="231">
        <v>0</v>
      </c>
      <c r="V485" s="231">
        <f>U485*H485</f>
        <v>0</v>
      </c>
      <c r="W485" s="231">
        <v>0</v>
      </c>
      <c r="X485" s="232">
        <f>W485*H485</f>
        <v>0</v>
      </c>
      <c r="Y485" s="38"/>
      <c r="Z485" s="38"/>
      <c r="AA485" s="38"/>
      <c r="AB485" s="38"/>
      <c r="AC485" s="38"/>
      <c r="AD485" s="38"/>
      <c r="AE485" s="38"/>
      <c r="AR485" s="233" t="s">
        <v>185</v>
      </c>
      <c r="AT485" s="233" t="s">
        <v>304</v>
      </c>
      <c r="AU485" s="233" t="s">
        <v>85</v>
      </c>
      <c r="AY485" s="17" t="s">
        <v>168</v>
      </c>
      <c r="BE485" s="234">
        <f>IF(O485="základní",K485,0)</f>
        <v>0</v>
      </c>
      <c r="BF485" s="234">
        <f>IF(O485="snížená",K485,0)</f>
        <v>0</v>
      </c>
      <c r="BG485" s="234">
        <f>IF(O485="zákl. přenesená",K485,0)</f>
        <v>0</v>
      </c>
      <c r="BH485" s="234">
        <f>IF(O485="sníž. přenesená",K485,0)</f>
        <v>0</v>
      </c>
      <c r="BI485" s="234">
        <f>IF(O485="nulová",K485,0)</f>
        <v>0</v>
      </c>
      <c r="BJ485" s="17" t="s">
        <v>83</v>
      </c>
      <c r="BK485" s="234">
        <f>ROUND(P485*H485,2)</f>
        <v>0</v>
      </c>
      <c r="BL485" s="17" t="s">
        <v>175</v>
      </c>
      <c r="BM485" s="233" t="s">
        <v>597</v>
      </c>
    </row>
    <row r="486" s="2" customFormat="1">
      <c r="A486" s="38"/>
      <c r="B486" s="39"/>
      <c r="C486" s="40"/>
      <c r="D486" s="235" t="s">
        <v>176</v>
      </c>
      <c r="E486" s="40"/>
      <c r="F486" s="236" t="s">
        <v>596</v>
      </c>
      <c r="G486" s="40"/>
      <c r="H486" s="40"/>
      <c r="I486" s="237"/>
      <c r="J486" s="237"/>
      <c r="K486" s="40"/>
      <c r="L486" s="40"/>
      <c r="M486" s="44"/>
      <c r="N486" s="238"/>
      <c r="O486" s="239"/>
      <c r="P486" s="91"/>
      <c r="Q486" s="91"/>
      <c r="R486" s="91"/>
      <c r="S486" s="91"/>
      <c r="T486" s="91"/>
      <c r="U486" s="91"/>
      <c r="V486" s="91"/>
      <c r="W486" s="91"/>
      <c r="X486" s="92"/>
      <c r="Y486" s="38"/>
      <c r="Z486" s="38"/>
      <c r="AA486" s="38"/>
      <c r="AB486" s="38"/>
      <c r="AC486" s="38"/>
      <c r="AD486" s="38"/>
      <c r="AE486" s="38"/>
      <c r="AT486" s="17" t="s">
        <v>176</v>
      </c>
      <c r="AU486" s="17" t="s">
        <v>85</v>
      </c>
    </row>
    <row r="487" s="2" customFormat="1" ht="24.15" customHeight="1">
      <c r="A487" s="38"/>
      <c r="B487" s="39"/>
      <c r="C487" s="221" t="s">
        <v>372</v>
      </c>
      <c r="D487" s="221" t="s">
        <v>171</v>
      </c>
      <c r="E487" s="222" t="s">
        <v>598</v>
      </c>
      <c r="F487" s="223" t="s">
        <v>599</v>
      </c>
      <c r="G487" s="224" t="s">
        <v>203</v>
      </c>
      <c r="H487" s="225">
        <v>2.07</v>
      </c>
      <c r="I487" s="226"/>
      <c r="J487" s="226"/>
      <c r="K487" s="227">
        <f>ROUND(P487*H487,2)</f>
        <v>0</v>
      </c>
      <c r="L487" s="223" t="s">
        <v>1</v>
      </c>
      <c r="M487" s="44"/>
      <c r="N487" s="228" t="s">
        <v>1</v>
      </c>
      <c r="O487" s="229" t="s">
        <v>39</v>
      </c>
      <c r="P487" s="230">
        <f>I487+J487</f>
        <v>0</v>
      </c>
      <c r="Q487" s="230">
        <f>ROUND(I487*H487,2)</f>
        <v>0</v>
      </c>
      <c r="R487" s="230">
        <f>ROUND(J487*H487,2)</f>
        <v>0</v>
      </c>
      <c r="S487" s="91"/>
      <c r="T487" s="231">
        <f>S487*H487</f>
        <v>0</v>
      </c>
      <c r="U487" s="231">
        <v>0</v>
      </c>
      <c r="V487" s="231">
        <f>U487*H487</f>
        <v>0</v>
      </c>
      <c r="W487" s="231">
        <v>0</v>
      </c>
      <c r="X487" s="232">
        <f>W487*H487</f>
        <v>0</v>
      </c>
      <c r="Y487" s="38"/>
      <c r="Z487" s="38"/>
      <c r="AA487" s="38"/>
      <c r="AB487" s="38"/>
      <c r="AC487" s="38"/>
      <c r="AD487" s="38"/>
      <c r="AE487" s="38"/>
      <c r="AR487" s="233" t="s">
        <v>175</v>
      </c>
      <c r="AT487" s="233" t="s">
        <v>171</v>
      </c>
      <c r="AU487" s="233" t="s">
        <v>85</v>
      </c>
      <c r="AY487" s="17" t="s">
        <v>168</v>
      </c>
      <c r="BE487" s="234">
        <f>IF(O487="základní",K487,0)</f>
        <v>0</v>
      </c>
      <c r="BF487" s="234">
        <f>IF(O487="snížená",K487,0)</f>
        <v>0</v>
      </c>
      <c r="BG487" s="234">
        <f>IF(O487="zákl. přenesená",K487,0)</f>
        <v>0</v>
      </c>
      <c r="BH487" s="234">
        <f>IF(O487="sníž. přenesená",K487,0)</f>
        <v>0</v>
      </c>
      <c r="BI487" s="234">
        <f>IF(O487="nulová",K487,0)</f>
        <v>0</v>
      </c>
      <c r="BJ487" s="17" t="s">
        <v>83</v>
      </c>
      <c r="BK487" s="234">
        <f>ROUND(P487*H487,2)</f>
        <v>0</v>
      </c>
      <c r="BL487" s="17" t="s">
        <v>175</v>
      </c>
      <c r="BM487" s="233" t="s">
        <v>600</v>
      </c>
    </row>
    <row r="488" s="2" customFormat="1">
      <c r="A488" s="38"/>
      <c r="B488" s="39"/>
      <c r="C488" s="40"/>
      <c r="D488" s="235" t="s">
        <v>176</v>
      </c>
      <c r="E488" s="40"/>
      <c r="F488" s="236" t="s">
        <v>599</v>
      </c>
      <c r="G488" s="40"/>
      <c r="H488" s="40"/>
      <c r="I488" s="237"/>
      <c r="J488" s="237"/>
      <c r="K488" s="40"/>
      <c r="L488" s="40"/>
      <c r="M488" s="44"/>
      <c r="N488" s="238"/>
      <c r="O488" s="239"/>
      <c r="P488" s="91"/>
      <c r="Q488" s="91"/>
      <c r="R488" s="91"/>
      <c r="S488" s="91"/>
      <c r="T488" s="91"/>
      <c r="U488" s="91"/>
      <c r="V488" s="91"/>
      <c r="W488" s="91"/>
      <c r="X488" s="92"/>
      <c r="Y488" s="38"/>
      <c r="Z488" s="38"/>
      <c r="AA488" s="38"/>
      <c r="AB488" s="38"/>
      <c r="AC488" s="38"/>
      <c r="AD488" s="38"/>
      <c r="AE488" s="38"/>
      <c r="AT488" s="17" t="s">
        <v>176</v>
      </c>
      <c r="AU488" s="17" t="s">
        <v>85</v>
      </c>
    </row>
    <row r="489" s="13" customFormat="1">
      <c r="A489" s="13"/>
      <c r="B489" s="240"/>
      <c r="C489" s="241"/>
      <c r="D489" s="235" t="s">
        <v>205</v>
      </c>
      <c r="E489" s="242" t="s">
        <v>1</v>
      </c>
      <c r="F489" s="243" t="s">
        <v>601</v>
      </c>
      <c r="G489" s="241"/>
      <c r="H489" s="244">
        <v>2.07</v>
      </c>
      <c r="I489" s="245"/>
      <c r="J489" s="245"/>
      <c r="K489" s="241"/>
      <c r="L489" s="241"/>
      <c r="M489" s="246"/>
      <c r="N489" s="247"/>
      <c r="O489" s="248"/>
      <c r="P489" s="248"/>
      <c r="Q489" s="248"/>
      <c r="R489" s="248"/>
      <c r="S489" s="248"/>
      <c r="T489" s="248"/>
      <c r="U489" s="248"/>
      <c r="V489" s="248"/>
      <c r="W489" s="248"/>
      <c r="X489" s="249"/>
      <c r="Y489" s="13"/>
      <c r="Z489" s="13"/>
      <c r="AA489" s="13"/>
      <c r="AB489" s="13"/>
      <c r="AC489" s="13"/>
      <c r="AD489" s="13"/>
      <c r="AE489" s="13"/>
      <c r="AT489" s="250" t="s">
        <v>205</v>
      </c>
      <c r="AU489" s="250" t="s">
        <v>85</v>
      </c>
      <c r="AV489" s="13" t="s">
        <v>85</v>
      </c>
      <c r="AW489" s="13" t="s">
        <v>5</v>
      </c>
      <c r="AX489" s="13" t="s">
        <v>76</v>
      </c>
      <c r="AY489" s="250" t="s">
        <v>168</v>
      </c>
    </row>
    <row r="490" s="14" customFormat="1">
      <c r="A490" s="14"/>
      <c r="B490" s="251"/>
      <c r="C490" s="252"/>
      <c r="D490" s="235" t="s">
        <v>205</v>
      </c>
      <c r="E490" s="253" t="s">
        <v>1</v>
      </c>
      <c r="F490" s="254" t="s">
        <v>207</v>
      </c>
      <c r="G490" s="252"/>
      <c r="H490" s="255">
        <v>2.07</v>
      </c>
      <c r="I490" s="256"/>
      <c r="J490" s="256"/>
      <c r="K490" s="252"/>
      <c r="L490" s="252"/>
      <c r="M490" s="257"/>
      <c r="N490" s="258"/>
      <c r="O490" s="259"/>
      <c r="P490" s="259"/>
      <c r="Q490" s="259"/>
      <c r="R490" s="259"/>
      <c r="S490" s="259"/>
      <c r="T490" s="259"/>
      <c r="U490" s="259"/>
      <c r="V490" s="259"/>
      <c r="W490" s="259"/>
      <c r="X490" s="260"/>
      <c r="Y490" s="14"/>
      <c r="Z490" s="14"/>
      <c r="AA490" s="14"/>
      <c r="AB490" s="14"/>
      <c r="AC490" s="14"/>
      <c r="AD490" s="14"/>
      <c r="AE490" s="14"/>
      <c r="AT490" s="261" t="s">
        <v>205</v>
      </c>
      <c r="AU490" s="261" t="s">
        <v>85</v>
      </c>
      <c r="AV490" s="14" t="s">
        <v>175</v>
      </c>
      <c r="AW490" s="14" t="s">
        <v>5</v>
      </c>
      <c r="AX490" s="14" t="s">
        <v>83</v>
      </c>
      <c r="AY490" s="261" t="s">
        <v>168</v>
      </c>
    </row>
    <row r="491" s="2" customFormat="1" ht="24.15" customHeight="1">
      <c r="A491" s="38"/>
      <c r="B491" s="39"/>
      <c r="C491" s="221" t="s">
        <v>602</v>
      </c>
      <c r="D491" s="221" t="s">
        <v>171</v>
      </c>
      <c r="E491" s="222" t="s">
        <v>603</v>
      </c>
      <c r="F491" s="223" t="s">
        <v>604</v>
      </c>
      <c r="G491" s="224" t="s">
        <v>203</v>
      </c>
      <c r="H491" s="225">
        <v>217.175</v>
      </c>
      <c r="I491" s="226"/>
      <c r="J491" s="226"/>
      <c r="K491" s="227">
        <f>ROUND(P491*H491,2)</f>
        <v>0</v>
      </c>
      <c r="L491" s="223" t="s">
        <v>1</v>
      </c>
      <c r="M491" s="44"/>
      <c r="N491" s="228" t="s">
        <v>1</v>
      </c>
      <c r="O491" s="229" t="s">
        <v>39</v>
      </c>
      <c r="P491" s="230">
        <f>I491+J491</f>
        <v>0</v>
      </c>
      <c r="Q491" s="230">
        <f>ROUND(I491*H491,2)</f>
        <v>0</v>
      </c>
      <c r="R491" s="230">
        <f>ROUND(J491*H491,2)</f>
        <v>0</v>
      </c>
      <c r="S491" s="91"/>
      <c r="T491" s="231">
        <f>S491*H491</f>
        <v>0</v>
      </c>
      <c r="U491" s="231">
        <v>0</v>
      </c>
      <c r="V491" s="231">
        <f>U491*H491</f>
        <v>0</v>
      </c>
      <c r="W491" s="231">
        <v>0</v>
      </c>
      <c r="X491" s="232">
        <f>W491*H491</f>
        <v>0</v>
      </c>
      <c r="Y491" s="38"/>
      <c r="Z491" s="38"/>
      <c r="AA491" s="38"/>
      <c r="AB491" s="38"/>
      <c r="AC491" s="38"/>
      <c r="AD491" s="38"/>
      <c r="AE491" s="38"/>
      <c r="AR491" s="233" t="s">
        <v>175</v>
      </c>
      <c r="AT491" s="233" t="s">
        <v>171</v>
      </c>
      <c r="AU491" s="233" t="s">
        <v>85</v>
      </c>
      <c r="AY491" s="17" t="s">
        <v>168</v>
      </c>
      <c r="BE491" s="234">
        <f>IF(O491="základní",K491,0)</f>
        <v>0</v>
      </c>
      <c r="BF491" s="234">
        <f>IF(O491="snížená",K491,0)</f>
        <v>0</v>
      </c>
      <c r="BG491" s="234">
        <f>IF(O491="zákl. přenesená",K491,0)</f>
        <v>0</v>
      </c>
      <c r="BH491" s="234">
        <f>IF(O491="sníž. přenesená",K491,0)</f>
        <v>0</v>
      </c>
      <c r="BI491" s="234">
        <f>IF(O491="nulová",K491,0)</f>
        <v>0</v>
      </c>
      <c r="BJ491" s="17" t="s">
        <v>83</v>
      </c>
      <c r="BK491" s="234">
        <f>ROUND(P491*H491,2)</f>
        <v>0</v>
      </c>
      <c r="BL491" s="17" t="s">
        <v>175</v>
      </c>
      <c r="BM491" s="233" t="s">
        <v>605</v>
      </c>
    </row>
    <row r="492" s="2" customFormat="1">
      <c r="A492" s="38"/>
      <c r="B492" s="39"/>
      <c r="C492" s="40"/>
      <c r="D492" s="235" t="s">
        <v>176</v>
      </c>
      <c r="E492" s="40"/>
      <c r="F492" s="236" t="s">
        <v>604</v>
      </c>
      <c r="G492" s="40"/>
      <c r="H492" s="40"/>
      <c r="I492" s="237"/>
      <c r="J492" s="237"/>
      <c r="K492" s="40"/>
      <c r="L492" s="40"/>
      <c r="M492" s="44"/>
      <c r="N492" s="238"/>
      <c r="O492" s="239"/>
      <c r="P492" s="91"/>
      <c r="Q492" s="91"/>
      <c r="R492" s="91"/>
      <c r="S492" s="91"/>
      <c r="T492" s="91"/>
      <c r="U492" s="91"/>
      <c r="V492" s="91"/>
      <c r="W492" s="91"/>
      <c r="X492" s="92"/>
      <c r="Y492" s="38"/>
      <c r="Z492" s="38"/>
      <c r="AA492" s="38"/>
      <c r="AB492" s="38"/>
      <c r="AC492" s="38"/>
      <c r="AD492" s="38"/>
      <c r="AE492" s="38"/>
      <c r="AT492" s="17" t="s">
        <v>176</v>
      </c>
      <c r="AU492" s="17" t="s">
        <v>85</v>
      </c>
    </row>
    <row r="493" s="13" customFormat="1">
      <c r="A493" s="13"/>
      <c r="B493" s="240"/>
      <c r="C493" s="241"/>
      <c r="D493" s="235" t="s">
        <v>205</v>
      </c>
      <c r="E493" s="242" t="s">
        <v>1</v>
      </c>
      <c r="F493" s="243" t="s">
        <v>606</v>
      </c>
      <c r="G493" s="241"/>
      <c r="H493" s="244">
        <v>217.175</v>
      </c>
      <c r="I493" s="245"/>
      <c r="J493" s="245"/>
      <c r="K493" s="241"/>
      <c r="L493" s="241"/>
      <c r="M493" s="246"/>
      <c r="N493" s="247"/>
      <c r="O493" s="248"/>
      <c r="P493" s="248"/>
      <c r="Q493" s="248"/>
      <c r="R493" s="248"/>
      <c r="S493" s="248"/>
      <c r="T493" s="248"/>
      <c r="U493" s="248"/>
      <c r="V493" s="248"/>
      <c r="W493" s="248"/>
      <c r="X493" s="249"/>
      <c r="Y493" s="13"/>
      <c r="Z493" s="13"/>
      <c r="AA493" s="13"/>
      <c r="AB493" s="13"/>
      <c r="AC493" s="13"/>
      <c r="AD493" s="13"/>
      <c r="AE493" s="13"/>
      <c r="AT493" s="250" t="s">
        <v>205</v>
      </c>
      <c r="AU493" s="250" t="s">
        <v>85</v>
      </c>
      <c r="AV493" s="13" t="s">
        <v>85</v>
      </c>
      <c r="AW493" s="13" t="s">
        <v>5</v>
      </c>
      <c r="AX493" s="13" t="s">
        <v>76</v>
      </c>
      <c r="AY493" s="250" t="s">
        <v>168</v>
      </c>
    </row>
    <row r="494" s="14" customFormat="1">
      <c r="A494" s="14"/>
      <c r="B494" s="251"/>
      <c r="C494" s="252"/>
      <c r="D494" s="235" t="s">
        <v>205</v>
      </c>
      <c r="E494" s="253" t="s">
        <v>1</v>
      </c>
      <c r="F494" s="254" t="s">
        <v>207</v>
      </c>
      <c r="G494" s="252"/>
      <c r="H494" s="255">
        <v>217.175</v>
      </c>
      <c r="I494" s="256"/>
      <c r="J494" s="256"/>
      <c r="K494" s="252"/>
      <c r="L494" s="252"/>
      <c r="M494" s="257"/>
      <c r="N494" s="258"/>
      <c r="O494" s="259"/>
      <c r="P494" s="259"/>
      <c r="Q494" s="259"/>
      <c r="R494" s="259"/>
      <c r="S494" s="259"/>
      <c r="T494" s="259"/>
      <c r="U494" s="259"/>
      <c r="V494" s="259"/>
      <c r="W494" s="259"/>
      <c r="X494" s="260"/>
      <c r="Y494" s="14"/>
      <c r="Z494" s="14"/>
      <c r="AA494" s="14"/>
      <c r="AB494" s="14"/>
      <c r="AC494" s="14"/>
      <c r="AD494" s="14"/>
      <c r="AE494" s="14"/>
      <c r="AT494" s="261" t="s">
        <v>205</v>
      </c>
      <c r="AU494" s="261" t="s">
        <v>85</v>
      </c>
      <c r="AV494" s="14" t="s">
        <v>175</v>
      </c>
      <c r="AW494" s="14" t="s">
        <v>5</v>
      </c>
      <c r="AX494" s="14" t="s">
        <v>83</v>
      </c>
      <c r="AY494" s="261" t="s">
        <v>168</v>
      </c>
    </row>
    <row r="495" s="2" customFormat="1" ht="24.15" customHeight="1">
      <c r="A495" s="38"/>
      <c r="B495" s="39"/>
      <c r="C495" s="221" t="s">
        <v>377</v>
      </c>
      <c r="D495" s="221" t="s">
        <v>171</v>
      </c>
      <c r="E495" s="222" t="s">
        <v>607</v>
      </c>
      <c r="F495" s="223" t="s">
        <v>608</v>
      </c>
      <c r="G495" s="224" t="s">
        <v>203</v>
      </c>
      <c r="H495" s="225">
        <v>81.525</v>
      </c>
      <c r="I495" s="226"/>
      <c r="J495" s="226"/>
      <c r="K495" s="227">
        <f>ROUND(P495*H495,2)</f>
        <v>0</v>
      </c>
      <c r="L495" s="223" t="s">
        <v>1</v>
      </c>
      <c r="M495" s="44"/>
      <c r="N495" s="228" t="s">
        <v>1</v>
      </c>
      <c r="O495" s="229" t="s">
        <v>39</v>
      </c>
      <c r="P495" s="230">
        <f>I495+J495</f>
        <v>0</v>
      </c>
      <c r="Q495" s="230">
        <f>ROUND(I495*H495,2)</f>
        <v>0</v>
      </c>
      <c r="R495" s="230">
        <f>ROUND(J495*H495,2)</f>
        <v>0</v>
      </c>
      <c r="S495" s="91"/>
      <c r="T495" s="231">
        <f>S495*H495</f>
        <v>0</v>
      </c>
      <c r="U495" s="231">
        <v>0</v>
      </c>
      <c r="V495" s="231">
        <f>U495*H495</f>
        <v>0</v>
      </c>
      <c r="W495" s="231">
        <v>0</v>
      </c>
      <c r="X495" s="232">
        <f>W495*H495</f>
        <v>0</v>
      </c>
      <c r="Y495" s="38"/>
      <c r="Z495" s="38"/>
      <c r="AA495" s="38"/>
      <c r="AB495" s="38"/>
      <c r="AC495" s="38"/>
      <c r="AD495" s="38"/>
      <c r="AE495" s="38"/>
      <c r="AR495" s="233" t="s">
        <v>175</v>
      </c>
      <c r="AT495" s="233" t="s">
        <v>171</v>
      </c>
      <c r="AU495" s="233" t="s">
        <v>85</v>
      </c>
      <c r="AY495" s="17" t="s">
        <v>168</v>
      </c>
      <c r="BE495" s="234">
        <f>IF(O495="základní",K495,0)</f>
        <v>0</v>
      </c>
      <c r="BF495" s="234">
        <f>IF(O495="snížená",K495,0)</f>
        <v>0</v>
      </c>
      <c r="BG495" s="234">
        <f>IF(O495="zákl. přenesená",K495,0)</f>
        <v>0</v>
      </c>
      <c r="BH495" s="234">
        <f>IF(O495="sníž. přenesená",K495,0)</f>
        <v>0</v>
      </c>
      <c r="BI495" s="234">
        <f>IF(O495="nulová",K495,0)</f>
        <v>0</v>
      </c>
      <c r="BJ495" s="17" t="s">
        <v>83</v>
      </c>
      <c r="BK495" s="234">
        <f>ROUND(P495*H495,2)</f>
        <v>0</v>
      </c>
      <c r="BL495" s="17" t="s">
        <v>175</v>
      </c>
      <c r="BM495" s="233" t="s">
        <v>609</v>
      </c>
    </row>
    <row r="496" s="2" customFormat="1">
      <c r="A496" s="38"/>
      <c r="B496" s="39"/>
      <c r="C496" s="40"/>
      <c r="D496" s="235" t="s">
        <v>176</v>
      </c>
      <c r="E496" s="40"/>
      <c r="F496" s="236" t="s">
        <v>608</v>
      </c>
      <c r="G496" s="40"/>
      <c r="H496" s="40"/>
      <c r="I496" s="237"/>
      <c r="J496" s="237"/>
      <c r="K496" s="40"/>
      <c r="L496" s="40"/>
      <c r="M496" s="44"/>
      <c r="N496" s="238"/>
      <c r="O496" s="239"/>
      <c r="P496" s="91"/>
      <c r="Q496" s="91"/>
      <c r="R496" s="91"/>
      <c r="S496" s="91"/>
      <c r="T496" s="91"/>
      <c r="U496" s="91"/>
      <c r="V496" s="91"/>
      <c r="W496" s="91"/>
      <c r="X496" s="92"/>
      <c r="Y496" s="38"/>
      <c r="Z496" s="38"/>
      <c r="AA496" s="38"/>
      <c r="AB496" s="38"/>
      <c r="AC496" s="38"/>
      <c r="AD496" s="38"/>
      <c r="AE496" s="38"/>
      <c r="AT496" s="17" t="s">
        <v>176</v>
      </c>
      <c r="AU496" s="17" t="s">
        <v>85</v>
      </c>
    </row>
    <row r="497" s="13" customFormat="1">
      <c r="A497" s="13"/>
      <c r="B497" s="240"/>
      <c r="C497" s="241"/>
      <c r="D497" s="235" t="s">
        <v>205</v>
      </c>
      <c r="E497" s="242" t="s">
        <v>1</v>
      </c>
      <c r="F497" s="243" t="s">
        <v>455</v>
      </c>
      <c r="G497" s="241"/>
      <c r="H497" s="244">
        <v>138.769</v>
      </c>
      <c r="I497" s="245"/>
      <c r="J497" s="245"/>
      <c r="K497" s="241"/>
      <c r="L497" s="241"/>
      <c r="M497" s="246"/>
      <c r="N497" s="247"/>
      <c r="O497" s="248"/>
      <c r="P497" s="248"/>
      <c r="Q497" s="248"/>
      <c r="R497" s="248"/>
      <c r="S497" s="248"/>
      <c r="T497" s="248"/>
      <c r="U497" s="248"/>
      <c r="V497" s="248"/>
      <c r="W497" s="248"/>
      <c r="X497" s="249"/>
      <c r="Y497" s="13"/>
      <c r="Z497" s="13"/>
      <c r="AA497" s="13"/>
      <c r="AB497" s="13"/>
      <c r="AC497" s="13"/>
      <c r="AD497" s="13"/>
      <c r="AE497" s="13"/>
      <c r="AT497" s="250" t="s">
        <v>205</v>
      </c>
      <c r="AU497" s="250" t="s">
        <v>85</v>
      </c>
      <c r="AV497" s="13" t="s">
        <v>85</v>
      </c>
      <c r="AW497" s="13" t="s">
        <v>5</v>
      </c>
      <c r="AX497" s="13" t="s">
        <v>76</v>
      </c>
      <c r="AY497" s="250" t="s">
        <v>168</v>
      </c>
    </row>
    <row r="498" s="13" customFormat="1">
      <c r="A498" s="13"/>
      <c r="B498" s="240"/>
      <c r="C498" s="241"/>
      <c r="D498" s="235" t="s">
        <v>205</v>
      </c>
      <c r="E498" s="242" t="s">
        <v>1</v>
      </c>
      <c r="F498" s="243" t="s">
        <v>610</v>
      </c>
      <c r="G498" s="241"/>
      <c r="H498" s="244">
        <v>-57.244</v>
      </c>
      <c r="I498" s="245"/>
      <c r="J498" s="245"/>
      <c r="K498" s="241"/>
      <c r="L498" s="241"/>
      <c r="M498" s="246"/>
      <c r="N498" s="247"/>
      <c r="O498" s="248"/>
      <c r="P498" s="248"/>
      <c r="Q498" s="248"/>
      <c r="R498" s="248"/>
      <c r="S498" s="248"/>
      <c r="T498" s="248"/>
      <c r="U498" s="248"/>
      <c r="V498" s="248"/>
      <c r="W498" s="248"/>
      <c r="X498" s="249"/>
      <c r="Y498" s="13"/>
      <c r="Z498" s="13"/>
      <c r="AA498" s="13"/>
      <c r="AB498" s="13"/>
      <c r="AC498" s="13"/>
      <c r="AD498" s="13"/>
      <c r="AE498" s="13"/>
      <c r="AT498" s="250" t="s">
        <v>205</v>
      </c>
      <c r="AU498" s="250" t="s">
        <v>85</v>
      </c>
      <c r="AV498" s="13" t="s">
        <v>85</v>
      </c>
      <c r="AW498" s="13" t="s">
        <v>5</v>
      </c>
      <c r="AX498" s="13" t="s">
        <v>76</v>
      </c>
      <c r="AY498" s="250" t="s">
        <v>168</v>
      </c>
    </row>
    <row r="499" s="14" customFormat="1">
      <c r="A499" s="14"/>
      <c r="B499" s="251"/>
      <c r="C499" s="252"/>
      <c r="D499" s="235" t="s">
        <v>205</v>
      </c>
      <c r="E499" s="253" t="s">
        <v>1</v>
      </c>
      <c r="F499" s="254" t="s">
        <v>207</v>
      </c>
      <c r="G499" s="252"/>
      <c r="H499" s="255">
        <v>81.525</v>
      </c>
      <c r="I499" s="256"/>
      <c r="J499" s="256"/>
      <c r="K499" s="252"/>
      <c r="L499" s="252"/>
      <c r="M499" s="257"/>
      <c r="N499" s="258"/>
      <c r="O499" s="259"/>
      <c r="P499" s="259"/>
      <c r="Q499" s="259"/>
      <c r="R499" s="259"/>
      <c r="S499" s="259"/>
      <c r="T499" s="259"/>
      <c r="U499" s="259"/>
      <c r="V499" s="259"/>
      <c r="W499" s="259"/>
      <c r="X499" s="260"/>
      <c r="Y499" s="14"/>
      <c r="Z499" s="14"/>
      <c r="AA499" s="14"/>
      <c r="AB499" s="14"/>
      <c r="AC499" s="14"/>
      <c r="AD499" s="14"/>
      <c r="AE499" s="14"/>
      <c r="AT499" s="261" t="s">
        <v>205</v>
      </c>
      <c r="AU499" s="261" t="s">
        <v>85</v>
      </c>
      <c r="AV499" s="14" t="s">
        <v>175</v>
      </c>
      <c r="AW499" s="14" t="s">
        <v>5</v>
      </c>
      <c r="AX499" s="14" t="s">
        <v>83</v>
      </c>
      <c r="AY499" s="261" t="s">
        <v>168</v>
      </c>
    </row>
    <row r="500" s="2" customFormat="1" ht="24.15" customHeight="1">
      <c r="A500" s="38"/>
      <c r="B500" s="39"/>
      <c r="C500" s="221" t="s">
        <v>611</v>
      </c>
      <c r="D500" s="221" t="s">
        <v>171</v>
      </c>
      <c r="E500" s="222" t="s">
        <v>612</v>
      </c>
      <c r="F500" s="223" t="s">
        <v>613</v>
      </c>
      <c r="G500" s="224" t="s">
        <v>203</v>
      </c>
      <c r="H500" s="225">
        <v>72.265</v>
      </c>
      <c r="I500" s="226"/>
      <c r="J500" s="226"/>
      <c r="K500" s="227">
        <f>ROUND(P500*H500,2)</f>
        <v>0</v>
      </c>
      <c r="L500" s="223" t="s">
        <v>1</v>
      </c>
      <c r="M500" s="44"/>
      <c r="N500" s="228" t="s">
        <v>1</v>
      </c>
      <c r="O500" s="229" t="s">
        <v>39</v>
      </c>
      <c r="P500" s="230">
        <f>I500+J500</f>
        <v>0</v>
      </c>
      <c r="Q500" s="230">
        <f>ROUND(I500*H500,2)</f>
        <v>0</v>
      </c>
      <c r="R500" s="230">
        <f>ROUND(J500*H500,2)</f>
        <v>0</v>
      </c>
      <c r="S500" s="91"/>
      <c r="T500" s="231">
        <f>S500*H500</f>
        <v>0</v>
      </c>
      <c r="U500" s="231">
        <v>0</v>
      </c>
      <c r="V500" s="231">
        <f>U500*H500</f>
        <v>0</v>
      </c>
      <c r="W500" s="231">
        <v>0</v>
      </c>
      <c r="X500" s="232">
        <f>W500*H500</f>
        <v>0</v>
      </c>
      <c r="Y500" s="38"/>
      <c r="Z500" s="38"/>
      <c r="AA500" s="38"/>
      <c r="AB500" s="38"/>
      <c r="AC500" s="38"/>
      <c r="AD500" s="38"/>
      <c r="AE500" s="38"/>
      <c r="AR500" s="233" t="s">
        <v>175</v>
      </c>
      <c r="AT500" s="233" t="s">
        <v>171</v>
      </c>
      <c r="AU500" s="233" t="s">
        <v>85</v>
      </c>
      <c r="AY500" s="17" t="s">
        <v>168</v>
      </c>
      <c r="BE500" s="234">
        <f>IF(O500="základní",K500,0)</f>
        <v>0</v>
      </c>
      <c r="BF500" s="234">
        <f>IF(O500="snížená",K500,0)</f>
        <v>0</v>
      </c>
      <c r="BG500" s="234">
        <f>IF(O500="zákl. přenesená",K500,0)</f>
        <v>0</v>
      </c>
      <c r="BH500" s="234">
        <f>IF(O500="sníž. přenesená",K500,0)</f>
        <v>0</v>
      </c>
      <c r="BI500" s="234">
        <f>IF(O500="nulová",K500,0)</f>
        <v>0</v>
      </c>
      <c r="BJ500" s="17" t="s">
        <v>83</v>
      </c>
      <c r="BK500" s="234">
        <f>ROUND(P500*H500,2)</f>
        <v>0</v>
      </c>
      <c r="BL500" s="17" t="s">
        <v>175</v>
      </c>
      <c r="BM500" s="233" t="s">
        <v>614</v>
      </c>
    </row>
    <row r="501" s="2" customFormat="1">
      <c r="A501" s="38"/>
      <c r="B501" s="39"/>
      <c r="C501" s="40"/>
      <c r="D501" s="235" t="s">
        <v>176</v>
      </c>
      <c r="E501" s="40"/>
      <c r="F501" s="236" t="s">
        <v>613</v>
      </c>
      <c r="G501" s="40"/>
      <c r="H501" s="40"/>
      <c r="I501" s="237"/>
      <c r="J501" s="237"/>
      <c r="K501" s="40"/>
      <c r="L501" s="40"/>
      <c r="M501" s="44"/>
      <c r="N501" s="238"/>
      <c r="O501" s="239"/>
      <c r="P501" s="91"/>
      <c r="Q501" s="91"/>
      <c r="R501" s="91"/>
      <c r="S501" s="91"/>
      <c r="T501" s="91"/>
      <c r="U501" s="91"/>
      <c r="V501" s="91"/>
      <c r="W501" s="91"/>
      <c r="X501" s="92"/>
      <c r="Y501" s="38"/>
      <c r="Z501" s="38"/>
      <c r="AA501" s="38"/>
      <c r="AB501" s="38"/>
      <c r="AC501" s="38"/>
      <c r="AD501" s="38"/>
      <c r="AE501" s="38"/>
      <c r="AT501" s="17" t="s">
        <v>176</v>
      </c>
      <c r="AU501" s="17" t="s">
        <v>85</v>
      </c>
    </row>
    <row r="502" s="13" customFormat="1">
      <c r="A502" s="13"/>
      <c r="B502" s="240"/>
      <c r="C502" s="241"/>
      <c r="D502" s="235" t="s">
        <v>205</v>
      </c>
      <c r="E502" s="242" t="s">
        <v>1</v>
      </c>
      <c r="F502" s="243" t="s">
        <v>615</v>
      </c>
      <c r="G502" s="241"/>
      <c r="H502" s="244">
        <v>72.265</v>
      </c>
      <c r="I502" s="245"/>
      <c r="J502" s="245"/>
      <c r="K502" s="241"/>
      <c r="L502" s="241"/>
      <c r="M502" s="246"/>
      <c r="N502" s="247"/>
      <c r="O502" s="248"/>
      <c r="P502" s="248"/>
      <c r="Q502" s="248"/>
      <c r="R502" s="248"/>
      <c r="S502" s="248"/>
      <c r="T502" s="248"/>
      <c r="U502" s="248"/>
      <c r="V502" s="248"/>
      <c r="W502" s="248"/>
      <c r="X502" s="249"/>
      <c r="Y502" s="13"/>
      <c r="Z502" s="13"/>
      <c r="AA502" s="13"/>
      <c r="AB502" s="13"/>
      <c r="AC502" s="13"/>
      <c r="AD502" s="13"/>
      <c r="AE502" s="13"/>
      <c r="AT502" s="250" t="s">
        <v>205</v>
      </c>
      <c r="AU502" s="250" t="s">
        <v>85</v>
      </c>
      <c r="AV502" s="13" t="s">
        <v>85</v>
      </c>
      <c r="AW502" s="13" t="s">
        <v>5</v>
      </c>
      <c r="AX502" s="13" t="s">
        <v>76</v>
      </c>
      <c r="AY502" s="250" t="s">
        <v>168</v>
      </c>
    </row>
    <row r="503" s="14" customFormat="1">
      <c r="A503" s="14"/>
      <c r="B503" s="251"/>
      <c r="C503" s="252"/>
      <c r="D503" s="235" t="s">
        <v>205</v>
      </c>
      <c r="E503" s="253" t="s">
        <v>1</v>
      </c>
      <c r="F503" s="254" t="s">
        <v>207</v>
      </c>
      <c r="G503" s="252"/>
      <c r="H503" s="255">
        <v>72.265</v>
      </c>
      <c r="I503" s="256"/>
      <c r="J503" s="256"/>
      <c r="K503" s="252"/>
      <c r="L503" s="252"/>
      <c r="M503" s="257"/>
      <c r="N503" s="258"/>
      <c r="O503" s="259"/>
      <c r="P503" s="259"/>
      <c r="Q503" s="259"/>
      <c r="R503" s="259"/>
      <c r="S503" s="259"/>
      <c r="T503" s="259"/>
      <c r="U503" s="259"/>
      <c r="V503" s="259"/>
      <c r="W503" s="259"/>
      <c r="X503" s="260"/>
      <c r="Y503" s="14"/>
      <c r="Z503" s="14"/>
      <c r="AA503" s="14"/>
      <c r="AB503" s="14"/>
      <c r="AC503" s="14"/>
      <c r="AD503" s="14"/>
      <c r="AE503" s="14"/>
      <c r="AT503" s="261" t="s">
        <v>205</v>
      </c>
      <c r="AU503" s="261" t="s">
        <v>85</v>
      </c>
      <c r="AV503" s="14" t="s">
        <v>175</v>
      </c>
      <c r="AW503" s="14" t="s">
        <v>5</v>
      </c>
      <c r="AX503" s="14" t="s">
        <v>83</v>
      </c>
      <c r="AY503" s="261" t="s">
        <v>168</v>
      </c>
    </row>
    <row r="504" s="2" customFormat="1" ht="24.15" customHeight="1">
      <c r="A504" s="38"/>
      <c r="B504" s="39"/>
      <c r="C504" s="221" t="s">
        <v>382</v>
      </c>
      <c r="D504" s="221" t="s">
        <v>171</v>
      </c>
      <c r="E504" s="222" t="s">
        <v>616</v>
      </c>
      <c r="F504" s="223" t="s">
        <v>617</v>
      </c>
      <c r="G504" s="224" t="s">
        <v>203</v>
      </c>
      <c r="H504" s="225">
        <v>3.96</v>
      </c>
      <c r="I504" s="226"/>
      <c r="J504" s="226"/>
      <c r="K504" s="227">
        <f>ROUND(P504*H504,2)</f>
        <v>0</v>
      </c>
      <c r="L504" s="223" t="s">
        <v>1</v>
      </c>
      <c r="M504" s="44"/>
      <c r="N504" s="228" t="s">
        <v>1</v>
      </c>
      <c r="O504" s="229" t="s">
        <v>39</v>
      </c>
      <c r="P504" s="230">
        <f>I504+J504</f>
        <v>0</v>
      </c>
      <c r="Q504" s="230">
        <f>ROUND(I504*H504,2)</f>
        <v>0</v>
      </c>
      <c r="R504" s="230">
        <f>ROUND(J504*H504,2)</f>
        <v>0</v>
      </c>
      <c r="S504" s="91"/>
      <c r="T504" s="231">
        <f>S504*H504</f>
        <v>0</v>
      </c>
      <c r="U504" s="231">
        <v>0</v>
      </c>
      <c r="V504" s="231">
        <f>U504*H504</f>
        <v>0</v>
      </c>
      <c r="W504" s="231">
        <v>0</v>
      </c>
      <c r="X504" s="232">
        <f>W504*H504</f>
        <v>0</v>
      </c>
      <c r="Y504" s="38"/>
      <c r="Z504" s="38"/>
      <c r="AA504" s="38"/>
      <c r="AB504" s="38"/>
      <c r="AC504" s="38"/>
      <c r="AD504" s="38"/>
      <c r="AE504" s="38"/>
      <c r="AR504" s="233" t="s">
        <v>175</v>
      </c>
      <c r="AT504" s="233" t="s">
        <v>171</v>
      </c>
      <c r="AU504" s="233" t="s">
        <v>85</v>
      </c>
      <c r="AY504" s="17" t="s">
        <v>168</v>
      </c>
      <c r="BE504" s="234">
        <f>IF(O504="základní",K504,0)</f>
        <v>0</v>
      </c>
      <c r="BF504" s="234">
        <f>IF(O504="snížená",K504,0)</f>
        <v>0</v>
      </c>
      <c r="BG504" s="234">
        <f>IF(O504="zákl. přenesená",K504,0)</f>
        <v>0</v>
      </c>
      <c r="BH504" s="234">
        <f>IF(O504="sníž. přenesená",K504,0)</f>
        <v>0</v>
      </c>
      <c r="BI504" s="234">
        <f>IF(O504="nulová",K504,0)</f>
        <v>0</v>
      </c>
      <c r="BJ504" s="17" t="s">
        <v>83</v>
      </c>
      <c r="BK504" s="234">
        <f>ROUND(P504*H504,2)</f>
        <v>0</v>
      </c>
      <c r="BL504" s="17" t="s">
        <v>175</v>
      </c>
      <c r="BM504" s="233" t="s">
        <v>618</v>
      </c>
    </row>
    <row r="505" s="2" customFormat="1">
      <c r="A505" s="38"/>
      <c r="B505" s="39"/>
      <c r="C505" s="40"/>
      <c r="D505" s="235" t="s">
        <v>176</v>
      </c>
      <c r="E505" s="40"/>
      <c r="F505" s="236" t="s">
        <v>617</v>
      </c>
      <c r="G505" s="40"/>
      <c r="H505" s="40"/>
      <c r="I505" s="237"/>
      <c r="J505" s="237"/>
      <c r="K505" s="40"/>
      <c r="L505" s="40"/>
      <c r="M505" s="44"/>
      <c r="N505" s="238"/>
      <c r="O505" s="239"/>
      <c r="P505" s="91"/>
      <c r="Q505" s="91"/>
      <c r="R505" s="91"/>
      <c r="S505" s="91"/>
      <c r="T505" s="91"/>
      <c r="U505" s="91"/>
      <c r="V505" s="91"/>
      <c r="W505" s="91"/>
      <c r="X505" s="92"/>
      <c r="Y505" s="38"/>
      <c r="Z505" s="38"/>
      <c r="AA505" s="38"/>
      <c r="AB505" s="38"/>
      <c r="AC505" s="38"/>
      <c r="AD505" s="38"/>
      <c r="AE505" s="38"/>
      <c r="AT505" s="17" t="s">
        <v>176</v>
      </c>
      <c r="AU505" s="17" t="s">
        <v>85</v>
      </c>
    </row>
    <row r="506" s="13" customFormat="1">
      <c r="A506" s="13"/>
      <c r="B506" s="240"/>
      <c r="C506" s="241"/>
      <c r="D506" s="235" t="s">
        <v>205</v>
      </c>
      <c r="E506" s="242" t="s">
        <v>1</v>
      </c>
      <c r="F506" s="243" t="s">
        <v>619</v>
      </c>
      <c r="G506" s="241"/>
      <c r="H506" s="244">
        <v>3.96</v>
      </c>
      <c r="I506" s="245"/>
      <c r="J506" s="245"/>
      <c r="K506" s="241"/>
      <c r="L506" s="241"/>
      <c r="M506" s="246"/>
      <c r="N506" s="247"/>
      <c r="O506" s="248"/>
      <c r="P506" s="248"/>
      <c r="Q506" s="248"/>
      <c r="R506" s="248"/>
      <c r="S506" s="248"/>
      <c r="T506" s="248"/>
      <c r="U506" s="248"/>
      <c r="V506" s="248"/>
      <c r="W506" s="248"/>
      <c r="X506" s="249"/>
      <c r="Y506" s="13"/>
      <c r="Z506" s="13"/>
      <c r="AA506" s="13"/>
      <c r="AB506" s="13"/>
      <c r="AC506" s="13"/>
      <c r="AD506" s="13"/>
      <c r="AE506" s="13"/>
      <c r="AT506" s="250" t="s">
        <v>205</v>
      </c>
      <c r="AU506" s="250" t="s">
        <v>85</v>
      </c>
      <c r="AV506" s="13" t="s">
        <v>85</v>
      </c>
      <c r="AW506" s="13" t="s">
        <v>5</v>
      </c>
      <c r="AX506" s="13" t="s">
        <v>76</v>
      </c>
      <c r="AY506" s="250" t="s">
        <v>168</v>
      </c>
    </row>
    <row r="507" s="14" customFormat="1">
      <c r="A507" s="14"/>
      <c r="B507" s="251"/>
      <c r="C507" s="252"/>
      <c r="D507" s="235" t="s">
        <v>205</v>
      </c>
      <c r="E507" s="253" t="s">
        <v>1</v>
      </c>
      <c r="F507" s="254" t="s">
        <v>207</v>
      </c>
      <c r="G507" s="252"/>
      <c r="H507" s="255">
        <v>3.96</v>
      </c>
      <c r="I507" s="256"/>
      <c r="J507" s="256"/>
      <c r="K507" s="252"/>
      <c r="L507" s="252"/>
      <c r="M507" s="257"/>
      <c r="N507" s="258"/>
      <c r="O507" s="259"/>
      <c r="P507" s="259"/>
      <c r="Q507" s="259"/>
      <c r="R507" s="259"/>
      <c r="S507" s="259"/>
      <c r="T507" s="259"/>
      <c r="U507" s="259"/>
      <c r="V507" s="259"/>
      <c r="W507" s="259"/>
      <c r="X507" s="260"/>
      <c r="Y507" s="14"/>
      <c r="Z507" s="14"/>
      <c r="AA507" s="14"/>
      <c r="AB507" s="14"/>
      <c r="AC507" s="14"/>
      <c r="AD507" s="14"/>
      <c r="AE507" s="14"/>
      <c r="AT507" s="261" t="s">
        <v>205</v>
      </c>
      <c r="AU507" s="261" t="s">
        <v>85</v>
      </c>
      <c r="AV507" s="14" t="s">
        <v>175</v>
      </c>
      <c r="AW507" s="14" t="s">
        <v>5</v>
      </c>
      <c r="AX507" s="14" t="s">
        <v>83</v>
      </c>
      <c r="AY507" s="261" t="s">
        <v>168</v>
      </c>
    </row>
    <row r="508" s="2" customFormat="1" ht="24.15" customHeight="1">
      <c r="A508" s="38"/>
      <c r="B508" s="39"/>
      <c r="C508" s="221" t="s">
        <v>620</v>
      </c>
      <c r="D508" s="221" t="s">
        <v>171</v>
      </c>
      <c r="E508" s="222" t="s">
        <v>621</v>
      </c>
      <c r="F508" s="223" t="s">
        <v>622</v>
      </c>
      <c r="G508" s="224" t="s">
        <v>203</v>
      </c>
      <c r="H508" s="225">
        <v>69.041</v>
      </c>
      <c r="I508" s="226"/>
      <c r="J508" s="226"/>
      <c r="K508" s="227">
        <f>ROUND(P508*H508,2)</f>
        <v>0</v>
      </c>
      <c r="L508" s="223" t="s">
        <v>1</v>
      </c>
      <c r="M508" s="44"/>
      <c r="N508" s="228" t="s">
        <v>1</v>
      </c>
      <c r="O508" s="229" t="s">
        <v>39</v>
      </c>
      <c r="P508" s="230">
        <f>I508+J508</f>
        <v>0</v>
      </c>
      <c r="Q508" s="230">
        <f>ROUND(I508*H508,2)</f>
        <v>0</v>
      </c>
      <c r="R508" s="230">
        <f>ROUND(J508*H508,2)</f>
        <v>0</v>
      </c>
      <c r="S508" s="91"/>
      <c r="T508" s="231">
        <f>S508*H508</f>
        <v>0</v>
      </c>
      <c r="U508" s="231">
        <v>0</v>
      </c>
      <c r="V508" s="231">
        <f>U508*H508</f>
        <v>0</v>
      </c>
      <c r="W508" s="231">
        <v>0</v>
      </c>
      <c r="X508" s="232">
        <f>W508*H508</f>
        <v>0</v>
      </c>
      <c r="Y508" s="38"/>
      <c r="Z508" s="38"/>
      <c r="AA508" s="38"/>
      <c r="AB508" s="38"/>
      <c r="AC508" s="38"/>
      <c r="AD508" s="38"/>
      <c r="AE508" s="38"/>
      <c r="AR508" s="233" t="s">
        <v>175</v>
      </c>
      <c r="AT508" s="233" t="s">
        <v>171</v>
      </c>
      <c r="AU508" s="233" t="s">
        <v>85</v>
      </c>
      <c r="AY508" s="17" t="s">
        <v>168</v>
      </c>
      <c r="BE508" s="234">
        <f>IF(O508="základní",K508,0)</f>
        <v>0</v>
      </c>
      <c r="BF508" s="234">
        <f>IF(O508="snížená",K508,0)</f>
        <v>0</v>
      </c>
      <c r="BG508" s="234">
        <f>IF(O508="zákl. přenesená",K508,0)</f>
        <v>0</v>
      </c>
      <c r="BH508" s="234">
        <f>IF(O508="sníž. přenesená",K508,0)</f>
        <v>0</v>
      </c>
      <c r="BI508" s="234">
        <f>IF(O508="nulová",K508,0)</f>
        <v>0</v>
      </c>
      <c r="BJ508" s="17" t="s">
        <v>83</v>
      </c>
      <c r="BK508" s="234">
        <f>ROUND(P508*H508,2)</f>
        <v>0</v>
      </c>
      <c r="BL508" s="17" t="s">
        <v>175</v>
      </c>
      <c r="BM508" s="233" t="s">
        <v>623</v>
      </c>
    </row>
    <row r="509" s="2" customFormat="1">
      <c r="A509" s="38"/>
      <c r="B509" s="39"/>
      <c r="C509" s="40"/>
      <c r="D509" s="235" t="s">
        <v>176</v>
      </c>
      <c r="E509" s="40"/>
      <c r="F509" s="236" t="s">
        <v>622</v>
      </c>
      <c r="G509" s="40"/>
      <c r="H509" s="40"/>
      <c r="I509" s="237"/>
      <c r="J509" s="237"/>
      <c r="K509" s="40"/>
      <c r="L509" s="40"/>
      <c r="M509" s="44"/>
      <c r="N509" s="238"/>
      <c r="O509" s="239"/>
      <c r="P509" s="91"/>
      <c r="Q509" s="91"/>
      <c r="R509" s="91"/>
      <c r="S509" s="91"/>
      <c r="T509" s="91"/>
      <c r="U509" s="91"/>
      <c r="V509" s="91"/>
      <c r="W509" s="91"/>
      <c r="X509" s="92"/>
      <c r="Y509" s="38"/>
      <c r="Z509" s="38"/>
      <c r="AA509" s="38"/>
      <c r="AB509" s="38"/>
      <c r="AC509" s="38"/>
      <c r="AD509" s="38"/>
      <c r="AE509" s="38"/>
      <c r="AT509" s="17" t="s">
        <v>176</v>
      </c>
      <c r="AU509" s="17" t="s">
        <v>85</v>
      </c>
    </row>
    <row r="510" s="13" customFormat="1">
      <c r="A510" s="13"/>
      <c r="B510" s="240"/>
      <c r="C510" s="241"/>
      <c r="D510" s="235" t="s">
        <v>205</v>
      </c>
      <c r="E510" s="242" t="s">
        <v>1</v>
      </c>
      <c r="F510" s="243" t="s">
        <v>624</v>
      </c>
      <c r="G510" s="241"/>
      <c r="H510" s="244">
        <v>6.925</v>
      </c>
      <c r="I510" s="245"/>
      <c r="J510" s="245"/>
      <c r="K510" s="241"/>
      <c r="L510" s="241"/>
      <c r="M510" s="246"/>
      <c r="N510" s="247"/>
      <c r="O510" s="248"/>
      <c r="P510" s="248"/>
      <c r="Q510" s="248"/>
      <c r="R510" s="248"/>
      <c r="S510" s="248"/>
      <c r="T510" s="248"/>
      <c r="U510" s="248"/>
      <c r="V510" s="248"/>
      <c r="W510" s="248"/>
      <c r="X510" s="249"/>
      <c r="Y510" s="13"/>
      <c r="Z510" s="13"/>
      <c r="AA510" s="13"/>
      <c r="AB510" s="13"/>
      <c r="AC510" s="13"/>
      <c r="AD510" s="13"/>
      <c r="AE510" s="13"/>
      <c r="AT510" s="250" t="s">
        <v>205</v>
      </c>
      <c r="AU510" s="250" t="s">
        <v>85</v>
      </c>
      <c r="AV510" s="13" t="s">
        <v>85</v>
      </c>
      <c r="AW510" s="13" t="s">
        <v>5</v>
      </c>
      <c r="AX510" s="13" t="s">
        <v>76</v>
      </c>
      <c r="AY510" s="250" t="s">
        <v>168</v>
      </c>
    </row>
    <row r="511" s="13" customFormat="1">
      <c r="A511" s="13"/>
      <c r="B511" s="240"/>
      <c r="C511" s="241"/>
      <c r="D511" s="235" t="s">
        <v>205</v>
      </c>
      <c r="E511" s="242" t="s">
        <v>1</v>
      </c>
      <c r="F511" s="243" t="s">
        <v>625</v>
      </c>
      <c r="G511" s="241"/>
      <c r="H511" s="244">
        <v>48.72</v>
      </c>
      <c r="I511" s="245"/>
      <c r="J511" s="245"/>
      <c r="K511" s="241"/>
      <c r="L511" s="241"/>
      <c r="M511" s="246"/>
      <c r="N511" s="247"/>
      <c r="O511" s="248"/>
      <c r="P511" s="248"/>
      <c r="Q511" s="248"/>
      <c r="R511" s="248"/>
      <c r="S511" s="248"/>
      <c r="T511" s="248"/>
      <c r="U511" s="248"/>
      <c r="V511" s="248"/>
      <c r="W511" s="248"/>
      <c r="X511" s="249"/>
      <c r="Y511" s="13"/>
      <c r="Z511" s="13"/>
      <c r="AA511" s="13"/>
      <c r="AB511" s="13"/>
      <c r="AC511" s="13"/>
      <c r="AD511" s="13"/>
      <c r="AE511" s="13"/>
      <c r="AT511" s="250" t="s">
        <v>205</v>
      </c>
      <c r="AU511" s="250" t="s">
        <v>85</v>
      </c>
      <c r="AV511" s="13" t="s">
        <v>85</v>
      </c>
      <c r="AW511" s="13" t="s">
        <v>5</v>
      </c>
      <c r="AX511" s="13" t="s">
        <v>76</v>
      </c>
      <c r="AY511" s="250" t="s">
        <v>168</v>
      </c>
    </row>
    <row r="512" s="13" customFormat="1">
      <c r="A512" s="13"/>
      <c r="B512" s="240"/>
      <c r="C512" s="241"/>
      <c r="D512" s="235" t="s">
        <v>205</v>
      </c>
      <c r="E512" s="242" t="s">
        <v>1</v>
      </c>
      <c r="F512" s="243" t="s">
        <v>626</v>
      </c>
      <c r="G512" s="241"/>
      <c r="H512" s="244">
        <v>4.872</v>
      </c>
      <c r="I512" s="245"/>
      <c r="J512" s="245"/>
      <c r="K512" s="241"/>
      <c r="L512" s="241"/>
      <c r="M512" s="246"/>
      <c r="N512" s="247"/>
      <c r="O512" s="248"/>
      <c r="P512" s="248"/>
      <c r="Q512" s="248"/>
      <c r="R512" s="248"/>
      <c r="S512" s="248"/>
      <c r="T512" s="248"/>
      <c r="U512" s="248"/>
      <c r="V512" s="248"/>
      <c r="W512" s="248"/>
      <c r="X512" s="249"/>
      <c r="Y512" s="13"/>
      <c r="Z512" s="13"/>
      <c r="AA512" s="13"/>
      <c r="AB512" s="13"/>
      <c r="AC512" s="13"/>
      <c r="AD512" s="13"/>
      <c r="AE512" s="13"/>
      <c r="AT512" s="250" t="s">
        <v>205</v>
      </c>
      <c r="AU512" s="250" t="s">
        <v>85</v>
      </c>
      <c r="AV512" s="13" t="s">
        <v>85</v>
      </c>
      <c r="AW512" s="13" t="s">
        <v>5</v>
      </c>
      <c r="AX512" s="13" t="s">
        <v>76</v>
      </c>
      <c r="AY512" s="250" t="s">
        <v>168</v>
      </c>
    </row>
    <row r="513" s="13" customFormat="1">
      <c r="A513" s="13"/>
      <c r="B513" s="240"/>
      <c r="C513" s="241"/>
      <c r="D513" s="235" t="s">
        <v>205</v>
      </c>
      <c r="E513" s="242" t="s">
        <v>1</v>
      </c>
      <c r="F513" s="243" t="s">
        <v>627</v>
      </c>
      <c r="G513" s="241"/>
      <c r="H513" s="244">
        <v>8.5239999999999984</v>
      </c>
      <c r="I513" s="245"/>
      <c r="J513" s="245"/>
      <c r="K513" s="241"/>
      <c r="L513" s="241"/>
      <c r="M513" s="246"/>
      <c r="N513" s="247"/>
      <c r="O513" s="248"/>
      <c r="P513" s="248"/>
      <c r="Q513" s="248"/>
      <c r="R513" s="248"/>
      <c r="S513" s="248"/>
      <c r="T513" s="248"/>
      <c r="U513" s="248"/>
      <c r="V513" s="248"/>
      <c r="W513" s="248"/>
      <c r="X513" s="249"/>
      <c r="Y513" s="13"/>
      <c r="Z513" s="13"/>
      <c r="AA513" s="13"/>
      <c r="AB513" s="13"/>
      <c r="AC513" s="13"/>
      <c r="AD513" s="13"/>
      <c r="AE513" s="13"/>
      <c r="AT513" s="250" t="s">
        <v>205</v>
      </c>
      <c r="AU513" s="250" t="s">
        <v>85</v>
      </c>
      <c r="AV513" s="13" t="s">
        <v>85</v>
      </c>
      <c r="AW513" s="13" t="s">
        <v>5</v>
      </c>
      <c r="AX513" s="13" t="s">
        <v>76</v>
      </c>
      <c r="AY513" s="250" t="s">
        <v>168</v>
      </c>
    </row>
    <row r="514" s="14" customFormat="1">
      <c r="A514" s="14"/>
      <c r="B514" s="251"/>
      <c r="C514" s="252"/>
      <c r="D514" s="235" t="s">
        <v>205</v>
      </c>
      <c r="E514" s="253" t="s">
        <v>1</v>
      </c>
      <c r="F514" s="254" t="s">
        <v>207</v>
      </c>
      <c r="G514" s="252"/>
      <c r="H514" s="255">
        <v>69.041</v>
      </c>
      <c r="I514" s="256"/>
      <c r="J514" s="256"/>
      <c r="K514" s="252"/>
      <c r="L514" s="252"/>
      <c r="M514" s="257"/>
      <c r="N514" s="258"/>
      <c r="O514" s="259"/>
      <c r="P514" s="259"/>
      <c r="Q514" s="259"/>
      <c r="R514" s="259"/>
      <c r="S514" s="259"/>
      <c r="T514" s="259"/>
      <c r="U514" s="259"/>
      <c r="V514" s="259"/>
      <c r="W514" s="259"/>
      <c r="X514" s="260"/>
      <c r="Y514" s="14"/>
      <c r="Z514" s="14"/>
      <c r="AA514" s="14"/>
      <c r="AB514" s="14"/>
      <c r="AC514" s="14"/>
      <c r="AD514" s="14"/>
      <c r="AE514" s="14"/>
      <c r="AT514" s="261" t="s">
        <v>205</v>
      </c>
      <c r="AU514" s="261" t="s">
        <v>85</v>
      </c>
      <c r="AV514" s="14" t="s">
        <v>175</v>
      </c>
      <c r="AW514" s="14" t="s">
        <v>5</v>
      </c>
      <c r="AX514" s="14" t="s">
        <v>83</v>
      </c>
      <c r="AY514" s="261" t="s">
        <v>168</v>
      </c>
    </row>
    <row r="515" s="2" customFormat="1" ht="24.15" customHeight="1">
      <c r="A515" s="38"/>
      <c r="B515" s="39"/>
      <c r="C515" s="221" t="s">
        <v>386</v>
      </c>
      <c r="D515" s="221" t="s">
        <v>171</v>
      </c>
      <c r="E515" s="222" t="s">
        <v>628</v>
      </c>
      <c r="F515" s="223" t="s">
        <v>629</v>
      </c>
      <c r="G515" s="224" t="s">
        <v>292</v>
      </c>
      <c r="H515" s="225">
        <v>2</v>
      </c>
      <c r="I515" s="226"/>
      <c r="J515" s="226"/>
      <c r="K515" s="227">
        <f>ROUND(P515*H515,2)</f>
        <v>0</v>
      </c>
      <c r="L515" s="223" t="s">
        <v>1</v>
      </c>
      <c r="M515" s="44"/>
      <c r="N515" s="228" t="s">
        <v>1</v>
      </c>
      <c r="O515" s="229" t="s">
        <v>39</v>
      </c>
      <c r="P515" s="230">
        <f>I515+J515</f>
        <v>0</v>
      </c>
      <c r="Q515" s="230">
        <f>ROUND(I515*H515,2)</f>
        <v>0</v>
      </c>
      <c r="R515" s="230">
        <f>ROUND(J515*H515,2)</f>
        <v>0</v>
      </c>
      <c r="S515" s="91"/>
      <c r="T515" s="231">
        <f>S515*H515</f>
        <v>0</v>
      </c>
      <c r="U515" s="231">
        <v>0</v>
      </c>
      <c r="V515" s="231">
        <f>U515*H515</f>
        <v>0</v>
      </c>
      <c r="W515" s="231">
        <v>0</v>
      </c>
      <c r="X515" s="232">
        <f>W515*H515</f>
        <v>0</v>
      </c>
      <c r="Y515" s="38"/>
      <c r="Z515" s="38"/>
      <c r="AA515" s="38"/>
      <c r="AB515" s="38"/>
      <c r="AC515" s="38"/>
      <c r="AD515" s="38"/>
      <c r="AE515" s="38"/>
      <c r="AR515" s="233" t="s">
        <v>175</v>
      </c>
      <c r="AT515" s="233" t="s">
        <v>171</v>
      </c>
      <c r="AU515" s="233" t="s">
        <v>85</v>
      </c>
      <c r="AY515" s="17" t="s">
        <v>168</v>
      </c>
      <c r="BE515" s="234">
        <f>IF(O515="základní",K515,0)</f>
        <v>0</v>
      </c>
      <c r="BF515" s="234">
        <f>IF(O515="snížená",K515,0)</f>
        <v>0</v>
      </c>
      <c r="BG515" s="234">
        <f>IF(O515="zákl. přenesená",K515,0)</f>
        <v>0</v>
      </c>
      <c r="BH515" s="234">
        <f>IF(O515="sníž. přenesená",K515,0)</f>
        <v>0</v>
      </c>
      <c r="BI515" s="234">
        <f>IF(O515="nulová",K515,0)</f>
        <v>0</v>
      </c>
      <c r="BJ515" s="17" t="s">
        <v>83</v>
      </c>
      <c r="BK515" s="234">
        <f>ROUND(P515*H515,2)</f>
        <v>0</v>
      </c>
      <c r="BL515" s="17" t="s">
        <v>175</v>
      </c>
      <c r="BM515" s="233" t="s">
        <v>630</v>
      </c>
    </row>
    <row r="516" s="2" customFormat="1">
      <c r="A516" s="38"/>
      <c r="B516" s="39"/>
      <c r="C516" s="40"/>
      <c r="D516" s="235" t="s">
        <v>176</v>
      </c>
      <c r="E516" s="40"/>
      <c r="F516" s="236" t="s">
        <v>629</v>
      </c>
      <c r="G516" s="40"/>
      <c r="H516" s="40"/>
      <c r="I516" s="237"/>
      <c r="J516" s="237"/>
      <c r="K516" s="40"/>
      <c r="L516" s="40"/>
      <c r="M516" s="44"/>
      <c r="N516" s="238"/>
      <c r="O516" s="239"/>
      <c r="P516" s="91"/>
      <c r="Q516" s="91"/>
      <c r="R516" s="91"/>
      <c r="S516" s="91"/>
      <c r="T516" s="91"/>
      <c r="U516" s="91"/>
      <c r="V516" s="91"/>
      <c r="W516" s="91"/>
      <c r="X516" s="92"/>
      <c r="Y516" s="38"/>
      <c r="Z516" s="38"/>
      <c r="AA516" s="38"/>
      <c r="AB516" s="38"/>
      <c r="AC516" s="38"/>
      <c r="AD516" s="38"/>
      <c r="AE516" s="38"/>
      <c r="AT516" s="17" t="s">
        <v>176</v>
      </c>
      <c r="AU516" s="17" t="s">
        <v>85</v>
      </c>
    </row>
    <row r="517" s="13" customFormat="1">
      <c r="A517" s="13"/>
      <c r="B517" s="240"/>
      <c r="C517" s="241"/>
      <c r="D517" s="235" t="s">
        <v>205</v>
      </c>
      <c r="E517" s="242" t="s">
        <v>1</v>
      </c>
      <c r="F517" s="243" t="s">
        <v>631</v>
      </c>
      <c r="G517" s="241"/>
      <c r="H517" s="244">
        <v>2</v>
      </c>
      <c r="I517" s="245"/>
      <c r="J517" s="245"/>
      <c r="K517" s="241"/>
      <c r="L517" s="241"/>
      <c r="M517" s="246"/>
      <c r="N517" s="247"/>
      <c r="O517" s="248"/>
      <c r="P517" s="248"/>
      <c r="Q517" s="248"/>
      <c r="R517" s="248"/>
      <c r="S517" s="248"/>
      <c r="T517" s="248"/>
      <c r="U517" s="248"/>
      <c r="V517" s="248"/>
      <c r="W517" s="248"/>
      <c r="X517" s="249"/>
      <c r="Y517" s="13"/>
      <c r="Z517" s="13"/>
      <c r="AA517" s="13"/>
      <c r="AB517" s="13"/>
      <c r="AC517" s="13"/>
      <c r="AD517" s="13"/>
      <c r="AE517" s="13"/>
      <c r="AT517" s="250" t="s">
        <v>205</v>
      </c>
      <c r="AU517" s="250" t="s">
        <v>85</v>
      </c>
      <c r="AV517" s="13" t="s">
        <v>85</v>
      </c>
      <c r="AW517" s="13" t="s">
        <v>5</v>
      </c>
      <c r="AX517" s="13" t="s">
        <v>76</v>
      </c>
      <c r="AY517" s="250" t="s">
        <v>168</v>
      </c>
    </row>
    <row r="518" s="14" customFormat="1">
      <c r="A518" s="14"/>
      <c r="B518" s="251"/>
      <c r="C518" s="252"/>
      <c r="D518" s="235" t="s">
        <v>205</v>
      </c>
      <c r="E518" s="253" t="s">
        <v>1</v>
      </c>
      <c r="F518" s="254" t="s">
        <v>207</v>
      </c>
      <c r="G518" s="252"/>
      <c r="H518" s="255">
        <v>2</v>
      </c>
      <c r="I518" s="256"/>
      <c r="J518" s="256"/>
      <c r="K518" s="252"/>
      <c r="L518" s="252"/>
      <c r="M518" s="257"/>
      <c r="N518" s="258"/>
      <c r="O518" s="259"/>
      <c r="P518" s="259"/>
      <c r="Q518" s="259"/>
      <c r="R518" s="259"/>
      <c r="S518" s="259"/>
      <c r="T518" s="259"/>
      <c r="U518" s="259"/>
      <c r="V518" s="259"/>
      <c r="W518" s="259"/>
      <c r="X518" s="260"/>
      <c r="Y518" s="14"/>
      <c r="Z518" s="14"/>
      <c r="AA518" s="14"/>
      <c r="AB518" s="14"/>
      <c r="AC518" s="14"/>
      <c r="AD518" s="14"/>
      <c r="AE518" s="14"/>
      <c r="AT518" s="261" t="s">
        <v>205</v>
      </c>
      <c r="AU518" s="261" t="s">
        <v>85</v>
      </c>
      <c r="AV518" s="14" t="s">
        <v>175</v>
      </c>
      <c r="AW518" s="14" t="s">
        <v>5</v>
      </c>
      <c r="AX518" s="14" t="s">
        <v>83</v>
      </c>
      <c r="AY518" s="261" t="s">
        <v>168</v>
      </c>
    </row>
    <row r="519" s="2" customFormat="1" ht="24.15" customHeight="1">
      <c r="A519" s="38"/>
      <c r="B519" s="39"/>
      <c r="C519" s="221" t="s">
        <v>632</v>
      </c>
      <c r="D519" s="221" t="s">
        <v>171</v>
      </c>
      <c r="E519" s="222" t="s">
        <v>633</v>
      </c>
      <c r="F519" s="223" t="s">
        <v>634</v>
      </c>
      <c r="G519" s="224" t="s">
        <v>210</v>
      </c>
      <c r="H519" s="225">
        <v>0.196</v>
      </c>
      <c r="I519" s="226"/>
      <c r="J519" s="226"/>
      <c r="K519" s="227">
        <f>ROUND(P519*H519,2)</f>
        <v>0</v>
      </c>
      <c r="L519" s="223" t="s">
        <v>1</v>
      </c>
      <c r="M519" s="44"/>
      <c r="N519" s="228" t="s">
        <v>1</v>
      </c>
      <c r="O519" s="229" t="s">
        <v>39</v>
      </c>
      <c r="P519" s="230">
        <f>I519+J519</f>
        <v>0</v>
      </c>
      <c r="Q519" s="230">
        <f>ROUND(I519*H519,2)</f>
        <v>0</v>
      </c>
      <c r="R519" s="230">
        <f>ROUND(J519*H519,2)</f>
        <v>0</v>
      </c>
      <c r="S519" s="91"/>
      <c r="T519" s="231">
        <f>S519*H519</f>
        <v>0</v>
      </c>
      <c r="U519" s="231">
        <v>0</v>
      </c>
      <c r="V519" s="231">
        <f>U519*H519</f>
        <v>0</v>
      </c>
      <c r="W519" s="231">
        <v>0</v>
      </c>
      <c r="X519" s="232">
        <f>W519*H519</f>
        <v>0</v>
      </c>
      <c r="Y519" s="38"/>
      <c r="Z519" s="38"/>
      <c r="AA519" s="38"/>
      <c r="AB519" s="38"/>
      <c r="AC519" s="38"/>
      <c r="AD519" s="38"/>
      <c r="AE519" s="38"/>
      <c r="AR519" s="233" t="s">
        <v>175</v>
      </c>
      <c r="AT519" s="233" t="s">
        <v>171</v>
      </c>
      <c r="AU519" s="233" t="s">
        <v>85</v>
      </c>
      <c r="AY519" s="17" t="s">
        <v>168</v>
      </c>
      <c r="BE519" s="234">
        <f>IF(O519="základní",K519,0)</f>
        <v>0</v>
      </c>
      <c r="BF519" s="234">
        <f>IF(O519="snížená",K519,0)</f>
        <v>0</v>
      </c>
      <c r="BG519" s="234">
        <f>IF(O519="zákl. přenesená",K519,0)</f>
        <v>0</v>
      </c>
      <c r="BH519" s="234">
        <f>IF(O519="sníž. přenesená",K519,0)</f>
        <v>0</v>
      </c>
      <c r="BI519" s="234">
        <f>IF(O519="nulová",K519,0)</f>
        <v>0</v>
      </c>
      <c r="BJ519" s="17" t="s">
        <v>83</v>
      </c>
      <c r="BK519" s="234">
        <f>ROUND(P519*H519,2)</f>
        <v>0</v>
      </c>
      <c r="BL519" s="17" t="s">
        <v>175</v>
      </c>
      <c r="BM519" s="233" t="s">
        <v>635</v>
      </c>
    </row>
    <row r="520" s="2" customFormat="1">
      <c r="A520" s="38"/>
      <c r="B520" s="39"/>
      <c r="C520" s="40"/>
      <c r="D520" s="235" t="s">
        <v>176</v>
      </c>
      <c r="E520" s="40"/>
      <c r="F520" s="236" t="s">
        <v>634</v>
      </c>
      <c r="G520" s="40"/>
      <c r="H520" s="40"/>
      <c r="I520" s="237"/>
      <c r="J520" s="237"/>
      <c r="K520" s="40"/>
      <c r="L520" s="40"/>
      <c r="M520" s="44"/>
      <c r="N520" s="238"/>
      <c r="O520" s="239"/>
      <c r="P520" s="91"/>
      <c r="Q520" s="91"/>
      <c r="R520" s="91"/>
      <c r="S520" s="91"/>
      <c r="T520" s="91"/>
      <c r="U520" s="91"/>
      <c r="V520" s="91"/>
      <c r="W520" s="91"/>
      <c r="X520" s="92"/>
      <c r="Y520" s="38"/>
      <c r="Z520" s="38"/>
      <c r="AA520" s="38"/>
      <c r="AB520" s="38"/>
      <c r="AC520" s="38"/>
      <c r="AD520" s="38"/>
      <c r="AE520" s="38"/>
      <c r="AT520" s="17" t="s">
        <v>176</v>
      </c>
      <c r="AU520" s="17" t="s">
        <v>85</v>
      </c>
    </row>
    <row r="521" s="13" customFormat="1">
      <c r="A521" s="13"/>
      <c r="B521" s="240"/>
      <c r="C521" s="241"/>
      <c r="D521" s="235" t="s">
        <v>205</v>
      </c>
      <c r="E521" s="242" t="s">
        <v>1</v>
      </c>
      <c r="F521" s="243" t="s">
        <v>636</v>
      </c>
      <c r="G521" s="241"/>
      <c r="H521" s="244">
        <v>0.196</v>
      </c>
      <c r="I521" s="245"/>
      <c r="J521" s="245"/>
      <c r="K521" s="241"/>
      <c r="L521" s="241"/>
      <c r="M521" s="246"/>
      <c r="N521" s="247"/>
      <c r="O521" s="248"/>
      <c r="P521" s="248"/>
      <c r="Q521" s="248"/>
      <c r="R521" s="248"/>
      <c r="S521" s="248"/>
      <c r="T521" s="248"/>
      <c r="U521" s="248"/>
      <c r="V521" s="248"/>
      <c r="W521" s="248"/>
      <c r="X521" s="249"/>
      <c r="Y521" s="13"/>
      <c r="Z521" s="13"/>
      <c r="AA521" s="13"/>
      <c r="AB521" s="13"/>
      <c r="AC521" s="13"/>
      <c r="AD521" s="13"/>
      <c r="AE521" s="13"/>
      <c r="AT521" s="250" t="s">
        <v>205</v>
      </c>
      <c r="AU521" s="250" t="s">
        <v>85</v>
      </c>
      <c r="AV521" s="13" t="s">
        <v>85</v>
      </c>
      <c r="AW521" s="13" t="s">
        <v>5</v>
      </c>
      <c r="AX521" s="13" t="s">
        <v>76</v>
      </c>
      <c r="AY521" s="250" t="s">
        <v>168</v>
      </c>
    </row>
    <row r="522" s="14" customFormat="1">
      <c r="A522" s="14"/>
      <c r="B522" s="251"/>
      <c r="C522" s="252"/>
      <c r="D522" s="235" t="s">
        <v>205</v>
      </c>
      <c r="E522" s="253" t="s">
        <v>1</v>
      </c>
      <c r="F522" s="254" t="s">
        <v>207</v>
      </c>
      <c r="G522" s="252"/>
      <c r="H522" s="255">
        <v>0.196</v>
      </c>
      <c r="I522" s="256"/>
      <c r="J522" s="256"/>
      <c r="K522" s="252"/>
      <c r="L522" s="252"/>
      <c r="M522" s="257"/>
      <c r="N522" s="258"/>
      <c r="O522" s="259"/>
      <c r="P522" s="259"/>
      <c r="Q522" s="259"/>
      <c r="R522" s="259"/>
      <c r="S522" s="259"/>
      <c r="T522" s="259"/>
      <c r="U522" s="259"/>
      <c r="V522" s="259"/>
      <c r="W522" s="259"/>
      <c r="X522" s="260"/>
      <c r="Y522" s="14"/>
      <c r="Z522" s="14"/>
      <c r="AA522" s="14"/>
      <c r="AB522" s="14"/>
      <c r="AC522" s="14"/>
      <c r="AD522" s="14"/>
      <c r="AE522" s="14"/>
      <c r="AT522" s="261" t="s">
        <v>205</v>
      </c>
      <c r="AU522" s="261" t="s">
        <v>85</v>
      </c>
      <c r="AV522" s="14" t="s">
        <v>175</v>
      </c>
      <c r="AW522" s="14" t="s">
        <v>5</v>
      </c>
      <c r="AX522" s="14" t="s">
        <v>83</v>
      </c>
      <c r="AY522" s="261" t="s">
        <v>168</v>
      </c>
    </row>
    <row r="523" s="2" customFormat="1" ht="24.15" customHeight="1">
      <c r="A523" s="38"/>
      <c r="B523" s="39"/>
      <c r="C523" s="221" t="s">
        <v>390</v>
      </c>
      <c r="D523" s="221" t="s">
        <v>171</v>
      </c>
      <c r="E523" s="222" t="s">
        <v>637</v>
      </c>
      <c r="F523" s="223" t="s">
        <v>638</v>
      </c>
      <c r="G523" s="224" t="s">
        <v>478</v>
      </c>
      <c r="H523" s="225">
        <v>0.8</v>
      </c>
      <c r="I523" s="226"/>
      <c r="J523" s="226"/>
      <c r="K523" s="227">
        <f>ROUND(P523*H523,2)</f>
        <v>0</v>
      </c>
      <c r="L523" s="223" t="s">
        <v>1</v>
      </c>
      <c r="M523" s="44"/>
      <c r="N523" s="228" t="s">
        <v>1</v>
      </c>
      <c r="O523" s="229" t="s">
        <v>39</v>
      </c>
      <c r="P523" s="230">
        <f>I523+J523</f>
        <v>0</v>
      </c>
      <c r="Q523" s="230">
        <f>ROUND(I523*H523,2)</f>
        <v>0</v>
      </c>
      <c r="R523" s="230">
        <f>ROUND(J523*H523,2)</f>
        <v>0</v>
      </c>
      <c r="S523" s="91"/>
      <c r="T523" s="231">
        <f>S523*H523</f>
        <v>0</v>
      </c>
      <c r="U523" s="231">
        <v>0</v>
      </c>
      <c r="V523" s="231">
        <f>U523*H523</f>
        <v>0</v>
      </c>
      <c r="W523" s="231">
        <v>0</v>
      </c>
      <c r="X523" s="232">
        <f>W523*H523</f>
        <v>0</v>
      </c>
      <c r="Y523" s="38"/>
      <c r="Z523" s="38"/>
      <c r="AA523" s="38"/>
      <c r="AB523" s="38"/>
      <c r="AC523" s="38"/>
      <c r="AD523" s="38"/>
      <c r="AE523" s="38"/>
      <c r="AR523" s="233" t="s">
        <v>175</v>
      </c>
      <c r="AT523" s="233" t="s">
        <v>171</v>
      </c>
      <c r="AU523" s="233" t="s">
        <v>85</v>
      </c>
      <c r="AY523" s="17" t="s">
        <v>168</v>
      </c>
      <c r="BE523" s="234">
        <f>IF(O523="základní",K523,0)</f>
        <v>0</v>
      </c>
      <c r="BF523" s="234">
        <f>IF(O523="snížená",K523,0)</f>
        <v>0</v>
      </c>
      <c r="BG523" s="234">
        <f>IF(O523="zákl. přenesená",K523,0)</f>
        <v>0</v>
      </c>
      <c r="BH523" s="234">
        <f>IF(O523="sníž. přenesená",K523,0)</f>
        <v>0</v>
      </c>
      <c r="BI523" s="234">
        <f>IF(O523="nulová",K523,0)</f>
        <v>0</v>
      </c>
      <c r="BJ523" s="17" t="s">
        <v>83</v>
      </c>
      <c r="BK523" s="234">
        <f>ROUND(P523*H523,2)</f>
        <v>0</v>
      </c>
      <c r="BL523" s="17" t="s">
        <v>175</v>
      </c>
      <c r="BM523" s="233" t="s">
        <v>639</v>
      </c>
    </row>
    <row r="524" s="2" customFormat="1">
      <c r="A524" s="38"/>
      <c r="B524" s="39"/>
      <c r="C524" s="40"/>
      <c r="D524" s="235" t="s">
        <v>176</v>
      </c>
      <c r="E524" s="40"/>
      <c r="F524" s="236" t="s">
        <v>638</v>
      </c>
      <c r="G524" s="40"/>
      <c r="H524" s="40"/>
      <c r="I524" s="237"/>
      <c r="J524" s="237"/>
      <c r="K524" s="40"/>
      <c r="L524" s="40"/>
      <c r="M524" s="44"/>
      <c r="N524" s="238"/>
      <c r="O524" s="239"/>
      <c r="P524" s="91"/>
      <c r="Q524" s="91"/>
      <c r="R524" s="91"/>
      <c r="S524" s="91"/>
      <c r="T524" s="91"/>
      <c r="U524" s="91"/>
      <c r="V524" s="91"/>
      <c r="W524" s="91"/>
      <c r="X524" s="92"/>
      <c r="Y524" s="38"/>
      <c r="Z524" s="38"/>
      <c r="AA524" s="38"/>
      <c r="AB524" s="38"/>
      <c r="AC524" s="38"/>
      <c r="AD524" s="38"/>
      <c r="AE524" s="38"/>
      <c r="AT524" s="17" t="s">
        <v>176</v>
      </c>
      <c r="AU524" s="17" t="s">
        <v>85</v>
      </c>
    </row>
    <row r="525" s="13" customFormat="1">
      <c r="A525" s="13"/>
      <c r="B525" s="240"/>
      <c r="C525" s="241"/>
      <c r="D525" s="235" t="s">
        <v>205</v>
      </c>
      <c r="E525" s="242" t="s">
        <v>1</v>
      </c>
      <c r="F525" s="243" t="s">
        <v>640</v>
      </c>
      <c r="G525" s="241"/>
      <c r="H525" s="244">
        <v>0.6</v>
      </c>
      <c r="I525" s="245"/>
      <c r="J525" s="245"/>
      <c r="K525" s="241"/>
      <c r="L525" s="241"/>
      <c r="M525" s="246"/>
      <c r="N525" s="247"/>
      <c r="O525" s="248"/>
      <c r="P525" s="248"/>
      <c r="Q525" s="248"/>
      <c r="R525" s="248"/>
      <c r="S525" s="248"/>
      <c r="T525" s="248"/>
      <c r="U525" s="248"/>
      <c r="V525" s="248"/>
      <c r="W525" s="248"/>
      <c r="X525" s="249"/>
      <c r="Y525" s="13"/>
      <c r="Z525" s="13"/>
      <c r="AA525" s="13"/>
      <c r="AB525" s="13"/>
      <c r="AC525" s="13"/>
      <c r="AD525" s="13"/>
      <c r="AE525" s="13"/>
      <c r="AT525" s="250" t="s">
        <v>205</v>
      </c>
      <c r="AU525" s="250" t="s">
        <v>85</v>
      </c>
      <c r="AV525" s="13" t="s">
        <v>85</v>
      </c>
      <c r="AW525" s="13" t="s">
        <v>5</v>
      </c>
      <c r="AX525" s="13" t="s">
        <v>76</v>
      </c>
      <c r="AY525" s="250" t="s">
        <v>168</v>
      </c>
    </row>
    <row r="526" s="13" customFormat="1">
      <c r="A526" s="13"/>
      <c r="B526" s="240"/>
      <c r="C526" s="241"/>
      <c r="D526" s="235" t="s">
        <v>205</v>
      </c>
      <c r="E526" s="242" t="s">
        <v>1</v>
      </c>
      <c r="F526" s="243" t="s">
        <v>641</v>
      </c>
      <c r="G526" s="241"/>
      <c r="H526" s="244">
        <v>0.2</v>
      </c>
      <c r="I526" s="245"/>
      <c r="J526" s="245"/>
      <c r="K526" s="241"/>
      <c r="L526" s="241"/>
      <c r="M526" s="246"/>
      <c r="N526" s="247"/>
      <c r="O526" s="248"/>
      <c r="P526" s="248"/>
      <c r="Q526" s="248"/>
      <c r="R526" s="248"/>
      <c r="S526" s="248"/>
      <c r="T526" s="248"/>
      <c r="U526" s="248"/>
      <c r="V526" s="248"/>
      <c r="W526" s="248"/>
      <c r="X526" s="249"/>
      <c r="Y526" s="13"/>
      <c r="Z526" s="13"/>
      <c r="AA526" s="13"/>
      <c r="AB526" s="13"/>
      <c r="AC526" s="13"/>
      <c r="AD526" s="13"/>
      <c r="AE526" s="13"/>
      <c r="AT526" s="250" t="s">
        <v>205</v>
      </c>
      <c r="AU526" s="250" t="s">
        <v>85</v>
      </c>
      <c r="AV526" s="13" t="s">
        <v>85</v>
      </c>
      <c r="AW526" s="13" t="s">
        <v>5</v>
      </c>
      <c r="AX526" s="13" t="s">
        <v>76</v>
      </c>
      <c r="AY526" s="250" t="s">
        <v>168</v>
      </c>
    </row>
    <row r="527" s="14" customFormat="1">
      <c r="A527" s="14"/>
      <c r="B527" s="251"/>
      <c r="C527" s="252"/>
      <c r="D527" s="235" t="s">
        <v>205</v>
      </c>
      <c r="E527" s="253" t="s">
        <v>1</v>
      </c>
      <c r="F527" s="254" t="s">
        <v>207</v>
      </c>
      <c r="G527" s="252"/>
      <c r="H527" s="255">
        <v>0.8</v>
      </c>
      <c r="I527" s="256"/>
      <c r="J527" s="256"/>
      <c r="K527" s="252"/>
      <c r="L527" s="252"/>
      <c r="M527" s="257"/>
      <c r="N527" s="258"/>
      <c r="O527" s="259"/>
      <c r="P527" s="259"/>
      <c r="Q527" s="259"/>
      <c r="R527" s="259"/>
      <c r="S527" s="259"/>
      <c r="T527" s="259"/>
      <c r="U527" s="259"/>
      <c r="V527" s="259"/>
      <c r="W527" s="259"/>
      <c r="X527" s="260"/>
      <c r="Y527" s="14"/>
      <c r="Z527" s="14"/>
      <c r="AA527" s="14"/>
      <c r="AB527" s="14"/>
      <c r="AC527" s="14"/>
      <c r="AD527" s="14"/>
      <c r="AE527" s="14"/>
      <c r="AT527" s="261" t="s">
        <v>205</v>
      </c>
      <c r="AU527" s="261" t="s">
        <v>85</v>
      </c>
      <c r="AV527" s="14" t="s">
        <v>175</v>
      </c>
      <c r="AW527" s="14" t="s">
        <v>5</v>
      </c>
      <c r="AX527" s="14" t="s">
        <v>83</v>
      </c>
      <c r="AY527" s="261" t="s">
        <v>168</v>
      </c>
    </row>
    <row r="528" s="2" customFormat="1" ht="24.15" customHeight="1">
      <c r="A528" s="38"/>
      <c r="B528" s="39"/>
      <c r="C528" s="221" t="s">
        <v>642</v>
      </c>
      <c r="D528" s="221" t="s">
        <v>171</v>
      </c>
      <c r="E528" s="222" t="s">
        <v>643</v>
      </c>
      <c r="F528" s="223" t="s">
        <v>644</v>
      </c>
      <c r="G528" s="224" t="s">
        <v>203</v>
      </c>
      <c r="H528" s="225">
        <v>358.8</v>
      </c>
      <c r="I528" s="226"/>
      <c r="J528" s="226"/>
      <c r="K528" s="227">
        <f>ROUND(P528*H528,2)</f>
        <v>0</v>
      </c>
      <c r="L528" s="223" t="s">
        <v>1</v>
      </c>
      <c r="M528" s="44"/>
      <c r="N528" s="228" t="s">
        <v>1</v>
      </c>
      <c r="O528" s="229" t="s">
        <v>39</v>
      </c>
      <c r="P528" s="230">
        <f>I528+J528</f>
        <v>0</v>
      </c>
      <c r="Q528" s="230">
        <f>ROUND(I528*H528,2)</f>
        <v>0</v>
      </c>
      <c r="R528" s="230">
        <f>ROUND(J528*H528,2)</f>
        <v>0</v>
      </c>
      <c r="S528" s="91"/>
      <c r="T528" s="231">
        <f>S528*H528</f>
        <v>0</v>
      </c>
      <c r="U528" s="231">
        <v>0</v>
      </c>
      <c r="V528" s="231">
        <f>U528*H528</f>
        <v>0</v>
      </c>
      <c r="W528" s="231">
        <v>0</v>
      </c>
      <c r="X528" s="232">
        <f>W528*H528</f>
        <v>0</v>
      </c>
      <c r="Y528" s="38"/>
      <c r="Z528" s="38"/>
      <c r="AA528" s="38"/>
      <c r="AB528" s="38"/>
      <c r="AC528" s="38"/>
      <c r="AD528" s="38"/>
      <c r="AE528" s="38"/>
      <c r="AR528" s="233" t="s">
        <v>175</v>
      </c>
      <c r="AT528" s="233" t="s">
        <v>171</v>
      </c>
      <c r="AU528" s="233" t="s">
        <v>85</v>
      </c>
      <c r="AY528" s="17" t="s">
        <v>168</v>
      </c>
      <c r="BE528" s="234">
        <f>IF(O528="základní",K528,0)</f>
        <v>0</v>
      </c>
      <c r="BF528" s="234">
        <f>IF(O528="snížená",K528,0)</f>
        <v>0</v>
      </c>
      <c r="BG528" s="234">
        <f>IF(O528="zákl. přenesená",K528,0)</f>
        <v>0</v>
      </c>
      <c r="BH528" s="234">
        <f>IF(O528="sníž. přenesená",K528,0)</f>
        <v>0</v>
      </c>
      <c r="BI528" s="234">
        <f>IF(O528="nulová",K528,0)</f>
        <v>0</v>
      </c>
      <c r="BJ528" s="17" t="s">
        <v>83</v>
      </c>
      <c r="BK528" s="234">
        <f>ROUND(P528*H528,2)</f>
        <v>0</v>
      </c>
      <c r="BL528" s="17" t="s">
        <v>175</v>
      </c>
      <c r="BM528" s="233" t="s">
        <v>645</v>
      </c>
    </row>
    <row r="529" s="2" customFormat="1">
      <c r="A529" s="38"/>
      <c r="B529" s="39"/>
      <c r="C529" s="40"/>
      <c r="D529" s="235" t="s">
        <v>176</v>
      </c>
      <c r="E529" s="40"/>
      <c r="F529" s="236" t="s">
        <v>644</v>
      </c>
      <c r="G529" s="40"/>
      <c r="H529" s="40"/>
      <c r="I529" s="237"/>
      <c r="J529" s="237"/>
      <c r="K529" s="40"/>
      <c r="L529" s="40"/>
      <c r="M529" s="44"/>
      <c r="N529" s="238"/>
      <c r="O529" s="239"/>
      <c r="P529" s="91"/>
      <c r="Q529" s="91"/>
      <c r="R529" s="91"/>
      <c r="S529" s="91"/>
      <c r="T529" s="91"/>
      <c r="U529" s="91"/>
      <c r="V529" s="91"/>
      <c r="W529" s="91"/>
      <c r="X529" s="92"/>
      <c r="Y529" s="38"/>
      <c r="Z529" s="38"/>
      <c r="AA529" s="38"/>
      <c r="AB529" s="38"/>
      <c r="AC529" s="38"/>
      <c r="AD529" s="38"/>
      <c r="AE529" s="38"/>
      <c r="AT529" s="17" t="s">
        <v>176</v>
      </c>
      <c r="AU529" s="17" t="s">
        <v>85</v>
      </c>
    </row>
    <row r="530" s="13" customFormat="1">
      <c r="A530" s="13"/>
      <c r="B530" s="240"/>
      <c r="C530" s="241"/>
      <c r="D530" s="235" t="s">
        <v>205</v>
      </c>
      <c r="E530" s="242" t="s">
        <v>1</v>
      </c>
      <c r="F530" s="243" t="s">
        <v>646</v>
      </c>
      <c r="G530" s="241"/>
      <c r="H530" s="244">
        <v>38.4</v>
      </c>
      <c r="I530" s="245"/>
      <c r="J530" s="245"/>
      <c r="K530" s="241"/>
      <c r="L530" s="241"/>
      <c r="M530" s="246"/>
      <c r="N530" s="247"/>
      <c r="O530" s="248"/>
      <c r="P530" s="248"/>
      <c r="Q530" s="248"/>
      <c r="R530" s="248"/>
      <c r="S530" s="248"/>
      <c r="T530" s="248"/>
      <c r="U530" s="248"/>
      <c r="V530" s="248"/>
      <c r="W530" s="248"/>
      <c r="X530" s="249"/>
      <c r="Y530" s="13"/>
      <c r="Z530" s="13"/>
      <c r="AA530" s="13"/>
      <c r="AB530" s="13"/>
      <c r="AC530" s="13"/>
      <c r="AD530" s="13"/>
      <c r="AE530" s="13"/>
      <c r="AT530" s="250" t="s">
        <v>205</v>
      </c>
      <c r="AU530" s="250" t="s">
        <v>85</v>
      </c>
      <c r="AV530" s="13" t="s">
        <v>85</v>
      </c>
      <c r="AW530" s="13" t="s">
        <v>5</v>
      </c>
      <c r="AX530" s="13" t="s">
        <v>76</v>
      </c>
      <c r="AY530" s="250" t="s">
        <v>168</v>
      </c>
    </row>
    <row r="531" s="13" customFormat="1">
      <c r="A531" s="13"/>
      <c r="B531" s="240"/>
      <c r="C531" s="241"/>
      <c r="D531" s="235" t="s">
        <v>205</v>
      </c>
      <c r="E531" s="242" t="s">
        <v>1</v>
      </c>
      <c r="F531" s="243" t="s">
        <v>647</v>
      </c>
      <c r="G531" s="241"/>
      <c r="H531" s="244">
        <v>226.8</v>
      </c>
      <c r="I531" s="245"/>
      <c r="J531" s="245"/>
      <c r="K531" s="241"/>
      <c r="L531" s="241"/>
      <c r="M531" s="246"/>
      <c r="N531" s="247"/>
      <c r="O531" s="248"/>
      <c r="P531" s="248"/>
      <c r="Q531" s="248"/>
      <c r="R531" s="248"/>
      <c r="S531" s="248"/>
      <c r="T531" s="248"/>
      <c r="U531" s="248"/>
      <c r="V531" s="248"/>
      <c r="W531" s="248"/>
      <c r="X531" s="249"/>
      <c r="Y531" s="13"/>
      <c r="Z531" s="13"/>
      <c r="AA531" s="13"/>
      <c r="AB531" s="13"/>
      <c r="AC531" s="13"/>
      <c r="AD531" s="13"/>
      <c r="AE531" s="13"/>
      <c r="AT531" s="250" t="s">
        <v>205</v>
      </c>
      <c r="AU531" s="250" t="s">
        <v>85</v>
      </c>
      <c r="AV531" s="13" t="s">
        <v>85</v>
      </c>
      <c r="AW531" s="13" t="s">
        <v>5</v>
      </c>
      <c r="AX531" s="13" t="s">
        <v>76</v>
      </c>
      <c r="AY531" s="250" t="s">
        <v>168</v>
      </c>
    </row>
    <row r="532" s="13" customFormat="1">
      <c r="A532" s="13"/>
      <c r="B532" s="240"/>
      <c r="C532" s="241"/>
      <c r="D532" s="235" t="s">
        <v>205</v>
      </c>
      <c r="E532" s="242" t="s">
        <v>1</v>
      </c>
      <c r="F532" s="243" t="s">
        <v>648</v>
      </c>
      <c r="G532" s="241"/>
      <c r="H532" s="244">
        <v>93.6</v>
      </c>
      <c r="I532" s="245"/>
      <c r="J532" s="245"/>
      <c r="K532" s="241"/>
      <c r="L532" s="241"/>
      <c r="M532" s="246"/>
      <c r="N532" s="247"/>
      <c r="O532" s="248"/>
      <c r="P532" s="248"/>
      <c r="Q532" s="248"/>
      <c r="R532" s="248"/>
      <c r="S532" s="248"/>
      <c r="T532" s="248"/>
      <c r="U532" s="248"/>
      <c r="V532" s="248"/>
      <c r="W532" s="248"/>
      <c r="X532" s="249"/>
      <c r="Y532" s="13"/>
      <c r="Z532" s="13"/>
      <c r="AA532" s="13"/>
      <c r="AB532" s="13"/>
      <c r="AC532" s="13"/>
      <c r="AD532" s="13"/>
      <c r="AE532" s="13"/>
      <c r="AT532" s="250" t="s">
        <v>205</v>
      </c>
      <c r="AU532" s="250" t="s">
        <v>85</v>
      </c>
      <c r="AV532" s="13" t="s">
        <v>85</v>
      </c>
      <c r="AW532" s="13" t="s">
        <v>5</v>
      </c>
      <c r="AX532" s="13" t="s">
        <v>76</v>
      </c>
      <c r="AY532" s="250" t="s">
        <v>168</v>
      </c>
    </row>
    <row r="533" s="14" customFormat="1">
      <c r="A533" s="14"/>
      <c r="B533" s="251"/>
      <c r="C533" s="252"/>
      <c r="D533" s="235" t="s">
        <v>205</v>
      </c>
      <c r="E533" s="253" t="s">
        <v>1</v>
      </c>
      <c r="F533" s="254" t="s">
        <v>207</v>
      </c>
      <c r="G533" s="252"/>
      <c r="H533" s="255">
        <v>358.79999999999996</v>
      </c>
      <c r="I533" s="256"/>
      <c r="J533" s="256"/>
      <c r="K533" s="252"/>
      <c r="L533" s="252"/>
      <c r="M533" s="257"/>
      <c r="N533" s="258"/>
      <c r="O533" s="259"/>
      <c r="P533" s="259"/>
      <c r="Q533" s="259"/>
      <c r="R533" s="259"/>
      <c r="S533" s="259"/>
      <c r="T533" s="259"/>
      <c r="U533" s="259"/>
      <c r="V533" s="259"/>
      <c r="W533" s="259"/>
      <c r="X533" s="260"/>
      <c r="Y533" s="14"/>
      <c r="Z533" s="14"/>
      <c r="AA533" s="14"/>
      <c r="AB533" s="14"/>
      <c r="AC533" s="14"/>
      <c r="AD533" s="14"/>
      <c r="AE533" s="14"/>
      <c r="AT533" s="261" t="s">
        <v>205</v>
      </c>
      <c r="AU533" s="261" t="s">
        <v>85</v>
      </c>
      <c r="AV533" s="14" t="s">
        <v>175</v>
      </c>
      <c r="AW533" s="14" t="s">
        <v>5</v>
      </c>
      <c r="AX533" s="14" t="s">
        <v>83</v>
      </c>
      <c r="AY533" s="261" t="s">
        <v>168</v>
      </c>
    </row>
    <row r="534" s="12" customFormat="1" ht="22.8" customHeight="1">
      <c r="A534" s="12"/>
      <c r="B534" s="204"/>
      <c r="C534" s="205"/>
      <c r="D534" s="206" t="s">
        <v>75</v>
      </c>
      <c r="E534" s="219" t="s">
        <v>649</v>
      </c>
      <c r="F534" s="219" t="s">
        <v>650</v>
      </c>
      <c r="G534" s="205"/>
      <c r="H534" s="205"/>
      <c r="I534" s="208"/>
      <c r="J534" s="208"/>
      <c r="K534" s="220">
        <f>BK534</f>
        <v>0</v>
      </c>
      <c r="L534" s="205"/>
      <c r="M534" s="210"/>
      <c r="N534" s="211"/>
      <c r="O534" s="212"/>
      <c r="P534" s="212"/>
      <c r="Q534" s="213">
        <f>SUM(Q535:Q544)</f>
        <v>0</v>
      </c>
      <c r="R534" s="213">
        <f>SUM(R535:R544)</f>
        <v>0</v>
      </c>
      <c r="S534" s="212"/>
      <c r="T534" s="214">
        <f>SUM(T535:T544)</f>
        <v>0</v>
      </c>
      <c r="U534" s="212"/>
      <c r="V534" s="214">
        <f>SUM(V535:V544)</f>
        <v>0</v>
      </c>
      <c r="W534" s="212"/>
      <c r="X534" s="215">
        <f>SUM(X535:X544)</f>
        <v>0</v>
      </c>
      <c r="Y534" s="12"/>
      <c r="Z534" s="12"/>
      <c r="AA534" s="12"/>
      <c r="AB534" s="12"/>
      <c r="AC534" s="12"/>
      <c r="AD534" s="12"/>
      <c r="AE534" s="12"/>
      <c r="AR534" s="216" t="s">
        <v>83</v>
      </c>
      <c r="AT534" s="217" t="s">
        <v>75</v>
      </c>
      <c r="AU534" s="217" t="s">
        <v>83</v>
      </c>
      <c r="AY534" s="216" t="s">
        <v>168</v>
      </c>
      <c r="BK534" s="218">
        <f>SUM(BK535:BK544)</f>
        <v>0</v>
      </c>
    </row>
    <row r="535" s="2" customFormat="1" ht="24.15" customHeight="1">
      <c r="A535" s="38"/>
      <c r="B535" s="39"/>
      <c r="C535" s="221" t="s">
        <v>394</v>
      </c>
      <c r="D535" s="221" t="s">
        <v>171</v>
      </c>
      <c r="E535" s="222" t="s">
        <v>651</v>
      </c>
      <c r="F535" s="223" t="s">
        <v>652</v>
      </c>
      <c r="G535" s="224" t="s">
        <v>226</v>
      </c>
      <c r="H535" s="225">
        <v>62.121</v>
      </c>
      <c r="I535" s="226"/>
      <c r="J535" s="226"/>
      <c r="K535" s="227">
        <f>ROUND(P535*H535,2)</f>
        <v>0</v>
      </c>
      <c r="L535" s="223" t="s">
        <v>1</v>
      </c>
      <c r="M535" s="44"/>
      <c r="N535" s="228" t="s">
        <v>1</v>
      </c>
      <c r="O535" s="229" t="s">
        <v>39</v>
      </c>
      <c r="P535" s="230">
        <f>I535+J535</f>
        <v>0</v>
      </c>
      <c r="Q535" s="230">
        <f>ROUND(I535*H535,2)</f>
        <v>0</v>
      </c>
      <c r="R535" s="230">
        <f>ROUND(J535*H535,2)</f>
        <v>0</v>
      </c>
      <c r="S535" s="91"/>
      <c r="T535" s="231">
        <f>S535*H535</f>
        <v>0</v>
      </c>
      <c r="U535" s="231">
        <v>0</v>
      </c>
      <c r="V535" s="231">
        <f>U535*H535</f>
        <v>0</v>
      </c>
      <c r="W535" s="231">
        <v>0</v>
      </c>
      <c r="X535" s="232">
        <f>W535*H535</f>
        <v>0</v>
      </c>
      <c r="Y535" s="38"/>
      <c r="Z535" s="38"/>
      <c r="AA535" s="38"/>
      <c r="AB535" s="38"/>
      <c r="AC535" s="38"/>
      <c r="AD535" s="38"/>
      <c r="AE535" s="38"/>
      <c r="AR535" s="233" t="s">
        <v>175</v>
      </c>
      <c r="AT535" s="233" t="s">
        <v>171</v>
      </c>
      <c r="AU535" s="233" t="s">
        <v>85</v>
      </c>
      <c r="AY535" s="17" t="s">
        <v>168</v>
      </c>
      <c r="BE535" s="234">
        <f>IF(O535="základní",K535,0)</f>
        <v>0</v>
      </c>
      <c r="BF535" s="234">
        <f>IF(O535="snížená",K535,0)</f>
        <v>0</v>
      </c>
      <c r="BG535" s="234">
        <f>IF(O535="zákl. přenesená",K535,0)</f>
        <v>0</v>
      </c>
      <c r="BH535" s="234">
        <f>IF(O535="sníž. přenesená",K535,0)</f>
        <v>0</v>
      </c>
      <c r="BI535" s="234">
        <f>IF(O535="nulová",K535,0)</f>
        <v>0</v>
      </c>
      <c r="BJ535" s="17" t="s">
        <v>83</v>
      </c>
      <c r="BK535" s="234">
        <f>ROUND(P535*H535,2)</f>
        <v>0</v>
      </c>
      <c r="BL535" s="17" t="s">
        <v>175</v>
      </c>
      <c r="BM535" s="233" t="s">
        <v>653</v>
      </c>
    </row>
    <row r="536" s="2" customFormat="1">
      <c r="A536" s="38"/>
      <c r="B536" s="39"/>
      <c r="C536" s="40"/>
      <c r="D536" s="235" t="s">
        <v>176</v>
      </c>
      <c r="E536" s="40"/>
      <c r="F536" s="236" t="s">
        <v>652</v>
      </c>
      <c r="G536" s="40"/>
      <c r="H536" s="40"/>
      <c r="I536" s="237"/>
      <c r="J536" s="237"/>
      <c r="K536" s="40"/>
      <c r="L536" s="40"/>
      <c r="M536" s="44"/>
      <c r="N536" s="238"/>
      <c r="O536" s="239"/>
      <c r="P536" s="91"/>
      <c r="Q536" s="91"/>
      <c r="R536" s="91"/>
      <c r="S536" s="91"/>
      <c r="T536" s="91"/>
      <c r="U536" s="91"/>
      <c r="V536" s="91"/>
      <c r="W536" s="91"/>
      <c r="X536" s="92"/>
      <c r="Y536" s="38"/>
      <c r="Z536" s="38"/>
      <c r="AA536" s="38"/>
      <c r="AB536" s="38"/>
      <c r="AC536" s="38"/>
      <c r="AD536" s="38"/>
      <c r="AE536" s="38"/>
      <c r="AT536" s="17" t="s">
        <v>176</v>
      </c>
      <c r="AU536" s="17" t="s">
        <v>85</v>
      </c>
    </row>
    <row r="537" s="2" customFormat="1" ht="24.15" customHeight="1">
      <c r="A537" s="38"/>
      <c r="B537" s="39"/>
      <c r="C537" s="221" t="s">
        <v>654</v>
      </c>
      <c r="D537" s="221" t="s">
        <v>171</v>
      </c>
      <c r="E537" s="222" t="s">
        <v>655</v>
      </c>
      <c r="F537" s="223" t="s">
        <v>656</v>
      </c>
      <c r="G537" s="224" t="s">
        <v>226</v>
      </c>
      <c r="H537" s="225">
        <v>62.121</v>
      </c>
      <c r="I537" s="226"/>
      <c r="J537" s="226"/>
      <c r="K537" s="227">
        <f>ROUND(P537*H537,2)</f>
        <v>0</v>
      </c>
      <c r="L537" s="223" t="s">
        <v>1</v>
      </c>
      <c r="M537" s="44"/>
      <c r="N537" s="228" t="s">
        <v>1</v>
      </c>
      <c r="O537" s="229" t="s">
        <v>39</v>
      </c>
      <c r="P537" s="230">
        <f>I537+J537</f>
        <v>0</v>
      </c>
      <c r="Q537" s="230">
        <f>ROUND(I537*H537,2)</f>
        <v>0</v>
      </c>
      <c r="R537" s="230">
        <f>ROUND(J537*H537,2)</f>
        <v>0</v>
      </c>
      <c r="S537" s="91"/>
      <c r="T537" s="231">
        <f>S537*H537</f>
        <v>0</v>
      </c>
      <c r="U537" s="231">
        <v>0</v>
      </c>
      <c r="V537" s="231">
        <f>U537*H537</f>
        <v>0</v>
      </c>
      <c r="W537" s="231">
        <v>0</v>
      </c>
      <c r="X537" s="232">
        <f>W537*H537</f>
        <v>0</v>
      </c>
      <c r="Y537" s="38"/>
      <c r="Z537" s="38"/>
      <c r="AA537" s="38"/>
      <c r="AB537" s="38"/>
      <c r="AC537" s="38"/>
      <c r="AD537" s="38"/>
      <c r="AE537" s="38"/>
      <c r="AR537" s="233" t="s">
        <v>175</v>
      </c>
      <c r="AT537" s="233" t="s">
        <v>171</v>
      </c>
      <c r="AU537" s="233" t="s">
        <v>85</v>
      </c>
      <c r="AY537" s="17" t="s">
        <v>168</v>
      </c>
      <c r="BE537" s="234">
        <f>IF(O537="základní",K537,0)</f>
        <v>0</v>
      </c>
      <c r="BF537" s="234">
        <f>IF(O537="snížená",K537,0)</f>
        <v>0</v>
      </c>
      <c r="BG537" s="234">
        <f>IF(O537="zákl. přenesená",K537,0)</f>
        <v>0</v>
      </c>
      <c r="BH537" s="234">
        <f>IF(O537="sníž. přenesená",K537,0)</f>
        <v>0</v>
      </c>
      <c r="BI537" s="234">
        <f>IF(O537="nulová",K537,0)</f>
        <v>0</v>
      </c>
      <c r="BJ537" s="17" t="s">
        <v>83</v>
      </c>
      <c r="BK537" s="234">
        <f>ROUND(P537*H537,2)</f>
        <v>0</v>
      </c>
      <c r="BL537" s="17" t="s">
        <v>175</v>
      </c>
      <c r="BM537" s="233" t="s">
        <v>657</v>
      </c>
    </row>
    <row r="538" s="2" customFormat="1">
      <c r="A538" s="38"/>
      <c r="B538" s="39"/>
      <c r="C538" s="40"/>
      <c r="D538" s="235" t="s">
        <v>176</v>
      </c>
      <c r="E538" s="40"/>
      <c r="F538" s="236" t="s">
        <v>656</v>
      </c>
      <c r="G538" s="40"/>
      <c r="H538" s="40"/>
      <c r="I538" s="237"/>
      <c r="J538" s="237"/>
      <c r="K538" s="40"/>
      <c r="L538" s="40"/>
      <c r="M538" s="44"/>
      <c r="N538" s="238"/>
      <c r="O538" s="239"/>
      <c r="P538" s="91"/>
      <c r="Q538" s="91"/>
      <c r="R538" s="91"/>
      <c r="S538" s="91"/>
      <c r="T538" s="91"/>
      <c r="U538" s="91"/>
      <c r="V538" s="91"/>
      <c r="W538" s="91"/>
      <c r="X538" s="92"/>
      <c r="Y538" s="38"/>
      <c r="Z538" s="38"/>
      <c r="AA538" s="38"/>
      <c r="AB538" s="38"/>
      <c r="AC538" s="38"/>
      <c r="AD538" s="38"/>
      <c r="AE538" s="38"/>
      <c r="AT538" s="17" t="s">
        <v>176</v>
      </c>
      <c r="AU538" s="17" t="s">
        <v>85</v>
      </c>
    </row>
    <row r="539" s="2" customFormat="1" ht="24.15" customHeight="1">
      <c r="A539" s="38"/>
      <c r="B539" s="39"/>
      <c r="C539" s="221" t="s">
        <v>397</v>
      </c>
      <c r="D539" s="221" t="s">
        <v>171</v>
      </c>
      <c r="E539" s="222" t="s">
        <v>658</v>
      </c>
      <c r="F539" s="223" t="s">
        <v>659</v>
      </c>
      <c r="G539" s="224" t="s">
        <v>226</v>
      </c>
      <c r="H539" s="225">
        <v>869.694</v>
      </c>
      <c r="I539" s="226"/>
      <c r="J539" s="226"/>
      <c r="K539" s="227">
        <f>ROUND(P539*H539,2)</f>
        <v>0</v>
      </c>
      <c r="L539" s="223" t="s">
        <v>1</v>
      </c>
      <c r="M539" s="44"/>
      <c r="N539" s="228" t="s">
        <v>1</v>
      </c>
      <c r="O539" s="229" t="s">
        <v>39</v>
      </c>
      <c r="P539" s="230">
        <f>I539+J539</f>
        <v>0</v>
      </c>
      <c r="Q539" s="230">
        <f>ROUND(I539*H539,2)</f>
        <v>0</v>
      </c>
      <c r="R539" s="230">
        <f>ROUND(J539*H539,2)</f>
        <v>0</v>
      </c>
      <c r="S539" s="91"/>
      <c r="T539" s="231">
        <f>S539*H539</f>
        <v>0</v>
      </c>
      <c r="U539" s="231">
        <v>0</v>
      </c>
      <c r="V539" s="231">
        <f>U539*H539</f>
        <v>0</v>
      </c>
      <c r="W539" s="231">
        <v>0</v>
      </c>
      <c r="X539" s="232">
        <f>W539*H539</f>
        <v>0</v>
      </c>
      <c r="Y539" s="38"/>
      <c r="Z539" s="38"/>
      <c r="AA539" s="38"/>
      <c r="AB539" s="38"/>
      <c r="AC539" s="38"/>
      <c r="AD539" s="38"/>
      <c r="AE539" s="38"/>
      <c r="AR539" s="233" t="s">
        <v>175</v>
      </c>
      <c r="AT539" s="233" t="s">
        <v>171</v>
      </c>
      <c r="AU539" s="233" t="s">
        <v>85</v>
      </c>
      <c r="AY539" s="17" t="s">
        <v>168</v>
      </c>
      <c r="BE539" s="234">
        <f>IF(O539="základní",K539,0)</f>
        <v>0</v>
      </c>
      <c r="BF539" s="234">
        <f>IF(O539="snížená",K539,0)</f>
        <v>0</v>
      </c>
      <c r="BG539" s="234">
        <f>IF(O539="zákl. přenesená",K539,0)</f>
        <v>0</v>
      </c>
      <c r="BH539" s="234">
        <f>IF(O539="sníž. přenesená",K539,0)</f>
        <v>0</v>
      </c>
      <c r="BI539" s="234">
        <f>IF(O539="nulová",K539,0)</f>
        <v>0</v>
      </c>
      <c r="BJ539" s="17" t="s">
        <v>83</v>
      </c>
      <c r="BK539" s="234">
        <f>ROUND(P539*H539,2)</f>
        <v>0</v>
      </c>
      <c r="BL539" s="17" t="s">
        <v>175</v>
      </c>
      <c r="BM539" s="233" t="s">
        <v>660</v>
      </c>
    </row>
    <row r="540" s="2" customFormat="1">
      <c r="A540" s="38"/>
      <c r="B540" s="39"/>
      <c r="C540" s="40"/>
      <c r="D540" s="235" t="s">
        <v>176</v>
      </c>
      <c r="E540" s="40"/>
      <c r="F540" s="236" t="s">
        <v>659</v>
      </c>
      <c r="G540" s="40"/>
      <c r="H540" s="40"/>
      <c r="I540" s="237"/>
      <c r="J540" s="237"/>
      <c r="K540" s="40"/>
      <c r="L540" s="40"/>
      <c r="M540" s="44"/>
      <c r="N540" s="238"/>
      <c r="O540" s="239"/>
      <c r="P540" s="91"/>
      <c r="Q540" s="91"/>
      <c r="R540" s="91"/>
      <c r="S540" s="91"/>
      <c r="T540" s="91"/>
      <c r="U540" s="91"/>
      <c r="V540" s="91"/>
      <c r="W540" s="91"/>
      <c r="X540" s="92"/>
      <c r="Y540" s="38"/>
      <c r="Z540" s="38"/>
      <c r="AA540" s="38"/>
      <c r="AB540" s="38"/>
      <c r="AC540" s="38"/>
      <c r="AD540" s="38"/>
      <c r="AE540" s="38"/>
      <c r="AT540" s="17" t="s">
        <v>176</v>
      </c>
      <c r="AU540" s="17" t="s">
        <v>85</v>
      </c>
    </row>
    <row r="541" s="13" customFormat="1">
      <c r="A541" s="13"/>
      <c r="B541" s="240"/>
      <c r="C541" s="241"/>
      <c r="D541" s="235" t="s">
        <v>205</v>
      </c>
      <c r="E541" s="242" t="s">
        <v>1</v>
      </c>
      <c r="F541" s="243" t="s">
        <v>661</v>
      </c>
      <c r="G541" s="241"/>
      <c r="H541" s="244">
        <v>869.694</v>
      </c>
      <c r="I541" s="245"/>
      <c r="J541" s="245"/>
      <c r="K541" s="241"/>
      <c r="L541" s="241"/>
      <c r="M541" s="246"/>
      <c r="N541" s="247"/>
      <c r="O541" s="248"/>
      <c r="P541" s="248"/>
      <c r="Q541" s="248"/>
      <c r="R541" s="248"/>
      <c r="S541" s="248"/>
      <c r="T541" s="248"/>
      <c r="U541" s="248"/>
      <c r="V541" s="248"/>
      <c r="W541" s="248"/>
      <c r="X541" s="249"/>
      <c r="Y541" s="13"/>
      <c r="Z541" s="13"/>
      <c r="AA541" s="13"/>
      <c r="AB541" s="13"/>
      <c r="AC541" s="13"/>
      <c r="AD541" s="13"/>
      <c r="AE541" s="13"/>
      <c r="AT541" s="250" t="s">
        <v>205</v>
      </c>
      <c r="AU541" s="250" t="s">
        <v>85</v>
      </c>
      <c r="AV541" s="13" t="s">
        <v>85</v>
      </c>
      <c r="AW541" s="13" t="s">
        <v>5</v>
      </c>
      <c r="AX541" s="13" t="s">
        <v>76</v>
      </c>
      <c r="AY541" s="250" t="s">
        <v>168</v>
      </c>
    </row>
    <row r="542" s="14" customFormat="1">
      <c r="A542" s="14"/>
      <c r="B542" s="251"/>
      <c r="C542" s="252"/>
      <c r="D542" s="235" t="s">
        <v>205</v>
      </c>
      <c r="E542" s="253" t="s">
        <v>1</v>
      </c>
      <c r="F542" s="254" t="s">
        <v>207</v>
      </c>
      <c r="G542" s="252"/>
      <c r="H542" s="255">
        <v>869.694</v>
      </c>
      <c r="I542" s="256"/>
      <c r="J542" s="256"/>
      <c r="K542" s="252"/>
      <c r="L542" s="252"/>
      <c r="M542" s="257"/>
      <c r="N542" s="258"/>
      <c r="O542" s="259"/>
      <c r="P542" s="259"/>
      <c r="Q542" s="259"/>
      <c r="R542" s="259"/>
      <c r="S542" s="259"/>
      <c r="T542" s="259"/>
      <c r="U542" s="259"/>
      <c r="V542" s="259"/>
      <c r="W542" s="259"/>
      <c r="X542" s="260"/>
      <c r="Y542" s="14"/>
      <c r="Z542" s="14"/>
      <c r="AA542" s="14"/>
      <c r="AB542" s="14"/>
      <c r="AC542" s="14"/>
      <c r="AD542" s="14"/>
      <c r="AE542" s="14"/>
      <c r="AT542" s="261" t="s">
        <v>205</v>
      </c>
      <c r="AU542" s="261" t="s">
        <v>85</v>
      </c>
      <c r="AV542" s="14" t="s">
        <v>175</v>
      </c>
      <c r="AW542" s="14" t="s">
        <v>5</v>
      </c>
      <c r="AX542" s="14" t="s">
        <v>83</v>
      </c>
      <c r="AY542" s="261" t="s">
        <v>168</v>
      </c>
    </row>
    <row r="543" s="2" customFormat="1" ht="44.25" customHeight="1">
      <c r="A543" s="38"/>
      <c r="B543" s="39"/>
      <c r="C543" s="221" t="s">
        <v>662</v>
      </c>
      <c r="D543" s="221" t="s">
        <v>171</v>
      </c>
      <c r="E543" s="222" t="s">
        <v>663</v>
      </c>
      <c r="F543" s="223" t="s">
        <v>664</v>
      </c>
      <c r="G543" s="224" t="s">
        <v>226</v>
      </c>
      <c r="H543" s="225">
        <v>62.121</v>
      </c>
      <c r="I543" s="226"/>
      <c r="J543" s="226"/>
      <c r="K543" s="227">
        <f>ROUND(P543*H543,2)</f>
        <v>0</v>
      </c>
      <c r="L543" s="223" t="s">
        <v>1</v>
      </c>
      <c r="M543" s="44"/>
      <c r="N543" s="228" t="s">
        <v>1</v>
      </c>
      <c r="O543" s="229" t="s">
        <v>39</v>
      </c>
      <c r="P543" s="230">
        <f>I543+J543</f>
        <v>0</v>
      </c>
      <c r="Q543" s="230">
        <f>ROUND(I543*H543,2)</f>
        <v>0</v>
      </c>
      <c r="R543" s="230">
        <f>ROUND(J543*H543,2)</f>
        <v>0</v>
      </c>
      <c r="S543" s="91"/>
      <c r="T543" s="231">
        <f>S543*H543</f>
        <v>0</v>
      </c>
      <c r="U543" s="231">
        <v>0</v>
      </c>
      <c r="V543" s="231">
        <f>U543*H543</f>
        <v>0</v>
      </c>
      <c r="W543" s="231">
        <v>0</v>
      </c>
      <c r="X543" s="232">
        <f>W543*H543</f>
        <v>0</v>
      </c>
      <c r="Y543" s="38"/>
      <c r="Z543" s="38"/>
      <c r="AA543" s="38"/>
      <c r="AB543" s="38"/>
      <c r="AC543" s="38"/>
      <c r="AD543" s="38"/>
      <c r="AE543" s="38"/>
      <c r="AR543" s="233" t="s">
        <v>175</v>
      </c>
      <c r="AT543" s="233" t="s">
        <v>171</v>
      </c>
      <c r="AU543" s="233" t="s">
        <v>85</v>
      </c>
      <c r="AY543" s="17" t="s">
        <v>168</v>
      </c>
      <c r="BE543" s="234">
        <f>IF(O543="základní",K543,0)</f>
        <v>0</v>
      </c>
      <c r="BF543" s="234">
        <f>IF(O543="snížená",K543,0)</f>
        <v>0</v>
      </c>
      <c r="BG543" s="234">
        <f>IF(O543="zákl. přenesená",K543,0)</f>
        <v>0</v>
      </c>
      <c r="BH543" s="234">
        <f>IF(O543="sníž. přenesená",K543,0)</f>
        <v>0</v>
      </c>
      <c r="BI543" s="234">
        <f>IF(O543="nulová",K543,0)</f>
        <v>0</v>
      </c>
      <c r="BJ543" s="17" t="s">
        <v>83</v>
      </c>
      <c r="BK543" s="234">
        <f>ROUND(P543*H543,2)</f>
        <v>0</v>
      </c>
      <c r="BL543" s="17" t="s">
        <v>175</v>
      </c>
      <c r="BM543" s="233" t="s">
        <v>665</v>
      </c>
    </row>
    <row r="544" s="2" customFormat="1">
      <c r="A544" s="38"/>
      <c r="B544" s="39"/>
      <c r="C544" s="40"/>
      <c r="D544" s="235" t="s">
        <v>176</v>
      </c>
      <c r="E544" s="40"/>
      <c r="F544" s="236" t="s">
        <v>664</v>
      </c>
      <c r="G544" s="40"/>
      <c r="H544" s="40"/>
      <c r="I544" s="237"/>
      <c r="J544" s="237"/>
      <c r="K544" s="40"/>
      <c r="L544" s="40"/>
      <c r="M544" s="44"/>
      <c r="N544" s="238"/>
      <c r="O544" s="239"/>
      <c r="P544" s="91"/>
      <c r="Q544" s="91"/>
      <c r="R544" s="91"/>
      <c r="S544" s="91"/>
      <c r="T544" s="91"/>
      <c r="U544" s="91"/>
      <c r="V544" s="91"/>
      <c r="W544" s="91"/>
      <c r="X544" s="92"/>
      <c r="Y544" s="38"/>
      <c r="Z544" s="38"/>
      <c r="AA544" s="38"/>
      <c r="AB544" s="38"/>
      <c r="AC544" s="38"/>
      <c r="AD544" s="38"/>
      <c r="AE544" s="38"/>
      <c r="AT544" s="17" t="s">
        <v>176</v>
      </c>
      <c r="AU544" s="17" t="s">
        <v>85</v>
      </c>
    </row>
    <row r="545" s="12" customFormat="1" ht="22.8" customHeight="1">
      <c r="A545" s="12"/>
      <c r="B545" s="204"/>
      <c r="C545" s="205"/>
      <c r="D545" s="206" t="s">
        <v>75</v>
      </c>
      <c r="E545" s="219" t="s">
        <v>666</v>
      </c>
      <c r="F545" s="219" t="s">
        <v>667</v>
      </c>
      <c r="G545" s="205"/>
      <c r="H545" s="205"/>
      <c r="I545" s="208"/>
      <c r="J545" s="208"/>
      <c r="K545" s="220">
        <f>BK545</f>
        <v>0</v>
      </c>
      <c r="L545" s="205"/>
      <c r="M545" s="210"/>
      <c r="N545" s="211"/>
      <c r="O545" s="212"/>
      <c r="P545" s="212"/>
      <c r="Q545" s="213">
        <f>SUM(Q546:Q547)</f>
        <v>0</v>
      </c>
      <c r="R545" s="213">
        <f>SUM(R546:R547)</f>
        <v>0</v>
      </c>
      <c r="S545" s="212"/>
      <c r="T545" s="214">
        <f>SUM(T546:T547)</f>
        <v>0</v>
      </c>
      <c r="U545" s="212"/>
      <c r="V545" s="214">
        <f>SUM(V546:V547)</f>
        <v>0</v>
      </c>
      <c r="W545" s="212"/>
      <c r="X545" s="215">
        <f>SUM(X546:X547)</f>
        <v>0</v>
      </c>
      <c r="Y545" s="12"/>
      <c r="Z545" s="12"/>
      <c r="AA545" s="12"/>
      <c r="AB545" s="12"/>
      <c r="AC545" s="12"/>
      <c r="AD545" s="12"/>
      <c r="AE545" s="12"/>
      <c r="AR545" s="216" t="s">
        <v>83</v>
      </c>
      <c r="AT545" s="217" t="s">
        <v>75</v>
      </c>
      <c r="AU545" s="217" t="s">
        <v>83</v>
      </c>
      <c r="AY545" s="216" t="s">
        <v>168</v>
      </c>
      <c r="BK545" s="218">
        <f>SUM(BK546:BK547)</f>
        <v>0</v>
      </c>
    </row>
    <row r="546" s="2" customFormat="1" ht="24.15" customHeight="1">
      <c r="A546" s="38"/>
      <c r="B546" s="39"/>
      <c r="C546" s="221" t="s">
        <v>403</v>
      </c>
      <c r="D546" s="221" t="s">
        <v>171</v>
      </c>
      <c r="E546" s="222" t="s">
        <v>668</v>
      </c>
      <c r="F546" s="223" t="s">
        <v>669</v>
      </c>
      <c r="G546" s="224" t="s">
        <v>226</v>
      </c>
      <c r="H546" s="225">
        <v>182.892</v>
      </c>
      <c r="I546" s="226"/>
      <c r="J546" s="226"/>
      <c r="K546" s="227">
        <f>ROUND(P546*H546,2)</f>
        <v>0</v>
      </c>
      <c r="L546" s="223" t="s">
        <v>1</v>
      </c>
      <c r="M546" s="44"/>
      <c r="N546" s="228" t="s">
        <v>1</v>
      </c>
      <c r="O546" s="229" t="s">
        <v>39</v>
      </c>
      <c r="P546" s="230">
        <f>I546+J546</f>
        <v>0</v>
      </c>
      <c r="Q546" s="230">
        <f>ROUND(I546*H546,2)</f>
        <v>0</v>
      </c>
      <c r="R546" s="230">
        <f>ROUND(J546*H546,2)</f>
        <v>0</v>
      </c>
      <c r="S546" s="91"/>
      <c r="T546" s="231">
        <f>S546*H546</f>
        <v>0</v>
      </c>
      <c r="U546" s="231">
        <v>0</v>
      </c>
      <c r="V546" s="231">
        <f>U546*H546</f>
        <v>0</v>
      </c>
      <c r="W546" s="231">
        <v>0</v>
      </c>
      <c r="X546" s="232">
        <f>W546*H546</f>
        <v>0</v>
      </c>
      <c r="Y546" s="38"/>
      <c r="Z546" s="38"/>
      <c r="AA546" s="38"/>
      <c r="AB546" s="38"/>
      <c r="AC546" s="38"/>
      <c r="AD546" s="38"/>
      <c r="AE546" s="38"/>
      <c r="AR546" s="233" t="s">
        <v>175</v>
      </c>
      <c r="AT546" s="233" t="s">
        <v>171</v>
      </c>
      <c r="AU546" s="233" t="s">
        <v>85</v>
      </c>
      <c r="AY546" s="17" t="s">
        <v>168</v>
      </c>
      <c r="BE546" s="234">
        <f>IF(O546="základní",K546,0)</f>
        <v>0</v>
      </c>
      <c r="BF546" s="234">
        <f>IF(O546="snížená",K546,0)</f>
        <v>0</v>
      </c>
      <c r="BG546" s="234">
        <f>IF(O546="zákl. přenesená",K546,0)</f>
        <v>0</v>
      </c>
      <c r="BH546" s="234">
        <f>IF(O546="sníž. přenesená",K546,0)</f>
        <v>0</v>
      </c>
      <c r="BI546" s="234">
        <f>IF(O546="nulová",K546,0)</f>
        <v>0</v>
      </c>
      <c r="BJ546" s="17" t="s">
        <v>83</v>
      </c>
      <c r="BK546" s="234">
        <f>ROUND(P546*H546,2)</f>
        <v>0</v>
      </c>
      <c r="BL546" s="17" t="s">
        <v>175</v>
      </c>
      <c r="BM546" s="233" t="s">
        <v>670</v>
      </c>
    </row>
    <row r="547" s="2" customFormat="1">
      <c r="A547" s="38"/>
      <c r="B547" s="39"/>
      <c r="C547" s="40"/>
      <c r="D547" s="235" t="s">
        <v>176</v>
      </c>
      <c r="E547" s="40"/>
      <c r="F547" s="236" t="s">
        <v>669</v>
      </c>
      <c r="G547" s="40"/>
      <c r="H547" s="40"/>
      <c r="I547" s="237"/>
      <c r="J547" s="237"/>
      <c r="K547" s="40"/>
      <c r="L547" s="40"/>
      <c r="M547" s="44"/>
      <c r="N547" s="238"/>
      <c r="O547" s="239"/>
      <c r="P547" s="91"/>
      <c r="Q547" s="91"/>
      <c r="R547" s="91"/>
      <c r="S547" s="91"/>
      <c r="T547" s="91"/>
      <c r="U547" s="91"/>
      <c r="V547" s="91"/>
      <c r="W547" s="91"/>
      <c r="X547" s="92"/>
      <c r="Y547" s="38"/>
      <c r="Z547" s="38"/>
      <c r="AA547" s="38"/>
      <c r="AB547" s="38"/>
      <c r="AC547" s="38"/>
      <c r="AD547" s="38"/>
      <c r="AE547" s="38"/>
      <c r="AT547" s="17" t="s">
        <v>176</v>
      </c>
      <c r="AU547" s="17" t="s">
        <v>85</v>
      </c>
    </row>
    <row r="548" s="12" customFormat="1" ht="25.92" customHeight="1">
      <c r="A548" s="12"/>
      <c r="B548" s="204"/>
      <c r="C548" s="205"/>
      <c r="D548" s="206" t="s">
        <v>75</v>
      </c>
      <c r="E548" s="207" t="s">
        <v>671</v>
      </c>
      <c r="F548" s="207" t="s">
        <v>672</v>
      </c>
      <c r="G548" s="205"/>
      <c r="H548" s="205"/>
      <c r="I548" s="208"/>
      <c r="J548" s="208"/>
      <c r="K548" s="209">
        <f>BK548</f>
        <v>0</v>
      </c>
      <c r="L548" s="205"/>
      <c r="M548" s="210"/>
      <c r="N548" s="211"/>
      <c r="O548" s="212"/>
      <c r="P548" s="212"/>
      <c r="Q548" s="213">
        <f>Q549+Q651+Q704+Q730+Q739+Q748+Q771+Q804+Q845+Q880+Q1023+Q1059+Q1086+Q1093</f>
        <v>0</v>
      </c>
      <c r="R548" s="213">
        <f>R549+R651+R704+R730+R739+R748+R771+R804+R845+R880+R1023+R1059+R1086+R1093</f>
        <v>0</v>
      </c>
      <c r="S548" s="212"/>
      <c r="T548" s="214">
        <f>T549+T651+T704+T730+T739+T748+T771+T804+T845+T880+T1023+T1059+T1086+T1093</f>
        <v>0</v>
      </c>
      <c r="U548" s="212"/>
      <c r="V548" s="214">
        <f>V549+V651+V704+V730+V739+V748+V771+V804+V845+V880+V1023+V1059+V1086+V1093</f>
        <v>0</v>
      </c>
      <c r="W548" s="212"/>
      <c r="X548" s="215">
        <f>X549+X651+X704+X730+X739+X748+X771+X804+X845+X880+X1023+X1059+X1086+X1093</f>
        <v>0</v>
      </c>
      <c r="Y548" s="12"/>
      <c r="Z548" s="12"/>
      <c r="AA548" s="12"/>
      <c r="AB548" s="12"/>
      <c r="AC548" s="12"/>
      <c r="AD548" s="12"/>
      <c r="AE548" s="12"/>
      <c r="AR548" s="216" t="s">
        <v>85</v>
      </c>
      <c r="AT548" s="217" t="s">
        <v>75</v>
      </c>
      <c r="AU548" s="217" t="s">
        <v>76</v>
      </c>
      <c r="AY548" s="216" t="s">
        <v>168</v>
      </c>
      <c r="BK548" s="218">
        <f>BK549+BK651+BK704+BK730+BK739+BK748+BK771+BK804+BK845+BK880+BK1023+BK1059+BK1086+BK1093</f>
        <v>0</v>
      </c>
    </row>
    <row r="549" s="12" customFormat="1" ht="22.8" customHeight="1">
      <c r="A549" s="12"/>
      <c r="B549" s="204"/>
      <c r="C549" s="205"/>
      <c r="D549" s="206" t="s">
        <v>75</v>
      </c>
      <c r="E549" s="219" t="s">
        <v>673</v>
      </c>
      <c r="F549" s="219" t="s">
        <v>674</v>
      </c>
      <c r="G549" s="205"/>
      <c r="H549" s="205"/>
      <c r="I549" s="208"/>
      <c r="J549" s="208"/>
      <c r="K549" s="220">
        <f>BK549</f>
        <v>0</v>
      </c>
      <c r="L549" s="205"/>
      <c r="M549" s="210"/>
      <c r="N549" s="211"/>
      <c r="O549" s="212"/>
      <c r="P549" s="212"/>
      <c r="Q549" s="213">
        <f>SUM(Q550:Q650)</f>
        <v>0</v>
      </c>
      <c r="R549" s="213">
        <f>SUM(R550:R650)</f>
        <v>0</v>
      </c>
      <c r="S549" s="212"/>
      <c r="T549" s="214">
        <f>SUM(T550:T650)</f>
        <v>0</v>
      </c>
      <c r="U549" s="212"/>
      <c r="V549" s="214">
        <f>SUM(V550:V650)</f>
        <v>0</v>
      </c>
      <c r="W549" s="212"/>
      <c r="X549" s="215">
        <f>SUM(X550:X650)</f>
        <v>0</v>
      </c>
      <c r="Y549" s="12"/>
      <c r="Z549" s="12"/>
      <c r="AA549" s="12"/>
      <c r="AB549" s="12"/>
      <c r="AC549" s="12"/>
      <c r="AD549" s="12"/>
      <c r="AE549" s="12"/>
      <c r="AR549" s="216" t="s">
        <v>85</v>
      </c>
      <c r="AT549" s="217" t="s">
        <v>75</v>
      </c>
      <c r="AU549" s="217" t="s">
        <v>83</v>
      </c>
      <c r="AY549" s="216" t="s">
        <v>168</v>
      </c>
      <c r="BK549" s="218">
        <f>SUM(BK550:BK650)</f>
        <v>0</v>
      </c>
    </row>
    <row r="550" s="2" customFormat="1" ht="24.15" customHeight="1">
      <c r="A550" s="38"/>
      <c r="B550" s="39"/>
      <c r="C550" s="221" t="s">
        <v>675</v>
      </c>
      <c r="D550" s="221" t="s">
        <v>171</v>
      </c>
      <c r="E550" s="222" t="s">
        <v>676</v>
      </c>
      <c r="F550" s="223" t="s">
        <v>677</v>
      </c>
      <c r="G550" s="224" t="s">
        <v>292</v>
      </c>
      <c r="H550" s="225">
        <v>13</v>
      </c>
      <c r="I550" s="226"/>
      <c r="J550" s="226"/>
      <c r="K550" s="227">
        <f>ROUND(P550*H550,2)</f>
        <v>0</v>
      </c>
      <c r="L550" s="223" t="s">
        <v>1</v>
      </c>
      <c r="M550" s="44"/>
      <c r="N550" s="228" t="s">
        <v>1</v>
      </c>
      <c r="O550" s="229" t="s">
        <v>39</v>
      </c>
      <c r="P550" s="230">
        <f>I550+J550</f>
        <v>0</v>
      </c>
      <c r="Q550" s="230">
        <f>ROUND(I550*H550,2)</f>
        <v>0</v>
      </c>
      <c r="R550" s="230">
        <f>ROUND(J550*H550,2)</f>
        <v>0</v>
      </c>
      <c r="S550" s="91"/>
      <c r="T550" s="231">
        <f>S550*H550</f>
        <v>0</v>
      </c>
      <c r="U550" s="231">
        <v>0</v>
      </c>
      <c r="V550" s="231">
        <f>U550*H550</f>
        <v>0</v>
      </c>
      <c r="W550" s="231">
        <v>0</v>
      </c>
      <c r="X550" s="232">
        <f>W550*H550</f>
        <v>0</v>
      </c>
      <c r="Y550" s="38"/>
      <c r="Z550" s="38"/>
      <c r="AA550" s="38"/>
      <c r="AB550" s="38"/>
      <c r="AC550" s="38"/>
      <c r="AD550" s="38"/>
      <c r="AE550" s="38"/>
      <c r="AR550" s="233" t="s">
        <v>198</v>
      </c>
      <c r="AT550" s="233" t="s">
        <v>171</v>
      </c>
      <c r="AU550" s="233" t="s">
        <v>85</v>
      </c>
      <c r="AY550" s="17" t="s">
        <v>168</v>
      </c>
      <c r="BE550" s="234">
        <f>IF(O550="základní",K550,0)</f>
        <v>0</v>
      </c>
      <c r="BF550" s="234">
        <f>IF(O550="snížená",K550,0)</f>
        <v>0</v>
      </c>
      <c r="BG550" s="234">
        <f>IF(O550="zákl. přenesená",K550,0)</f>
        <v>0</v>
      </c>
      <c r="BH550" s="234">
        <f>IF(O550="sníž. přenesená",K550,0)</f>
        <v>0</v>
      </c>
      <c r="BI550" s="234">
        <f>IF(O550="nulová",K550,0)</f>
        <v>0</v>
      </c>
      <c r="BJ550" s="17" t="s">
        <v>83</v>
      </c>
      <c r="BK550" s="234">
        <f>ROUND(P550*H550,2)</f>
        <v>0</v>
      </c>
      <c r="BL550" s="17" t="s">
        <v>198</v>
      </c>
      <c r="BM550" s="233" t="s">
        <v>678</v>
      </c>
    </row>
    <row r="551" s="2" customFormat="1">
      <c r="A551" s="38"/>
      <c r="B551" s="39"/>
      <c r="C551" s="40"/>
      <c r="D551" s="235" t="s">
        <v>176</v>
      </c>
      <c r="E551" s="40"/>
      <c r="F551" s="236" t="s">
        <v>677</v>
      </c>
      <c r="G551" s="40"/>
      <c r="H551" s="40"/>
      <c r="I551" s="237"/>
      <c r="J551" s="237"/>
      <c r="K551" s="40"/>
      <c r="L551" s="40"/>
      <c r="M551" s="44"/>
      <c r="N551" s="238"/>
      <c r="O551" s="239"/>
      <c r="P551" s="91"/>
      <c r="Q551" s="91"/>
      <c r="R551" s="91"/>
      <c r="S551" s="91"/>
      <c r="T551" s="91"/>
      <c r="U551" s="91"/>
      <c r="V551" s="91"/>
      <c r="W551" s="91"/>
      <c r="X551" s="92"/>
      <c r="Y551" s="38"/>
      <c r="Z551" s="38"/>
      <c r="AA551" s="38"/>
      <c r="AB551" s="38"/>
      <c r="AC551" s="38"/>
      <c r="AD551" s="38"/>
      <c r="AE551" s="38"/>
      <c r="AT551" s="17" t="s">
        <v>176</v>
      </c>
      <c r="AU551" s="17" t="s">
        <v>85</v>
      </c>
    </row>
    <row r="552" s="13" customFormat="1">
      <c r="A552" s="13"/>
      <c r="B552" s="240"/>
      <c r="C552" s="241"/>
      <c r="D552" s="235" t="s">
        <v>205</v>
      </c>
      <c r="E552" s="242" t="s">
        <v>1</v>
      </c>
      <c r="F552" s="243" t="s">
        <v>679</v>
      </c>
      <c r="G552" s="241"/>
      <c r="H552" s="244">
        <v>1</v>
      </c>
      <c r="I552" s="245"/>
      <c r="J552" s="245"/>
      <c r="K552" s="241"/>
      <c r="L552" s="241"/>
      <c r="M552" s="246"/>
      <c r="N552" s="247"/>
      <c r="O552" s="248"/>
      <c r="P552" s="248"/>
      <c r="Q552" s="248"/>
      <c r="R552" s="248"/>
      <c r="S552" s="248"/>
      <c r="T552" s="248"/>
      <c r="U552" s="248"/>
      <c r="V552" s="248"/>
      <c r="W552" s="248"/>
      <c r="X552" s="249"/>
      <c r="Y552" s="13"/>
      <c r="Z552" s="13"/>
      <c r="AA552" s="13"/>
      <c r="AB552" s="13"/>
      <c r="AC552" s="13"/>
      <c r="AD552" s="13"/>
      <c r="AE552" s="13"/>
      <c r="AT552" s="250" t="s">
        <v>205</v>
      </c>
      <c r="AU552" s="250" t="s">
        <v>85</v>
      </c>
      <c r="AV552" s="13" t="s">
        <v>85</v>
      </c>
      <c r="AW552" s="13" t="s">
        <v>5</v>
      </c>
      <c r="AX552" s="13" t="s">
        <v>76</v>
      </c>
      <c r="AY552" s="250" t="s">
        <v>168</v>
      </c>
    </row>
    <row r="553" s="13" customFormat="1">
      <c r="A553" s="13"/>
      <c r="B553" s="240"/>
      <c r="C553" s="241"/>
      <c r="D553" s="235" t="s">
        <v>205</v>
      </c>
      <c r="E553" s="242" t="s">
        <v>1</v>
      </c>
      <c r="F553" s="243" t="s">
        <v>680</v>
      </c>
      <c r="G553" s="241"/>
      <c r="H553" s="244">
        <v>12</v>
      </c>
      <c r="I553" s="245"/>
      <c r="J553" s="245"/>
      <c r="K553" s="241"/>
      <c r="L553" s="241"/>
      <c r="M553" s="246"/>
      <c r="N553" s="247"/>
      <c r="O553" s="248"/>
      <c r="P553" s="248"/>
      <c r="Q553" s="248"/>
      <c r="R553" s="248"/>
      <c r="S553" s="248"/>
      <c r="T553" s="248"/>
      <c r="U553" s="248"/>
      <c r="V553" s="248"/>
      <c r="W553" s="248"/>
      <c r="X553" s="249"/>
      <c r="Y553" s="13"/>
      <c r="Z553" s="13"/>
      <c r="AA553" s="13"/>
      <c r="AB553" s="13"/>
      <c r="AC553" s="13"/>
      <c r="AD553" s="13"/>
      <c r="AE553" s="13"/>
      <c r="AT553" s="250" t="s">
        <v>205</v>
      </c>
      <c r="AU553" s="250" t="s">
        <v>85</v>
      </c>
      <c r="AV553" s="13" t="s">
        <v>85</v>
      </c>
      <c r="AW553" s="13" t="s">
        <v>5</v>
      </c>
      <c r="AX553" s="13" t="s">
        <v>76</v>
      </c>
      <c r="AY553" s="250" t="s">
        <v>168</v>
      </c>
    </row>
    <row r="554" s="14" customFormat="1">
      <c r="A554" s="14"/>
      <c r="B554" s="251"/>
      <c r="C554" s="252"/>
      <c r="D554" s="235" t="s">
        <v>205</v>
      </c>
      <c r="E554" s="253" t="s">
        <v>1</v>
      </c>
      <c r="F554" s="254" t="s">
        <v>207</v>
      </c>
      <c r="G554" s="252"/>
      <c r="H554" s="255">
        <v>13</v>
      </c>
      <c r="I554" s="256"/>
      <c r="J554" s="256"/>
      <c r="K554" s="252"/>
      <c r="L554" s="252"/>
      <c r="M554" s="257"/>
      <c r="N554" s="258"/>
      <c r="O554" s="259"/>
      <c r="P554" s="259"/>
      <c r="Q554" s="259"/>
      <c r="R554" s="259"/>
      <c r="S554" s="259"/>
      <c r="T554" s="259"/>
      <c r="U554" s="259"/>
      <c r="V554" s="259"/>
      <c r="W554" s="259"/>
      <c r="X554" s="260"/>
      <c r="Y554" s="14"/>
      <c r="Z554" s="14"/>
      <c r="AA554" s="14"/>
      <c r="AB554" s="14"/>
      <c r="AC554" s="14"/>
      <c r="AD554" s="14"/>
      <c r="AE554" s="14"/>
      <c r="AT554" s="261" t="s">
        <v>205</v>
      </c>
      <c r="AU554" s="261" t="s">
        <v>85</v>
      </c>
      <c r="AV554" s="14" t="s">
        <v>175</v>
      </c>
      <c r="AW554" s="14" t="s">
        <v>5</v>
      </c>
      <c r="AX554" s="14" t="s">
        <v>83</v>
      </c>
      <c r="AY554" s="261" t="s">
        <v>168</v>
      </c>
    </row>
    <row r="555" s="2" customFormat="1" ht="24.15" customHeight="1">
      <c r="A555" s="38"/>
      <c r="B555" s="39"/>
      <c r="C555" s="221" t="s">
        <v>406</v>
      </c>
      <c r="D555" s="221" t="s">
        <v>171</v>
      </c>
      <c r="E555" s="222" t="s">
        <v>681</v>
      </c>
      <c r="F555" s="223" t="s">
        <v>682</v>
      </c>
      <c r="G555" s="224" t="s">
        <v>203</v>
      </c>
      <c r="H555" s="225">
        <v>208.25</v>
      </c>
      <c r="I555" s="226"/>
      <c r="J555" s="226"/>
      <c r="K555" s="227">
        <f>ROUND(P555*H555,2)</f>
        <v>0</v>
      </c>
      <c r="L555" s="223" t="s">
        <v>1</v>
      </c>
      <c r="M555" s="44"/>
      <c r="N555" s="228" t="s">
        <v>1</v>
      </c>
      <c r="O555" s="229" t="s">
        <v>39</v>
      </c>
      <c r="P555" s="230">
        <f>I555+J555</f>
        <v>0</v>
      </c>
      <c r="Q555" s="230">
        <f>ROUND(I555*H555,2)</f>
        <v>0</v>
      </c>
      <c r="R555" s="230">
        <f>ROUND(J555*H555,2)</f>
        <v>0</v>
      </c>
      <c r="S555" s="91"/>
      <c r="T555" s="231">
        <f>S555*H555</f>
        <v>0</v>
      </c>
      <c r="U555" s="231">
        <v>0</v>
      </c>
      <c r="V555" s="231">
        <f>U555*H555</f>
        <v>0</v>
      </c>
      <c r="W555" s="231">
        <v>0</v>
      </c>
      <c r="X555" s="232">
        <f>W555*H555</f>
        <v>0</v>
      </c>
      <c r="Y555" s="38"/>
      <c r="Z555" s="38"/>
      <c r="AA555" s="38"/>
      <c r="AB555" s="38"/>
      <c r="AC555" s="38"/>
      <c r="AD555" s="38"/>
      <c r="AE555" s="38"/>
      <c r="AR555" s="233" t="s">
        <v>198</v>
      </c>
      <c r="AT555" s="233" t="s">
        <v>171</v>
      </c>
      <c r="AU555" s="233" t="s">
        <v>85</v>
      </c>
      <c r="AY555" s="17" t="s">
        <v>168</v>
      </c>
      <c r="BE555" s="234">
        <f>IF(O555="základní",K555,0)</f>
        <v>0</v>
      </c>
      <c r="BF555" s="234">
        <f>IF(O555="snížená",K555,0)</f>
        <v>0</v>
      </c>
      <c r="BG555" s="234">
        <f>IF(O555="zákl. přenesená",K555,0)</f>
        <v>0</v>
      </c>
      <c r="BH555" s="234">
        <f>IF(O555="sníž. přenesená",K555,0)</f>
        <v>0</v>
      </c>
      <c r="BI555" s="234">
        <f>IF(O555="nulová",K555,0)</f>
        <v>0</v>
      </c>
      <c r="BJ555" s="17" t="s">
        <v>83</v>
      </c>
      <c r="BK555" s="234">
        <f>ROUND(P555*H555,2)</f>
        <v>0</v>
      </c>
      <c r="BL555" s="17" t="s">
        <v>198</v>
      </c>
      <c r="BM555" s="233" t="s">
        <v>683</v>
      </c>
    </row>
    <row r="556" s="2" customFormat="1">
      <c r="A556" s="38"/>
      <c r="B556" s="39"/>
      <c r="C556" s="40"/>
      <c r="D556" s="235" t="s">
        <v>176</v>
      </c>
      <c r="E556" s="40"/>
      <c r="F556" s="236" t="s">
        <v>682</v>
      </c>
      <c r="G556" s="40"/>
      <c r="H556" s="40"/>
      <c r="I556" s="237"/>
      <c r="J556" s="237"/>
      <c r="K556" s="40"/>
      <c r="L556" s="40"/>
      <c r="M556" s="44"/>
      <c r="N556" s="238"/>
      <c r="O556" s="239"/>
      <c r="P556" s="91"/>
      <c r="Q556" s="91"/>
      <c r="R556" s="91"/>
      <c r="S556" s="91"/>
      <c r="T556" s="91"/>
      <c r="U556" s="91"/>
      <c r="V556" s="91"/>
      <c r="W556" s="91"/>
      <c r="X556" s="92"/>
      <c r="Y556" s="38"/>
      <c r="Z556" s="38"/>
      <c r="AA556" s="38"/>
      <c r="AB556" s="38"/>
      <c r="AC556" s="38"/>
      <c r="AD556" s="38"/>
      <c r="AE556" s="38"/>
      <c r="AT556" s="17" t="s">
        <v>176</v>
      </c>
      <c r="AU556" s="17" t="s">
        <v>85</v>
      </c>
    </row>
    <row r="557" s="13" customFormat="1">
      <c r="A557" s="13"/>
      <c r="B557" s="240"/>
      <c r="C557" s="241"/>
      <c r="D557" s="235" t="s">
        <v>205</v>
      </c>
      <c r="E557" s="242" t="s">
        <v>1</v>
      </c>
      <c r="F557" s="243" t="s">
        <v>684</v>
      </c>
      <c r="G557" s="241"/>
      <c r="H557" s="244">
        <v>208.25</v>
      </c>
      <c r="I557" s="245"/>
      <c r="J557" s="245"/>
      <c r="K557" s="241"/>
      <c r="L557" s="241"/>
      <c r="M557" s="246"/>
      <c r="N557" s="247"/>
      <c r="O557" s="248"/>
      <c r="P557" s="248"/>
      <c r="Q557" s="248"/>
      <c r="R557" s="248"/>
      <c r="S557" s="248"/>
      <c r="T557" s="248"/>
      <c r="U557" s="248"/>
      <c r="V557" s="248"/>
      <c r="W557" s="248"/>
      <c r="X557" s="249"/>
      <c r="Y557" s="13"/>
      <c r="Z557" s="13"/>
      <c r="AA557" s="13"/>
      <c r="AB557" s="13"/>
      <c r="AC557" s="13"/>
      <c r="AD557" s="13"/>
      <c r="AE557" s="13"/>
      <c r="AT557" s="250" t="s">
        <v>205</v>
      </c>
      <c r="AU557" s="250" t="s">
        <v>85</v>
      </c>
      <c r="AV557" s="13" t="s">
        <v>85</v>
      </c>
      <c r="AW557" s="13" t="s">
        <v>5</v>
      </c>
      <c r="AX557" s="13" t="s">
        <v>76</v>
      </c>
      <c r="AY557" s="250" t="s">
        <v>168</v>
      </c>
    </row>
    <row r="558" s="14" customFormat="1">
      <c r="A558" s="14"/>
      <c r="B558" s="251"/>
      <c r="C558" s="252"/>
      <c r="D558" s="235" t="s">
        <v>205</v>
      </c>
      <c r="E558" s="253" t="s">
        <v>1</v>
      </c>
      <c r="F558" s="254" t="s">
        <v>207</v>
      </c>
      <c r="G558" s="252"/>
      <c r="H558" s="255">
        <v>208.25</v>
      </c>
      <c r="I558" s="256"/>
      <c r="J558" s="256"/>
      <c r="K558" s="252"/>
      <c r="L558" s="252"/>
      <c r="M558" s="257"/>
      <c r="N558" s="258"/>
      <c r="O558" s="259"/>
      <c r="P558" s="259"/>
      <c r="Q558" s="259"/>
      <c r="R558" s="259"/>
      <c r="S558" s="259"/>
      <c r="T558" s="259"/>
      <c r="U558" s="259"/>
      <c r="V558" s="259"/>
      <c r="W558" s="259"/>
      <c r="X558" s="260"/>
      <c r="Y558" s="14"/>
      <c r="Z558" s="14"/>
      <c r="AA558" s="14"/>
      <c r="AB558" s="14"/>
      <c r="AC558" s="14"/>
      <c r="AD558" s="14"/>
      <c r="AE558" s="14"/>
      <c r="AT558" s="261" t="s">
        <v>205</v>
      </c>
      <c r="AU558" s="261" t="s">
        <v>85</v>
      </c>
      <c r="AV558" s="14" t="s">
        <v>175</v>
      </c>
      <c r="AW558" s="14" t="s">
        <v>5</v>
      </c>
      <c r="AX558" s="14" t="s">
        <v>83</v>
      </c>
      <c r="AY558" s="261" t="s">
        <v>168</v>
      </c>
    </row>
    <row r="559" s="2" customFormat="1" ht="16.5" customHeight="1">
      <c r="A559" s="38"/>
      <c r="B559" s="39"/>
      <c r="C559" s="262" t="s">
        <v>685</v>
      </c>
      <c r="D559" s="262" t="s">
        <v>304</v>
      </c>
      <c r="E559" s="263" t="s">
        <v>686</v>
      </c>
      <c r="F559" s="264" t="s">
        <v>687</v>
      </c>
      <c r="G559" s="265" t="s">
        <v>226</v>
      </c>
      <c r="H559" s="266">
        <v>0.067</v>
      </c>
      <c r="I559" s="267"/>
      <c r="J559" s="268"/>
      <c r="K559" s="269">
        <f>ROUND(P559*H559,2)</f>
        <v>0</v>
      </c>
      <c r="L559" s="264" t="s">
        <v>1</v>
      </c>
      <c r="M559" s="270"/>
      <c r="N559" s="271" t="s">
        <v>1</v>
      </c>
      <c r="O559" s="229" t="s">
        <v>39</v>
      </c>
      <c r="P559" s="230">
        <f>I559+J559</f>
        <v>0</v>
      </c>
      <c r="Q559" s="230">
        <f>ROUND(I559*H559,2)</f>
        <v>0</v>
      </c>
      <c r="R559" s="230">
        <f>ROUND(J559*H559,2)</f>
        <v>0</v>
      </c>
      <c r="S559" s="91"/>
      <c r="T559" s="231">
        <f>S559*H559</f>
        <v>0</v>
      </c>
      <c r="U559" s="231">
        <v>0</v>
      </c>
      <c r="V559" s="231">
        <f>U559*H559</f>
        <v>0</v>
      </c>
      <c r="W559" s="231">
        <v>0</v>
      </c>
      <c r="X559" s="232">
        <f>W559*H559</f>
        <v>0</v>
      </c>
      <c r="Y559" s="38"/>
      <c r="Z559" s="38"/>
      <c r="AA559" s="38"/>
      <c r="AB559" s="38"/>
      <c r="AC559" s="38"/>
      <c r="AD559" s="38"/>
      <c r="AE559" s="38"/>
      <c r="AR559" s="233" t="s">
        <v>236</v>
      </c>
      <c r="AT559" s="233" t="s">
        <v>304</v>
      </c>
      <c r="AU559" s="233" t="s">
        <v>85</v>
      </c>
      <c r="AY559" s="17" t="s">
        <v>168</v>
      </c>
      <c r="BE559" s="234">
        <f>IF(O559="základní",K559,0)</f>
        <v>0</v>
      </c>
      <c r="BF559" s="234">
        <f>IF(O559="snížená",K559,0)</f>
        <v>0</v>
      </c>
      <c r="BG559" s="234">
        <f>IF(O559="zákl. přenesená",K559,0)</f>
        <v>0</v>
      </c>
      <c r="BH559" s="234">
        <f>IF(O559="sníž. přenesená",K559,0)</f>
        <v>0</v>
      </c>
      <c r="BI559" s="234">
        <f>IF(O559="nulová",K559,0)</f>
        <v>0</v>
      </c>
      <c r="BJ559" s="17" t="s">
        <v>83</v>
      </c>
      <c r="BK559" s="234">
        <f>ROUND(P559*H559,2)</f>
        <v>0</v>
      </c>
      <c r="BL559" s="17" t="s">
        <v>198</v>
      </c>
      <c r="BM559" s="233" t="s">
        <v>688</v>
      </c>
    </row>
    <row r="560" s="2" customFormat="1">
      <c r="A560" s="38"/>
      <c r="B560" s="39"/>
      <c r="C560" s="40"/>
      <c r="D560" s="235" t="s">
        <v>176</v>
      </c>
      <c r="E560" s="40"/>
      <c r="F560" s="236" t="s">
        <v>687</v>
      </c>
      <c r="G560" s="40"/>
      <c r="H560" s="40"/>
      <c r="I560" s="237"/>
      <c r="J560" s="237"/>
      <c r="K560" s="40"/>
      <c r="L560" s="40"/>
      <c r="M560" s="44"/>
      <c r="N560" s="238"/>
      <c r="O560" s="239"/>
      <c r="P560" s="91"/>
      <c r="Q560" s="91"/>
      <c r="R560" s="91"/>
      <c r="S560" s="91"/>
      <c r="T560" s="91"/>
      <c r="U560" s="91"/>
      <c r="V560" s="91"/>
      <c r="W560" s="91"/>
      <c r="X560" s="92"/>
      <c r="Y560" s="38"/>
      <c r="Z560" s="38"/>
      <c r="AA560" s="38"/>
      <c r="AB560" s="38"/>
      <c r="AC560" s="38"/>
      <c r="AD560" s="38"/>
      <c r="AE560" s="38"/>
      <c r="AT560" s="17" t="s">
        <v>176</v>
      </c>
      <c r="AU560" s="17" t="s">
        <v>85</v>
      </c>
    </row>
    <row r="561" s="2" customFormat="1">
      <c r="A561" s="38"/>
      <c r="B561" s="39"/>
      <c r="C561" s="40"/>
      <c r="D561" s="235" t="s">
        <v>308</v>
      </c>
      <c r="E561" s="40"/>
      <c r="F561" s="272" t="s">
        <v>689</v>
      </c>
      <c r="G561" s="40"/>
      <c r="H561" s="40"/>
      <c r="I561" s="237"/>
      <c r="J561" s="237"/>
      <c r="K561" s="40"/>
      <c r="L561" s="40"/>
      <c r="M561" s="44"/>
      <c r="N561" s="238"/>
      <c r="O561" s="239"/>
      <c r="P561" s="91"/>
      <c r="Q561" s="91"/>
      <c r="R561" s="91"/>
      <c r="S561" s="91"/>
      <c r="T561" s="91"/>
      <c r="U561" s="91"/>
      <c r="V561" s="91"/>
      <c r="W561" s="91"/>
      <c r="X561" s="92"/>
      <c r="Y561" s="38"/>
      <c r="Z561" s="38"/>
      <c r="AA561" s="38"/>
      <c r="AB561" s="38"/>
      <c r="AC561" s="38"/>
      <c r="AD561" s="38"/>
      <c r="AE561" s="38"/>
      <c r="AT561" s="17" t="s">
        <v>308</v>
      </c>
      <c r="AU561" s="17" t="s">
        <v>85</v>
      </c>
    </row>
    <row r="562" s="13" customFormat="1">
      <c r="A562" s="13"/>
      <c r="B562" s="240"/>
      <c r="C562" s="241"/>
      <c r="D562" s="235" t="s">
        <v>205</v>
      </c>
      <c r="E562" s="242" t="s">
        <v>1</v>
      </c>
      <c r="F562" s="243" t="s">
        <v>690</v>
      </c>
      <c r="G562" s="241"/>
      <c r="H562" s="244">
        <v>0.067</v>
      </c>
      <c r="I562" s="245"/>
      <c r="J562" s="245"/>
      <c r="K562" s="241"/>
      <c r="L562" s="241"/>
      <c r="M562" s="246"/>
      <c r="N562" s="247"/>
      <c r="O562" s="248"/>
      <c r="P562" s="248"/>
      <c r="Q562" s="248"/>
      <c r="R562" s="248"/>
      <c r="S562" s="248"/>
      <c r="T562" s="248"/>
      <c r="U562" s="248"/>
      <c r="V562" s="248"/>
      <c r="W562" s="248"/>
      <c r="X562" s="249"/>
      <c r="Y562" s="13"/>
      <c r="Z562" s="13"/>
      <c r="AA562" s="13"/>
      <c r="AB562" s="13"/>
      <c r="AC562" s="13"/>
      <c r="AD562" s="13"/>
      <c r="AE562" s="13"/>
      <c r="AT562" s="250" t="s">
        <v>205</v>
      </c>
      <c r="AU562" s="250" t="s">
        <v>85</v>
      </c>
      <c r="AV562" s="13" t="s">
        <v>85</v>
      </c>
      <c r="AW562" s="13" t="s">
        <v>5</v>
      </c>
      <c r="AX562" s="13" t="s">
        <v>76</v>
      </c>
      <c r="AY562" s="250" t="s">
        <v>168</v>
      </c>
    </row>
    <row r="563" s="14" customFormat="1">
      <c r="A563" s="14"/>
      <c r="B563" s="251"/>
      <c r="C563" s="252"/>
      <c r="D563" s="235" t="s">
        <v>205</v>
      </c>
      <c r="E563" s="253" t="s">
        <v>1</v>
      </c>
      <c r="F563" s="254" t="s">
        <v>207</v>
      </c>
      <c r="G563" s="252"/>
      <c r="H563" s="255">
        <v>0.067</v>
      </c>
      <c r="I563" s="256"/>
      <c r="J563" s="256"/>
      <c r="K563" s="252"/>
      <c r="L563" s="252"/>
      <c r="M563" s="257"/>
      <c r="N563" s="258"/>
      <c r="O563" s="259"/>
      <c r="P563" s="259"/>
      <c r="Q563" s="259"/>
      <c r="R563" s="259"/>
      <c r="S563" s="259"/>
      <c r="T563" s="259"/>
      <c r="U563" s="259"/>
      <c r="V563" s="259"/>
      <c r="W563" s="259"/>
      <c r="X563" s="260"/>
      <c r="Y563" s="14"/>
      <c r="Z563" s="14"/>
      <c r="AA563" s="14"/>
      <c r="AB563" s="14"/>
      <c r="AC563" s="14"/>
      <c r="AD563" s="14"/>
      <c r="AE563" s="14"/>
      <c r="AT563" s="261" t="s">
        <v>205</v>
      </c>
      <c r="AU563" s="261" t="s">
        <v>85</v>
      </c>
      <c r="AV563" s="14" t="s">
        <v>175</v>
      </c>
      <c r="AW563" s="14" t="s">
        <v>5</v>
      </c>
      <c r="AX563" s="14" t="s">
        <v>83</v>
      </c>
      <c r="AY563" s="261" t="s">
        <v>168</v>
      </c>
    </row>
    <row r="564" s="2" customFormat="1" ht="24.15" customHeight="1">
      <c r="A564" s="38"/>
      <c r="B564" s="39"/>
      <c r="C564" s="221" t="s">
        <v>412</v>
      </c>
      <c r="D564" s="221" t="s">
        <v>171</v>
      </c>
      <c r="E564" s="222" t="s">
        <v>691</v>
      </c>
      <c r="F564" s="223" t="s">
        <v>692</v>
      </c>
      <c r="G564" s="224" t="s">
        <v>203</v>
      </c>
      <c r="H564" s="225">
        <v>208.25</v>
      </c>
      <c r="I564" s="226"/>
      <c r="J564" s="226"/>
      <c r="K564" s="227">
        <f>ROUND(P564*H564,2)</f>
        <v>0</v>
      </c>
      <c r="L564" s="223" t="s">
        <v>1</v>
      </c>
      <c r="M564" s="44"/>
      <c r="N564" s="228" t="s">
        <v>1</v>
      </c>
      <c r="O564" s="229" t="s">
        <v>39</v>
      </c>
      <c r="P564" s="230">
        <f>I564+J564</f>
        <v>0</v>
      </c>
      <c r="Q564" s="230">
        <f>ROUND(I564*H564,2)</f>
        <v>0</v>
      </c>
      <c r="R564" s="230">
        <f>ROUND(J564*H564,2)</f>
        <v>0</v>
      </c>
      <c r="S564" s="91"/>
      <c r="T564" s="231">
        <f>S564*H564</f>
        <v>0</v>
      </c>
      <c r="U564" s="231">
        <v>0</v>
      </c>
      <c r="V564" s="231">
        <f>U564*H564</f>
        <v>0</v>
      </c>
      <c r="W564" s="231">
        <v>0</v>
      </c>
      <c r="X564" s="232">
        <f>W564*H564</f>
        <v>0</v>
      </c>
      <c r="Y564" s="38"/>
      <c r="Z564" s="38"/>
      <c r="AA564" s="38"/>
      <c r="AB564" s="38"/>
      <c r="AC564" s="38"/>
      <c r="AD564" s="38"/>
      <c r="AE564" s="38"/>
      <c r="AR564" s="233" t="s">
        <v>198</v>
      </c>
      <c r="AT564" s="233" t="s">
        <v>171</v>
      </c>
      <c r="AU564" s="233" t="s">
        <v>85</v>
      </c>
      <c r="AY564" s="17" t="s">
        <v>168</v>
      </c>
      <c r="BE564" s="234">
        <f>IF(O564="základní",K564,0)</f>
        <v>0</v>
      </c>
      <c r="BF564" s="234">
        <f>IF(O564="snížená",K564,0)</f>
        <v>0</v>
      </c>
      <c r="BG564" s="234">
        <f>IF(O564="zákl. přenesená",K564,0)</f>
        <v>0</v>
      </c>
      <c r="BH564" s="234">
        <f>IF(O564="sníž. přenesená",K564,0)</f>
        <v>0</v>
      </c>
      <c r="BI564" s="234">
        <f>IF(O564="nulová",K564,0)</f>
        <v>0</v>
      </c>
      <c r="BJ564" s="17" t="s">
        <v>83</v>
      </c>
      <c r="BK564" s="234">
        <f>ROUND(P564*H564,2)</f>
        <v>0</v>
      </c>
      <c r="BL564" s="17" t="s">
        <v>198</v>
      </c>
      <c r="BM564" s="233" t="s">
        <v>693</v>
      </c>
    </row>
    <row r="565" s="2" customFormat="1">
      <c r="A565" s="38"/>
      <c r="B565" s="39"/>
      <c r="C565" s="40"/>
      <c r="D565" s="235" t="s">
        <v>176</v>
      </c>
      <c r="E565" s="40"/>
      <c r="F565" s="236" t="s">
        <v>692</v>
      </c>
      <c r="G565" s="40"/>
      <c r="H565" s="40"/>
      <c r="I565" s="237"/>
      <c r="J565" s="237"/>
      <c r="K565" s="40"/>
      <c r="L565" s="40"/>
      <c r="M565" s="44"/>
      <c r="N565" s="238"/>
      <c r="O565" s="239"/>
      <c r="P565" s="91"/>
      <c r="Q565" s="91"/>
      <c r="R565" s="91"/>
      <c r="S565" s="91"/>
      <c r="T565" s="91"/>
      <c r="U565" s="91"/>
      <c r="V565" s="91"/>
      <c r="W565" s="91"/>
      <c r="X565" s="92"/>
      <c r="Y565" s="38"/>
      <c r="Z565" s="38"/>
      <c r="AA565" s="38"/>
      <c r="AB565" s="38"/>
      <c r="AC565" s="38"/>
      <c r="AD565" s="38"/>
      <c r="AE565" s="38"/>
      <c r="AT565" s="17" t="s">
        <v>176</v>
      </c>
      <c r="AU565" s="17" t="s">
        <v>85</v>
      </c>
    </row>
    <row r="566" s="2" customFormat="1" ht="49.05" customHeight="1">
      <c r="A566" s="38"/>
      <c r="B566" s="39"/>
      <c r="C566" s="262" t="s">
        <v>694</v>
      </c>
      <c r="D566" s="262" t="s">
        <v>304</v>
      </c>
      <c r="E566" s="263" t="s">
        <v>695</v>
      </c>
      <c r="F566" s="264" t="s">
        <v>696</v>
      </c>
      <c r="G566" s="265" t="s">
        <v>203</v>
      </c>
      <c r="H566" s="266">
        <v>242.715</v>
      </c>
      <c r="I566" s="267"/>
      <c r="J566" s="268"/>
      <c r="K566" s="269">
        <f>ROUND(P566*H566,2)</f>
        <v>0</v>
      </c>
      <c r="L566" s="264" t="s">
        <v>1</v>
      </c>
      <c r="M566" s="270"/>
      <c r="N566" s="271" t="s">
        <v>1</v>
      </c>
      <c r="O566" s="229" t="s">
        <v>39</v>
      </c>
      <c r="P566" s="230">
        <f>I566+J566</f>
        <v>0</v>
      </c>
      <c r="Q566" s="230">
        <f>ROUND(I566*H566,2)</f>
        <v>0</v>
      </c>
      <c r="R566" s="230">
        <f>ROUND(J566*H566,2)</f>
        <v>0</v>
      </c>
      <c r="S566" s="91"/>
      <c r="T566" s="231">
        <f>S566*H566</f>
        <v>0</v>
      </c>
      <c r="U566" s="231">
        <v>0</v>
      </c>
      <c r="V566" s="231">
        <f>U566*H566</f>
        <v>0</v>
      </c>
      <c r="W566" s="231">
        <v>0</v>
      </c>
      <c r="X566" s="232">
        <f>W566*H566</f>
        <v>0</v>
      </c>
      <c r="Y566" s="38"/>
      <c r="Z566" s="38"/>
      <c r="AA566" s="38"/>
      <c r="AB566" s="38"/>
      <c r="AC566" s="38"/>
      <c r="AD566" s="38"/>
      <c r="AE566" s="38"/>
      <c r="AR566" s="233" t="s">
        <v>236</v>
      </c>
      <c r="AT566" s="233" t="s">
        <v>304</v>
      </c>
      <c r="AU566" s="233" t="s">
        <v>85</v>
      </c>
      <c r="AY566" s="17" t="s">
        <v>168</v>
      </c>
      <c r="BE566" s="234">
        <f>IF(O566="základní",K566,0)</f>
        <v>0</v>
      </c>
      <c r="BF566" s="234">
        <f>IF(O566="snížená",K566,0)</f>
        <v>0</v>
      </c>
      <c r="BG566" s="234">
        <f>IF(O566="zákl. přenesená",K566,0)</f>
        <v>0</v>
      </c>
      <c r="BH566" s="234">
        <f>IF(O566="sníž. přenesená",K566,0)</f>
        <v>0</v>
      </c>
      <c r="BI566" s="234">
        <f>IF(O566="nulová",K566,0)</f>
        <v>0</v>
      </c>
      <c r="BJ566" s="17" t="s">
        <v>83</v>
      </c>
      <c r="BK566" s="234">
        <f>ROUND(P566*H566,2)</f>
        <v>0</v>
      </c>
      <c r="BL566" s="17" t="s">
        <v>198</v>
      </c>
      <c r="BM566" s="233" t="s">
        <v>697</v>
      </c>
    </row>
    <row r="567" s="2" customFormat="1">
      <c r="A567" s="38"/>
      <c r="B567" s="39"/>
      <c r="C567" s="40"/>
      <c r="D567" s="235" t="s">
        <v>176</v>
      </c>
      <c r="E567" s="40"/>
      <c r="F567" s="236" t="s">
        <v>696</v>
      </c>
      <c r="G567" s="40"/>
      <c r="H567" s="40"/>
      <c r="I567" s="237"/>
      <c r="J567" s="237"/>
      <c r="K567" s="40"/>
      <c r="L567" s="40"/>
      <c r="M567" s="44"/>
      <c r="N567" s="238"/>
      <c r="O567" s="239"/>
      <c r="P567" s="91"/>
      <c r="Q567" s="91"/>
      <c r="R567" s="91"/>
      <c r="S567" s="91"/>
      <c r="T567" s="91"/>
      <c r="U567" s="91"/>
      <c r="V567" s="91"/>
      <c r="W567" s="91"/>
      <c r="X567" s="92"/>
      <c r="Y567" s="38"/>
      <c r="Z567" s="38"/>
      <c r="AA567" s="38"/>
      <c r="AB567" s="38"/>
      <c r="AC567" s="38"/>
      <c r="AD567" s="38"/>
      <c r="AE567" s="38"/>
      <c r="AT567" s="17" t="s">
        <v>176</v>
      </c>
      <c r="AU567" s="17" t="s">
        <v>85</v>
      </c>
    </row>
    <row r="568" s="13" customFormat="1">
      <c r="A568" s="13"/>
      <c r="B568" s="240"/>
      <c r="C568" s="241"/>
      <c r="D568" s="235" t="s">
        <v>205</v>
      </c>
      <c r="E568" s="242" t="s">
        <v>1</v>
      </c>
      <c r="F568" s="243" t="s">
        <v>698</v>
      </c>
      <c r="G568" s="241"/>
      <c r="H568" s="244">
        <v>242.715</v>
      </c>
      <c r="I568" s="245"/>
      <c r="J568" s="245"/>
      <c r="K568" s="241"/>
      <c r="L568" s="241"/>
      <c r="M568" s="246"/>
      <c r="N568" s="247"/>
      <c r="O568" s="248"/>
      <c r="P568" s="248"/>
      <c r="Q568" s="248"/>
      <c r="R568" s="248"/>
      <c r="S568" s="248"/>
      <c r="T568" s="248"/>
      <c r="U568" s="248"/>
      <c r="V568" s="248"/>
      <c r="W568" s="248"/>
      <c r="X568" s="249"/>
      <c r="Y568" s="13"/>
      <c r="Z568" s="13"/>
      <c r="AA568" s="13"/>
      <c r="AB568" s="13"/>
      <c r="AC568" s="13"/>
      <c r="AD568" s="13"/>
      <c r="AE568" s="13"/>
      <c r="AT568" s="250" t="s">
        <v>205</v>
      </c>
      <c r="AU568" s="250" t="s">
        <v>85</v>
      </c>
      <c r="AV568" s="13" t="s">
        <v>85</v>
      </c>
      <c r="AW568" s="13" t="s">
        <v>5</v>
      </c>
      <c r="AX568" s="13" t="s">
        <v>76</v>
      </c>
      <c r="AY568" s="250" t="s">
        <v>168</v>
      </c>
    </row>
    <row r="569" s="14" customFormat="1">
      <c r="A569" s="14"/>
      <c r="B569" s="251"/>
      <c r="C569" s="252"/>
      <c r="D569" s="235" t="s">
        <v>205</v>
      </c>
      <c r="E569" s="253" t="s">
        <v>1</v>
      </c>
      <c r="F569" s="254" t="s">
        <v>207</v>
      </c>
      <c r="G569" s="252"/>
      <c r="H569" s="255">
        <v>242.715</v>
      </c>
      <c r="I569" s="256"/>
      <c r="J569" s="256"/>
      <c r="K569" s="252"/>
      <c r="L569" s="252"/>
      <c r="M569" s="257"/>
      <c r="N569" s="258"/>
      <c r="O569" s="259"/>
      <c r="P569" s="259"/>
      <c r="Q569" s="259"/>
      <c r="R569" s="259"/>
      <c r="S569" s="259"/>
      <c r="T569" s="259"/>
      <c r="U569" s="259"/>
      <c r="V569" s="259"/>
      <c r="W569" s="259"/>
      <c r="X569" s="260"/>
      <c r="Y569" s="14"/>
      <c r="Z569" s="14"/>
      <c r="AA569" s="14"/>
      <c r="AB569" s="14"/>
      <c r="AC569" s="14"/>
      <c r="AD569" s="14"/>
      <c r="AE569" s="14"/>
      <c r="AT569" s="261" t="s">
        <v>205</v>
      </c>
      <c r="AU569" s="261" t="s">
        <v>85</v>
      </c>
      <c r="AV569" s="14" t="s">
        <v>175</v>
      </c>
      <c r="AW569" s="14" t="s">
        <v>5</v>
      </c>
      <c r="AX569" s="14" t="s">
        <v>83</v>
      </c>
      <c r="AY569" s="261" t="s">
        <v>168</v>
      </c>
    </row>
    <row r="570" s="2" customFormat="1" ht="24.15" customHeight="1">
      <c r="A570" s="38"/>
      <c r="B570" s="39"/>
      <c r="C570" s="221" t="s">
        <v>416</v>
      </c>
      <c r="D570" s="221" t="s">
        <v>171</v>
      </c>
      <c r="E570" s="222" t="s">
        <v>699</v>
      </c>
      <c r="F570" s="223" t="s">
        <v>700</v>
      </c>
      <c r="G570" s="224" t="s">
        <v>203</v>
      </c>
      <c r="H570" s="225">
        <v>231.795</v>
      </c>
      <c r="I570" s="226"/>
      <c r="J570" s="226"/>
      <c r="K570" s="227">
        <f>ROUND(P570*H570,2)</f>
        <v>0</v>
      </c>
      <c r="L570" s="223" t="s">
        <v>1</v>
      </c>
      <c r="M570" s="44"/>
      <c r="N570" s="228" t="s">
        <v>1</v>
      </c>
      <c r="O570" s="229" t="s">
        <v>39</v>
      </c>
      <c r="P570" s="230">
        <f>I570+J570</f>
        <v>0</v>
      </c>
      <c r="Q570" s="230">
        <f>ROUND(I570*H570,2)</f>
        <v>0</v>
      </c>
      <c r="R570" s="230">
        <f>ROUND(J570*H570,2)</f>
        <v>0</v>
      </c>
      <c r="S570" s="91"/>
      <c r="T570" s="231">
        <f>S570*H570</f>
        <v>0</v>
      </c>
      <c r="U570" s="231">
        <v>0</v>
      </c>
      <c r="V570" s="231">
        <f>U570*H570</f>
        <v>0</v>
      </c>
      <c r="W570" s="231">
        <v>0</v>
      </c>
      <c r="X570" s="232">
        <f>W570*H570</f>
        <v>0</v>
      </c>
      <c r="Y570" s="38"/>
      <c r="Z570" s="38"/>
      <c r="AA570" s="38"/>
      <c r="AB570" s="38"/>
      <c r="AC570" s="38"/>
      <c r="AD570" s="38"/>
      <c r="AE570" s="38"/>
      <c r="AR570" s="233" t="s">
        <v>198</v>
      </c>
      <c r="AT570" s="233" t="s">
        <v>171</v>
      </c>
      <c r="AU570" s="233" t="s">
        <v>85</v>
      </c>
      <c r="AY570" s="17" t="s">
        <v>168</v>
      </c>
      <c r="BE570" s="234">
        <f>IF(O570="základní",K570,0)</f>
        <v>0</v>
      </c>
      <c r="BF570" s="234">
        <f>IF(O570="snížená",K570,0)</f>
        <v>0</v>
      </c>
      <c r="BG570" s="234">
        <f>IF(O570="zákl. přenesená",K570,0)</f>
        <v>0</v>
      </c>
      <c r="BH570" s="234">
        <f>IF(O570="sníž. přenesená",K570,0)</f>
        <v>0</v>
      </c>
      <c r="BI570" s="234">
        <f>IF(O570="nulová",K570,0)</f>
        <v>0</v>
      </c>
      <c r="BJ570" s="17" t="s">
        <v>83</v>
      </c>
      <c r="BK570" s="234">
        <f>ROUND(P570*H570,2)</f>
        <v>0</v>
      </c>
      <c r="BL570" s="17" t="s">
        <v>198</v>
      </c>
      <c r="BM570" s="233" t="s">
        <v>701</v>
      </c>
    </row>
    <row r="571" s="2" customFormat="1">
      <c r="A571" s="38"/>
      <c r="B571" s="39"/>
      <c r="C571" s="40"/>
      <c r="D571" s="235" t="s">
        <v>176</v>
      </c>
      <c r="E571" s="40"/>
      <c r="F571" s="236" t="s">
        <v>700</v>
      </c>
      <c r="G571" s="40"/>
      <c r="H571" s="40"/>
      <c r="I571" s="237"/>
      <c r="J571" s="237"/>
      <c r="K571" s="40"/>
      <c r="L571" s="40"/>
      <c r="M571" s="44"/>
      <c r="N571" s="238"/>
      <c r="O571" s="239"/>
      <c r="P571" s="91"/>
      <c r="Q571" s="91"/>
      <c r="R571" s="91"/>
      <c r="S571" s="91"/>
      <c r="T571" s="91"/>
      <c r="U571" s="91"/>
      <c r="V571" s="91"/>
      <c r="W571" s="91"/>
      <c r="X571" s="92"/>
      <c r="Y571" s="38"/>
      <c r="Z571" s="38"/>
      <c r="AA571" s="38"/>
      <c r="AB571" s="38"/>
      <c r="AC571" s="38"/>
      <c r="AD571" s="38"/>
      <c r="AE571" s="38"/>
      <c r="AT571" s="17" t="s">
        <v>176</v>
      </c>
      <c r="AU571" s="17" t="s">
        <v>85</v>
      </c>
    </row>
    <row r="572" s="13" customFormat="1">
      <c r="A572" s="13"/>
      <c r="B572" s="240"/>
      <c r="C572" s="241"/>
      <c r="D572" s="235" t="s">
        <v>205</v>
      </c>
      <c r="E572" s="242" t="s">
        <v>1</v>
      </c>
      <c r="F572" s="243" t="s">
        <v>702</v>
      </c>
      <c r="G572" s="241"/>
      <c r="H572" s="244">
        <v>231.795</v>
      </c>
      <c r="I572" s="245"/>
      <c r="J572" s="245"/>
      <c r="K572" s="241"/>
      <c r="L572" s="241"/>
      <c r="M572" s="246"/>
      <c r="N572" s="247"/>
      <c r="O572" s="248"/>
      <c r="P572" s="248"/>
      <c r="Q572" s="248"/>
      <c r="R572" s="248"/>
      <c r="S572" s="248"/>
      <c r="T572" s="248"/>
      <c r="U572" s="248"/>
      <c r="V572" s="248"/>
      <c r="W572" s="248"/>
      <c r="X572" s="249"/>
      <c r="Y572" s="13"/>
      <c r="Z572" s="13"/>
      <c r="AA572" s="13"/>
      <c r="AB572" s="13"/>
      <c r="AC572" s="13"/>
      <c r="AD572" s="13"/>
      <c r="AE572" s="13"/>
      <c r="AT572" s="250" t="s">
        <v>205</v>
      </c>
      <c r="AU572" s="250" t="s">
        <v>85</v>
      </c>
      <c r="AV572" s="13" t="s">
        <v>85</v>
      </c>
      <c r="AW572" s="13" t="s">
        <v>5</v>
      </c>
      <c r="AX572" s="13" t="s">
        <v>76</v>
      </c>
      <c r="AY572" s="250" t="s">
        <v>168</v>
      </c>
    </row>
    <row r="573" s="14" customFormat="1">
      <c r="A573" s="14"/>
      <c r="B573" s="251"/>
      <c r="C573" s="252"/>
      <c r="D573" s="235" t="s">
        <v>205</v>
      </c>
      <c r="E573" s="253" t="s">
        <v>1</v>
      </c>
      <c r="F573" s="254" t="s">
        <v>207</v>
      </c>
      <c r="G573" s="252"/>
      <c r="H573" s="255">
        <v>231.795</v>
      </c>
      <c r="I573" s="256"/>
      <c r="J573" s="256"/>
      <c r="K573" s="252"/>
      <c r="L573" s="252"/>
      <c r="M573" s="257"/>
      <c r="N573" s="258"/>
      <c r="O573" s="259"/>
      <c r="P573" s="259"/>
      <c r="Q573" s="259"/>
      <c r="R573" s="259"/>
      <c r="S573" s="259"/>
      <c r="T573" s="259"/>
      <c r="U573" s="259"/>
      <c r="V573" s="259"/>
      <c r="W573" s="259"/>
      <c r="X573" s="260"/>
      <c r="Y573" s="14"/>
      <c r="Z573" s="14"/>
      <c r="AA573" s="14"/>
      <c r="AB573" s="14"/>
      <c r="AC573" s="14"/>
      <c r="AD573" s="14"/>
      <c r="AE573" s="14"/>
      <c r="AT573" s="261" t="s">
        <v>205</v>
      </c>
      <c r="AU573" s="261" t="s">
        <v>85</v>
      </c>
      <c r="AV573" s="14" t="s">
        <v>175</v>
      </c>
      <c r="AW573" s="14" t="s">
        <v>5</v>
      </c>
      <c r="AX573" s="14" t="s">
        <v>83</v>
      </c>
      <c r="AY573" s="261" t="s">
        <v>168</v>
      </c>
    </row>
    <row r="574" s="2" customFormat="1" ht="33" customHeight="1">
      <c r="A574" s="38"/>
      <c r="B574" s="39"/>
      <c r="C574" s="221" t="s">
        <v>703</v>
      </c>
      <c r="D574" s="221" t="s">
        <v>171</v>
      </c>
      <c r="E574" s="222" t="s">
        <v>704</v>
      </c>
      <c r="F574" s="223" t="s">
        <v>705</v>
      </c>
      <c r="G574" s="224" t="s">
        <v>292</v>
      </c>
      <c r="H574" s="225">
        <v>12</v>
      </c>
      <c r="I574" s="226"/>
      <c r="J574" s="226"/>
      <c r="K574" s="227">
        <f>ROUND(P574*H574,2)</f>
        <v>0</v>
      </c>
      <c r="L574" s="223" t="s">
        <v>1</v>
      </c>
      <c r="M574" s="44"/>
      <c r="N574" s="228" t="s">
        <v>1</v>
      </c>
      <c r="O574" s="229" t="s">
        <v>39</v>
      </c>
      <c r="P574" s="230">
        <f>I574+J574</f>
        <v>0</v>
      </c>
      <c r="Q574" s="230">
        <f>ROUND(I574*H574,2)</f>
        <v>0</v>
      </c>
      <c r="R574" s="230">
        <f>ROUND(J574*H574,2)</f>
        <v>0</v>
      </c>
      <c r="S574" s="91"/>
      <c r="T574" s="231">
        <f>S574*H574</f>
        <v>0</v>
      </c>
      <c r="U574" s="231">
        <v>0</v>
      </c>
      <c r="V574" s="231">
        <f>U574*H574</f>
        <v>0</v>
      </c>
      <c r="W574" s="231">
        <v>0</v>
      </c>
      <c r="X574" s="232">
        <f>W574*H574</f>
        <v>0</v>
      </c>
      <c r="Y574" s="38"/>
      <c r="Z574" s="38"/>
      <c r="AA574" s="38"/>
      <c r="AB574" s="38"/>
      <c r="AC574" s="38"/>
      <c r="AD574" s="38"/>
      <c r="AE574" s="38"/>
      <c r="AR574" s="233" t="s">
        <v>198</v>
      </c>
      <c r="AT574" s="233" t="s">
        <v>171</v>
      </c>
      <c r="AU574" s="233" t="s">
        <v>85</v>
      </c>
      <c r="AY574" s="17" t="s">
        <v>168</v>
      </c>
      <c r="BE574" s="234">
        <f>IF(O574="základní",K574,0)</f>
        <v>0</v>
      </c>
      <c r="BF574" s="234">
        <f>IF(O574="snížená",K574,0)</f>
        <v>0</v>
      </c>
      <c r="BG574" s="234">
        <f>IF(O574="zákl. přenesená",K574,0)</f>
        <v>0</v>
      </c>
      <c r="BH574" s="234">
        <f>IF(O574="sníž. přenesená",K574,0)</f>
        <v>0</v>
      </c>
      <c r="BI574" s="234">
        <f>IF(O574="nulová",K574,0)</f>
        <v>0</v>
      </c>
      <c r="BJ574" s="17" t="s">
        <v>83</v>
      </c>
      <c r="BK574" s="234">
        <f>ROUND(P574*H574,2)</f>
        <v>0</v>
      </c>
      <c r="BL574" s="17" t="s">
        <v>198</v>
      </c>
      <c r="BM574" s="233" t="s">
        <v>706</v>
      </c>
    </row>
    <row r="575" s="2" customFormat="1">
      <c r="A575" s="38"/>
      <c r="B575" s="39"/>
      <c r="C575" s="40"/>
      <c r="D575" s="235" t="s">
        <v>176</v>
      </c>
      <c r="E575" s="40"/>
      <c r="F575" s="236" t="s">
        <v>705</v>
      </c>
      <c r="G575" s="40"/>
      <c r="H575" s="40"/>
      <c r="I575" s="237"/>
      <c r="J575" s="237"/>
      <c r="K575" s="40"/>
      <c r="L575" s="40"/>
      <c r="M575" s="44"/>
      <c r="N575" s="238"/>
      <c r="O575" s="239"/>
      <c r="P575" s="91"/>
      <c r="Q575" s="91"/>
      <c r="R575" s="91"/>
      <c r="S575" s="91"/>
      <c r="T575" s="91"/>
      <c r="U575" s="91"/>
      <c r="V575" s="91"/>
      <c r="W575" s="91"/>
      <c r="X575" s="92"/>
      <c r="Y575" s="38"/>
      <c r="Z575" s="38"/>
      <c r="AA575" s="38"/>
      <c r="AB575" s="38"/>
      <c r="AC575" s="38"/>
      <c r="AD575" s="38"/>
      <c r="AE575" s="38"/>
      <c r="AT575" s="17" t="s">
        <v>176</v>
      </c>
      <c r="AU575" s="17" t="s">
        <v>85</v>
      </c>
    </row>
    <row r="576" s="13" customFormat="1">
      <c r="A576" s="13"/>
      <c r="B576" s="240"/>
      <c r="C576" s="241"/>
      <c r="D576" s="235" t="s">
        <v>205</v>
      </c>
      <c r="E576" s="242" t="s">
        <v>1</v>
      </c>
      <c r="F576" s="243" t="s">
        <v>707</v>
      </c>
      <c r="G576" s="241"/>
      <c r="H576" s="244">
        <v>12</v>
      </c>
      <c r="I576" s="245"/>
      <c r="J576" s="245"/>
      <c r="K576" s="241"/>
      <c r="L576" s="241"/>
      <c r="M576" s="246"/>
      <c r="N576" s="247"/>
      <c r="O576" s="248"/>
      <c r="P576" s="248"/>
      <c r="Q576" s="248"/>
      <c r="R576" s="248"/>
      <c r="S576" s="248"/>
      <c r="T576" s="248"/>
      <c r="U576" s="248"/>
      <c r="V576" s="248"/>
      <c r="W576" s="248"/>
      <c r="X576" s="249"/>
      <c r="Y576" s="13"/>
      <c r="Z576" s="13"/>
      <c r="AA576" s="13"/>
      <c r="AB576" s="13"/>
      <c r="AC576" s="13"/>
      <c r="AD576" s="13"/>
      <c r="AE576" s="13"/>
      <c r="AT576" s="250" t="s">
        <v>205</v>
      </c>
      <c r="AU576" s="250" t="s">
        <v>85</v>
      </c>
      <c r="AV576" s="13" t="s">
        <v>85</v>
      </c>
      <c r="AW576" s="13" t="s">
        <v>5</v>
      </c>
      <c r="AX576" s="13" t="s">
        <v>76</v>
      </c>
      <c r="AY576" s="250" t="s">
        <v>168</v>
      </c>
    </row>
    <row r="577" s="14" customFormat="1">
      <c r="A577" s="14"/>
      <c r="B577" s="251"/>
      <c r="C577" s="252"/>
      <c r="D577" s="235" t="s">
        <v>205</v>
      </c>
      <c r="E577" s="253" t="s">
        <v>1</v>
      </c>
      <c r="F577" s="254" t="s">
        <v>207</v>
      </c>
      <c r="G577" s="252"/>
      <c r="H577" s="255">
        <v>12</v>
      </c>
      <c r="I577" s="256"/>
      <c r="J577" s="256"/>
      <c r="K577" s="252"/>
      <c r="L577" s="252"/>
      <c r="M577" s="257"/>
      <c r="N577" s="258"/>
      <c r="O577" s="259"/>
      <c r="P577" s="259"/>
      <c r="Q577" s="259"/>
      <c r="R577" s="259"/>
      <c r="S577" s="259"/>
      <c r="T577" s="259"/>
      <c r="U577" s="259"/>
      <c r="V577" s="259"/>
      <c r="W577" s="259"/>
      <c r="X577" s="260"/>
      <c r="Y577" s="14"/>
      <c r="Z577" s="14"/>
      <c r="AA577" s="14"/>
      <c r="AB577" s="14"/>
      <c r="AC577" s="14"/>
      <c r="AD577" s="14"/>
      <c r="AE577" s="14"/>
      <c r="AT577" s="261" t="s">
        <v>205</v>
      </c>
      <c r="AU577" s="261" t="s">
        <v>85</v>
      </c>
      <c r="AV577" s="14" t="s">
        <v>175</v>
      </c>
      <c r="AW577" s="14" t="s">
        <v>5</v>
      </c>
      <c r="AX577" s="14" t="s">
        <v>83</v>
      </c>
      <c r="AY577" s="261" t="s">
        <v>168</v>
      </c>
    </row>
    <row r="578" s="2" customFormat="1" ht="24.15" customHeight="1">
      <c r="A578" s="38"/>
      <c r="B578" s="39"/>
      <c r="C578" s="262" t="s">
        <v>420</v>
      </c>
      <c r="D578" s="262" t="s">
        <v>304</v>
      </c>
      <c r="E578" s="263" t="s">
        <v>708</v>
      </c>
      <c r="F578" s="264" t="s">
        <v>709</v>
      </c>
      <c r="G578" s="265" t="s">
        <v>292</v>
      </c>
      <c r="H578" s="266">
        <v>12</v>
      </c>
      <c r="I578" s="267"/>
      <c r="J578" s="268"/>
      <c r="K578" s="269">
        <f>ROUND(P578*H578,2)</f>
        <v>0</v>
      </c>
      <c r="L578" s="264" t="s">
        <v>1</v>
      </c>
      <c r="M578" s="270"/>
      <c r="N578" s="271" t="s">
        <v>1</v>
      </c>
      <c r="O578" s="229" t="s">
        <v>39</v>
      </c>
      <c r="P578" s="230">
        <f>I578+J578</f>
        <v>0</v>
      </c>
      <c r="Q578" s="230">
        <f>ROUND(I578*H578,2)</f>
        <v>0</v>
      </c>
      <c r="R578" s="230">
        <f>ROUND(J578*H578,2)</f>
        <v>0</v>
      </c>
      <c r="S578" s="91"/>
      <c r="T578" s="231">
        <f>S578*H578</f>
        <v>0</v>
      </c>
      <c r="U578" s="231">
        <v>0</v>
      </c>
      <c r="V578" s="231">
        <f>U578*H578</f>
        <v>0</v>
      </c>
      <c r="W578" s="231">
        <v>0</v>
      </c>
      <c r="X578" s="232">
        <f>W578*H578</f>
        <v>0</v>
      </c>
      <c r="Y578" s="38"/>
      <c r="Z578" s="38"/>
      <c r="AA578" s="38"/>
      <c r="AB578" s="38"/>
      <c r="AC578" s="38"/>
      <c r="AD578" s="38"/>
      <c r="AE578" s="38"/>
      <c r="AR578" s="233" t="s">
        <v>236</v>
      </c>
      <c r="AT578" s="233" t="s">
        <v>304</v>
      </c>
      <c r="AU578" s="233" t="s">
        <v>85</v>
      </c>
      <c r="AY578" s="17" t="s">
        <v>168</v>
      </c>
      <c r="BE578" s="234">
        <f>IF(O578="základní",K578,0)</f>
        <v>0</v>
      </c>
      <c r="BF578" s="234">
        <f>IF(O578="snížená",K578,0)</f>
        <v>0</v>
      </c>
      <c r="BG578" s="234">
        <f>IF(O578="zákl. přenesená",K578,0)</f>
        <v>0</v>
      </c>
      <c r="BH578" s="234">
        <f>IF(O578="sníž. přenesená",K578,0)</f>
        <v>0</v>
      </c>
      <c r="BI578" s="234">
        <f>IF(O578="nulová",K578,0)</f>
        <v>0</v>
      </c>
      <c r="BJ578" s="17" t="s">
        <v>83</v>
      </c>
      <c r="BK578" s="234">
        <f>ROUND(P578*H578,2)</f>
        <v>0</v>
      </c>
      <c r="BL578" s="17" t="s">
        <v>198</v>
      </c>
      <c r="BM578" s="233" t="s">
        <v>710</v>
      </c>
    </row>
    <row r="579" s="2" customFormat="1">
      <c r="A579" s="38"/>
      <c r="B579" s="39"/>
      <c r="C579" s="40"/>
      <c r="D579" s="235" t="s">
        <v>176</v>
      </c>
      <c r="E579" s="40"/>
      <c r="F579" s="236" t="s">
        <v>709</v>
      </c>
      <c r="G579" s="40"/>
      <c r="H579" s="40"/>
      <c r="I579" s="237"/>
      <c r="J579" s="237"/>
      <c r="K579" s="40"/>
      <c r="L579" s="40"/>
      <c r="M579" s="44"/>
      <c r="N579" s="238"/>
      <c r="O579" s="239"/>
      <c r="P579" s="91"/>
      <c r="Q579" s="91"/>
      <c r="R579" s="91"/>
      <c r="S579" s="91"/>
      <c r="T579" s="91"/>
      <c r="U579" s="91"/>
      <c r="V579" s="91"/>
      <c r="W579" s="91"/>
      <c r="X579" s="92"/>
      <c r="Y579" s="38"/>
      <c r="Z579" s="38"/>
      <c r="AA579" s="38"/>
      <c r="AB579" s="38"/>
      <c r="AC579" s="38"/>
      <c r="AD579" s="38"/>
      <c r="AE579" s="38"/>
      <c r="AT579" s="17" t="s">
        <v>176</v>
      </c>
      <c r="AU579" s="17" t="s">
        <v>85</v>
      </c>
    </row>
    <row r="580" s="2" customFormat="1" ht="37.8" customHeight="1">
      <c r="A580" s="38"/>
      <c r="B580" s="39"/>
      <c r="C580" s="221" t="s">
        <v>711</v>
      </c>
      <c r="D580" s="221" t="s">
        <v>171</v>
      </c>
      <c r="E580" s="222" t="s">
        <v>712</v>
      </c>
      <c r="F580" s="223" t="s">
        <v>713</v>
      </c>
      <c r="G580" s="224" t="s">
        <v>478</v>
      </c>
      <c r="H580" s="225">
        <v>59.2</v>
      </c>
      <c r="I580" s="226"/>
      <c r="J580" s="226"/>
      <c r="K580" s="227">
        <f>ROUND(P580*H580,2)</f>
        <v>0</v>
      </c>
      <c r="L580" s="223" t="s">
        <v>1</v>
      </c>
      <c r="M580" s="44"/>
      <c r="N580" s="228" t="s">
        <v>1</v>
      </c>
      <c r="O580" s="229" t="s">
        <v>39</v>
      </c>
      <c r="P580" s="230">
        <f>I580+J580</f>
        <v>0</v>
      </c>
      <c r="Q580" s="230">
        <f>ROUND(I580*H580,2)</f>
        <v>0</v>
      </c>
      <c r="R580" s="230">
        <f>ROUND(J580*H580,2)</f>
        <v>0</v>
      </c>
      <c r="S580" s="91"/>
      <c r="T580" s="231">
        <f>S580*H580</f>
        <v>0</v>
      </c>
      <c r="U580" s="231">
        <v>0</v>
      </c>
      <c r="V580" s="231">
        <f>U580*H580</f>
        <v>0</v>
      </c>
      <c r="W580" s="231">
        <v>0</v>
      </c>
      <c r="X580" s="232">
        <f>W580*H580</f>
        <v>0</v>
      </c>
      <c r="Y580" s="38"/>
      <c r="Z580" s="38"/>
      <c r="AA580" s="38"/>
      <c r="AB580" s="38"/>
      <c r="AC580" s="38"/>
      <c r="AD580" s="38"/>
      <c r="AE580" s="38"/>
      <c r="AR580" s="233" t="s">
        <v>198</v>
      </c>
      <c r="AT580" s="233" t="s">
        <v>171</v>
      </c>
      <c r="AU580" s="233" t="s">
        <v>85</v>
      </c>
      <c r="AY580" s="17" t="s">
        <v>168</v>
      </c>
      <c r="BE580" s="234">
        <f>IF(O580="základní",K580,0)</f>
        <v>0</v>
      </c>
      <c r="BF580" s="234">
        <f>IF(O580="snížená",K580,0)</f>
        <v>0</v>
      </c>
      <c r="BG580" s="234">
        <f>IF(O580="zákl. přenesená",K580,0)</f>
        <v>0</v>
      </c>
      <c r="BH580" s="234">
        <f>IF(O580="sníž. přenesená",K580,0)</f>
        <v>0</v>
      </c>
      <c r="BI580" s="234">
        <f>IF(O580="nulová",K580,0)</f>
        <v>0</v>
      </c>
      <c r="BJ580" s="17" t="s">
        <v>83</v>
      </c>
      <c r="BK580" s="234">
        <f>ROUND(P580*H580,2)</f>
        <v>0</v>
      </c>
      <c r="BL580" s="17" t="s">
        <v>198</v>
      </c>
      <c r="BM580" s="233" t="s">
        <v>714</v>
      </c>
    </row>
    <row r="581" s="2" customFormat="1">
      <c r="A581" s="38"/>
      <c r="B581" s="39"/>
      <c r="C581" s="40"/>
      <c r="D581" s="235" t="s">
        <v>176</v>
      </c>
      <c r="E581" s="40"/>
      <c r="F581" s="236" t="s">
        <v>713</v>
      </c>
      <c r="G581" s="40"/>
      <c r="H581" s="40"/>
      <c r="I581" s="237"/>
      <c r="J581" s="237"/>
      <c r="K581" s="40"/>
      <c r="L581" s="40"/>
      <c r="M581" s="44"/>
      <c r="N581" s="238"/>
      <c r="O581" s="239"/>
      <c r="P581" s="91"/>
      <c r="Q581" s="91"/>
      <c r="R581" s="91"/>
      <c r="S581" s="91"/>
      <c r="T581" s="91"/>
      <c r="U581" s="91"/>
      <c r="V581" s="91"/>
      <c r="W581" s="91"/>
      <c r="X581" s="92"/>
      <c r="Y581" s="38"/>
      <c r="Z581" s="38"/>
      <c r="AA581" s="38"/>
      <c r="AB581" s="38"/>
      <c r="AC581" s="38"/>
      <c r="AD581" s="38"/>
      <c r="AE581" s="38"/>
      <c r="AT581" s="17" t="s">
        <v>176</v>
      </c>
      <c r="AU581" s="17" t="s">
        <v>85</v>
      </c>
    </row>
    <row r="582" s="13" customFormat="1">
      <c r="A582" s="13"/>
      <c r="B582" s="240"/>
      <c r="C582" s="241"/>
      <c r="D582" s="235" t="s">
        <v>205</v>
      </c>
      <c r="E582" s="242" t="s">
        <v>1</v>
      </c>
      <c r="F582" s="243" t="s">
        <v>715</v>
      </c>
      <c r="G582" s="241"/>
      <c r="H582" s="244">
        <v>57.6</v>
      </c>
      <c r="I582" s="245"/>
      <c r="J582" s="245"/>
      <c r="K582" s="241"/>
      <c r="L582" s="241"/>
      <c r="M582" s="246"/>
      <c r="N582" s="247"/>
      <c r="O582" s="248"/>
      <c r="P582" s="248"/>
      <c r="Q582" s="248"/>
      <c r="R582" s="248"/>
      <c r="S582" s="248"/>
      <c r="T582" s="248"/>
      <c r="U582" s="248"/>
      <c r="V582" s="248"/>
      <c r="W582" s="248"/>
      <c r="X582" s="249"/>
      <c r="Y582" s="13"/>
      <c r="Z582" s="13"/>
      <c r="AA582" s="13"/>
      <c r="AB582" s="13"/>
      <c r="AC582" s="13"/>
      <c r="AD582" s="13"/>
      <c r="AE582" s="13"/>
      <c r="AT582" s="250" t="s">
        <v>205</v>
      </c>
      <c r="AU582" s="250" t="s">
        <v>85</v>
      </c>
      <c r="AV582" s="13" t="s">
        <v>85</v>
      </c>
      <c r="AW582" s="13" t="s">
        <v>5</v>
      </c>
      <c r="AX582" s="13" t="s">
        <v>76</v>
      </c>
      <c r="AY582" s="250" t="s">
        <v>168</v>
      </c>
    </row>
    <row r="583" s="13" customFormat="1">
      <c r="A583" s="13"/>
      <c r="B583" s="240"/>
      <c r="C583" s="241"/>
      <c r="D583" s="235" t="s">
        <v>205</v>
      </c>
      <c r="E583" s="242" t="s">
        <v>1</v>
      </c>
      <c r="F583" s="243" t="s">
        <v>716</v>
      </c>
      <c r="G583" s="241"/>
      <c r="H583" s="244">
        <v>1.6</v>
      </c>
      <c r="I583" s="245"/>
      <c r="J583" s="245"/>
      <c r="K583" s="241"/>
      <c r="L583" s="241"/>
      <c r="M583" s="246"/>
      <c r="N583" s="247"/>
      <c r="O583" s="248"/>
      <c r="P583" s="248"/>
      <c r="Q583" s="248"/>
      <c r="R583" s="248"/>
      <c r="S583" s="248"/>
      <c r="T583" s="248"/>
      <c r="U583" s="248"/>
      <c r="V583" s="248"/>
      <c r="W583" s="248"/>
      <c r="X583" s="249"/>
      <c r="Y583" s="13"/>
      <c r="Z583" s="13"/>
      <c r="AA583" s="13"/>
      <c r="AB583" s="13"/>
      <c r="AC583" s="13"/>
      <c r="AD583" s="13"/>
      <c r="AE583" s="13"/>
      <c r="AT583" s="250" t="s">
        <v>205</v>
      </c>
      <c r="AU583" s="250" t="s">
        <v>85</v>
      </c>
      <c r="AV583" s="13" t="s">
        <v>85</v>
      </c>
      <c r="AW583" s="13" t="s">
        <v>5</v>
      </c>
      <c r="AX583" s="13" t="s">
        <v>76</v>
      </c>
      <c r="AY583" s="250" t="s">
        <v>168</v>
      </c>
    </row>
    <row r="584" s="14" customFormat="1">
      <c r="A584" s="14"/>
      <c r="B584" s="251"/>
      <c r="C584" s="252"/>
      <c r="D584" s="235" t="s">
        <v>205</v>
      </c>
      <c r="E584" s="253" t="s">
        <v>1</v>
      </c>
      <c r="F584" s="254" t="s">
        <v>207</v>
      </c>
      <c r="G584" s="252"/>
      <c r="H584" s="255">
        <v>59.2</v>
      </c>
      <c r="I584" s="256"/>
      <c r="J584" s="256"/>
      <c r="K584" s="252"/>
      <c r="L584" s="252"/>
      <c r="M584" s="257"/>
      <c r="N584" s="258"/>
      <c r="O584" s="259"/>
      <c r="P584" s="259"/>
      <c r="Q584" s="259"/>
      <c r="R584" s="259"/>
      <c r="S584" s="259"/>
      <c r="T584" s="259"/>
      <c r="U584" s="259"/>
      <c r="V584" s="259"/>
      <c r="W584" s="259"/>
      <c r="X584" s="260"/>
      <c r="Y584" s="14"/>
      <c r="Z584" s="14"/>
      <c r="AA584" s="14"/>
      <c r="AB584" s="14"/>
      <c r="AC584" s="14"/>
      <c r="AD584" s="14"/>
      <c r="AE584" s="14"/>
      <c r="AT584" s="261" t="s">
        <v>205</v>
      </c>
      <c r="AU584" s="261" t="s">
        <v>85</v>
      </c>
      <c r="AV584" s="14" t="s">
        <v>175</v>
      </c>
      <c r="AW584" s="14" t="s">
        <v>5</v>
      </c>
      <c r="AX584" s="14" t="s">
        <v>83</v>
      </c>
      <c r="AY584" s="261" t="s">
        <v>168</v>
      </c>
    </row>
    <row r="585" s="2" customFormat="1" ht="37.8" customHeight="1">
      <c r="A585" s="38"/>
      <c r="B585" s="39"/>
      <c r="C585" s="221" t="s">
        <v>432</v>
      </c>
      <c r="D585" s="221" t="s">
        <v>171</v>
      </c>
      <c r="E585" s="222" t="s">
        <v>717</v>
      </c>
      <c r="F585" s="223" t="s">
        <v>718</v>
      </c>
      <c r="G585" s="224" t="s">
        <v>478</v>
      </c>
      <c r="H585" s="225">
        <v>57.6</v>
      </c>
      <c r="I585" s="226"/>
      <c r="J585" s="226"/>
      <c r="K585" s="227">
        <f>ROUND(P585*H585,2)</f>
        <v>0</v>
      </c>
      <c r="L585" s="223" t="s">
        <v>1</v>
      </c>
      <c r="M585" s="44"/>
      <c r="N585" s="228" t="s">
        <v>1</v>
      </c>
      <c r="O585" s="229" t="s">
        <v>39</v>
      </c>
      <c r="P585" s="230">
        <f>I585+J585</f>
        <v>0</v>
      </c>
      <c r="Q585" s="230">
        <f>ROUND(I585*H585,2)</f>
        <v>0</v>
      </c>
      <c r="R585" s="230">
        <f>ROUND(J585*H585,2)</f>
        <v>0</v>
      </c>
      <c r="S585" s="91"/>
      <c r="T585" s="231">
        <f>S585*H585</f>
        <v>0</v>
      </c>
      <c r="U585" s="231">
        <v>0</v>
      </c>
      <c r="V585" s="231">
        <f>U585*H585</f>
        <v>0</v>
      </c>
      <c r="W585" s="231">
        <v>0</v>
      </c>
      <c r="X585" s="232">
        <f>W585*H585</f>
        <v>0</v>
      </c>
      <c r="Y585" s="38"/>
      <c r="Z585" s="38"/>
      <c r="AA585" s="38"/>
      <c r="AB585" s="38"/>
      <c r="AC585" s="38"/>
      <c r="AD585" s="38"/>
      <c r="AE585" s="38"/>
      <c r="AR585" s="233" t="s">
        <v>198</v>
      </c>
      <c r="AT585" s="233" t="s">
        <v>171</v>
      </c>
      <c r="AU585" s="233" t="s">
        <v>85</v>
      </c>
      <c r="AY585" s="17" t="s">
        <v>168</v>
      </c>
      <c r="BE585" s="234">
        <f>IF(O585="základní",K585,0)</f>
        <v>0</v>
      </c>
      <c r="BF585" s="234">
        <f>IF(O585="snížená",K585,0)</f>
        <v>0</v>
      </c>
      <c r="BG585" s="234">
        <f>IF(O585="zákl. přenesená",K585,0)</f>
        <v>0</v>
      </c>
      <c r="BH585" s="234">
        <f>IF(O585="sníž. přenesená",K585,0)</f>
        <v>0</v>
      </c>
      <c r="BI585" s="234">
        <f>IF(O585="nulová",K585,0)</f>
        <v>0</v>
      </c>
      <c r="BJ585" s="17" t="s">
        <v>83</v>
      </c>
      <c r="BK585" s="234">
        <f>ROUND(P585*H585,2)</f>
        <v>0</v>
      </c>
      <c r="BL585" s="17" t="s">
        <v>198</v>
      </c>
      <c r="BM585" s="233" t="s">
        <v>719</v>
      </c>
    </row>
    <row r="586" s="2" customFormat="1">
      <c r="A586" s="38"/>
      <c r="B586" s="39"/>
      <c r="C586" s="40"/>
      <c r="D586" s="235" t="s">
        <v>176</v>
      </c>
      <c r="E586" s="40"/>
      <c r="F586" s="236" t="s">
        <v>718</v>
      </c>
      <c r="G586" s="40"/>
      <c r="H586" s="40"/>
      <c r="I586" s="237"/>
      <c r="J586" s="237"/>
      <c r="K586" s="40"/>
      <c r="L586" s="40"/>
      <c r="M586" s="44"/>
      <c r="N586" s="238"/>
      <c r="O586" s="239"/>
      <c r="P586" s="91"/>
      <c r="Q586" s="91"/>
      <c r="R586" s="91"/>
      <c r="S586" s="91"/>
      <c r="T586" s="91"/>
      <c r="U586" s="91"/>
      <c r="V586" s="91"/>
      <c r="W586" s="91"/>
      <c r="X586" s="92"/>
      <c r="Y586" s="38"/>
      <c r="Z586" s="38"/>
      <c r="AA586" s="38"/>
      <c r="AB586" s="38"/>
      <c r="AC586" s="38"/>
      <c r="AD586" s="38"/>
      <c r="AE586" s="38"/>
      <c r="AT586" s="17" t="s">
        <v>176</v>
      </c>
      <c r="AU586" s="17" t="s">
        <v>85</v>
      </c>
    </row>
    <row r="587" s="2" customFormat="1" ht="33" customHeight="1">
      <c r="A587" s="38"/>
      <c r="B587" s="39"/>
      <c r="C587" s="221" t="s">
        <v>720</v>
      </c>
      <c r="D587" s="221" t="s">
        <v>171</v>
      </c>
      <c r="E587" s="222" t="s">
        <v>721</v>
      </c>
      <c r="F587" s="223" t="s">
        <v>722</v>
      </c>
      <c r="G587" s="224" t="s">
        <v>478</v>
      </c>
      <c r="H587" s="225">
        <v>60.9</v>
      </c>
      <c r="I587" s="226"/>
      <c r="J587" s="226"/>
      <c r="K587" s="227">
        <f>ROUND(P587*H587,2)</f>
        <v>0</v>
      </c>
      <c r="L587" s="223" t="s">
        <v>1</v>
      </c>
      <c r="M587" s="44"/>
      <c r="N587" s="228" t="s">
        <v>1</v>
      </c>
      <c r="O587" s="229" t="s">
        <v>39</v>
      </c>
      <c r="P587" s="230">
        <f>I587+J587</f>
        <v>0</v>
      </c>
      <c r="Q587" s="230">
        <f>ROUND(I587*H587,2)</f>
        <v>0</v>
      </c>
      <c r="R587" s="230">
        <f>ROUND(J587*H587,2)</f>
        <v>0</v>
      </c>
      <c r="S587" s="91"/>
      <c r="T587" s="231">
        <f>S587*H587</f>
        <v>0</v>
      </c>
      <c r="U587" s="231">
        <v>0</v>
      </c>
      <c r="V587" s="231">
        <f>U587*H587</f>
        <v>0</v>
      </c>
      <c r="W587" s="231">
        <v>0</v>
      </c>
      <c r="X587" s="232">
        <f>W587*H587</f>
        <v>0</v>
      </c>
      <c r="Y587" s="38"/>
      <c r="Z587" s="38"/>
      <c r="AA587" s="38"/>
      <c r="AB587" s="38"/>
      <c r="AC587" s="38"/>
      <c r="AD587" s="38"/>
      <c r="AE587" s="38"/>
      <c r="AR587" s="233" t="s">
        <v>198</v>
      </c>
      <c r="AT587" s="233" t="s">
        <v>171</v>
      </c>
      <c r="AU587" s="233" t="s">
        <v>85</v>
      </c>
      <c r="AY587" s="17" t="s">
        <v>168</v>
      </c>
      <c r="BE587" s="234">
        <f>IF(O587="základní",K587,0)</f>
        <v>0</v>
      </c>
      <c r="BF587" s="234">
        <f>IF(O587="snížená",K587,0)</f>
        <v>0</v>
      </c>
      <c r="BG587" s="234">
        <f>IF(O587="zákl. přenesená",K587,0)</f>
        <v>0</v>
      </c>
      <c r="BH587" s="234">
        <f>IF(O587="sníž. přenesená",K587,0)</f>
        <v>0</v>
      </c>
      <c r="BI587" s="234">
        <f>IF(O587="nulová",K587,0)</f>
        <v>0</v>
      </c>
      <c r="BJ587" s="17" t="s">
        <v>83</v>
      </c>
      <c r="BK587" s="234">
        <f>ROUND(P587*H587,2)</f>
        <v>0</v>
      </c>
      <c r="BL587" s="17" t="s">
        <v>198</v>
      </c>
      <c r="BM587" s="233" t="s">
        <v>723</v>
      </c>
    </row>
    <row r="588" s="2" customFormat="1">
      <c r="A588" s="38"/>
      <c r="B588" s="39"/>
      <c r="C588" s="40"/>
      <c r="D588" s="235" t="s">
        <v>176</v>
      </c>
      <c r="E588" s="40"/>
      <c r="F588" s="236" t="s">
        <v>722</v>
      </c>
      <c r="G588" s="40"/>
      <c r="H588" s="40"/>
      <c r="I588" s="237"/>
      <c r="J588" s="237"/>
      <c r="K588" s="40"/>
      <c r="L588" s="40"/>
      <c r="M588" s="44"/>
      <c r="N588" s="238"/>
      <c r="O588" s="239"/>
      <c r="P588" s="91"/>
      <c r="Q588" s="91"/>
      <c r="R588" s="91"/>
      <c r="S588" s="91"/>
      <c r="T588" s="91"/>
      <c r="U588" s="91"/>
      <c r="V588" s="91"/>
      <c r="W588" s="91"/>
      <c r="X588" s="92"/>
      <c r="Y588" s="38"/>
      <c r="Z588" s="38"/>
      <c r="AA588" s="38"/>
      <c r="AB588" s="38"/>
      <c r="AC588" s="38"/>
      <c r="AD588" s="38"/>
      <c r="AE588" s="38"/>
      <c r="AT588" s="17" t="s">
        <v>176</v>
      </c>
      <c r="AU588" s="17" t="s">
        <v>85</v>
      </c>
    </row>
    <row r="589" s="13" customFormat="1">
      <c r="A589" s="13"/>
      <c r="B589" s="240"/>
      <c r="C589" s="241"/>
      <c r="D589" s="235" t="s">
        <v>205</v>
      </c>
      <c r="E589" s="242" t="s">
        <v>1</v>
      </c>
      <c r="F589" s="243" t="s">
        <v>724</v>
      </c>
      <c r="G589" s="241"/>
      <c r="H589" s="244">
        <v>60.9</v>
      </c>
      <c r="I589" s="245"/>
      <c r="J589" s="245"/>
      <c r="K589" s="241"/>
      <c r="L589" s="241"/>
      <c r="M589" s="246"/>
      <c r="N589" s="247"/>
      <c r="O589" s="248"/>
      <c r="P589" s="248"/>
      <c r="Q589" s="248"/>
      <c r="R589" s="248"/>
      <c r="S589" s="248"/>
      <c r="T589" s="248"/>
      <c r="U589" s="248"/>
      <c r="V589" s="248"/>
      <c r="W589" s="248"/>
      <c r="X589" s="249"/>
      <c r="Y589" s="13"/>
      <c r="Z589" s="13"/>
      <c r="AA589" s="13"/>
      <c r="AB589" s="13"/>
      <c r="AC589" s="13"/>
      <c r="AD589" s="13"/>
      <c r="AE589" s="13"/>
      <c r="AT589" s="250" t="s">
        <v>205</v>
      </c>
      <c r="AU589" s="250" t="s">
        <v>85</v>
      </c>
      <c r="AV589" s="13" t="s">
        <v>85</v>
      </c>
      <c r="AW589" s="13" t="s">
        <v>5</v>
      </c>
      <c r="AX589" s="13" t="s">
        <v>76</v>
      </c>
      <c r="AY589" s="250" t="s">
        <v>168</v>
      </c>
    </row>
    <row r="590" s="14" customFormat="1">
      <c r="A590" s="14"/>
      <c r="B590" s="251"/>
      <c r="C590" s="252"/>
      <c r="D590" s="235" t="s">
        <v>205</v>
      </c>
      <c r="E590" s="253" t="s">
        <v>1</v>
      </c>
      <c r="F590" s="254" t="s">
        <v>207</v>
      </c>
      <c r="G590" s="252"/>
      <c r="H590" s="255">
        <v>60.9</v>
      </c>
      <c r="I590" s="256"/>
      <c r="J590" s="256"/>
      <c r="K590" s="252"/>
      <c r="L590" s="252"/>
      <c r="M590" s="257"/>
      <c r="N590" s="258"/>
      <c r="O590" s="259"/>
      <c r="P590" s="259"/>
      <c r="Q590" s="259"/>
      <c r="R590" s="259"/>
      <c r="S590" s="259"/>
      <c r="T590" s="259"/>
      <c r="U590" s="259"/>
      <c r="V590" s="259"/>
      <c r="W590" s="259"/>
      <c r="X590" s="260"/>
      <c r="Y590" s="14"/>
      <c r="Z590" s="14"/>
      <c r="AA590" s="14"/>
      <c r="AB590" s="14"/>
      <c r="AC590" s="14"/>
      <c r="AD590" s="14"/>
      <c r="AE590" s="14"/>
      <c r="AT590" s="261" t="s">
        <v>205</v>
      </c>
      <c r="AU590" s="261" t="s">
        <v>85</v>
      </c>
      <c r="AV590" s="14" t="s">
        <v>175</v>
      </c>
      <c r="AW590" s="14" t="s">
        <v>5</v>
      </c>
      <c r="AX590" s="14" t="s">
        <v>83</v>
      </c>
      <c r="AY590" s="261" t="s">
        <v>168</v>
      </c>
    </row>
    <row r="591" s="2" customFormat="1" ht="37.8" customHeight="1">
      <c r="A591" s="38"/>
      <c r="B591" s="39"/>
      <c r="C591" s="221" t="s">
        <v>437</v>
      </c>
      <c r="D591" s="221" t="s">
        <v>171</v>
      </c>
      <c r="E591" s="222" t="s">
        <v>725</v>
      </c>
      <c r="F591" s="223" t="s">
        <v>726</v>
      </c>
      <c r="G591" s="224" t="s">
        <v>203</v>
      </c>
      <c r="H591" s="225">
        <v>148.24</v>
      </c>
      <c r="I591" s="226"/>
      <c r="J591" s="226"/>
      <c r="K591" s="227">
        <f>ROUND(P591*H591,2)</f>
        <v>0</v>
      </c>
      <c r="L591" s="223" t="s">
        <v>1</v>
      </c>
      <c r="M591" s="44"/>
      <c r="N591" s="228" t="s">
        <v>1</v>
      </c>
      <c r="O591" s="229" t="s">
        <v>39</v>
      </c>
      <c r="P591" s="230">
        <f>I591+J591</f>
        <v>0</v>
      </c>
      <c r="Q591" s="230">
        <f>ROUND(I591*H591,2)</f>
        <v>0</v>
      </c>
      <c r="R591" s="230">
        <f>ROUND(J591*H591,2)</f>
        <v>0</v>
      </c>
      <c r="S591" s="91"/>
      <c r="T591" s="231">
        <f>S591*H591</f>
        <v>0</v>
      </c>
      <c r="U591" s="231">
        <v>0</v>
      </c>
      <c r="V591" s="231">
        <f>U591*H591</f>
        <v>0</v>
      </c>
      <c r="W591" s="231">
        <v>0</v>
      </c>
      <c r="X591" s="232">
        <f>W591*H591</f>
        <v>0</v>
      </c>
      <c r="Y591" s="38"/>
      <c r="Z591" s="38"/>
      <c r="AA591" s="38"/>
      <c r="AB591" s="38"/>
      <c r="AC591" s="38"/>
      <c r="AD591" s="38"/>
      <c r="AE591" s="38"/>
      <c r="AR591" s="233" t="s">
        <v>198</v>
      </c>
      <c r="AT591" s="233" t="s">
        <v>171</v>
      </c>
      <c r="AU591" s="233" t="s">
        <v>85</v>
      </c>
      <c r="AY591" s="17" t="s">
        <v>168</v>
      </c>
      <c r="BE591" s="234">
        <f>IF(O591="základní",K591,0)</f>
        <v>0</v>
      </c>
      <c r="BF591" s="234">
        <f>IF(O591="snížená",K591,0)</f>
        <v>0</v>
      </c>
      <c r="BG591" s="234">
        <f>IF(O591="zákl. přenesená",K591,0)</f>
        <v>0</v>
      </c>
      <c r="BH591" s="234">
        <f>IF(O591="sníž. přenesená",K591,0)</f>
        <v>0</v>
      </c>
      <c r="BI591" s="234">
        <f>IF(O591="nulová",K591,0)</f>
        <v>0</v>
      </c>
      <c r="BJ591" s="17" t="s">
        <v>83</v>
      </c>
      <c r="BK591" s="234">
        <f>ROUND(P591*H591,2)</f>
        <v>0</v>
      </c>
      <c r="BL591" s="17" t="s">
        <v>198</v>
      </c>
      <c r="BM591" s="233" t="s">
        <v>727</v>
      </c>
    </row>
    <row r="592" s="2" customFormat="1">
      <c r="A592" s="38"/>
      <c r="B592" s="39"/>
      <c r="C592" s="40"/>
      <c r="D592" s="235" t="s">
        <v>176</v>
      </c>
      <c r="E592" s="40"/>
      <c r="F592" s="236" t="s">
        <v>726</v>
      </c>
      <c r="G592" s="40"/>
      <c r="H592" s="40"/>
      <c r="I592" s="237"/>
      <c r="J592" s="237"/>
      <c r="K592" s="40"/>
      <c r="L592" s="40"/>
      <c r="M592" s="44"/>
      <c r="N592" s="238"/>
      <c r="O592" s="239"/>
      <c r="P592" s="91"/>
      <c r="Q592" s="91"/>
      <c r="R592" s="91"/>
      <c r="S592" s="91"/>
      <c r="T592" s="91"/>
      <c r="U592" s="91"/>
      <c r="V592" s="91"/>
      <c r="W592" s="91"/>
      <c r="X592" s="92"/>
      <c r="Y592" s="38"/>
      <c r="Z592" s="38"/>
      <c r="AA592" s="38"/>
      <c r="AB592" s="38"/>
      <c r="AC592" s="38"/>
      <c r="AD592" s="38"/>
      <c r="AE592" s="38"/>
      <c r="AT592" s="17" t="s">
        <v>176</v>
      </c>
      <c r="AU592" s="17" t="s">
        <v>85</v>
      </c>
    </row>
    <row r="593" s="13" customFormat="1">
      <c r="A593" s="13"/>
      <c r="B593" s="240"/>
      <c r="C593" s="241"/>
      <c r="D593" s="235" t="s">
        <v>205</v>
      </c>
      <c r="E593" s="242" t="s">
        <v>1</v>
      </c>
      <c r="F593" s="243" t="s">
        <v>728</v>
      </c>
      <c r="G593" s="241"/>
      <c r="H593" s="244">
        <v>148.24</v>
      </c>
      <c r="I593" s="245"/>
      <c r="J593" s="245"/>
      <c r="K593" s="241"/>
      <c r="L593" s="241"/>
      <c r="M593" s="246"/>
      <c r="N593" s="247"/>
      <c r="O593" s="248"/>
      <c r="P593" s="248"/>
      <c r="Q593" s="248"/>
      <c r="R593" s="248"/>
      <c r="S593" s="248"/>
      <c r="T593" s="248"/>
      <c r="U593" s="248"/>
      <c r="V593" s="248"/>
      <c r="W593" s="248"/>
      <c r="X593" s="249"/>
      <c r="Y593" s="13"/>
      <c r="Z593" s="13"/>
      <c r="AA593" s="13"/>
      <c r="AB593" s="13"/>
      <c r="AC593" s="13"/>
      <c r="AD593" s="13"/>
      <c r="AE593" s="13"/>
      <c r="AT593" s="250" t="s">
        <v>205</v>
      </c>
      <c r="AU593" s="250" t="s">
        <v>85</v>
      </c>
      <c r="AV593" s="13" t="s">
        <v>85</v>
      </c>
      <c r="AW593" s="13" t="s">
        <v>5</v>
      </c>
      <c r="AX593" s="13" t="s">
        <v>76</v>
      </c>
      <c r="AY593" s="250" t="s">
        <v>168</v>
      </c>
    </row>
    <row r="594" s="14" customFormat="1">
      <c r="A594" s="14"/>
      <c r="B594" s="251"/>
      <c r="C594" s="252"/>
      <c r="D594" s="235" t="s">
        <v>205</v>
      </c>
      <c r="E594" s="253" t="s">
        <v>1</v>
      </c>
      <c r="F594" s="254" t="s">
        <v>207</v>
      </c>
      <c r="G594" s="252"/>
      <c r="H594" s="255">
        <v>148.24</v>
      </c>
      <c r="I594" s="256"/>
      <c r="J594" s="256"/>
      <c r="K594" s="252"/>
      <c r="L594" s="252"/>
      <c r="M594" s="257"/>
      <c r="N594" s="258"/>
      <c r="O594" s="259"/>
      <c r="P594" s="259"/>
      <c r="Q594" s="259"/>
      <c r="R594" s="259"/>
      <c r="S594" s="259"/>
      <c r="T594" s="259"/>
      <c r="U594" s="259"/>
      <c r="V594" s="259"/>
      <c r="W594" s="259"/>
      <c r="X594" s="260"/>
      <c r="Y594" s="14"/>
      <c r="Z594" s="14"/>
      <c r="AA594" s="14"/>
      <c r="AB594" s="14"/>
      <c r="AC594" s="14"/>
      <c r="AD594" s="14"/>
      <c r="AE594" s="14"/>
      <c r="AT594" s="261" t="s">
        <v>205</v>
      </c>
      <c r="AU594" s="261" t="s">
        <v>85</v>
      </c>
      <c r="AV594" s="14" t="s">
        <v>175</v>
      </c>
      <c r="AW594" s="14" t="s">
        <v>5</v>
      </c>
      <c r="AX594" s="14" t="s">
        <v>83</v>
      </c>
      <c r="AY594" s="261" t="s">
        <v>168</v>
      </c>
    </row>
    <row r="595" s="2" customFormat="1" ht="24.15" customHeight="1">
      <c r="A595" s="38"/>
      <c r="B595" s="39"/>
      <c r="C595" s="262" t="s">
        <v>729</v>
      </c>
      <c r="D595" s="262" t="s">
        <v>304</v>
      </c>
      <c r="E595" s="263" t="s">
        <v>730</v>
      </c>
      <c r="F595" s="264" t="s">
        <v>731</v>
      </c>
      <c r="G595" s="265" t="s">
        <v>203</v>
      </c>
      <c r="H595" s="266">
        <v>172.774</v>
      </c>
      <c r="I595" s="267"/>
      <c r="J595" s="268"/>
      <c r="K595" s="269">
        <f>ROUND(P595*H595,2)</f>
        <v>0</v>
      </c>
      <c r="L595" s="264" t="s">
        <v>1</v>
      </c>
      <c r="M595" s="270"/>
      <c r="N595" s="271" t="s">
        <v>1</v>
      </c>
      <c r="O595" s="229" t="s">
        <v>39</v>
      </c>
      <c r="P595" s="230">
        <f>I595+J595</f>
        <v>0</v>
      </c>
      <c r="Q595" s="230">
        <f>ROUND(I595*H595,2)</f>
        <v>0</v>
      </c>
      <c r="R595" s="230">
        <f>ROUND(J595*H595,2)</f>
        <v>0</v>
      </c>
      <c r="S595" s="91"/>
      <c r="T595" s="231">
        <f>S595*H595</f>
        <v>0</v>
      </c>
      <c r="U595" s="231">
        <v>0</v>
      </c>
      <c r="V595" s="231">
        <f>U595*H595</f>
        <v>0</v>
      </c>
      <c r="W595" s="231">
        <v>0</v>
      </c>
      <c r="X595" s="232">
        <f>W595*H595</f>
        <v>0</v>
      </c>
      <c r="Y595" s="38"/>
      <c r="Z595" s="38"/>
      <c r="AA595" s="38"/>
      <c r="AB595" s="38"/>
      <c r="AC595" s="38"/>
      <c r="AD595" s="38"/>
      <c r="AE595" s="38"/>
      <c r="AR595" s="233" t="s">
        <v>236</v>
      </c>
      <c r="AT595" s="233" t="s">
        <v>304</v>
      </c>
      <c r="AU595" s="233" t="s">
        <v>85</v>
      </c>
      <c r="AY595" s="17" t="s">
        <v>168</v>
      </c>
      <c r="BE595" s="234">
        <f>IF(O595="základní",K595,0)</f>
        <v>0</v>
      </c>
      <c r="BF595" s="234">
        <f>IF(O595="snížená",K595,0)</f>
        <v>0</v>
      </c>
      <c r="BG595" s="234">
        <f>IF(O595="zákl. přenesená",K595,0)</f>
        <v>0</v>
      </c>
      <c r="BH595" s="234">
        <f>IF(O595="sníž. přenesená",K595,0)</f>
        <v>0</v>
      </c>
      <c r="BI595" s="234">
        <f>IF(O595="nulová",K595,0)</f>
        <v>0</v>
      </c>
      <c r="BJ595" s="17" t="s">
        <v>83</v>
      </c>
      <c r="BK595" s="234">
        <f>ROUND(P595*H595,2)</f>
        <v>0</v>
      </c>
      <c r="BL595" s="17" t="s">
        <v>198</v>
      </c>
      <c r="BM595" s="233" t="s">
        <v>732</v>
      </c>
    </row>
    <row r="596" s="2" customFormat="1">
      <c r="A596" s="38"/>
      <c r="B596" s="39"/>
      <c r="C596" s="40"/>
      <c r="D596" s="235" t="s">
        <v>176</v>
      </c>
      <c r="E596" s="40"/>
      <c r="F596" s="236" t="s">
        <v>731</v>
      </c>
      <c r="G596" s="40"/>
      <c r="H596" s="40"/>
      <c r="I596" s="237"/>
      <c r="J596" s="237"/>
      <c r="K596" s="40"/>
      <c r="L596" s="40"/>
      <c r="M596" s="44"/>
      <c r="N596" s="238"/>
      <c r="O596" s="239"/>
      <c r="P596" s="91"/>
      <c r="Q596" s="91"/>
      <c r="R596" s="91"/>
      <c r="S596" s="91"/>
      <c r="T596" s="91"/>
      <c r="U596" s="91"/>
      <c r="V596" s="91"/>
      <c r="W596" s="91"/>
      <c r="X596" s="92"/>
      <c r="Y596" s="38"/>
      <c r="Z596" s="38"/>
      <c r="AA596" s="38"/>
      <c r="AB596" s="38"/>
      <c r="AC596" s="38"/>
      <c r="AD596" s="38"/>
      <c r="AE596" s="38"/>
      <c r="AT596" s="17" t="s">
        <v>176</v>
      </c>
      <c r="AU596" s="17" t="s">
        <v>85</v>
      </c>
    </row>
    <row r="597" s="13" customFormat="1">
      <c r="A597" s="13"/>
      <c r="B597" s="240"/>
      <c r="C597" s="241"/>
      <c r="D597" s="235" t="s">
        <v>205</v>
      </c>
      <c r="E597" s="242" t="s">
        <v>1</v>
      </c>
      <c r="F597" s="243" t="s">
        <v>733</v>
      </c>
      <c r="G597" s="241"/>
      <c r="H597" s="244">
        <v>172.774</v>
      </c>
      <c r="I597" s="245"/>
      <c r="J597" s="245"/>
      <c r="K597" s="241"/>
      <c r="L597" s="241"/>
      <c r="M597" s="246"/>
      <c r="N597" s="247"/>
      <c r="O597" s="248"/>
      <c r="P597" s="248"/>
      <c r="Q597" s="248"/>
      <c r="R597" s="248"/>
      <c r="S597" s="248"/>
      <c r="T597" s="248"/>
      <c r="U597" s="248"/>
      <c r="V597" s="248"/>
      <c r="W597" s="248"/>
      <c r="X597" s="249"/>
      <c r="Y597" s="13"/>
      <c r="Z597" s="13"/>
      <c r="AA597" s="13"/>
      <c r="AB597" s="13"/>
      <c r="AC597" s="13"/>
      <c r="AD597" s="13"/>
      <c r="AE597" s="13"/>
      <c r="AT597" s="250" t="s">
        <v>205</v>
      </c>
      <c r="AU597" s="250" t="s">
        <v>85</v>
      </c>
      <c r="AV597" s="13" t="s">
        <v>85</v>
      </c>
      <c r="AW597" s="13" t="s">
        <v>5</v>
      </c>
      <c r="AX597" s="13" t="s">
        <v>76</v>
      </c>
      <c r="AY597" s="250" t="s">
        <v>168</v>
      </c>
    </row>
    <row r="598" s="14" customFormat="1">
      <c r="A598" s="14"/>
      <c r="B598" s="251"/>
      <c r="C598" s="252"/>
      <c r="D598" s="235" t="s">
        <v>205</v>
      </c>
      <c r="E598" s="253" t="s">
        <v>1</v>
      </c>
      <c r="F598" s="254" t="s">
        <v>207</v>
      </c>
      <c r="G598" s="252"/>
      <c r="H598" s="255">
        <v>172.774</v>
      </c>
      <c r="I598" s="256"/>
      <c r="J598" s="256"/>
      <c r="K598" s="252"/>
      <c r="L598" s="252"/>
      <c r="M598" s="257"/>
      <c r="N598" s="258"/>
      <c r="O598" s="259"/>
      <c r="P598" s="259"/>
      <c r="Q598" s="259"/>
      <c r="R598" s="259"/>
      <c r="S598" s="259"/>
      <c r="T598" s="259"/>
      <c r="U598" s="259"/>
      <c r="V598" s="259"/>
      <c r="W598" s="259"/>
      <c r="X598" s="260"/>
      <c r="Y598" s="14"/>
      <c r="Z598" s="14"/>
      <c r="AA598" s="14"/>
      <c r="AB598" s="14"/>
      <c r="AC598" s="14"/>
      <c r="AD598" s="14"/>
      <c r="AE598" s="14"/>
      <c r="AT598" s="261" t="s">
        <v>205</v>
      </c>
      <c r="AU598" s="261" t="s">
        <v>85</v>
      </c>
      <c r="AV598" s="14" t="s">
        <v>175</v>
      </c>
      <c r="AW598" s="14" t="s">
        <v>5</v>
      </c>
      <c r="AX598" s="14" t="s">
        <v>83</v>
      </c>
      <c r="AY598" s="261" t="s">
        <v>168</v>
      </c>
    </row>
    <row r="599" s="2" customFormat="1" ht="37.8" customHeight="1">
      <c r="A599" s="38"/>
      <c r="B599" s="39"/>
      <c r="C599" s="221" t="s">
        <v>441</v>
      </c>
      <c r="D599" s="221" t="s">
        <v>171</v>
      </c>
      <c r="E599" s="222" t="s">
        <v>734</v>
      </c>
      <c r="F599" s="223" t="s">
        <v>735</v>
      </c>
      <c r="G599" s="224" t="s">
        <v>203</v>
      </c>
      <c r="H599" s="225">
        <v>48.4</v>
      </c>
      <c r="I599" s="226"/>
      <c r="J599" s="226"/>
      <c r="K599" s="227">
        <f>ROUND(P599*H599,2)</f>
        <v>0</v>
      </c>
      <c r="L599" s="223" t="s">
        <v>1</v>
      </c>
      <c r="M599" s="44"/>
      <c r="N599" s="228" t="s">
        <v>1</v>
      </c>
      <c r="O599" s="229" t="s">
        <v>39</v>
      </c>
      <c r="P599" s="230">
        <f>I599+J599</f>
        <v>0</v>
      </c>
      <c r="Q599" s="230">
        <f>ROUND(I599*H599,2)</f>
        <v>0</v>
      </c>
      <c r="R599" s="230">
        <f>ROUND(J599*H599,2)</f>
        <v>0</v>
      </c>
      <c r="S599" s="91"/>
      <c r="T599" s="231">
        <f>S599*H599</f>
        <v>0</v>
      </c>
      <c r="U599" s="231">
        <v>0</v>
      </c>
      <c r="V599" s="231">
        <f>U599*H599</f>
        <v>0</v>
      </c>
      <c r="W599" s="231">
        <v>0</v>
      </c>
      <c r="X599" s="232">
        <f>W599*H599</f>
        <v>0</v>
      </c>
      <c r="Y599" s="38"/>
      <c r="Z599" s="38"/>
      <c r="AA599" s="38"/>
      <c r="AB599" s="38"/>
      <c r="AC599" s="38"/>
      <c r="AD599" s="38"/>
      <c r="AE599" s="38"/>
      <c r="AR599" s="233" t="s">
        <v>198</v>
      </c>
      <c r="AT599" s="233" t="s">
        <v>171</v>
      </c>
      <c r="AU599" s="233" t="s">
        <v>85</v>
      </c>
      <c r="AY599" s="17" t="s">
        <v>168</v>
      </c>
      <c r="BE599" s="234">
        <f>IF(O599="základní",K599,0)</f>
        <v>0</v>
      </c>
      <c r="BF599" s="234">
        <f>IF(O599="snížená",K599,0)</f>
        <v>0</v>
      </c>
      <c r="BG599" s="234">
        <f>IF(O599="zákl. přenesená",K599,0)</f>
        <v>0</v>
      </c>
      <c r="BH599" s="234">
        <f>IF(O599="sníž. přenesená",K599,0)</f>
        <v>0</v>
      </c>
      <c r="BI599" s="234">
        <f>IF(O599="nulová",K599,0)</f>
        <v>0</v>
      </c>
      <c r="BJ599" s="17" t="s">
        <v>83</v>
      </c>
      <c r="BK599" s="234">
        <f>ROUND(P599*H599,2)</f>
        <v>0</v>
      </c>
      <c r="BL599" s="17" t="s">
        <v>198</v>
      </c>
      <c r="BM599" s="233" t="s">
        <v>736</v>
      </c>
    </row>
    <row r="600" s="2" customFormat="1">
      <c r="A600" s="38"/>
      <c r="B600" s="39"/>
      <c r="C600" s="40"/>
      <c r="D600" s="235" t="s">
        <v>176</v>
      </c>
      <c r="E600" s="40"/>
      <c r="F600" s="236" t="s">
        <v>735</v>
      </c>
      <c r="G600" s="40"/>
      <c r="H600" s="40"/>
      <c r="I600" s="237"/>
      <c r="J600" s="237"/>
      <c r="K600" s="40"/>
      <c r="L600" s="40"/>
      <c r="M600" s="44"/>
      <c r="N600" s="238"/>
      <c r="O600" s="239"/>
      <c r="P600" s="91"/>
      <c r="Q600" s="91"/>
      <c r="R600" s="91"/>
      <c r="S600" s="91"/>
      <c r="T600" s="91"/>
      <c r="U600" s="91"/>
      <c r="V600" s="91"/>
      <c r="W600" s="91"/>
      <c r="X600" s="92"/>
      <c r="Y600" s="38"/>
      <c r="Z600" s="38"/>
      <c r="AA600" s="38"/>
      <c r="AB600" s="38"/>
      <c r="AC600" s="38"/>
      <c r="AD600" s="38"/>
      <c r="AE600" s="38"/>
      <c r="AT600" s="17" t="s">
        <v>176</v>
      </c>
      <c r="AU600" s="17" t="s">
        <v>85</v>
      </c>
    </row>
    <row r="601" s="13" customFormat="1">
      <c r="A601" s="13"/>
      <c r="B601" s="240"/>
      <c r="C601" s="241"/>
      <c r="D601" s="235" t="s">
        <v>205</v>
      </c>
      <c r="E601" s="242" t="s">
        <v>1</v>
      </c>
      <c r="F601" s="243" t="s">
        <v>737</v>
      </c>
      <c r="G601" s="241"/>
      <c r="H601" s="244">
        <v>48.4</v>
      </c>
      <c r="I601" s="245"/>
      <c r="J601" s="245"/>
      <c r="K601" s="241"/>
      <c r="L601" s="241"/>
      <c r="M601" s="246"/>
      <c r="N601" s="247"/>
      <c r="O601" s="248"/>
      <c r="P601" s="248"/>
      <c r="Q601" s="248"/>
      <c r="R601" s="248"/>
      <c r="S601" s="248"/>
      <c r="T601" s="248"/>
      <c r="U601" s="248"/>
      <c r="V601" s="248"/>
      <c r="W601" s="248"/>
      <c r="X601" s="249"/>
      <c r="Y601" s="13"/>
      <c r="Z601" s="13"/>
      <c r="AA601" s="13"/>
      <c r="AB601" s="13"/>
      <c r="AC601" s="13"/>
      <c r="AD601" s="13"/>
      <c r="AE601" s="13"/>
      <c r="AT601" s="250" t="s">
        <v>205</v>
      </c>
      <c r="AU601" s="250" t="s">
        <v>85</v>
      </c>
      <c r="AV601" s="13" t="s">
        <v>85</v>
      </c>
      <c r="AW601" s="13" t="s">
        <v>5</v>
      </c>
      <c r="AX601" s="13" t="s">
        <v>76</v>
      </c>
      <c r="AY601" s="250" t="s">
        <v>168</v>
      </c>
    </row>
    <row r="602" s="14" customFormat="1">
      <c r="A602" s="14"/>
      <c r="B602" s="251"/>
      <c r="C602" s="252"/>
      <c r="D602" s="235" t="s">
        <v>205</v>
      </c>
      <c r="E602" s="253" t="s">
        <v>1</v>
      </c>
      <c r="F602" s="254" t="s">
        <v>207</v>
      </c>
      <c r="G602" s="252"/>
      <c r="H602" s="255">
        <v>48.4</v>
      </c>
      <c r="I602" s="256"/>
      <c r="J602" s="256"/>
      <c r="K602" s="252"/>
      <c r="L602" s="252"/>
      <c r="M602" s="257"/>
      <c r="N602" s="258"/>
      <c r="O602" s="259"/>
      <c r="P602" s="259"/>
      <c r="Q602" s="259"/>
      <c r="R602" s="259"/>
      <c r="S602" s="259"/>
      <c r="T602" s="259"/>
      <c r="U602" s="259"/>
      <c r="V602" s="259"/>
      <c r="W602" s="259"/>
      <c r="X602" s="260"/>
      <c r="Y602" s="14"/>
      <c r="Z602" s="14"/>
      <c r="AA602" s="14"/>
      <c r="AB602" s="14"/>
      <c r="AC602" s="14"/>
      <c r="AD602" s="14"/>
      <c r="AE602" s="14"/>
      <c r="AT602" s="261" t="s">
        <v>205</v>
      </c>
      <c r="AU602" s="261" t="s">
        <v>85</v>
      </c>
      <c r="AV602" s="14" t="s">
        <v>175</v>
      </c>
      <c r="AW602" s="14" t="s">
        <v>5</v>
      </c>
      <c r="AX602" s="14" t="s">
        <v>83</v>
      </c>
      <c r="AY602" s="261" t="s">
        <v>168</v>
      </c>
    </row>
    <row r="603" s="2" customFormat="1" ht="24.15" customHeight="1">
      <c r="A603" s="38"/>
      <c r="B603" s="39"/>
      <c r="C603" s="262" t="s">
        <v>738</v>
      </c>
      <c r="D603" s="262" t="s">
        <v>304</v>
      </c>
      <c r="E603" s="263" t="s">
        <v>730</v>
      </c>
      <c r="F603" s="264" t="s">
        <v>731</v>
      </c>
      <c r="G603" s="265" t="s">
        <v>203</v>
      </c>
      <c r="H603" s="266">
        <v>56.41</v>
      </c>
      <c r="I603" s="267"/>
      <c r="J603" s="268"/>
      <c r="K603" s="269">
        <f>ROUND(P603*H603,2)</f>
        <v>0</v>
      </c>
      <c r="L603" s="264" t="s">
        <v>1</v>
      </c>
      <c r="M603" s="270"/>
      <c r="N603" s="271" t="s">
        <v>1</v>
      </c>
      <c r="O603" s="229" t="s">
        <v>39</v>
      </c>
      <c r="P603" s="230">
        <f>I603+J603</f>
        <v>0</v>
      </c>
      <c r="Q603" s="230">
        <f>ROUND(I603*H603,2)</f>
        <v>0</v>
      </c>
      <c r="R603" s="230">
        <f>ROUND(J603*H603,2)</f>
        <v>0</v>
      </c>
      <c r="S603" s="91"/>
      <c r="T603" s="231">
        <f>S603*H603</f>
        <v>0</v>
      </c>
      <c r="U603" s="231">
        <v>0</v>
      </c>
      <c r="V603" s="231">
        <f>U603*H603</f>
        <v>0</v>
      </c>
      <c r="W603" s="231">
        <v>0</v>
      </c>
      <c r="X603" s="232">
        <f>W603*H603</f>
        <v>0</v>
      </c>
      <c r="Y603" s="38"/>
      <c r="Z603" s="38"/>
      <c r="AA603" s="38"/>
      <c r="AB603" s="38"/>
      <c r="AC603" s="38"/>
      <c r="AD603" s="38"/>
      <c r="AE603" s="38"/>
      <c r="AR603" s="233" t="s">
        <v>236</v>
      </c>
      <c r="AT603" s="233" t="s">
        <v>304</v>
      </c>
      <c r="AU603" s="233" t="s">
        <v>85</v>
      </c>
      <c r="AY603" s="17" t="s">
        <v>168</v>
      </c>
      <c r="BE603" s="234">
        <f>IF(O603="základní",K603,0)</f>
        <v>0</v>
      </c>
      <c r="BF603" s="234">
        <f>IF(O603="snížená",K603,0)</f>
        <v>0</v>
      </c>
      <c r="BG603" s="234">
        <f>IF(O603="zákl. přenesená",K603,0)</f>
        <v>0</v>
      </c>
      <c r="BH603" s="234">
        <f>IF(O603="sníž. přenesená",K603,0)</f>
        <v>0</v>
      </c>
      <c r="BI603" s="234">
        <f>IF(O603="nulová",K603,0)</f>
        <v>0</v>
      </c>
      <c r="BJ603" s="17" t="s">
        <v>83</v>
      </c>
      <c r="BK603" s="234">
        <f>ROUND(P603*H603,2)</f>
        <v>0</v>
      </c>
      <c r="BL603" s="17" t="s">
        <v>198</v>
      </c>
      <c r="BM603" s="233" t="s">
        <v>739</v>
      </c>
    </row>
    <row r="604" s="2" customFormat="1">
      <c r="A604" s="38"/>
      <c r="B604" s="39"/>
      <c r="C604" s="40"/>
      <c r="D604" s="235" t="s">
        <v>176</v>
      </c>
      <c r="E604" s="40"/>
      <c r="F604" s="236" t="s">
        <v>731</v>
      </c>
      <c r="G604" s="40"/>
      <c r="H604" s="40"/>
      <c r="I604" s="237"/>
      <c r="J604" s="237"/>
      <c r="K604" s="40"/>
      <c r="L604" s="40"/>
      <c r="M604" s="44"/>
      <c r="N604" s="238"/>
      <c r="O604" s="239"/>
      <c r="P604" s="91"/>
      <c r="Q604" s="91"/>
      <c r="R604" s="91"/>
      <c r="S604" s="91"/>
      <c r="T604" s="91"/>
      <c r="U604" s="91"/>
      <c r="V604" s="91"/>
      <c r="W604" s="91"/>
      <c r="X604" s="92"/>
      <c r="Y604" s="38"/>
      <c r="Z604" s="38"/>
      <c r="AA604" s="38"/>
      <c r="AB604" s="38"/>
      <c r="AC604" s="38"/>
      <c r="AD604" s="38"/>
      <c r="AE604" s="38"/>
      <c r="AT604" s="17" t="s">
        <v>176</v>
      </c>
      <c r="AU604" s="17" t="s">
        <v>85</v>
      </c>
    </row>
    <row r="605" s="13" customFormat="1">
      <c r="A605" s="13"/>
      <c r="B605" s="240"/>
      <c r="C605" s="241"/>
      <c r="D605" s="235" t="s">
        <v>205</v>
      </c>
      <c r="E605" s="242" t="s">
        <v>1</v>
      </c>
      <c r="F605" s="243" t="s">
        <v>740</v>
      </c>
      <c r="G605" s="241"/>
      <c r="H605" s="244">
        <v>56.41</v>
      </c>
      <c r="I605" s="245"/>
      <c r="J605" s="245"/>
      <c r="K605" s="241"/>
      <c r="L605" s="241"/>
      <c r="M605" s="246"/>
      <c r="N605" s="247"/>
      <c r="O605" s="248"/>
      <c r="P605" s="248"/>
      <c r="Q605" s="248"/>
      <c r="R605" s="248"/>
      <c r="S605" s="248"/>
      <c r="T605" s="248"/>
      <c r="U605" s="248"/>
      <c r="V605" s="248"/>
      <c r="W605" s="248"/>
      <c r="X605" s="249"/>
      <c r="Y605" s="13"/>
      <c r="Z605" s="13"/>
      <c r="AA605" s="13"/>
      <c r="AB605" s="13"/>
      <c r="AC605" s="13"/>
      <c r="AD605" s="13"/>
      <c r="AE605" s="13"/>
      <c r="AT605" s="250" t="s">
        <v>205</v>
      </c>
      <c r="AU605" s="250" t="s">
        <v>85</v>
      </c>
      <c r="AV605" s="13" t="s">
        <v>85</v>
      </c>
      <c r="AW605" s="13" t="s">
        <v>5</v>
      </c>
      <c r="AX605" s="13" t="s">
        <v>76</v>
      </c>
      <c r="AY605" s="250" t="s">
        <v>168</v>
      </c>
    </row>
    <row r="606" s="14" customFormat="1">
      <c r="A606" s="14"/>
      <c r="B606" s="251"/>
      <c r="C606" s="252"/>
      <c r="D606" s="235" t="s">
        <v>205</v>
      </c>
      <c r="E606" s="253" t="s">
        <v>1</v>
      </c>
      <c r="F606" s="254" t="s">
        <v>207</v>
      </c>
      <c r="G606" s="252"/>
      <c r="H606" s="255">
        <v>56.41</v>
      </c>
      <c r="I606" s="256"/>
      <c r="J606" s="256"/>
      <c r="K606" s="252"/>
      <c r="L606" s="252"/>
      <c r="M606" s="257"/>
      <c r="N606" s="258"/>
      <c r="O606" s="259"/>
      <c r="P606" s="259"/>
      <c r="Q606" s="259"/>
      <c r="R606" s="259"/>
      <c r="S606" s="259"/>
      <c r="T606" s="259"/>
      <c r="U606" s="259"/>
      <c r="V606" s="259"/>
      <c r="W606" s="259"/>
      <c r="X606" s="260"/>
      <c r="Y606" s="14"/>
      <c r="Z606" s="14"/>
      <c r="AA606" s="14"/>
      <c r="AB606" s="14"/>
      <c r="AC606" s="14"/>
      <c r="AD606" s="14"/>
      <c r="AE606" s="14"/>
      <c r="AT606" s="261" t="s">
        <v>205</v>
      </c>
      <c r="AU606" s="261" t="s">
        <v>85</v>
      </c>
      <c r="AV606" s="14" t="s">
        <v>175</v>
      </c>
      <c r="AW606" s="14" t="s">
        <v>5</v>
      </c>
      <c r="AX606" s="14" t="s">
        <v>83</v>
      </c>
      <c r="AY606" s="261" t="s">
        <v>168</v>
      </c>
    </row>
    <row r="607" s="2" customFormat="1" ht="37.8" customHeight="1">
      <c r="A607" s="38"/>
      <c r="B607" s="39"/>
      <c r="C607" s="221" t="s">
        <v>446</v>
      </c>
      <c r="D607" s="221" t="s">
        <v>171</v>
      </c>
      <c r="E607" s="222" t="s">
        <v>741</v>
      </c>
      <c r="F607" s="223" t="s">
        <v>742</v>
      </c>
      <c r="G607" s="224" t="s">
        <v>203</v>
      </c>
      <c r="H607" s="225">
        <v>34.5</v>
      </c>
      <c r="I607" s="226"/>
      <c r="J607" s="226"/>
      <c r="K607" s="227">
        <f>ROUND(P607*H607,2)</f>
        <v>0</v>
      </c>
      <c r="L607" s="223" t="s">
        <v>1</v>
      </c>
      <c r="M607" s="44"/>
      <c r="N607" s="228" t="s">
        <v>1</v>
      </c>
      <c r="O607" s="229" t="s">
        <v>39</v>
      </c>
      <c r="P607" s="230">
        <f>I607+J607</f>
        <v>0</v>
      </c>
      <c r="Q607" s="230">
        <f>ROUND(I607*H607,2)</f>
        <v>0</v>
      </c>
      <c r="R607" s="230">
        <f>ROUND(J607*H607,2)</f>
        <v>0</v>
      </c>
      <c r="S607" s="91"/>
      <c r="T607" s="231">
        <f>S607*H607</f>
        <v>0</v>
      </c>
      <c r="U607" s="231">
        <v>0</v>
      </c>
      <c r="V607" s="231">
        <f>U607*H607</f>
        <v>0</v>
      </c>
      <c r="W607" s="231">
        <v>0</v>
      </c>
      <c r="X607" s="232">
        <f>W607*H607</f>
        <v>0</v>
      </c>
      <c r="Y607" s="38"/>
      <c r="Z607" s="38"/>
      <c r="AA607" s="38"/>
      <c r="AB607" s="38"/>
      <c r="AC607" s="38"/>
      <c r="AD607" s="38"/>
      <c r="AE607" s="38"/>
      <c r="AR607" s="233" t="s">
        <v>198</v>
      </c>
      <c r="AT607" s="233" t="s">
        <v>171</v>
      </c>
      <c r="AU607" s="233" t="s">
        <v>85</v>
      </c>
      <c r="AY607" s="17" t="s">
        <v>168</v>
      </c>
      <c r="BE607" s="234">
        <f>IF(O607="základní",K607,0)</f>
        <v>0</v>
      </c>
      <c r="BF607" s="234">
        <f>IF(O607="snížená",K607,0)</f>
        <v>0</v>
      </c>
      <c r="BG607" s="234">
        <f>IF(O607="zákl. přenesená",K607,0)</f>
        <v>0</v>
      </c>
      <c r="BH607" s="234">
        <f>IF(O607="sníž. přenesená",K607,0)</f>
        <v>0</v>
      </c>
      <c r="BI607" s="234">
        <f>IF(O607="nulová",K607,0)</f>
        <v>0</v>
      </c>
      <c r="BJ607" s="17" t="s">
        <v>83</v>
      </c>
      <c r="BK607" s="234">
        <f>ROUND(P607*H607,2)</f>
        <v>0</v>
      </c>
      <c r="BL607" s="17" t="s">
        <v>198</v>
      </c>
      <c r="BM607" s="233" t="s">
        <v>743</v>
      </c>
    </row>
    <row r="608" s="2" customFormat="1">
      <c r="A608" s="38"/>
      <c r="B608" s="39"/>
      <c r="C608" s="40"/>
      <c r="D608" s="235" t="s">
        <v>176</v>
      </c>
      <c r="E608" s="40"/>
      <c r="F608" s="236" t="s">
        <v>742</v>
      </c>
      <c r="G608" s="40"/>
      <c r="H608" s="40"/>
      <c r="I608" s="237"/>
      <c r="J608" s="237"/>
      <c r="K608" s="40"/>
      <c r="L608" s="40"/>
      <c r="M608" s="44"/>
      <c r="N608" s="238"/>
      <c r="O608" s="239"/>
      <c r="P608" s="91"/>
      <c r="Q608" s="91"/>
      <c r="R608" s="91"/>
      <c r="S608" s="91"/>
      <c r="T608" s="91"/>
      <c r="U608" s="91"/>
      <c r="V608" s="91"/>
      <c r="W608" s="91"/>
      <c r="X608" s="92"/>
      <c r="Y608" s="38"/>
      <c r="Z608" s="38"/>
      <c r="AA608" s="38"/>
      <c r="AB608" s="38"/>
      <c r="AC608" s="38"/>
      <c r="AD608" s="38"/>
      <c r="AE608" s="38"/>
      <c r="AT608" s="17" t="s">
        <v>176</v>
      </c>
      <c r="AU608" s="17" t="s">
        <v>85</v>
      </c>
    </row>
    <row r="609" s="13" customFormat="1">
      <c r="A609" s="13"/>
      <c r="B609" s="240"/>
      <c r="C609" s="241"/>
      <c r="D609" s="235" t="s">
        <v>205</v>
      </c>
      <c r="E609" s="242" t="s">
        <v>1</v>
      </c>
      <c r="F609" s="243" t="s">
        <v>744</v>
      </c>
      <c r="G609" s="241"/>
      <c r="H609" s="244">
        <v>34.5</v>
      </c>
      <c r="I609" s="245"/>
      <c r="J609" s="245"/>
      <c r="K609" s="241"/>
      <c r="L609" s="241"/>
      <c r="M609" s="246"/>
      <c r="N609" s="247"/>
      <c r="O609" s="248"/>
      <c r="P609" s="248"/>
      <c r="Q609" s="248"/>
      <c r="R609" s="248"/>
      <c r="S609" s="248"/>
      <c r="T609" s="248"/>
      <c r="U609" s="248"/>
      <c r="V609" s="248"/>
      <c r="W609" s="248"/>
      <c r="X609" s="249"/>
      <c r="Y609" s="13"/>
      <c r="Z609" s="13"/>
      <c r="AA609" s="13"/>
      <c r="AB609" s="13"/>
      <c r="AC609" s="13"/>
      <c r="AD609" s="13"/>
      <c r="AE609" s="13"/>
      <c r="AT609" s="250" t="s">
        <v>205</v>
      </c>
      <c r="AU609" s="250" t="s">
        <v>85</v>
      </c>
      <c r="AV609" s="13" t="s">
        <v>85</v>
      </c>
      <c r="AW609" s="13" t="s">
        <v>5</v>
      </c>
      <c r="AX609" s="13" t="s">
        <v>76</v>
      </c>
      <c r="AY609" s="250" t="s">
        <v>168</v>
      </c>
    </row>
    <row r="610" s="14" customFormat="1">
      <c r="A610" s="14"/>
      <c r="B610" s="251"/>
      <c r="C610" s="252"/>
      <c r="D610" s="235" t="s">
        <v>205</v>
      </c>
      <c r="E610" s="253" t="s">
        <v>1</v>
      </c>
      <c r="F610" s="254" t="s">
        <v>207</v>
      </c>
      <c r="G610" s="252"/>
      <c r="H610" s="255">
        <v>34.5</v>
      </c>
      <c r="I610" s="256"/>
      <c r="J610" s="256"/>
      <c r="K610" s="252"/>
      <c r="L610" s="252"/>
      <c r="M610" s="257"/>
      <c r="N610" s="258"/>
      <c r="O610" s="259"/>
      <c r="P610" s="259"/>
      <c r="Q610" s="259"/>
      <c r="R610" s="259"/>
      <c r="S610" s="259"/>
      <c r="T610" s="259"/>
      <c r="U610" s="259"/>
      <c r="V610" s="259"/>
      <c r="W610" s="259"/>
      <c r="X610" s="260"/>
      <c r="Y610" s="14"/>
      <c r="Z610" s="14"/>
      <c r="AA610" s="14"/>
      <c r="AB610" s="14"/>
      <c r="AC610" s="14"/>
      <c r="AD610" s="14"/>
      <c r="AE610" s="14"/>
      <c r="AT610" s="261" t="s">
        <v>205</v>
      </c>
      <c r="AU610" s="261" t="s">
        <v>85</v>
      </c>
      <c r="AV610" s="14" t="s">
        <v>175</v>
      </c>
      <c r="AW610" s="14" t="s">
        <v>5</v>
      </c>
      <c r="AX610" s="14" t="s">
        <v>83</v>
      </c>
      <c r="AY610" s="261" t="s">
        <v>168</v>
      </c>
    </row>
    <row r="611" s="2" customFormat="1" ht="24.15" customHeight="1">
      <c r="A611" s="38"/>
      <c r="B611" s="39"/>
      <c r="C611" s="262" t="s">
        <v>745</v>
      </c>
      <c r="D611" s="262" t="s">
        <v>304</v>
      </c>
      <c r="E611" s="263" t="s">
        <v>730</v>
      </c>
      <c r="F611" s="264" t="s">
        <v>731</v>
      </c>
      <c r="G611" s="265" t="s">
        <v>203</v>
      </c>
      <c r="H611" s="266">
        <v>40.21</v>
      </c>
      <c r="I611" s="267"/>
      <c r="J611" s="268"/>
      <c r="K611" s="269">
        <f>ROUND(P611*H611,2)</f>
        <v>0</v>
      </c>
      <c r="L611" s="264" t="s">
        <v>1</v>
      </c>
      <c r="M611" s="270"/>
      <c r="N611" s="271" t="s">
        <v>1</v>
      </c>
      <c r="O611" s="229" t="s">
        <v>39</v>
      </c>
      <c r="P611" s="230">
        <f>I611+J611</f>
        <v>0</v>
      </c>
      <c r="Q611" s="230">
        <f>ROUND(I611*H611,2)</f>
        <v>0</v>
      </c>
      <c r="R611" s="230">
        <f>ROUND(J611*H611,2)</f>
        <v>0</v>
      </c>
      <c r="S611" s="91"/>
      <c r="T611" s="231">
        <f>S611*H611</f>
        <v>0</v>
      </c>
      <c r="U611" s="231">
        <v>0</v>
      </c>
      <c r="V611" s="231">
        <f>U611*H611</f>
        <v>0</v>
      </c>
      <c r="W611" s="231">
        <v>0</v>
      </c>
      <c r="X611" s="232">
        <f>W611*H611</f>
        <v>0</v>
      </c>
      <c r="Y611" s="38"/>
      <c r="Z611" s="38"/>
      <c r="AA611" s="38"/>
      <c r="AB611" s="38"/>
      <c r="AC611" s="38"/>
      <c r="AD611" s="38"/>
      <c r="AE611" s="38"/>
      <c r="AR611" s="233" t="s">
        <v>236</v>
      </c>
      <c r="AT611" s="233" t="s">
        <v>304</v>
      </c>
      <c r="AU611" s="233" t="s">
        <v>85</v>
      </c>
      <c r="AY611" s="17" t="s">
        <v>168</v>
      </c>
      <c r="BE611" s="234">
        <f>IF(O611="základní",K611,0)</f>
        <v>0</v>
      </c>
      <c r="BF611" s="234">
        <f>IF(O611="snížená",K611,0)</f>
        <v>0</v>
      </c>
      <c r="BG611" s="234">
        <f>IF(O611="zákl. přenesená",K611,0)</f>
        <v>0</v>
      </c>
      <c r="BH611" s="234">
        <f>IF(O611="sníž. přenesená",K611,0)</f>
        <v>0</v>
      </c>
      <c r="BI611" s="234">
        <f>IF(O611="nulová",K611,0)</f>
        <v>0</v>
      </c>
      <c r="BJ611" s="17" t="s">
        <v>83</v>
      </c>
      <c r="BK611" s="234">
        <f>ROUND(P611*H611,2)</f>
        <v>0</v>
      </c>
      <c r="BL611" s="17" t="s">
        <v>198</v>
      </c>
      <c r="BM611" s="233" t="s">
        <v>746</v>
      </c>
    </row>
    <row r="612" s="2" customFormat="1">
      <c r="A612" s="38"/>
      <c r="B612" s="39"/>
      <c r="C612" s="40"/>
      <c r="D612" s="235" t="s">
        <v>176</v>
      </c>
      <c r="E612" s="40"/>
      <c r="F612" s="236" t="s">
        <v>731</v>
      </c>
      <c r="G612" s="40"/>
      <c r="H612" s="40"/>
      <c r="I612" s="237"/>
      <c r="J612" s="237"/>
      <c r="K612" s="40"/>
      <c r="L612" s="40"/>
      <c r="M612" s="44"/>
      <c r="N612" s="238"/>
      <c r="O612" s="239"/>
      <c r="P612" s="91"/>
      <c r="Q612" s="91"/>
      <c r="R612" s="91"/>
      <c r="S612" s="91"/>
      <c r="T612" s="91"/>
      <c r="U612" s="91"/>
      <c r="V612" s="91"/>
      <c r="W612" s="91"/>
      <c r="X612" s="92"/>
      <c r="Y612" s="38"/>
      <c r="Z612" s="38"/>
      <c r="AA612" s="38"/>
      <c r="AB612" s="38"/>
      <c r="AC612" s="38"/>
      <c r="AD612" s="38"/>
      <c r="AE612" s="38"/>
      <c r="AT612" s="17" t="s">
        <v>176</v>
      </c>
      <c r="AU612" s="17" t="s">
        <v>85</v>
      </c>
    </row>
    <row r="613" s="13" customFormat="1">
      <c r="A613" s="13"/>
      <c r="B613" s="240"/>
      <c r="C613" s="241"/>
      <c r="D613" s="235" t="s">
        <v>205</v>
      </c>
      <c r="E613" s="242" t="s">
        <v>1</v>
      </c>
      <c r="F613" s="243" t="s">
        <v>747</v>
      </c>
      <c r="G613" s="241"/>
      <c r="H613" s="244">
        <v>40.21</v>
      </c>
      <c r="I613" s="245"/>
      <c r="J613" s="245"/>
      <c r="K613" s="241"/>
      <c r="L613" s="241"/>
      <c r="M613" s="246"/>
      <c r="N613" s="247"/>
      <c r="O613" s="248"/>
      <c r="P613" s="248"/>
      <c r="Q613" s="248"/>
      <c r="R613" s="248"/>
      <c r="S613" s="248"/>
      <c r="T613" s="248"/>
      <c r="U613" s="248"/>
      <c r="V613" s="248"/>
      <c r="W613" s="248"/>
      <c r="X613" s="249"/>
      <c r="Y613" s="13"/>
      <c r="Z613" s="13"/>
      <c r="AA613" s="13"/>
      <c r="AB613" s="13"/>
      <c r="AC613" s="13"/>
      <c r="AD613" s="13"/>
      <c r="AE613" s="13"/>
      <c r="AT613" s="250" t="s">
        <v>205</v>
      </c>
      <c r="AU613" s="250" t="s">
        <v>85</v>
      </c>
      <c r="AV613" s="13" t="s">
        <v>85</v>
      </c>
      <c r="AW613" s="13" t="s">
        <v>5</v>
      </c>
      <c r="AX613" s="13" t="s">
        <v>76</v>
      </c>
      <c r="AY613" s="250" t="s">
        <v>168</v>
      </c>
    </row>
    <row r="614" s="14" customFormat="1">
      <c r="A614" s="14"/>
      <c r="B614" s="251"/>
      <c r="C614" s="252"/>
      <c r="D614" s="235" t="s">
        <v>205</v>
      </c>
      <c r="E614" s="253" t="s">
        <v>1</v>
      </c>
      <c r="F614" s="254" t="s">
        <v>207</v>
      </c>
      <c r="G614" s="252"/>
      <c r="H614" s="255">
        <v>40.21</v>
      </c>
      <c r="I614" s="256"/>
      <c r="J614" s="256"/>
      <c r="K614" s="252"/>
      <c r="L614" s="252"/>
      <c r="M614" s="257"/>
      <c r="N614" s="258"/>
      <c r="O614" s="259"/>
      <c r="P614" s="259"/>
      <c r="Q614" s="259"/>
      <c r="R614" s="259"/>
      <c r="S614" s="259"/>
      <c r="T614" s="259"/>
      <c r="U614" s="259"/>
      <c r="V614" s="259"/>
      <c r="W614" s="259"/>
      <c r="X614" s="260"/>
      <c r="Y614" s="14"/>
      <c r="Z614" s="14"/>
      <c r="AA614" s="14"/>
      <c r="AB614" s="14"/>
      <c r="AC614" s="14"/>
      <c r="AD614" s="14"/>
      <c r="AE614" s="14"/>
      <c r="AT614" s="261" t="s">
        <v>205</v>
      </c>
      <c r="AU614" s="261" t="s">
        <v>85</v>
      </c>
      <c r="AV614" s="14" t="s">
        <v>175</v>
      </c>
      <c r="AW614" s="14" t="s">
        <v>5</v>
      </c>
      <c r="AX614" s="14" t="s">
        <v>83</v>
      </c>
      <c r="AY614" s="261" t="s">
        <v>168</v>
      </c>
    </row>
    <row r="615" s="2" customFormat="1" ht="24.15" customHeight="1">
      <c r="A615" s="38"/>
      <c r="B615" s="39"/>
      <c r="C615" s="221" t="s">
        <v>450</v>
      </c>
      <c r="D615" s="221" t="s">
        <v>171</v>
      </c>
      <c r="E615" s="222" t="s">
        <v>748</v>
      </c>
      <c r="F615" s="223" t="s">
        <v>749</v>
      </c>
      <c r="G615" s="224" t="s">
        <v>203</v>
      </c>
      <c r="H615" s="225">
        <v>231.795</v>
      </c>
      <c r="I615" s="226"/>
      <c r="J615" s="226"/>
      <c r="K615" s="227">
        <f>ROUND(P615*H615,2)</f>
        <v>0</v>
      </c>
      <c r="L615" s="223" t="s">
        <v>1</v>
      </c>
      <c r="M615" s="44"/>
      <c r="N615" s="228" t="s">
        <v>1</v>
      </c>
      <c r="O615" s="229" t="s">
        <v>39</v>
      </c>
      <c r="P615" s="230">
        <f>I615+J615</f>
        <v>0</v>
      </c>
      <c r="Q615" s="230">
        <f>ROUND(I615*H615,2)</f>
        <v>0</v>
      </c>
      <c r="R615" s="230">
        <f>ROUND(J615*H615,2)</f>
        <v>0</v>
      </c>
      <c r="S615" s="91"/>
      <c r="T615" s="231">
        <f>S615*H615</f>
        <v>0</v>
      </c>
      <c r="U615" s="231">
        <v>0</v>
      </c>
      <c r="V615" s="231">
        <f>U615*H615</f>
        <v>0</v>
      </c>
      <c r="W615" s="231">
        <v>0</v>
      </c>
      <c r="X615" s="232">
        <f>W615*H615</f>
        <v>0</v>
      </c>
      <c r="Y615" s="38"/>
      <c r="Z615" s="38"/>
      <c r="AA615" s="38"/>
      <c r="AB615" s="38"/>
      <c r="AC615" s="38"/>
      <c r="AD615" s="38"/>
      <c r="AE615" s="38"/>
      <c r="AR615" s="233" t="s">
        <v>198</v>
      </c>
      <c r="AT615" s="233" t="s">
        <v>171</v>
      </c>
      <c r="AU615" s="233" t="s">
        <v>85</v>
      </c>
      <c r="AY615" s="17" t="s">
        <v>168</v>
      </c>
      <c r="BE615" s="234">
        <f>IF(O615="základní",K615,0)</f>
        <v>0</v>
      </c>
      <c r="BF615" s="234">
        <f>IF(O615="snížená",K615,0)</f>
        <v>0</v>
      </c>
      <c r="BG615" s="234">
        <f>IF(O615="zákl. přenesená",K615,0)</f>
        <v>0</v>
      </c>
      <c r="BH615" s="234">
        <f>IF(O615="sníž. přenesená",K615,0)</f>
        <v>0</v>
      </c>
      <c r="BI615" s="234">
        <f>IF(O615="nulová",K615,0)</f>
        <v>0</v>
      </c>
      <c r="BJ615" s="17" t="s">
        <v>83</v>
      </c>
      <c r="BK615" s="234">
        <f>ROUND(P615*H615,2)</f>
        <v>0</v>
      </c>
      <c r="BL615" s="17" t="s">
        <v>198</v>
      </c>
      <c r="BM615" s="233" t="s">
        <v>750</v>
      </c>
    </row>
    <row r="616" s="2" customFormat="1">
      <c r="A616" s="38"/>
      <c r="B616" s="39"/>
      <c r="C616" s="40"/>
      <c r="D616" s="235" t="s">
        <v>176</v>
      </c>
      <c r="E616" s="40"/>
      <c r="F616" s="236" t="s">
        <v>749</v>
      </c>
      <c r="G616" s="40"/>
      <c r="H616" s="40"/>
      <c r="I616" s="237"/>
      <c r="J616" s="237"/>
      <c r="K616" s="40"/>
      <c r="L616" s="40"/>
      <c r="M616" s="44"/>
      <c r="N616" s="238"/>
      <c r="O616" s="239"/>
      <c r="P616" s="91"/>
      <c r="Q616" s="91"/>
      <c r="R616" s="91"/>
      <c r="S616" s="91"/>
      <c r="T616" s="91"/>
      <c r="U616" s="91"/>
      <c r="V616" s="91"/>
      <c r="W616" s="91"/>
      <c r="X616" s="92"/>
      <c r="Y616" s="38"/>
      <c r="Z616" s="38"/>
      <c r="AA616" s="38"/>
      <c r="AB616" s="38"/>
      <c r="AC616" s="38"/>
      <c r="AD616" s="38"/>
      <c r="AE616" s="38"/>
      <c r="AT616" s="17" t="s">
        <v>176</v>
      </c>
      <c r="AU616" s="17" t="s">
        <v>85</v>
      </c>
    </row>
    <row r="617" s="2" customFormat="1" ht="24.15" customHeight="1">
      <c r="A617" s="38"/>
      <c r="B617" s="39"/>
      <c r="C617" s="221" t="s">
        <v>751</v>
      </c>
      <c r="D617" s="221" t="s">
        <v>171</v>
      </c>
      <c r="E617" s="222" t="s">
        <v>752</v>
      </c>
      <c r="F617" s="223" t="s">
        <v>753</v>
      </c>
      <c r="G617" s="224" t="s">
        <v>203</v>
      </c>
      <c r="H617" s="225">
        <v>251.3</v>
      </c>
      <c r="I617" s="226"/>
      <c r="J617" s="226"/>
      <c r="K617" s="227">
        <f>ROUND(P617*H617,2)</f>
        <v>0</v>
      </c>
      <c r="L617" s="223" t="s">
        <v>1</v>
      </c>
      <c r="M617" s="44"/>
      <c r="N617" s="228" t="s">
        <v>1</v>
      </c>
      <c r="O617" s="229" t="s">
        <v>39</v>
      </c>
      <c r="P617" s="230">
        <f>I617+J617</f>
        <v>0</v>
      </c>
      <c r="Q617" s="230">
        <f>ROUND(I617*H617,2)</f>
        <v>0</v>
      </c>
      <c r="R617" s="230">
        <f>ROUND(J617*H617,2)</f>
        <v>0</v>
      </c>
      <c r="S617" s="91"/>
      <c r="T617" s="231">
        <f>S617*H617</f>
        <v>0</v>
      </c>
      <c r="U617" s="231">
        <v>0</v>
      </c>
      <c r="V617" s="231">
        <f>U617*H617</f>
        <v>0</v>
      </c>
      <c r="W617" s="231">
        <v>0</v>
      </c>
      <c r="X617" s="232">
        <f>W617*H617</f>
        <v>0</v>
      </c>
      <c r="Y617" s="38"/>
      <c r="Z617" s="38"/>
      <c r="AA617" s="38"/>
      <c r="AB617" s="38"/>
      <c r="AC617" s="38"/>
      <c r="AD617" s="38"/>
      <c r="AE617" s="38"/>
      <c r="AR617" s="233" t="s">
        <v>198</v>
      </c>
      <c r="AT617" s="233" t="s">
        <v>171</v>
      </c>
      <c r="AU617" s="233" t="s">
        <v>85</v>
      </c>
      <c r="AY617" s="17" t="s">
        <v>168</v>
      </c>
      <c r="BE617" s="234">
        <f>IF(O617="základní",K617,0)</f>
        <v>0</v>
      </c>
      <c r="BF617" s="234">
        <f>IF(O617="snížená",K617,0)</f>
        <v>0</v>
      </c>
      <c r="BG617" s="234">
        <f>IF(O617="zákl. přenesená",K617,0)</f>
        <v>0</v>
      </c>
      <c r="BH617" s="234">
        <f>IF(O617="sníž. přenesená",K617,0)</f>
        <v>0</v>
      </c>
      <c r="BI617" s="234">
        <f>IF(O617="nulová",K617,0)</f>
        <v>0</v>
      </c>
      <c r="BJ617" s="17" t="s">
        <v>83</v>
      </c>
      <c r="BK617" s="234">
        <f>ROUND(P617*H617,2)</f>
        <v>0</v>
      </c>
      <c r="BL617" s="17" t="s">
        <v>198</v>
      </c>
      <c r="BM617" s="233" t="s">
        <v>754</v>
      </c>
    </row>
    <row r="618" s="2" customFormat="1">
      <c r="A618" s="38"/>
      <c r="B618" s="39"/>
      <c r="C618" s="40"/>
      <c r="D618" s="235" t="s">
        <v>176</v>
      </c>
      <c r="E618" s="40"/>
      <c r="F618" s="236" t="s">
        <v>753</v>
      </c>
      <c r="G618" s="40"/>
      <c r="H618" s="40"/>
      <c r="I618" s="237"/>
      <c r="J618" s="237"/>
      <c r="K618" s="40"/>
      <c r="L618" s="40"/>
      <c r="M618" s="44"/>
      <c r="N618" s="238"/>
      <c r="O618" s="239"/>
      <c r="P618" s="91"/>
      <c r="Q618" s="91"/>
      <c r="R618" s="91"/>
      <c r="S618" s="91"/>
      <c r="T618" s="91"/>
      <c r="U618" s="91"/>
      <c r="V618" s="91"/>
      <c r="W618" s="91"/>
      <c r="X618" s="92"/>
      <c r="Y618" s="38"/>
      <c r="Z618" s="38"/>
      <c r="AA618" s="38"/>
      <c r="AB618" s="38"/>
      <c r="AC618" s="38"/>
      <c r="AD618" s="38"/>
      <c r="AE618" s="38"/>
      <c r="AT618" s="17" t="s">
        <v>176</v>
      </c>
      <c r="AU618" s="17" t="s">
        <v>85</v>
      </c>
    </row>
    <row r="619" s="13" customFormat="1">
      <c r="A619" s="13"/>
      <c r="B619" s="240"/>
      <c r="C619" s="241"/>
      <c r="D619" s="235" t="s">
        <v>205</v>
      </c>
      <c r="E619" s="242" t="s">
        <v>1</v>
      </c>
      <c r="F619" s="243" t="s">
        <v>755</v>
      </c>
      <c r="G619" s="241"/>
      <c r="H619" s="244">
        <v>231.14</v>
      </c>
      <c r="I619" s="245"/>
      <c r="J619" s="245"/>
      <c r="K619" s="241"/>
      <c r="L619" s="241"/>
      <c r="M619" s="246"/>
      <c r="N619" s="247"/>
      <c r="O619" s="248"/>
      <c r="P619" s="248"/>
      <c r="Q619" s="248"/>
      <c r="R619" s="248"/>
      <c r="S619" s="248"/>
      <c r="T619" s="248"/>
      <c r="U619" s="248"/>
      <c r="V619" s="248"/>
      <c r="W619" s="248"/>
      <c r="X619" s="249"/>
      <c r="Y619" s="13"/>
      <c r="Z619" s="13"/>
      <c r="AA619" s="13"/>
      <c r="AB619" s="13"/>
      <c r="AC619" s="13"/>
      <c r="AD619" s="13"/>
      <c r="AE619" s="13"/>
      <c r="AT619" s="250" t="s">
        <v>205</v>
      </c>
      <c r="AU619" s="250" t="s">
        <v>85</v>
      </c>
      <c r="AV619" s="13" t="s">
        <v>85</v>
      </c>
      <c r="AW619" s="13" t="s">
        <v>5</v>
      </c>
      <c r="AX619" s="13" t="s">
        <v>76</v>
      </c>
      <c r="AY619" s="250" t="s">
        <v>168</v>
      </c>
    </row>
    <row r="620" s="13" customFormat="1">
      <c r="A620" s="13"/>
      <c r="B620" s="240"/>
      <c r="C620" s="241"/>
      <c r="D620" s="235" t="s">
        <v>205</v>
      </c>
      <c r="E620" s="242" t="s">
        <v>1</v>
      </c>
      <c r="F620" s="243" t="s">
        <v>756</v>
      </c>
      <c r="G620" s="241"/>
      <c r="H620" s="244">
        <v>20.16</v>
      </c>
      <c r="I620" s="245"/>
      <c r="J620" s="245"/>
      <c r="K620" s="241"/>
      <c r="L620" s="241"/>
      <c r="M620" s="246"/>
      <c r="N620" s="247"/>
      <c r="O620" s="248"/>
      <c r="P620" s="248"/>
      <c r="Q620" s="248"/>
      <c r="R620" s="248"/>
      <c r="S620" s="248"/>
      <c r="T620" s="248"/>
      <c r="U620" s="248"/>
      <c r="V620" s="248"/>
      <c r="W620" s="248"/>
      <c r="X620" s="249"/>
      <c r="Y620" s="13"/>
      <c r="Z620" s="13"/>
      <c r="AA620" s="13"/>
      <c r="AB620" s="13"/>
      <c r="AC620" s="13"/>
      <c r="AD620" s="13"/>
      <c r="AE620" s="13"/>
      <c r="AT620" s="250" t="s">
        <v>205</v>
      </c>
      <c r="AU620" s="250" t="s">
        <v>85</v>
      </c>
      <c r="AV620" s="13" t="s">
        <v>85</v>
      </c>
      <c r="AW620" s="13" t="s">
        <v>5</v>
      </c>
      <c r="AX620" s="13" t="s">
        <v>76</v>
      </c>
      <c r="AY620" s="250" t="s">
        <v>168</v>
      </c>
    </row>
    <row r="621" s="14" customFormat="1">
      <c r="A621" s="14"/>
      <c r="B621" s="251"/>
      <c r="C621" s="252"/>
      <c r="D621" s="235" t="s">
        <v>205</v>
      </c>
      <c r="E621" s="253" t="s">
        <v>1</v>
      </c>
      <c r="F621" s="254" t="s">
        <v>207</v>
      </c>
      <c r="G621" s="252"/>
      <c r="H621" s="255">
        <v>251.29999999999997</v>
      </c>
      <c r="I621" s="256"/>
      <c r="J621" s="256"/>
      <c r="K621" s="252"/>
      <c r="L621" s="252"/>
      <c r="M621" s="257"/>
      <c r="N621" s="258"/>
      <c r="O621" s="259"/>
      <c r="P621" s="259"/>
      <c r="Q621" s="259"/>
      <c r="R621" s="259"/>
      <c r="S621" s="259"/>
      <c r="T621" s="259"/>
      <c r="U621" s="259"/>
      <c r="V621" s="259"/>
      <c r="W621" s="259"/>
      <c r="X621" s="260"/>
      <c r="Y621" s="14"/>
      <c r="Z621" s="14"/>
      <c r="AA621" s="14"/>
      <c r="AB621" s="14"/>
      <c r="AC621" s="14"/>
      <c r="AD621" s="14"/>
      <c r="AE621" s="14"/>
      <c r="AT621" s="261" t="s">
        <v>205</v>
      </c>
      <c r="AU621" s="261" t="s">
        <v>85</v>
      </c>
      <c r="AV621" s="14" t="s">
        <v>175</v>
      </c>
      <c r="AW621" s="14" t="s">
        <v>5</v>
      </c>
      <c r="AX621" s="14" t="s">
        <v>83</v>
      </c>
      <c r="AY621" s="261" t="s">
        <v>168</v>
      </c>
    </row>
    <row r="622" s="2" customFormat="1" ht="16.5" customHeight="1">
      <c r="A622" s="38"/>
      <c r="B622" s="39"/>
      <c r="C622" s="262" t="s">
        <v>454</v>
      </c>
      <c r="D622" s="262" t="s">
        <v>304</v>
      </c>
      <c r="E622" s="263" t="s">
        <v>757</v>
      </c>
      <c r="F622" s="264" t="s">
        <v>758</v>
      </c>
      <c r="G622" s="265" t="s">
        <v>203</v>
      </c>
      <c r="H622" s="266">
        <v>290.252</v>
      </c>
      <c r="I622" s="267"/>
      <c r="J622" s="268"/>
      <c r="K622" s="269">
        <f>ROUND(P622*H622,2)</f>
        <v>0</v>
      </c>
      <c r="L622" s="264" t="s">
        <v>1</v>
      </c>
      <c r="M622" s="270"/>
      <c r="N622" s="271" t="s">
        <v>1</v>
      </c>
      <c r="O622" s="229" t="s">
        <v>39</v>
      </c>
      <c r="P622" s="230">
        <f>I622+J622</f>
        <v>0</v>
      </c>
      <c r="Q622" s="230">
        <f>ROUND(I622*H622,2)</f>
        <v>0</v>
      </c>
      <c r="R622" s="230">
        <f>ROUND(J622*H622,2)</f>
        <v>0</v>
      </c>
      <c r="S622" s="91"/>
      <c r="T622" s="231">
        <f>S622*H622</f>
        <v>0</v>
      </c>
      <c r="U622" s="231">
        <v>0</v>
      </c>
      <c r="V622" s="231">
        <f>U622*H622</f>
        <v>0</v>
      </c>
      <c r="W622" s="231">
        <v>0</v>
      </c>
      <c r="X622" s="232">
        <f>W622*H622</f>
        <v>0</v>
      </c>
      <c r="Y622" s="38"/>
      <c r="Z622" s="38"/>
      <c r="AA622" s="38"/>
      <c r="AB622" s="38"/>
      <c r="AC622" s="38"/>
      <c r="AD622" s="38"/>
      <c r="AE622" s="38"/>
      <c r="AR622" s="233" t="s">
        <v>236</v>
      </c>
      <c r="AT622" s="233" t="s">
        <v>304</v>
      </c>
      <c r="AU622" s="233" t="s">
        <v>85</v>
      </c>
      <c r="AY622" s="17" t="s">
        <v>168</v>
      </c>
      <c r="BE622" s="234">
        <f>IF(O622="základní",K622,0)</f>
        <v>0</v>
      </c>
      <c r="BF622" s="234">
        <f>IF(O622="snížená",K622,0)</f>
        <v>0</v>
      </c>
      <c r="BG622" s="234">
        <f>IF(O622="zákl. přenesená",K622,0)</f>
        <v>0</v>
      </c>
      <c r="BH622" s="234">
        <f>IF(O622="sníž. přenesená",K622,0)</f>
        <v>0</v>
      </c>
      <c r="BI622" s="234">
        <f>IF(O622="nulová",K622,0)</f>
        <v>0</v>
      </c>
      <c r="BJ622" s="17" t="s">
        <v>83</v>
      </c>
      <c r="BK622" s="234">
        <f>ROUND(P622*H622,2)</f>
        <v>0</v>
      </c>
      <c r="BL622" s="17" t="s">
        <v>198</v>
      </c>
      <c r="BM622" s="233" t="s">
        <v>759</v>
      </c>
    </row>
    <row r="623" s="2" customFormat="1">
      <c r="A623" s="38"/>
      <c r="B623" s="39"/>
      <c r="C623" s="40"/>
      <c r="D623" s="235" t="s">
        <v>176</v>
      </c>
      <c r="E623" s="40"/>
      <c r="F623" s="236" t="s">
        <v>758</v>
      </c>
      <c r="G623" s="40"/>
      <c r="H623" s="40"/>
      <c r="I623" s="237"/>
      <c r="J623" s="237"/>
      <c r="K623" s="40"/>
      <c r="L623" s="40"/>
      <c r="M623" s="44"/>
      <c r="N623" s="238"/>
      <c r="O623" s="239"/>
      <c r="P623" s="91"/>
      <c r="Q623" s="91"/>
      <c r="R623" s="91"/>
      <c r="S623" s="91"/>
      <c r="T623" s="91"/>
      <c r="U623" s="91"/>
      <c r="V623" s="91"/>
      <c r="W623" s="91"/>
      <c r="X623" s="92"/>
      <c r="Y623" s="38"/>
      <c r="Z623" s="38"/>
      <c r="AA623" s="38"/>
      <c r="AB623" s="38"/>
      <c r="AC623" s="38"/>
      <c r="AD623" s="38"/>
      <c r="AE623" s="38"/>
      <c r="AT623" s="17" t="s">
        <v>176</v>
      </c>
      <c r="AU623" s="17" t="s">
        <v>85</v>
      </c>
    </row>
    <row r="624" s="13" customFormat="1">
      <c r="A624" s="13"/>
      <c r="B624" s="240"/>
      <c r="C624" s="241"/>
      <c r="D624" s="235" t="s">
        <v>205</v>
      </c>
      <c r="E624" s="242" t="s">
        <v>1</v>
      </c>
      <c r="F624" s="243" t="s">
        <v>760</v>
      </c>
      <c r="G624" s="241"/>
      <c r="H624" s="244">
        <v>290.252</v>
      </c>
      <c r="I624" s="245"/>
      <c r="J624" s="245"/>
      <c r="K624" s="241"/>
      <c r="L624" s="241"/>
      <c r="M624" s="246"/>
      <c r="N624" s="247"/>
      <c r="O624" s="248"/>
      <c r="P624" s="248"/>
      <c r="Q624" s="248"/>
      <c r="R624" s="248"/>
      <c r="S624" s="248"/>
      <c r="T624" s="248"/>
      <c r="U624" s="248"/>
      <c r="V624" s="248"/>
      <c r="W624" s="248"/>
      <c r="X624" s="249"/>
      <c r="Y624" s="13"/>
      <c r="Z624" s="13"/>
      <c r="AA624" s="13"/>
      <c r="AB624" s="13"/>
      <c r="AC624" s="13"/>
      <c r="AD624" s="13"/>
      <c r="AE624" s="13"/>
      <c r="AT624" s="250" t="s">
        <v>205</v>
      </c>
      <c r="AU624" s="250" t="s">
        <v>85</v>
      </c>
      <c r="AV624" s="13" t="s">
        <v>85</v>
      </c>
      <c r="AW624" s="13" t="s">
        <v>5</v>
      </c>
      <c r="AX624" s="13" t="s">
        <v>76</v>
      </c>
      <c r="AY624" s="250" t="s">
        <v>168</v>
      </c>
    </row>
    <row r="625" s="14" customFormat="1">
      <c r="A625" s="14"/>
      <c r="B625" s="251"/>
      <c r="C625" s="252"/>
      <c r="D625" s="235" t="s">
        <v>205</v>
      </c>
      <c r="E625" s="253" t="s">
        <v>1</v>
      </c>
      <c r="F625" s="254" t="s">
        <v>207</v>
      </c>
      <c r="G625" s="252"/>
      <c r="H625" s="255">
        <v>290.252</v>
      </c>
      <c r="I625" s="256"/>
      <c r="J625" s="256"/>
      <c r="K625" s="252"/>
      <c r="L625" s="252"/>
      <c r="M625" s="257"/>
      <c r="N625" s="258"/>
      <c r="O625" s="259"/>
      <c r="P625" s="259"/>
      <c r="Q625" s="259"/>
      <c r="R625" s="259"/>
      <c r="S625" s="259"/>
      <c r="T625" s="259"/>
      <c r="U625" s="259"/>
      <c r="V625" s="259"/>
      <c r="W625" s="259"/>
      <c r="X625" s="260"/>
      <c r="Y625" s="14"/>
      <c r="Z625" s="14"/>
      <c r="AA625" s="14"/>
      <c r="AB625" s="14"/>
      <c r="AC625" s="14"/>
      <c r="AD625" s="14"/>
      <c r="AE625" s="14"/>
      <c r="AT625" s="261" t="s">
        <v>205</v>
      </c>
      <c r="AU625" s="261" t="s">
        <v>85</v>
      </c>
      <c r="AV625" s="14" t="s">
        <v>175</v>
      </c>
      <c r="AW625" s="14" t="s">
        <v>5</v>
      </c>
      <c r="AX625" s="14" t="s">
        <v>83</v>
      </c>
      <c r="AY625" s="261" t="s">
        <v>168</v>
      </c>
    </row>
    <row r="626" s="2" customFormat="1" ht="24.15" customHeight="1">
      <c r="A626" s="38"/>
      <c r="B626" s="39"/>
      <c r="C626" s="221" t="s">
        <v>761</v>
      </c>
      <c r="D626" s="221" t="s">
        <v>171</v>
      </c>
      <c r="E626" s="222" t="s">
        <v>762</v>
      </c>
      <c r="F626" s="223" t="s">
        <v>763</v>
      </c>
      <c r="G626" s="224" t="s">
        <v>203</v>
      </c>
      <c r="H626" s="225">
        <v>34.560000000000004</v>
      </c>
      <c r="I626" s="226"/>
      <c r="J626" s="226"/>
      <c r="K626" s="227">
        <f>ROUND(P626*H626,2)</f>
        <v>0</v>
      </c>
      <c r="L626" s="223" t="s">
        <v>1</v>
      </c>
      <c r="M626" s="44"/>
      <c r="N626" s="228" t="s">
        <v>1</v>
      </c>
      <c r="O626" s="229" t="s">
        <v>39</v>
      </c>
      <c r="P626" s="230">
        <f>I626+J626</f>
        <v>0</v>
      </c>
      <c r="Q626" s="230">
        <f>ROUND(I626*H626,2)</f>
        <v>0</v>
      </c>
      <c r="R626" s="230">
        <f>ROUND(J626*H626,2)</f>
        <v>0</v>
      </c>
      <c r="S626" s="91"/>
      <c r="T626" s="231">
        <f>S626*H626</f>
        <v>0</v>
      </c>
      <c r="U626" s="231">
        <v>0</v>
      </c>
      <c r="V626" s="231">
        <f>U626*H626</f>
        <v>0</v>
      </c>
      <c r="W626" s="231">
        <v>0</v>
      </c>
      <c r="X626" s="232">
        <f>W626*H626</f>
        <v>0</v>
      </c>
      <c r="Y626" s="38"/>
      <c r="Z626" s="38"/>
      <c r="AA626" s="38"/>
      <c r="AB626" s="38"/>
      <c r="AC626" s="38"/>
      <c r="AD626" s="38"/>
      <c r="AE626" s="38"/>
      <c r="AR626" s="233" t="s">
        <v>198</v>
      </c>
      <c r="AT626" s="233" t="s">
        <v>171</v>
      </c>
      <c r="AU626" s="233" t="s">
        <v>85</v>
      </c>
      <c r="AY626" s="17" t="s">
        <v>168</v>
      </c>
      <c r="BE626" s="234">
        <f>IF(O626="základní",K626,0)</f>
        <v>0</v>
      </c>
      <c r="BF626" s="234">
        <f>IF(O626="snížená",K626,0)</f>
        <v>0</v>
      </c>
      <c r="BG626" s="234">
        <f>IF(O626="zákl. přenesená",K626,0)</f>
        <v>0</v>
      </c>
      <c r="BH626" s="234">
        <f>IF(O626="sníž. přenesená",K626,0)</f>
        <v>0</v>
      </c>
      <c r="BI626" s="234">
        <f>IF(O626="nulová",K626,0)</f>
        <v>0</v>
      </c>
      <c r="BJ626" s="17" t="s">
        <v>83</v>
      </c>
      <c r="BK626" s="234">
        <f>ROUND(P626*H626,2)</f>
        <v>0</v>
      </c>
      <c r="BL626" s="17" t="s">
        <v>198</v>
      </c>
      <c r="BM626" s="233" t="s">
        <v>764</v>
      </c>
    </row>
    <row r="627" s="2" customFormat="1">
      <c r="A627" s="38"/>
      <c r="B627" s="39"/>
      <c r="C627" s="40"/>
      <c r="D627" s="235" t="s">
        <v>176</v>
      </c>
      <c r="E627" s="40"/>
      <c r="F627" s="236" t="s">
        <v>763</v>
      </c>
      <c r="G627" s="40"/>
      <c r="H627" s="40"/>
      <c r="I627" s="237"/>
      <c r="J627" s="237"/>
      <c r="K627" s="40"/>
      <c r="L627" s="40"/>
      <c r="M627" s="44"/>
      <c r="N627" s="238"/>
      <c r="O627" s="239"/>
      <c r="P627" s="91"/>
      <c r="Q627" s="91"/>
      <c r="R627" s="91"/>
      <c r="S627" s="91"/>
      <c r="T627" s="91"/>
      <c r="U627" s="91"/>
      <c r="V627" s="91"/>
      <c r="W627" s="91"/>
      <c r="X627" s="92"/>
      <c r="Y627" s="38"/>
      <c r="Z627" s="38"/>
      <c r="AA627" s="38"/>
      <c r="AB627" s="38"/>
      <c r="AC627" s="38"/>
      <c r="AD627" s="38"/>
      <c r="AE627" s="38"/>
      <c r="AT627" s="17" t="s">
        <v>176</v>
      </c>
      <c r="AU627" s="17" t="s">
        <v>85</v>
      </c>
    </row>
    <row r="628" s="13" customFormat="1">
      <c r="A628" s="13"/>
      <c r="B628" s="240"/>
      <c r="C628" s="241"/>
      <c r="D628" s="235" t="s">
        <v>205</v>
      </c>
      <c r="E628" s="242" t="s">
        <v>1</v>
      </c>
      <c r="F628" s="243" t="s">
        <v>765</v>
      </c>
      <c r="G628" s="241"/>
      <c r="H628" s="244">
        <v>34.560000000000004</v>
      </c>
      <c r="I628" s="245"/>
      <c r="J628" s="245"/>
      <c r="K628" s="241"/>
      <c r="L628" s="241"/>
      <c r="M628" s="246"/>
      <c r="N628" s="247"/>
      <c r="O628" s="248"/>
      <c r="P628" s="248"/>
      <c r="Q628" s="248"/>
      <c r="R628" s="248"/>
      <c r="S628" s="248"/>
      <c r="T628" s="248"/>
      <c r="U628" s="248"/>
      <c r="V628" s="248"/>
      <c r="W628" s="248"/>
      <c r="X628" s="249"/>
      <c r="Y628" s="13"/>
      <c r="Z628" s="13"/>
      <c r="AA628" s="13"/>
      <c r="AB628" s="13"/>
      <c r="AC628" s="13"/>
      <c r="AD628" s="13"/>
      <c r="AE628" s="13"/>
      <c r="AT628" s="250" t="s">
        <v>205</v>
      </c>
      <c r="AU628" s="250" t="s">
        <v>85</v>
      </c>
      <c r="AV628" s="13" t="s">
        <v>85</v>
      </c>
      <c r="AW628" s="13" t="s">
        <v>5</v>
      </c>
      <c r="AX628" s="13" t="s">
        <v>76</v>
      </c>
      <c r="AY628" s="250" t="s">
        <v>168</v>
      </c>
    </row>
    <row r="629" s="14" customFormat="1">
      <c r="A629" s="14"/>
      <c r="B629" s="251"/>
      <c r="C629" s="252"/>
      <c r="D629" s="235" t="s">
        <v>205</v>
      </c>
      <c r="E629" s="253" t="s">
        <v>1</v>
      </c>
      <c r="F629" s="254" t="s">
        <v>207</v>
      </c>
      <c r="G629" s="252"/>
      <c r="H629" s="255">
        <v>34.560000000000004</v>
      </c>
      <c r="I629" s="256"/>
      <c r="J629" s="256"/>
      <c r="K629" s="252"/>
      <c r="L629" s="252"/>
      <c r="M629" s="257"/>
      <c r="N629" s="258"/>
      <c r="O629" s="259"/>
      <c r="P629" s="259"/>
      <c r="Q629" s="259"/>
      <c r="R629" s="259"/>
      <c r="S629" s="259"/>
      <c r="T629" s="259"/>
      <c r="U629" s="259"/>
      <c r="V629" s="259"/>
      <c r="W629" s="259"/>
      <c r="X629" s="260"/>
      <c r="Y629" s="14"/>
      <c r="Z629" s="14"/>
      <c r="AA629" s="14"/>
      <c r="AB629" s="14"/>
      <c r="AC629" s="14"/>
      <c r="AD629" s="14"/>
      <c r="AE629" s="14"/>
      <c r="AT629" s="261" t="s">
        <v>205</v>
      </c>
      <c r="AU629" s="261" t="s">
        <v>85</v>
      </c>
      <c r="AV629" s="14" t="s">
        <v>175</v>
      </c>
      <c r="AW629" s="14" t="s">
        <v>5</v>
      </c>
      <c r="AX629" s="14" t="s">
        <v>83</v>
      </c>
      <c r="AY629" s="261" t="s">
        <v>168</v>
      </c>
    </row>
    <row r="630" s="2" customFormat="1" ht="16.5" customHeight="1">
      <c r="A630" s="38"/>
      <c r="B630" s="39"/>
      <c r="C630" s="262" t="s">
        <v>459</v>
      </c>
      <c r="D630" s="262" t="s">
        <v>304</v>
      </c>
      <c r="E630" s="263" t="s">
        <v>686</v>
      </c>
      <c r="F630" s="264" t="s">
        <v>687</v>
      </c>
      <c r="G630" s="265" t="s">
        <v>226</v>
      </c>
      <c r="H630" s="266">
        <v>0.012</v>
      </c>
      <c r="I630" s="267"/>
      <c r="J630" s="268"/>
      <c r="K630" s="269">
        <f>ROUND(P630*H630,2)</f>
        <v>0</v>
      </c>
      <c r="L630" s="264" t="s">
        <v>1</v>
      </c>
      <c r="M630" s="270"/>
      <c r="N630" s="271" t="s">
        <v>1</v>
      </c>
      <c r="O630" s="229" t="s">
        <v>39</v>
      </c>
      <c r="P630" s="230">
        <f>I630+J630</f>
        <v>0</v>
      </c>
      <c r="Q630" s="230">
        <f>ROUND(I630*H630,2)</f>
        <v>0</v>
      </c>
      <c r="R630" s="230">
        <f>ROUND(J630*H630,2)</f>
        <v>0</v>
      </c>
      <c r="S630" s="91"/>
      <c r="T630" s="231">
        <f>S630*H630</f>
        <v>0</v>
      </c>
      <c r="U630" s="231">
        <v>0</v>
      </c>
      <c r="V630" s="231">
        <f>U630*H630</f>
        <v>0</v>
      </c>
      <c r="W630" s="231">
        <v>0</v>
      </c>
      <c r="X630" s="232">
        <f>W630*H630</f>
        <v>0</v>
      </c>
      <c r="Y630" s="38"/>
      <c r="Z630" s="38"/>
      <c r="AA630" s="38"/>
      <c r="AB630" s="38"/>
      <c r="AC630" s="38"/>
      <c r="AD630" s="38"/>
      <c r="AE630" s="38"/>
      <c r="AR630" s="233" t="s">
        <v>236</v>
      </c>
      <c r="AT630" s="233" t="s">
        <v>304</v>
      </c>
      <c r="AU630" s="233" t="s">
        <v>85</v>
      </c>
      <c r="AY630" s="17" t="s">
        <v>168</v>
      </c>
      <c r="BE630" s="234">
        <f>IF(O630="základní",K630,0)</f>
        <v>0</v>
      </c>
      <c r="BF630" s="234">
        <f>IF(O630="snížená",K630,0)</f>
        <v>0</v>
      </c>
      <c r="BG630" s="234">
        <f>IF(O630="zákl. přenesená",K630,0)</f>
        <v>0</v>
      </c>
      <c r="BH630" s="234">
        <f>IF(O630="sníž. přenesená",K630,0)</f>
        <v>0</v>
      </c>
      <c r="BI630" s="234">
        <f>IF(O630="nulová",K630,0)</f>
        <v>0</v>
      </c>
      <c r="BJ630" s="17" t="s">
        <v>83</v>
      </c>
      <c r="BK630" s="234">
        <f>ROUND(P630*H630,2)</f>
        <v>0</v>
      </c>
      <c r="BL630" s="17" t="s">
        <v>198</v>
      </c>
      <c r="BM630" s="233" t="s">
        <v>766</v>
      </c>
    </row>
    <row r="631" s="2" customFormat="1">
      <c r="A631" s="38"/>
      <c r="B631" s="39"/>
      <c r="C631" s="40"/>
      <c r="D631" s="235" t="s">
        <v>176</v>
      </c>
      <c r="E631" s="40"/>
      <c r="F631" s="236" t="s">
        <v>687</v>
      </c>
      <c r="G631" s="40"/>
      <c r="H631" s="40"/>
      <c r="I631" s="237"/>
      <c r="J631" s="237"/>
      <c r="K631" s="40"/>
      <c r="L631" s="40"/>
      <c r="M631" s="44"/>
      <c r="N631" s="238"/>
      <c r="O631" s="239"/>
      <c r="P631" s="91"/>
      <c r="Q631" s="91"/>
      <c r="R631" s="91"/>
      <c r="S631" s="91"/>
      <c r="T631" s="91"/>
      <c r="U631" s="91"/>
      <c r="V631" s="91"/>
      <c r="W631" s="91"/>
      <c r="X631" s="92"/>
      <c r="Y631" s="38"/>
      <c r="Z631" s="38"/>
      <c r="AA631" s="38"/>
      <c r="AB631" s="38"/>
      <c r="AC631" s="38"/>
      <c r="AD631" s="38"/>
      <c r="AE631" s="38"/>
      <c r="AT631" s="17" t="s">
        <v>176</v>
      </c>
      <c r="AU631" s="17" t="s">
        <v>85</v>
      </c>
    </row>
    <row r="632" s="2" customFormat="1">
      <c r="A632" s="38"/>
      <c r="B632" s="39"/>
      <c r="C632" s="40"/>
      <c r="D632" s="235" t="s">
        <v>308</v>
      </c>
      <c r="E632" s="40"/>
      <c r="F632" s="272" t="s">
        <v>689</v>
      </c>
      <c r="G632" s="40"/>
      <c r="H632" s="40"/>
      <c r="I632" s="237"/>
      <c r="J632" s="237"/>
      <c r="K632" s="40"/>
      <c r="L632" s="40"/>
      <c r="M632" s="44"/>
      <c r="N632" s="238"/>
      <c r="O632" s="239"/>
      <c r="P632" s="91"/>
      <c r="Q632" s="91"/>
      <c r="R632" s="91"/>
      <c r="S632" s="91"/>
      <c r="T632" s="91"/>
      <c r="U632" s="91"/>
      <c r="V632" s="91"/>
      <c r="W632" s="91"/>
      <c r="X632" s="92"/>
      <c r="Y632" s="38"/>
      <c r="Z632" s="38"/>
      <c r="AA632" s="38"/>
      <c r="AB632" s="38"/>
      <c r="AC632" s="38"/>
      <c r="AD632" s="38"/>
      <c r="AE632" s="38"/>
      <c r="AT632" s="17" t="s">
        <v>308</v>
      </c>
      <c r="AU632" s="17" t="s">
        <v>85</v>
      </c>
    </row>
    <row r="633" s="13" customFormat="1">
      <c r="A633" s="13"/>
      <c r="B633" s="240"/>
      <c r="C633" s="241"/>
      <c r="D633" s="235" t="s">
        <v>205</v>
      </c>
      <c r="E633" s="242" t="s">
        <v>1</v>
      </c>
      <c r="F633" s="243" t="s">
        <v>767</v>
      </c>
      <c r="G633" s="241"/>
      <c r="H633" s="244">
        <v>0.012</v>
      </c>
      <c r="I633" s="245"/>
      <c r="J633" s="245"/>
      <c r="K633" s="241"/>
      <c r="L633" s="241"/>
      <c r="M633" s="246"/>
      <c r="N633" s="247"/>
      <c r="O633" s="248"/>
      <c r="P633" s="248"/>
      <c r="Q633" s="248"/>
      <c r="R633" s="248"/>
      <c r="S633" s="248"/>
      <c r="T633" s="248"/>
      <c r="U633" s="248"/>
      <c r="V633" s="248"/>
      <c r="W633" s="248"/>
      <c r="X633" s="249"/>
      <c r="Y633" s="13"/>
      <c r="Z633" s="13"/>
      <c r="AA633" s="13"/>
      <c r="AB633" s="13"/>
      <c r="AC633" s="13"/>
      <c r="AD633" s="13"/>
      <c r="AE633" s="13"/>
      <c r="AT633" s="250" t="s">
        <v>205</v>
      </c>
      <c r="AU633" s="250" t="s">
        <v>85</v>
      </c>
      <c r="AV633" s="13" t="s">
        <v>85</v>
      </c>
      <c r="AW633" s="13" t="s">
        <v>5</v>
      </c>
      <c r="AX633" s="13" t="s">
        <v>76</v>
      </c>
      <c r="AY633" s="250" t="s">
        <v>168</v>
      </c>
    </row>
    <row r="634" s="14" customFormat="1">
      <c r="A634" s="14"/>
      <c r="B634" s="251"/>
      <c r="C634" s="252"/>
      <c r="D634" s="235" t="s">
        <v>205</v>
      </c>
      <c r="E634" s="253" t="s">
        <v>1</v>
      </c>
      <c r="F634" s="254" t="s">
        <v>207</v>
      </c>
      <c r="G634" s="252"/>
      <c r="H634" s="255">
        <v>0.012</v>
      </c>
      <c r="I634" s="256"/>
      <c r="J634" s="256"/>
      <c r="K634" s="252"/>
      <c r="L634" s="252"/>
      <c r="M634" s="257"/>
      <c r="N634" s="258"/>
      <c r="O634" s="259"/>
      <c r="P634" s="259"/>
      <c r="Q634" s="259"/>
      <c r="R634" s="259"/>
      <c r="S634" s="259"/>
      <c r="T634" s="259"/>
      <c r="U634" s="259"/>
      <c r="V634" s="259"/>
      <c r="W634" s="259"/>
      <c r="X634" s="260"/>
      <c r="Y634" s="14"/>
      <c r="Z634" s="14"/>
      <c r="AA634" s="14"/>
      <c r="AB634" s="14"/>
      <c r="AC634" s="14"/>
      <c r="AD634" s="14"/>
      <c r="AE634" s="14"/>
      <c r="AT634" s="261" t="s">
        <v>205</v>
      </c>
      <c r="AU634" s="261" t="s">
        <v>85</v>
      </c>
      <c r="AV634" s="14" t="s">
        <v>175</v>
      </c>
      <c r="AW634" s="14" t="s">
        <v>5</v>
      </c>
      <c r="AX634" s="14" t="s">
        <v>83</v>
      </c>
      <c r="AY634" s="261" t="s">
        <v>168</v>
      </c>
    </row>
    <row r="635" s="2" customFormat="1" ht="33" customHeight="1">
      <c r="A635" s="38"/>
      <c r="B635" s="39"/>
      <c r="C635" s="221" t="s">
        <v>768</v>
      </c>
      <c r="D635" s="221" t="s">
        <v>171</v>
      </c>
      <c r="E635" s="222" t="s">
        <v>769</v>
      </c>
      <c r="F635" s="223" t="s">
        <v>770</v>
      </c>
      <c r="G635" s="224" t="s">
        <v>203</v>
      </c>
      <c r="H635" s="225">
        <v>34.560000000000004</v>
      </c>
      <c r="I635" s="226"/>
      <c r="J635" s="226"/>
      <c r="K635" s="227">
        <f>ROUND(P635*H635,2)</f>
        <v>0</v>
      </c>
      <c r="L635" s="223" t="s">
        <v>1</v>
      </c>
      <c r="M635" s="44"/>
      <c r="N635" s="228" t="s">
        <v>1</v>
      </c>
      <c r="O635" s="229" t="s">
        <v>39</v>
      </c>
      <c r="P635" s="230">
        <f>I635+J635</f>
        <v>0</v>
      </c>
      <c r="Q635" s="230">
        <f>ROUND(I635*H635,2)</f>
        <v>0</v>
      </c>
      <c r="R635" s="230">
        <f>ROUND(J635*H635,2)</f>
        <v>0</v>
      </c>
      <c r="S635" s="91"/>
      <c r="T635" s="231">
        <f>S635*H635</f>
        <v>0</v>
      </c>
      <c r="U635" s="231">
        <v>0</v>
      </c>
      <c r="V635" s="231">
        <f>U635*H635</f>
        <v>0</v>
      </c>
      <c r="W635" s="231">
        <v>0</v>
      </c>
      <c r="X635" s="232">
        <f>W635*H635</f>
        <v>0</v>
      </c>
      <c r="Y635" s="38"/>
      <c r="Z635" s="38"/>
      <c r="AA635" s="38"/>
      <c r="AB635" s="38"/>
      <c r="AC635" s="38"/>
      <c r="AD635" s="38"/>
      <c r="AE635" s="38"/>
      <c r="AR635" s="233" t="s">
        <v>198</v>
      </c>
      <c r="AT635" s="233" t="s">
        <v>171</v>
      </c>
      <c r="AU635" s="233" t="s">
        <v>85</v>
      </c>
      <c r="AY635" s="17" t="s">
        <v>168</v>
      </c>
      <c r="BE635" s="234">
        <f>IF(O635="základní",K635,0)</f>
        <v>0</v>
      </c>
      <c r="BF635" s="234">
        <f>IF(O635="snížená",K635,0)</f>
        <v>0</v>
      </c>
      <c r="BG635" s="234">
        <f>IF(O635="zákl. přenesená",K635,0)</f>
        <v>0</v>
      </c>
      <c r="BH635" s="234">
        <f>IF(O635="sníž. přenesená",K635,0)</f>
        <v>0</v>
      </c>
      <c r="BI635" s="234">
        <f>IF(O635="nulová",K635,0)</f>
        <v>0</v>
      </c>
      <c r="BJ635" s="17" t="s">
        <v>83</v>
      </c>
      <c r="BK635" s="234">
        <f>ROUND(P635*H635,2)</f>
        <v>0</v>
      </c>
      <c r="BL635" s="17" t="s">
        <v>198</v>
      </c>
      <c r="BM635" s="233" t="s">
        <v>771</v>
      </c>
    </row>
    <row r="636" s="2" customFormat="1">
      <c r="A636" s="38"/>
      <c r="B636" s="39"/>
      <c r="C636" s="40"/>
      <c r="D636" s="235" t="s">
        <v>176</v>
      </c>
      <c r="E636" s="40"/>
      <c r="F636" s="236" t="s">
        <v>770</v>
      </c>
      <c r="G636" s="40"/>
      <c r="H636" s="40"/>
      <c r="I636" s="237"/>
      <c r="J636" s="237"/>
      <c r="K636" s="40"/>
      <c r="L636" s="40"/>
      <c r="M636" s="44"/>
      <c r="N636" s="238"/>
      <c r="O636" s="239"/>
      <c r="P636" s="91"/>
      <c r="Q636" s="91"/>
      <c r="R636" s="91"/>
      <c r="S636" s="91"/>
      <c r="T636" s="91"/>
      <c r="U636" s="91"/>
      <c r="V636" s="91"/>
      <c r="W636" s="91"/>
      <c r="X636" s="92"/>
      <c r="Y636" s="38"/>
      <c r="Z636" s="38"/>
      <c r="AA636" s="38"/>
      <c r="AB636" s="38"/>
      <c r="AC636" s="38"/>
      <c r="AD636" s="38"/>
      <c r="AE636" s="38"/>
      <c r="AT636" s="17" t="s">
        <v>176</v>
      </c>
      <c r="AU636" s="17" t="s">
        <v>85</v>
      </c>
    </row>
    <row r="637" s="2" customFormat="1" ht="49.05" customHeight="1">
      <c r="A637" s="38"/>
      <c r="B637" s="39"/>
      <c r="C637" s="262" t="s">
        <v>464</v>
      </c>
      <c r="D637" s="262" t="s">
        <v>304</v>
      </c>
      <c r="E637" s="263" t="s">
        <v>695</v>
      </c>
      <c r="F637" s="264" t="s">
        <v>696</v>
      </c>
      <c r="G637" s="265" t="s">
        <v>203</v>
      </c>
      <c r="H637" s="266">
        <v>41.472</v>
      </c>
      <c r="I637" s="267"/>
      <c r="J637" s="268"/>
      <c r="K637" s="269">
        <f>ROUND(P637*H637,2)</f>
        <v>0</v>
      </c>
      <c r="L637" s="264" t="s">
        <v>1</v>
      </c>
      <c r="M637" s="270"/>
      <c r="N637" s="271" t="s">
        <v>1</v>
      </c>
      <c r="O637" s="229" t="s">
        <v>39</v>
      </c>
      <c r="P637" s="230">
        <f>I637+J637</f>
        <v>0</v>
      </c>
      <c r="Q637" s="230">
        <f>ROUND(I637*H637,2)</f>
        <v>0</v>
      </c>
      <c r="R637" s="230">
        <f>ROUND(J637*H637,2)</f>
        <v>0</v>
      </c>
      <c r="S637" s="91"/>
      <c r="T637" s="231">
        <f>S637*H637</f>
        <v>0</v>
      </c>
      <c r="U637" s="231">
        <v>0</v>
      </c>
      <c r="V637" s="231">
        <f>U637*H637</f>
        <v>0</v>
      </c>
      <c r="W637" s="231">
        <v>0</v>
      </c>
      <c r="X637" s="232">
        <f>W637*H637</f>
        <v>0</v>
      </c>
      <c r="Y637" s="38"/>
      <c r="Z637" s="38"/>
      <c r="AA637" s="38"/>
      <c r="AB637" s="38"/>
      <c r="AC637" s="38"/>
      <c r="AD637" s="38"/>
      <c r="AE637" s="38"/>
      <c r="AR637" s="233" t="s">
        <v>236</v>
      </c>
      <c r="AT637" s="233" t="s">
        <v>304</v>
      </c>
      <c r="AU637" s="233" t="s">
        <v>85</v>
      </c>
      <c r="AY637" s="17" t="s">
        <v>168</v>
      </c>
      <c r="BE637" s="234">
        <f>IF(O637="základní",K637,0)</f>
        <v>0</v>
      </c>
      <c r="BF637" s="234">
        <f>IF(O637="snížená",K637,0)</f>
        <v>0</v>
      </c>
      <c r="BG637" s="234">
        <f>IF(O637="zákl. přenesená",K637,0)</f>
        <v>0</v>
      </c>
      <c r="BH637" s="234">
        <f>IF(O637="sníž. přenesená",K637,0)</f>
        <v>0</v>
      </c>
      <c r="BI637" s="234">
        <f>IF(O637="nulová",K637,0)</f>
        <v>0</v>
      </c>
      <c r="BJ637" s="17" t="s">
        <v>83</v>
      </c>
      <c r="BK637" s="234">
        <f>ROUND(P637*H637,2)</f>
        <v>0</v>
      </c>
      <c r="BL637" s="17" t="s">
        <v>198</v>
      </c>
      <c r="BM637" s="233" t="s">
        <v>772</v>
      </c>
    </row>
    <row r="638" s="2" customFormat="1">
      <c r="A638" s="38"/>
      <c r="B638" s="39"/>
      <c r="C638" s="40"/>
      <c r="D638" s="235" t="s">
        <v>176</v>
      </c>
      <c r="E638" s="40"/>
      <c r="F638" s="236" t="s">
        <v>696</v>
      </c>
      <c r="G638" s="40"/>
      <c r="H638" s="40"/>
      <c r="I638" s="237"/>
      <c r="J638" s="237"/>
      <c r="K638" s="40"/>
      <c r="L638" s="40"/>
      <c r="M638" s="44"/>
      <c r="N638" s="238"/>
      <c r="O638" s="239"/>
      <c r="P638" s="91"/>
      <c r="Q638" s="91"/>
      <c r="R638" s="91"/>
      <c r="S638" s="91"/>
      <c r="T638" s="91"/>
      <c r="U638" s="91"/>
      <c r="V638" s="91"/>
      <c r="W638" s="91"/>
      <c r="X638" s="92"/>
      <c r="Y638" s="38"/>
      <c r="Z638" s="38"/>
      <c r="AA638" s="38"/>
      <c r="AB638" s="38"/>
      <c r="AC638" s="38"/>
      <c r="AD638" s="38"/>
      <c r="AE638" s="38"/>
      <c r="AT638" s="17" t="s">
        <v>176</v>
      </c>
      <c r="AU638" s="17" t="s">
        <v>85</v>
      </c>
    </row>
    <row r="639" s="13" customFormat="1">
      <c r="A639" s="13"/>
      <c r="B639" s="240"/>
      <c r="C639" s="241"/>
      <c r="D639" s="235" t="s">
        <v>205</v>
      </c>
      <c r="E639" s="242" t="s">
        <v>1</v>
      </c>
      <c r="F639" s="243" t="s">
        <v>773</v>
      </c>
      <c r="G639" s="241"/>
      <c r="H639" s="244">
        <v>41.472</v>
      </c>
      <c r="I639" s="245"/>
      <c r="J639" s="245"/>
      <c r="K639" s="241"/>
      <c r="L639" s="241"/>
      <c r="M639" s="246"/>
      <c r="N639" s="247"/>
      <c r="O639" s="248"/>
      <c r="P639" s="248"/>
      <c r="Q639" s="248"/>
      <c r="R639" s="248"/>
      <c r="S639" s="248"/>
      <c r="T639" s="248"/>
      <c r="U639" s="248"/>
      <c r="V639" s="248"/>
      <c r="W639" s="248"/>
      <c r="X639" s="249"/>
      <c r="Y639" s="13"/>
      <c r="Z639" s="13"/>
      <c r="AA639" s="13"/>
      <c r="AB639" s="13"/>
      <c r="AC639" s="13"/>
      <c r="AD639" s="13"/>
      <c r="AE639" s="13"/>
      <c r="AT639" s="250" t="s">
        <v>205</v>
      </c>
      <c r="AU639" s="250" t="s">
        <v>85</v>
      </c>
      <c r="AV639" s="13" t="s">
        <v>85</v>
      </c>
      <c r="AW639" s="13" t="s">
        <v>5</v>
      </c>
      <c r="AX639" s="13" t="s">
        <v>76</v>
      </c>
      <c r="AY639" s="250" t="s">
        <v>168</v>
      </c>
    </row>
    <row r="640" s="14" customFormat="1">
      <c r="A640" s="14"/>
      <c r="B640" s="251"/>
      <c r="C640" s="252"/>
      <c r="D640" s="235" t="s">
        <v>205</v>
      </c>
      <c r="E640" s="253" t="s">
        <v>1</v>
      </c>
      <c r="F640" s="254" t="s">
        <v>207</v>
      </c>
      <c r="G640" s="252"/>
      <c r="H640" s="255">
        <v>41.472</v>
      </c>
      <c r="I640" s="256"/>
      <c r="J640" s="256"/>
      <c r="K640" s="252"/>
      <c r="L640" s="252"/>
      <c r="M640" s="257"/>
      <c r="N640" s="258"/>
      <c r="O640" s="259"/>
      <c r="P640" s="259"/>
      <c r="Q640" s="259"/>
      <c r="R640" s="259"/>
      <c r="S640" s="259"/>
      <c r="T640" s="259"/>
      <c r="U640" s="259"/>
      <c r="V640" s="259"/>
      <c r="W640" s="259"/>
      <c r="X640" s="260"/>
      <c r="Y640" s="14"/>
      <c r="Z640" s="14"/>
      <c r="AA640" s="14"/>
      <c r="AB640" s="14"/>
      <c r="AC640" s="14"/>
      <c r="AD640" s="14"/>
      <c r="AE640" s="14"/>
      <c r="AT640" s="261" t="s">
        <v>205</v>
      </c>
      <c r="AU640" s="261" t="s">
        <v>85</v>
      </c>
      <c r="AV640" s="14" t="s">
        <v>175</v>
      </c>
      <c r="AW640" s="14" t="s">
        <v>5</v>
      </c>
      <c r="AX640" s="14" t="s">
        <v>83</v>
      </c>
      <c r="AY640" s="261" t="s">
        <v>168</v>
      </c>
    </row>
    <row r="641" s="2" customFormat="1" ht="24.15" customHeight="1">
      <c r="A641" s="38"/>
      <c r="B641" s="39"/>
      <c r="C641" s="221" t="s">
        <v>774</v>
      </c>
      <c r="D641" s="221" t="s">
        <v>171</v>
      </c>
      <c r="E641" s="222" t="s">
        <v>775</v>
      </c>
      <c r="F641" s="223" t="s">
        <v>776</v>
      </c>
      <c r="G641" s="224" t="s">
        <v>203</v>
      </c>
      <c r="H641" s="225">
        <v>20.16</v>
      </c>
      <c r="I641" s="226"/>
      <c r="J641" s="226"/>
      <c r="K641" s="227">
        <f>ROUND(P641*H641,2)</f>
        <v>0</v>
      </c>
      <c r="L641" s="223" t="s">
        <v>1</v>
      </c>
      <c r="M641" s="44"/>
      <c r="N641" s="228" t="s">
        <v>1</v>
      </c>
      <c r="O641" s="229" t="s">
        <v>39</v>
      </c>
      <c r="P641" s="230">
        <f>I641+J641</f>
        <v>0</v>
      </c>
      <c r="Q641" s="230">
        <f>ROUND(I641*H641,2)</f>
        <v>0</v>
      </c>
      <c r="R641" s="230">
        <f>ROUND(J641*H641,2)</f>
        <v>0</v>
      </c>
      <c r="S641" s="91"/>
      <c r="T641" s="231">
        <f>S641*H641</f>
        <v>0</v>
      </c>
      <c r="U641" s="231">
        <v>0</v>
      </c>
      <c r="V641" s="231">
        <f>U641*H641</f>
        <v>0</v>
      </c>
      <c r="W641" s="231">
        <v>0</v>
      </c>
      <c r="X641" s="232">
        <f>W641*H641</f>
        <v>0</v>
      </c>
      <c r="Y641" s="38"/>
      <c r="Z641" s="38"/>
      <c r="AA641" s="38"/>
      <c r="AB641" s="38"/>
      <c r="AC641" s="38"/>
      <c r="AD641" s="38"/>
      <c r="AE641" s="38"/>
      <c r="AR641" s="233" t="s">
        <v>198</v>
      </c>
      <c r="AT641" s="233" t="s">
        <v>171</v>
      </c>
      <c r="AU641" s="233" t="s">
        <v>85</v>
      </c>
      <c r="AY641" s="17" t="s">
        <v>168</v>
      </c>
      <c r="BE641" s="234">
        <f>IF(O641="základní",K641,0)</f>
        <v>0</v>
      </c>
      <c r="BF641" s="234">
        <f>IF(O641="snížená",K641,0)</f>
        <v>0</v>
      </c>
      <c r="BG641" s="234">
        <f>IF(O641="zákl. přenesená",K641,0)</f>
        <v>0</v>
      </c>
      <c r="BH641" s="234">
        <f>IF(O641="sníž. přenesená",K641,0)</f>
        <v>0</v>
      </c>
      <c r="BI641" s="234">
        <f>IF(O641="nulová",K641,0)</f>
        <v>0</v>
      </c>
      <c r="BJ641" s="17" t="s">
        <v>83</v>
      </c>
      <c r="BK641" s="234">
        <f>ROUND(P641*H641,2)</f>
        <v>0</v>
      </c>
      <c r="BL641" s="17" t="s">
        <v>198</v>
      </c>
      <c r="BM641" s="233" t="s">
        <v>777</v>
      </c>
    </row>
    <row r="642" s="2" customFormat="1">
      <c r="A642" s="38"/>
      <c r="B642" s="39"/>
      <c r="C642" s="40"/>
      <c r="D642" s="235" t="s">
        <v>176</v>
      </c>
      <c r="E642" s="40"/>
      <c r="F642" s="236" t="s">
        <v>776</v>
      </c>
      <c r="G642" s="40"/>
      <c r="H642" s="40"/>
      <c r="I642" s="237"/>
      <c r="J642" s="237"/>
      <c r="K642" s="40"/>
      <c r="L642" s="40"/>
      <c r="M642" s="44"/>
      <c r="N642" s="238"/>
      <c r="O642" s="239"/>
      <c r="P642" s="91"/>
      <c r="Q642" s="91"/>
      <c r="R642" s="91"/>
      <c r="S642" s="91"/>
      <c r="T642" s="91"/>
      <c r="U642" s="91"/>
      <c r="V642" s="91"/>
      <c r="W642" s="91"/>
      <c r="X642" s="92"/>
      <c r="Y642" s="38"/>
      <c r="Z642" s="38"/>
      <c r="AA642" s="38"/>
      <c r="AB642" s="38"/>
      <c r="AC642" s="38"/>
      <c r="AD642" s="38"/>
      <c r="AE642" s="38"/>
      <c r="AT642" s="17" t="s">
        <v>176</v>
      </c>
      <c r="AU642" s="17" t="s">
        <v>85</v>
      </c>
    </row>
    <row r="643" s="13" customFormat="1">
      <c r="A643" s="13"/>
      <c r="B643" s="240"/>
      <c r="C643" s="241"/>
      <c r="D643" s="235" t="s">
        <v>205</v>
      </c>
      <c r="E643" s="242" t="s">
        <v>1</v>
      </c>
      <c r="F643" s="243" t="s">
        <v>778</v>
      </c>
      <c r="G643" s="241"/>
      <c r="H643" s="244">
        <v>20.16</v>
      </c>
      <c r="I643" s="245"/>
      <c r="J643" s="245"/>
      <c r="K643" s="241"/>
      <c r="L643" s="241"/>
      <c r="M643" s="246"/>
      <c r="N643" s="247"/>
      <c r="O643" s="248"/>
      <c r="P643" s="248"/>
      <c r="Q643" s="248"/>
      <c r="R643" s="248"/>
      <c r="S643" s="248"/>
      <c r="T643" s="248"/>
      <c r="U643" s="248"/>
      <c r="V643" s="248"/>
      <c r="W643" s="248"/>
      <c r="X643" s="249"/>
      <c r="Y643" s="13"/>
      <c r="Z643" s="13"/>
      <c r="AA643" s="13"/>
      <c r="AB643" s="13"/>
      <c r="AC643" s="13"/>
      <c r="AD643" s="13"/>
      <c r="AE643" s="13"/>
      <c r="AT643" s="250" t="s">
        <v>205</v>
      </c>
      <c r="AU643" s="250" t="s">
        <v>85</v>
      </c>
      <c r="AV643" s="13" t="s">
        <v>85</v>
      </c>
      <c r="AW643" s="13" t="s">
        <v>5</v>
      </c>
      <c r="AX643" s="13" t="s">
        <v>76</v>
      </c>
      <c r="AY643" s="250" t="s">
        <v>168</v>
      </c>
    </row>
    <row r="644" s="14" customFormat="1">
      <c r="A644" s="14"/>
      <c r="B644" s="251"/>
      <c r="C644" s="252"/>
      <c r="D644" s="235" t="s">
        <v>205</v>
      </c>
      <c r="E644" s="253" t="s">
        <v>1</v>
      </c>
      <c r="F644" s="254" t="s">
        <v>207</v>
      </c>
      <c r="G644" s="252"/>
      <c r="H644" s="255">
        <v>20.16</v>
      </c>
      <c r="I644" s="256"/>
      <c r="J644" s="256"/>
      <c r="K644" s="252"/>
      <c r="L644" s="252"/>
      <c r="M644" s="257"/>
      <c r="N644" s="258"/>
      <c r="O644" s="259"/>
      <c r="P644" s="259"/>
      <c r="Q644" s="259"/>
      <c r="R644" s="259"/>
      <c r="S644" s="259"/>
      <c r="T644" s="259"/>
      <c r="U644" s="259"/>
      <c r="V644" s="259"/>
      <c r="W644" s="259"/>
      <c r="X644" s="260"/>
      <c r="Y644" s="14"/>
      <c r="Z644" s="14"/>
      <c r="AA644" s="14"/>
      <c r="AB644" s="14"/>
      <c r="AC644" s="14"/>
      <c r="AD644" s="14"/>
      <c r="AE644" s="14"/>
      <c r="AT644" s="261" t="s">
        <v>205</v>
      </c>
      <c r="AU644" s="261" t="s">
        <v>85</v>
      </c>
      <c r="AV644" s="14" t="s">
        <v>175</v>
      </c>
      <c r="AW644" s="14" t="s">
        <v>5</v>
      </c>
      <c r="AX644" s="14" t="s">
        <v>83</v>
      </c>
      <c r="AY644" s="261" t="s">
        <v>168</v>
      </c>
    </row>
    <row r="645" s="2" customFormat="1" ht="24.15" customHeight="1">
      <c r="A645" s="38"/>
      <c r="B645" s="39"/>
      <c r="C645" s="262" t="s">
        <v>469</v>
      </c>
      <c r="D645" s="262" t="s">
        <v>304</v>
      </c>
      <c r="E645" s="263" t="s">
        <v>730</v>
      </c>
      <c r="F645" s="264" t="s">
        <v>731</v>
      </c>
      <c r="G645" s="265" t="s">
        <v>203</v>
      </c>
      <c r="H645" s="266">
        <v>3.629</v>
      </c>
      <c r="I645" s="267"/>
      <c r="J645" s="268"/>
      <c r="K645" s="269">
        <f>ROUND(P645*H645,2)</f>
        <v>0</v>
      </c>
      <c r="L645" s="264" t="s">
        <v>1</v>
      </c>
      <c r="M645" s="270"/>
      <c r="N645" s="271" t="s">
        <v>1</v>
      </c>
      <c r="O645" s="229" t="s">
        <v>39</v>
      </c>
      <c r="P645" s="230">
        <f>I645+J645</f>
        <v>0</v>
      </c>
      <c r="Q645" s="230">
        <f>ROUND(I645*H645,2)</f>
        <v>0</v>
      </c>
      <c r="R645" s="230">
        <f>ROUND(J645*H645,2)</f>
        <v>0</v>
      </c>
      <c r="S645" s="91"/>
      <c r="T645" s="231">
        <f>S645*H645</f>
        <v>0</v>
      </c>
      <c r="U645" s="231">
        <v>0</v>
      </c>
      <c r="V645" s="231">
        <f>U645*H645</f>
        <v>0</v>
      </c>
      <c r="W645" s="231">
        <v>0</v>
      </c>
      <c r="X645" s="232">
        <f>W645*H645</f>
        <v>0</v>
      </c>
      <c r="Y645" s="38"/>
      <c r="Z645" s="38"/>
      <c r="AA645" s="38"/>
      <c r="AB645" s="38"/>
      <c r="AC645" s="38"/>
      <c r="AD645" s="38"/>
      <c r="AE645" s="38"/>
      <c r="AR645" s="233" t="s">
        <v>236</v>
      </c>
      <c r="AT645" s="233" t="s">
        <v>304</v>
      </c>
      <c r="AU645" s="233" t="s">
        <v>85</v>
      </c>
      <c r="AY645" s="17" t="s">
        <v>168</v>
      </c>
      <c r="BE645" s="234">
        <f>IF(O645="základní",K645,0)</f>
        <v>0</v>
      </c>
      <c r="BF645" s="234">
        <f>IF(O645="snížená",K645,0)</f>
        <v>0</v>
      </c>
      <c r="BG645" s="234">
        <f>IF(O645="zákl. přenesená",K645,0)</f>
        <v>0</v>
      </c>
      <c r="BH645" s="234">
        <f>IF(O645="sníž. přenesená",K645,0)</f>
        <v>0</v>
      </c>
      <c r="BI645" s="234">
        <f>IF(O645="nulová",K645,0)</f>
        <v>0</v>
      </c>
      <c r="BJ645" s="17" t="s">
        <v>83</v>
      </c>
      <c r="BK645" s="234">
        <f>ROUND(P645*H645,2)</f>
        <v>0</v>
      </c>
      <c r="BL645" s="17" t="s">
        <v>198</v>
      </c>
      <c r="BM645" s="233" t="s">
        <v>779</v>
      </c>
    </row>
    <row r="646" s="2" customFormat="1">
      <c r="A646" s="38"/>
      <c r="B646" s="39"/>
      <c r="C646" s="40"/>
      <c r="D646" s="235" t="s">
        <v>176</v>
      </c>
      <c r="E646" s="40"/>
      <c r="F646" s="236" t="s">
        <v>731</v>
      </c>
      <c r="G646" s="40"/>
      <c r="H646" s="40"/>
      <c r="I646" s="237"/>
      <c r="J646" s="237"/>
      <c r="K646" s="40"/>
      <c r="L646" s="40"/>
      <c r="M646" s="44"/>
      <c r="N646" s="238"/>
      <c r="O646" s="239"/>
      <c r="P646" s="91"/>
      <c r="Q646" s="91"/>
      <c r="R646" s="91"/>
      <c r="S646" s="91"/>
      <c r="T646" s="91"/>
      <c r="U646" s="91"/>
      <c r="V646" s="91"/>
      <c r="W646" s="91"/>
      <c r="X646" s="92"/>
      <c r="Y646" s="38"/>
      <c r="Z646" s="38"/>
      <c r="AA646" s="38"/>
      <c r="AB646" s="38"/>
      <c r="AC646" s="38"/>
      <c r="AD646" s="38"/>
      <c r="AE646" s="38"/>
      <c r="AT646" s="17" t="s">
        <v>176</v>
      </c>
      <c r="AU646" s="17" t="s">
        <v>85</v>
      </c>
    </row>
    <row r="647" s="13" customFormat="1">
      <c r="A647" s="13"/>
      <c r="B647" s="240"/>
      <c r="C647" s="241"/>
      <c r="D647" s="235" t="s">
        <v>205</v>
      </c>
      <c r="E647" s="242" t="s">
        <v>1</v>
      </c>
      <c r="F647" s="243" t="s">
        <v>780</v>
      </c>
      <c r="G647" s="241"/>
      <c r="H647" s="244">
        <v>3.629</v>
      </c>
      <c r="I647" s="245"/>
      <c r="J647" s="245"/>
      <c r="K647" s="241"/>
      <c r="L647" s="241"/>
      <c r="M647" s="246"/>
      <c r="N647" s="247"/>
      <c r="O647" s="248"/>
      <c r="P647" s="248"/>
      <c r="Q647" s="248"/>
      <c r="R647" s="248"/>
      <c r="S647" s="248"/>
      <c r="T647" s="248"/>
      <c r="U647" s="248"/>
      <c r="V647" s="248"/>
      <c r="W647" s="248"/>
      <c r="X647" s="249"/>
      <c r="Y647" s="13"/>
      <c r="Z647" s="13"/>
      <c r="AA647" s="13"/>
      <c r="AB647" s="13"/>
      <c r="AC647" s="13"/>
      <c r="AD647" s="13"/>
      <c r="AE647" s="13"/>
      <c r="AT647" s="250" t="s">
        <v>205</v>
      </c>
      <c r="AU647" s="250" t="s">
        <v>85</v>
      </c>
      <c r="AV647" s="13" t="s">
        <v>85</v>
      </c>
      <c r="AW647" s="13" t="s">
        <v>5</v>
      </c>
      <c r="AX647" s="13" t="s">
        <v>76</v>
      </c>
      <c r="AY647" s="250" t="s">
        <v>168</v>
      </c>
    </row>
    <row r="648" s="14" customFormat="1">
      <c r="A648" s="14"/>
      <c r="B648" s="251"/>
      <c r="C648" s="252"/>
      <c r="D648" s="235" t="s">
        <v>205</v>
      </c>
      <c r="E648" s="253" t="s">
        <v>1</v>
      </c>
      <c r="F648" s="254" t="s">
        <v>207</v>
      </c>
      <c r="G648" s="252"/>
      <c r="H648" s="255">
        <v>3.629</v>
      </c>
      <c r="I648" s="256"/>
      <c r="J648" s="256"/>
      <c r="K648" s="252"/>
      <c r="L648" s="252"/>
      <c r="M648" s="257"/>
      <c r="N648" s="258"/>
      <c r="O648" s="259"/>
      <c r="P648" s="259"/>
      <c r="Q648" s="259"/>
      <c r="R648" s="259"/>
      <c r="S648" s="259"/>
      <c r="T648" s="259"/>
      <c r="U648" s="259"/>
      <c r="V648" s="259"/>
      <c r="W648" s="259"/>
      <c r="X648" s="260"/>
      <c r="Y648" s="14"/>
      <c r="Z648" s="14"/>
      <c r="AA648" s="14"/>
      <c r="AB648" s="14"/>
      <c r="AC648" s="14"/>
      <c r="AD648" s="14"/>
      <c r="AE648" s="14"/>
      <c r="AT648" s="261" t="s">
        <v>205</v>
      </c>
      <c r="AU648" s="261" t="s">
        <v>85</v>
      </c>
      <c r="AV648" s="14" t="s">
        <v>175</v>
      </c>
      <c r="AW648" s="14" t="s">
        <v>5</v>
      </c>
      <c r="AX648" s="14" t="s">
        <v>83</v>
      </c>
      <c r="AY648" s="261" t="s">
        <v>168</v>
      </c>
    </row>
    <row r="649" s="2" customFormat="1" ht="24.15" customHeight="1">
      <c r="A649" s="38"/>
      <c r="B649" s="39"/>
      <c r="C649" s="221" t="s">
        <v>781</v>
      </c>
      <c r="D649" s="221" t="s">
        <v>171</v>
      </c>
      <c r="E649" s="222" t="s">
        <v>782</v>
      </c>
      <c r="F649" s="223" t="s">
        <v>783</v>
      </c>
      <c r="G649" s="224" t="s">
        <v>226</v>
      </c>
      <c r="H649" s="225">
        <v>2.294</v>
      </c>
      <c r="I649" s="226"/>
      <c r="J649" s="226"/>
      <c r="K649" s="227">
        <f>ROUND(P649*H649,2)</f>
        <v>0</v>
      </c>
      <c r="L649" s="223" t="s">
        <v>1</v>
      </c>
      <c r="M649" s="44"/>
      <c r="N649" s="228" t="s">
        <v>1</v>
      </c>
      <c r="O649" s="229" t="s">
        <v>39</v>
      </c>
      <c r="P649" s="230">
        <f>I649+J649</f>
        <v>0</v>
      </c>
      <c r="Q649" s="230">
        <f>ROUND(I649*H649,2)</f>
        <v>0</v>
      </c>
      <c r="R649" s="230">
        <f>ROUND(J649*H649,2)</f>
        <v>0</v>
      </c>
      <c r="S649" s="91"/>
      <c r="T649" s="231">
        <f>S649*H649</f>
        <v>0</v>
      </c>
      <c r="U649" s="231">
        <v>0</v>
      </c>
      <c r="V649" s="231">
        <f>U649*H649</f>
        <v>0</v>
      </c>
      <c r="W649" s="231">
        <v>0</v>
      </c>
      <c r="X649" s="232">
        <f>W649*H649</f>
        <v>0</v>
      </c>
      <c r="Y649" s="38"/>
      <c r="Z649" s="38"/>
      <c r="AA649" s="38"/>
      <c r="AB649" s="38"/>
      <c r="AC649" s="38"/>
      <c r="AD649" s="38"/>
      <c r="AE649" s="38"/>
      <c r="AR649" s="233" t="s">
        <v>198</v>
      </c>
      <c r="AT649" s="233" t="s">
        <v>171</v>
      </c>
      <c r="AU649" s="233" t="s">
        <v>85</v>
      </c>
      <c r="AY649" s="17" t="s">
        <v>168</v>
      </c>
      <c r="BE649" s="234">
        <f>IF(O649="základní",K649,0)</f>
        <v>0</v>
      </c>
      <c r="BF649" s="234">
        <f>IF(O649="snížená",K649,0)</f>
        <v>0</v>
      </c>
      <c r="BG649" s="234">
        <f>IF(O649="zákl. přenesená",K649,0)</f>
        <v>0</v>
      </c>
      <c r="BH649" s="234">
        <f>IF(O649="sníž. přenesená",K649,0)</f>
        <v>0</v>
      </c>
      <c r="BI649" s="234">
        <f>IF(O649="nulová",K649,0)</f>
        <v>0</v>
      </c>
      <c r="BJ649" s="17" t="s">
        <v>83</v>
      </c>
      <c r="BK649" s="234">
        <f>ROUND(P649*H649,2)</f>
        <v>0</v>
      </c>
      <c r="BL649" s="17" t="s">
        <v>198</v>
      </c>
      <c r="BM649" s="233" t="s">
        <v>784</v>
      </c>
    </row>
    <row r="650" s="2" customFormat="1">
      <c r="A650" s="38"/>
      <c r="B650" s="39"/>
      <c r="C650" s="40"/>
      <c r="D650" s="235" t="s">
        <v>176</v>
      </c>
      <c r="E650" s="40"/>
      <c r="F650" s="236" t="s">
        <v>783</v>
      </c>
      <c r="G650" s="40"/>
      <c r="H650" s="40"/>
      <c r="I650" s="237"/>
      <c r="J650" s="237"/>
      <c r="K650" s="40"/>
      <c r="L650" s="40"/>
      <c r="M650" s="44"/>
      <c r="N650" s="238"/>
      <c r="O650" s="239"/>
      <c r="P650" s="91"/>
      <c r="Q650" s="91"/>
      <c r="R650" s="91"/>
      <c r="S650" s="91"/>
      <c r="T650" s="91"/>
      <c r="U650" s="91"/>
      <c r="V650" s="91"/>
      <c r="W650" s="91"/>
      <c r="X650" s="92"/>
      <c r="Y650" s="38"/>
      <c r="Z650" s="38"/>
      <c r="AA650" s="38"/>
      <c r="AB650" s="38"/>
      <c r="AC650" s="38"/>
      <c r="AD650" s="38"/>
      <c r="AE650" s="38"/>
      <c r="AT650" s="17" t="s">
        <v>176</v>
      </c>
      <c r="AU650" s="17" t="s">
        <v>85</v>
      </c>
    </row>
    <row r="651" s="12" customFormat="1" ht="22.8" customHeight="1">
      <c r="A651" s="12"/>
      <c r="B651" s="204"/>
      <c r="C651" s="205"/>
      <c r="D651" s="206" t="s">
        <v>75</v>
      </c>
      <c r="E651" s="219" t="s">
        <v>785</v>
      </c>
      <c r="F651" s="219" t="s">
        <v>786</v>
      </c>
      <c r="G651" s="205"/>
      <c r="H651" s="205"/>
      <c r="I651" s="208"/>
      <c r="J651" s="208"/>
      <c r="K651" s="220">
        <f>BK651</f>
        <v>0</v>
      </c>
      <c r="L651" s="205"/>
      <c r="M651" s="210"/>
      <c r="N651" s="211"/>
      <c r="O651" s="212"/>
      <c r="P651" s="212"/>
      <c r="Q651" s="213">
        <f>SUM(Q652:Q703)</f>
        <v>0</v>
      </c>
      <c r="R651" s="213">
        <f>SUM(R652:R703)</f>
        <v>0</v>
      </c>
      <c r="S651" s="212"/>
      <c r="T651" s="214">
        <f>SUM(T652:T703)</f>
        <v>0</v>
      </c>
      <c r="U651" s="212"/>
      <c r="V651" s="214">
        <f>SUM(V652:V703)</f>
        <v>0</v>
      </c>
      <c r="W651" s="212"/>
      <c r="X651" s="215">
        <f>SUM(X652:X703)</f>
        <v>0</v>
      </c>
      <c r="Y651" s="12"/>
      <c r="Z651" s="12"/>
      <c r="AA651" s="12"/>
      <c r="AB651" s="12"/>
      <c r="AC651" s="12"/>
      <c r="AD651" s="12"/>
      <c r="AE651" s="12"/>
      <c r="AR651" s="216" t="s">
        <v>85</v>
      </c>
      <c r="AT651" s="217" t="s">
        <v>75</v>
      </c>
      <c r="AU651" s="217" t="s">
        <v>83</v>
      </c>
      <c r="AY651" s="216" t="s">
        <v>168</v>
      </c>
      <c r="BK651" s="218">
        <f>SUM(BK652:BK703)</f>
        <v>0</v>
      </c>
    </row>
    <row r="652" s="2" customFormat="1" ht="24.15" customHeight="1">
      <c r="A652" s="38"/>
      <c r="B652" s="39"/>
      <c r="C652" s="221" t="s">
        <v>474</v>
      </c>
      <c r="D652" s="221" t="s">
        <v>171</v>
      </c>
      <c r="E652" s="222" t="s">
        <v>787</v>
      </c>
      <c r="F652" s="223" t="s">
        <v>788</v>
      </c>
      <c r="G652" s="224" t="s">
        <v>203</v>
      </c>
      <c r="H652" s="225">
        <v>201.07</v>
      </c>
      <c r="I652" s="226"/>
      <c r="J652" s="226"/>
      <c r="K652" s="227">
        <f>ROUND(P652*H652,2)</f>
        <v>0</v>
      </c>
      <c r="L652" s="223" t="s">
        <v>1</v>
      </c>
      <c r="M652" s="44"/>
      <c r="N652" s="228" t="s">
        <v>1</v>
      </c>
      <c r="O652" s="229" t="s">
        <v>39</v>
      </c>
      <c r="P652" s="230">
        <f>I652+J652</f>
        <v>0</v>
      </c>
      <c r="Q652" s="230">
        <f>ROUND(I652*H652,2)</f>
        <v>0</v>
      </c>
      <c r="R652" s="230">
        <f>ROUND(J652*H652,2)</f>
        <v>0</v>
      </c>
      <c r="S652" s="91"/>
      <c r="T652" s="231">
        <f>S652*H652</f>
        <v>0</v>
      </c>
      <c r="U652" s="231">
        <v>0</v>
      </c>
      <c r="V652" s="231">
        <f>U652*H652</f>
        <v>0</v>
      </c>
      <c r="W652" s="231">
        <v>0</v>
      </c>
      <c r="X652" s="232">
        <f>W652*H652</f>
        <v>0</v>
      </c>
      <c r="Y652" s="38"/>
      <c r="Z652" s="38"/>
      <c r="AA652" s="38"/>
      <c r="AB652" s="38"/>
      <c r="AC652" s="38"/>
      <c r="AD652" s="38"/>
      <c r="AE652" s="38"/>
      <c r="AR652" s="233" t="s">
        <v>198</v>
      </c>
      <c r="AT652" s="233" t="s">
        <v>171</v>
      </c>
      <c r="AU652" s="233" t="s">
        <v>85</v>
      </c>
      <c r="AY652" s="17" t="s">
        <v>168</v>
      </c>
      <c r="BE652" s="234">
        <f>IF(O652="základní",K652,0)</f>
        <v>0</v>
      </c>
      <c r="BF652" s="234">
        <f>IF(O652="snížená",K652,0)</f>
        <v>0</v>
      </c>
      <c r="BG652" s="234">
        <f>IF(O652="zákl. přenesená",K652,0)</f>
        <v>0</v>
      </c>
      <c r="BH652" s="234">
        <f>IF(O652="sníž. přenesená",K652,0)</f>
        <v>0</v>
      </c>
      <c r="BI652" s="234">
        <f>IF(O652="nulová",K652,0)</f>
        <v>0</v>
      </c>
      <c r="BJ652" s="17" t="s">
        <v>83</v>
      </c>
      <c r="BK652" s="234">
        <f>ROUND(P652*H652,2)</f>
        <v>0</v>
      </c>
      <c r="BL652" s="17" t="s">
        <v>198</v>
      </c>
      <c r="BM652" s="233" t="s">
        <v>789</v>
      </c>
    </row>
    <row r="653" s="2" customFormat="1">
      <c r="A653" s="38"/>
      <c r="B653" s="39"/>
      <c r="C653" s="40"/>
      <c r="D653" s="235" t="s">
        <v>176</v>
      </c>
      <c r="E653" s="40"/>
      <c r="F653" s="236" t="s">
        <v>788</v>
      </c>
      <c r="G653" s="40"/>
      <c r="H653" s="40"/>
      <c r="I653" s="237"/>
      <c r="J653" s="237"/>
      <c r="K653" s="40"/>
      <c r="L653" s="40"/>
      <c r="M653" s="44"/>
      <c r="N653" s="238"/>
      <c r="O653" s="239"/>
      <c r="P653" s="91"/>
      <c r="Q653" s="91"/>
      <c r="R653" s="91"/>
      <c r="S653" s="91"/>
      <c r="T653" s="91"/>
      <c r="U653" s="91"/>
      <c r="V653" s="91"/>
      <c r="W653" s="91"/>
      <c r="X653" s="92"/>
      <c r="Y653" s="38"/>
      <c r="Z653" s="38"/>
      <c r="AA653" s="38"/>
      <c r="AB653" s="38"/>
      <c r="AC653" s="38"/>
      <c r="AD653" s="38"/>
      <c r="AE653" s="38"/>
      <c r="AT653" s="17" t="s">
        <v>176</v>
      </c>
      <c r="AU653" s="17" t="s">
        <v>85</v>
      </c>
    </row>
    <row r="654" s="13" customFormat="1">
      <c r="A654" s="13"/>
      <c r="B654" s="240"/>
      <c r="C654" s="241"/>
      <c r="D654" s="235" t="s">
        <v>205</v>
      </c>
      <c r="E654" s="242" t="s">
        <v>1</v>
      </c>
      <c r="F654" s="243" t="s">
        <v>790</v>
      </c>
      <c r="G654" s="241"/>
      <c r="H654" s="244">
        <v>201.07</v>
      </c>
      <c r="I654" s="245"/>
      <c r="J654" s="245"/>
      <c r="K654" s="241"/>
      <c r="L654" s="241"/>
      <c r="M654" s="246"/>
      <c r="N654" s="247"/>
      <c r="O654" s="248"/>
      <c r="P654" s="248"/>
      <c r="Q654" s="248"/>
      <c r="R654" s="248"/>
      <c r="S654" s="248"/>
      <c r="T654" s="248"/>
      <c r="U654" s="248"/>
      <c r="V654" s="248"/>
      <c r="W654" s="248"/>
      <c r="X654" s="249"/>
      <c r="Y654" s="13"/>
      <c r="Z654" s="13"/>
      <c r="AA654" s="13"/>
      <c r="AB654" s="13"/>
      <c r="AC654" s="13"/>
      <c r="AD654" s="13"/>
      <c r="AE654" s="13"/>
      <c r="AT654" s="250" t="s">
        <v>205</v>
      </c>
      <c r="AU654" s="250" t="s">
        <v>85</v>
      </c>
      <c r="AV654" s="13" t="s">
        <v>85</v>
      </c>
      <c r="AW654" s="13" t="s">
        <v>5</v>
      </c>
      <c r="AX654" s="13" t="s">
        <v>76</v>
      </c>
      <c r="AY654" s="250" t="s">
        <v>168</v>
      </c>
    </row>
    <row r="655" s="14" customFormat="1">
      <c r="A655" s="14"/>
      <c r="B655" s="251"/>
      <c r="C655" s="252"/>
      <c r="D655" s="235" t="s">
        <v>205</v>
      </c>
      <c r="E655" s="253" t="s">
        <v>1</v>
      </c>
      <c r="F655" s="254" t="s">
        <v>207</v>
      </c>
      <c r="G655" s="252"/>
      <c r="H655" s="255">
        <v>201.07</v>
      </c>
      <c r="I655" s="256"/>
      <c r="J655" s="256"/>
      <c r="K655" s="252"/>
      <c r="L655" s="252"/>
      <c r="M655" s="257"/>
      <c r="N655" s="258"/>
      <c r="O655" s="259"/>
      <c r="P655" s="259"/>
      <c r="Q655" s="259"/>
      <c r="R655" s="259"/>
      <c r="S655" s="259"/>
      <c r="T655" s="259"/>
      <c r="U655" s="259"/>
      <c r="V655" s="259"/>
      <c r="W655" s="259"/>
      <c r="X655" s="260"/>
      <c r="Y655" s="14"/>
      <c r="Z655" s="14"/>
      <c r="AA655" s="14"/>
      <c r="AB655" s="14"/>
      <c r="AC655" s="14"/>
      <c r="AD655" s="14"/>
      <c r="AE655" s="14"/>
      <c r="AT655" s="261" t="s">
        <v>205</v>
      </c>
      <c r="AU655" s="261" t="s">
        <v>85</v>
      </c>
      <c r="AV655" s="14" t="s">
        <v>175</v>
      </c>
      <c r="AW655" s="14" t="s">
        <v>5</v>
      </c>
      <c r="AX655" s="14" t="s">
        <v>83</v>
      </c>
      <c r="AY655" s="261" t="s">
        <v>168</v>
      </c>
    </row>
    <row r="656" s="2" customFormat="1" ht="24.15" customHeight="1">
      <c r="A656" s="38"/>
      <c r="B656" s="39"/>
      <c r="C656" s="262" t="s">
        <v>791</v>
      </c>
      <c r="D656" s="262" t="s">
        <v>304</v>
      </c>
      <c r="E656" s="263" t="s">
        <v>792</v>
      </c>
      <c r="F656" s="264" t="s">
        <v>793</v>
      </c>
      <c r="G656" s="265" t="s">
        <v>203</v>
      </c>
      <c r="H656" s="266">
        <v>211.124</v>
      </c>
      <c r="I656" s="267"/>
      <c r="J656" s="268"/>
      <c r="K656" s="269">
        <f>ROUND(P656*H656,2)</f>
        <v>0</v>
      </c>
      <c r="L656" s="264" t="s">
        <v>1</v>
      </c>
      <c r="M656" s="270"/>
      <c r="N656" s="271" t="s">
        <v>1</v>
      </c>
      <c r="O656" s="229" t="s">
        <v>39</v>
      </c>
      <c r="P656" s="230">
        <f>I656+J656</f>
        <v>0</v>
      </c>
      <c r="Q656" s="230">
        <f>ROUND(I656*H656,2)</f>
        <v>0</v>
      </c>
      <c r="R656" s="230">
        <f>ROUND(J656*H656,2)</f>
        <v>0</v>
      </c>
      <c r="S656" s="91"/>
      <c r="T656" s="231">
        <f>S656*H656</f>
        <v>0</v>
      </c>
      <c r="U656" s="231">
        <v>0</v>
      </c>
      <c r="V656" s="231">
        <f>U656*H656</f>
        <v>0</v>
      </c>
      <c r="W656" s="231">
        <v>0</v>
      </c>
      <c r="X656" s="232">
        <f>W656*H656</f>
        <v>0</v>
      </c>
      <c r="Y656" s="38"/>
      <c r="Z656" s="38"/>
      <c r="AA656" s="38"/>
      <c r="AB656" s="38"/>
      <c r="AC656" s="38"/>
      <c r="AD656" s="38"/>
      <c r="AE656" s="38"/>
      <c r="AR656" s="233" t="s">
        <v>236</v>
      </c>
      <c r="AT656" s="233" t="s">
        <v>304</v>
      </c>
      <c r="AU656" s="233" t="s">
        <v>85</v>
      </c>
      <c r="AY656" s="17" t="s">
        <v>168</v>
      </c>
      <c r="BE656" s="234">
        <f>IF(O656="základní",K656,0)</f>
        <v>0</v>
      </c>
      <c r="BF656" s="234">
        <f>IF(O656="snížená",K656,0)</f>
        <v>0</v>
      </c>
      <c r="BG656" s="234">
        <f>IF(O656="zákl. přenesená",K656,0)</f>
        <v>0</v>
      </c>
      <c r="BH656" s="234">
        <f>IF(O656="sníž. přenesená",K656,0)</f>
        <v>0</v>
      </c>
      <c r="BI656" s="234">
        <f>IF(O656="nulová",K656,0)</f>
        <v>0</v>
      </c>
      <c r="BJ656" s="17" t="s">
        <v>83</v>
      </c>
      <c r="BK656" s="234">
        <f>ROUND(P656*H656,2)</f>
        <v>0</v>
      </c>
      <c r="BL656" s="17" t="s">
        <v>198</v>
      </c>
      <c r="BM656" s="233" t="s">
        <v>794</v>
      </c>
    </row>
    <row r="657" s="2" customFormat="1">
      <c r="A657" s="38"/>
      <c r="B657" s="39"/>
      <c r="C657" s="40"/>
      <c r="D657" s="235" t="s">
        <v>176</v>
      </c>
      <c r="E657" s="40"/>
      <c r="F657" s="236" t="s">
        <v>793</v>
      </c>
      <c r="G657" s="40"/>
      <c r="H657" s="40"/>
      <c r="I657" s="237"/>
      <c r="J657" s="237"/>
      <c r="K657" s="40"/>
      <c r="L657" s="40"/>
      <c r="M657" s="44"/>
      <c r="N657" s="238"/>
      <c r="O657" s="239"/>
      <c r="P657" s="91"/>
      <c r="Q657" s="91"/>
      <c r="R657" s="91"/>
      <c r="S657" s="91"/>
      <c r="T657" s="91"/>
      <c r="U657" s="91"/>
      <c r="V657" s="91"/>
      <c r="W657" s="91"/>
      <c r="X657" s="92"/>
      <c r="Y657" s="38"/>
      <c r="Z657" s="38"/>
      <c r="AA657" s="38"/>
      <c r="AB657" s="38"/>
      <c r="AC657" s="38"/>
      <c r="AD657" s="38"/>
      <c r="AE657" s="38"/>
      <c r="AT657" s="17" t="s">
        <v>176</v>
      </c>
      <c r="AU657" s="17" t="s">
        <v>85</v>
      </c>
    </row>
    <row r="658" s="13" customFormat="1">
      <c r="A658" s="13"/>
      <c r="B658" s="240"/>
      <c r="C658" s="241"/>
      <c r="D658" s="235" t="s">
        <v>205</v>
      </c>
      <c r="E658" s="242" t="s">
        <v>1</v>
      </c>
      <c r="F658" s="243" t="s">
        <v>795</v>
      </c>
      <c r="G658" s="241"/>
      <c r="H658" s="244">
        <v>211.124</v>
      </c>
      <c r="I658" s="245"/>
      <c r="J658" s="245"/>
      <c r="K658" s="241"/>
      <c r="L658" s="241"/>
      <c r="M658" s="246"/>
      <c r="N658" s="247"/>
      <c r="O658" s="248"/>
      <c r="P658" s="248"/>
      <c r="Q658" s="248"/>
      <c r="R658" s="248"/>
      <c r="S658" s="248"/>
      <c r="T658" s="248"/>
      <c r="U658" s="248"/>
      <c r="V658" s="248"/>
      <c r="W658" s="248"/>
      <c r="X658" s="249"/>
      <c r="Y658" s="13"/>
      <c r="Z658" s="13"/>
      <c r="AA658" s="13"/>
      <c r="AB658" s="13"/>
      <c r="AC658" s="13"/>
      <c r="AD658" s="13"/>
      <c r="AE658" s="13"/>
      <c r="AT658" s="250" t="s">
        <v>205</v>
      </c>
      <c r="AU658" s="250" t="s">
        <v>85</v>
      </c>
      <c r="AV658" s="13" t="s">
        <v>85</v>
      </c>
      <c r="AW658" s="13" t="s">
        <v>5</v>
      </c>
      <c r="AX658" s="13" t="s">
        <v>76</v>
      </c>
      <c r="AY658" s="250" t="s">
        <v>168</v>
      </c>
    </row>
    <row r="659" s="14" customFormat="1">
      <c r="A659" s="14"/>
      <c r="B659" s="251"/>
      <c r="C659" s="252"/>
      <c r="D659" s="235" t="s">
        <v>205</v>
      </c>
      <c r="E659" s="253" t="s">
        <v>1</v>
      </c>
      <c r="F659" s="254" t="s">
        <v>207</v>
      </c>
      <c r="G659" s="252"/>
      <c r="H659" s="255">
        <v>211.124</v>
      </c>
      <c r="I659" s="256"/>
      <c r="J659" s="256"/>
      <c r="K659" s="252"/>
      <c r="L659" s="252"/>
      <c r="M659" s="257"/>
      <c r="N659" s="258"/>
      <c r="O659" s="259"/>
      <c r="P659" s="259"/>
      <c r="Q659" s="259"/>
      <c r="R659" s="259"/>
      <c r="S659" s="259"/>
      <c r="T659" s="259"/>
      <c r="U659" s="259"/>
      <c r="V659" s="259"/>
      <c r="W659" s="259"/>
      <c r="X659" s="260"/>
      <c r="Y659" s="14"/>
      <c r="Z659" s="14"/>
      <c r="AA659" s="14"/>
      <c r="AB659" s="14"/>
      <c r="AC659" s="14"/>
      <c r="AD659" s="14"/>
      <c r="AE659" s="14"/>
      <c r="AT659" s="261" t="s">
        <v>205</v>
      </c>
      <c r="AU659" s="261" t="s">
        <v>85</v>
      </c>
      <c r="AV659" s="14" t="s">
        <v>175</v>
      </c>
      <c r="AW659" s="14" t="s">
        <v>5</v>
      </c>
      <c r="AX659" s="14" t="s">
        <v>83</v>
      </c>
      <c r="AY659" s="261" t="s">
        <v>168</v>
      </c>
    </row>
    <row r="660" s="2" customFormat="1" ht="24.15" customHeight="1">
      <c r="A660" s="38"/>
      <c r="B660" s="39"/>
      <c r="C660" s="221" t="s">
        <v>479</v>
      </c>
      <c r="D660" s="221" t="s">
        <v>171</v>
      </c>
      <c r="E660" s="222" t="s">
        <v>796</v>
      </c>
      <c r="F660" s="223" t="s">
        <v>797</v>
      </c>
      <c r="G660" s="224" t="s">
        <v>478</v>
      </c>
      <c r="H660" s="225">
        <v>110.7</v>
      </c>
      <c r="I660" s="226"/>
      <c r="J660" s="226"/>
      <c r="K660" s="227">
        <f>ROUND(P660*H660,2)</f>
        <v>0</v>
      </c>
      <c r="L660" s="223" t="s">
        <v>1</v>
      </c>
      <c r="M660" s="44"/>
      <c r="N660" s="228" t="s">
        <v>1</v>
      </c>
      <c r="O660" s="229" t="s">
        <v>39</v>
      </c>
      <c r="P660" s="230">
        <f>I660+J660</f>
        <v>0</v>
      </c>
      <c r="Q660" s="230">
        <f>ROUND(I660*H660,2)</f>
        <v>0</v>
      </c>
      <c r="R660" s="230">
        <f>ROUND(J660*H660,2)</f>
        <v>0</v>
      </c>
      <c r="S660" s="91"/>
      <c r="T660" s="231">
        <f>S660*H660</f>
        <v>0</v>
      </c>
      <c r="U660" s="231">
        <v>0</v>
      </c>
      <c r="V660" s="231">
        <f>U660*H660</f>
        <v>0</v>
      </c>
      <c r="W660" s="231">
        <v>0</v>
      </c>
      <c r="X660" s="232">
        <f>W660*H660</f>
        <v>0</v>
      </c>
      <c r="Y660" s="38"/>
      <c r="Z660" s="38"/>
      <c r="AA660" s="38"/>
      <c r="AB660" s="38"/>
      <c r="AC660" s="38"/>
      <c r="AD660" s="38"/>
      <c r="AE660" s="38"/>
      <c r="AR660" s="233" t="s">
        <v>198</v>
      </c>
      <c r="AT660" s="233" t="s">
        <v>171</v>
      </c>
      <c r="AU660" s="233" t="s">
        <v>85</v>
      </c>
      <c r="AY660" s="17" t="s">
        <v>168</v>
      </c>
      <c r="BE660" s="234">
        <f>IF(O660="základní",K660,0)</f>
        <v>0</v>
      </c>
      <c r="BF660" s="234">
        <f>IF(O660="snížená",K660,0)</f>
        <v>0</v>
      </c>
      <c r="BG660" s="234">
        <f>IF(O660="zákl. přenesená",K660,0)</f>
        <v>0</v>
      </c>
      <c r="BH660" s="234">
        <f>IF(O660="sníž. přenesená",K660,0)</f>
        <v>0</v>
      </c>
      <c r="BI660" s="234">
        <f>IF(O660="nulová",K660,0)</f>
        <v>0</v>
      </c>
      <c r="BJ660" s="17" t="s">
        <v>83</v>
      </c>
      <c r="BK660" s="234">
        <f>ROUND(P660*H660,2)</f>
        <v>0</v>
      </c>
      <c r="BL660" s="17" t="s">
        <v>198</v>
      </c>
      <c r="BM660" s="233" t="s">
        <v>798</v>
      </c>
    </row>
    <row r="661" s="2" customFormat="1">
      <c r="A661" s="38"/>
      <c r="B661" s="39"/>
      <c r="C661" s="40"/>
      <c r="D661" s="235" t="s">
        <v>176</v>
      </c>
      <c r="E661" s="40"/>
      <c r="F661" s="236" t="s">
        <v>797</v>
      </c>
      <c r="G661" s="40"/>
      <c r="H661" s="40"/>
      <c r="I661" s="237"/>
      <c r="J661" s="237"/>
      <c r="K661" s="40"/>
      <c r="L661" s="40"/>
      <c r="M661" s="44"/>
      <c r="N661" s="238"/>
      <c r="O661" s="239"/>
      <c r="P661" s="91"/>
      <c r="Q661" s="91"/>
      <c r="R661" s="91"/>
      <c r="S661" s="91"/>
      <c r="T661" s="91"/>
      <c r="U661" s="91"/>
      <c r="V661" s="91"/>
      <c r="W661" s="91"/>
      <c r="X661" s="92"/>
      <c r="Y661" s="38"/>
      <c r="Z661" s="38"/>
      <c r="AA661" s="38"/>
      <c r="AB661" s="38"/>
      <c r="AC661" s="38"/>
      <c r="AD661" s="38"/>
      <c r="AE661" s="38"/>
      <c r="AT661" s="17" t="s">
        <v>176</v>
      </c>
      <c r="AU661" s="17" t="s">
        <v>85</v>
      </c>
    </row>
    <row r="662" s="13" customFormat="1">
      <c r="A662" s="13"/>
      <c r="B662" s="240"/>
      <c r="C662" s="241"/>
      <c r="D662" s="235" t="s">
        <v>205</v>
      </c>
      <c r="E662" s="242" t="s">
        <v>1</v>
      </c>
      <c r="F662" s="243" t="s">
        <v>799</v>
      </c>
      <c r="G662" s="241"/>
      <c r="H662" s="244">
        <v>110.7</v>
      </c>
      <c r="I662" s="245"/>
      <c r="J662" s="245"/>
      <c r="K662" s="241"/>
      <c r="L662" s="241"/>
      <c r="M662" s="246"/>
      <c r="N662" s="247"/>
      <c r="O662" s="248"/>
      <c r="P662" s="248"/>
      <c r="Q662" s="248"/>
      <c r="R662" s="248"/>
      <c r="S662" s="248"/>
      <c r="T662" s="248"/>
      <c r="U662" s="248"/>
      <c r="V662" s="248"/>
      <c r="W662" s="248"/>
      <c r="X662" s="249"/>
      <c r="Y662" s="13"/>
      <c r="Z662" s="13"/>
      <c r="AA662" s="13"/>
      <c r="AB662" s="13"/>
      <c r="AC662" s="13"/>
      <c r="AD662" s="13"/>
      <c r="AE662" s="13"/>
      <c r="AT662" s="250" t="s">
        <v>205</v>
      </c>
      <c r="AU662" s="250" t="s">
        <v>85</v>
      </c>
      <c r="AV662" s="13" t="s">
        <v>85</v>
      </c>
      <c r="AW662" s="13" t="s">
        <v>5</v>
      </c>
      <c r="AX662" s="13" t="s">
        <v>76</v>
      </c>
      <c r="AY662" s="250" t="s">
        <v>168</v>
      </c>
    </row>
    <row r="663" s="14" customFormat="1">
      <c r="A663" s="14"/>
      <c r="B663" s="251"/>
      <c r="C663" s="252"/>
      <c r="D663" s="235" t="s">
        <v>205</v>
      </c>
      <c r="E663" s="253" t="s">
        <v>1</v>
      </c>
      <c r="F663" s="254" t="s">
        <v>207</v>
      </c>
      <c r="G663" s="252"/>
      <c r="H663" s="255">
        <v>110.7</v>
      </c>
      <c r="I663" s="256"/>
      <c r="J663" s="256"/>
      <c r="K663" s="252"/>
      <c r="L663" s="252"/>
      <c r="M663" s="257"/>
      <c r="N663" s="258"/>
      <c r="O663" s="259"/>
      <c r="P663" s="259"/>
      <c r="Q663" s="259"/>
      <c r="R663" s="259"/>
      <c r="S663" s="259"/>
      <c r="T663" s="259"/>
      <c r="U663" s="259"/>
      <c r="V663" s="259"/>
      <c r="W663" s="259"/>
      <c r="X663" s="260"/>
      <c r="Y663" s="14"/>
      <c r="Z663" s="14"/>
      <c r="AA663" s="14"/>
      <c r="AB663" s="14"/>
      <c r="AC663" s="14"/>
      <c r="AD663" s="14"/>
      <c r="AE663" s="14"/>
      <c r="AT663" s="261" t="s">
        <v>205</v>
      </c>
      <c r="AU663" s="261" t="s">
        <v>85</v>
      </c>
      <c r="AV663" s="14" t="s">
        <v>175</v>
      </c>
      <c r="AW663" s="14" t="s">
        <v>5</v>
      </c>
      <c r="AX663" s="14" t="s">
        <v>83</v>
      </c>
      <c r="AY663" s="261" t="s">
        <v>168</v>
      </c>
    </row>
    <row r="664" s="2" customFormat="1" ht="24.15" customHeight="1">
      <c r="A664" s="38"/>
      <c r="B664" s="39"/>
      <c r="C664" s="262" t="s">
        <v>800</v>
      </c>
      <c r="D664" s="262" t="s">
        <v>304</v>
      </c>
      <c r="E664" s="263" t="s">
        <v>801</v>
      </c>
      <c r="F664" s="264" t="s">
        <v>802</v>
      </c>
      <c r="G664" s="265" t="s">
        <v>478</v>
      </c>
      <c r="H664" s="266">
        <v>116.235</v>
      </c>
      <c r="I664" s="267"/>
      <c r="J664" s="268"/>
      <c r="K664" s="269">
        <f>ROUND(P664*H664,2)</f>
        <v>0</v>
      </c>
      <c r="L664" s="264" t="s">
        <v>1</v>
      </c>
      <c r="M664" s="270"/>
      <c r="N664" s="271" t="s">
        <v>1</v>
      </c>
      <c r="O664" s="229" t="s">
        <v>39</v>
      </c>
      <c r="P664" s="230">
        <f>I664+J664</f>
        <v>0</v>
      </c>
      <c r="Q664" s="230">
        <f>ROUND(I664*H664,2)</f>
        <v>0</v>
      </c>
      <c r="R664" s="230">
        <f>ROUND(J664*H664,2)</f>
        <v>0</v>
      </c>
      <c r="S664" s="91"/>
      <c r="T664" s="231">
        <f>S664*H664</f>
        <v>0</v>
      </c>
      <c r="U664" s="231">
        <v>0</v>
      </c>
      <c r="V664" s="231">
        <f>U664*H664</f>
        <v>0</v>
      </c>
      <c r="W664" s="231">
        <v>0</v>
      </c>
      <c r="X664" s="232">
        <f>W664*H664</f>
        <v>0</v>
      </c>
      <c r="Y664" s="38"/>
      <c r="Z664" s="38"/>
      <c r="AA664" s="38"/>
      <c r="AB664" s="38"/>
      <c r="AC664" s="38"/>
      <c r="AD664" s="38"/>
      <c r="AE664" s="38"/>
      <c r="AR664" s="233" t="s">
        <v>236</v>
      </c>
      <c r="AT664" s="233" t="s">
        <v>304</v>
      </c>
      <c r="AU664" s="233" t="s">
        <v>85</v>
      </c>
      <c r="AY664" s="17" t="s">
        <v>168</v>
      </c>
      <c r="BE664" s="234">
        <f>IF(O664="základní",K664,0)</f>
        <v>0</v>
      </c>
      <c r="BF664" s="234">
        <f>IF(O664="snížená",K664,0)</f>
        <v>0</v>
      </c>
      <c r="BG664" s="234">
        <f>IF(O664="zákl. přenesená",K664,0)</f>
        <v>0</v>
      </c>
      <c r="BH664" s="234">
        <f>IF(O664="sníž. přenesená",K664,0)</f>
        <v>0</v>
      </c>
      <c r="BI664" s="234">
        <f>IF(O664="nulová",K664,0)</f>
        <v>0</v>
      </c>
      <c r="BJ664" s="17" t="s">
        <v>83</v>
      </c>
      <c r="BK664" s="234">
        <f>ROUND(P664*H664,2)</f>
        <v>0</v>
      </c>
      <c r="BL664" s="17" t="s">
        <v>198</v>
      </c>
      <c r="BM664" s="233" t="s">
        <v>803</v>
      </c>
    </row>
    <row r="665" s="2" customFormat="1">
      <c r="A665" s="38"/>
      <c r="B665" s="39"/>
      <c r="C665" s="40"/>
      <c r="D665" s="235" t="s">
        <v>176</v>
      </c>
      <c r="E665" s="40"/>
      <c r="F665" s="236" t="s">
        <v>802</v>
      </c>
      <c r="G665" s="40"/>
      <c r="H665" s="40"/>
      <c r="I665" s="237"/>
      <c r="J665" s="237"/>
      <c r="K665" s="40"/>
      <c r="L665" s="40"/>
      <c r="M665" s="44"/>
      <c r="N665" s="238"/>
      <c r="O665" s="239"/>
      <c r="P665" s="91"/>
      <c r="Q665" s="91"/>
      <c r="R665" s="91"/>
      <c r="S665" s="91"/>
      <c r="T665" s="91"/>
      <c r="U665" s="91"/>
      <c r="V665" s="91"/>
      <c r="W665" s="91"/>
      <c r="X665" s="92"/>
      <c r="Y665" s="38"/>
      <c r="Z665" s="38"/>
      <c r="AA665" s="38"/>
      <c r="AB665" s="38"/>
      <c r="AC665" s="38"/>
      <c r="AD665" s="38"/>
      <c r="AE665" s="38"/>
      <c r="AT665" s="17" t="s">
        <v>176</v>
      </c>
      <c r="AU665" s="17" t="s">
        <v>85</v>
      </c>
    </row>
    <row r="666" s="13" customFormat="1">
      <c r="A666" s="13"/>
      <c r="B666" s="240"/>
      <c r="C666" s="241"/>
      <c r="D666" s="235" t="s">
        <v>205</v>
      </c>
      <c r="E666" s="242" t="s">
        <v>1</v>
      </c>
      <c r="F666" s="243" t="s">
        <v>804</v>
      </c>
      <c r="G666" s="241"/>
      <c r="H666" s="244">
        <v>116.235</v>
      </c>
      <c r="I666" s="245"/>
      <c r="J666" s="245"/>
      <c r="K666" s="241"/>
      <c r="L666" s="241"/>
      <c r="M666" s="246"/>
      <c r="N666" s="247"/>
      <c r="O666" s="248"/>
      <c r="P666" s="248"/>
      <c r="Q666" s="248"/>
      <c r="R666" s="248"/>
      <c r="S666" s="248"/>
      <c r="T666" s="248"/>
      <c r="U666" s="248"/>
      <c r="V666" s="248"/>
      <c r="W666" s="248"/>
      <c r="X666" s="249"/>
      <c r="Y666" s="13"/>
      <c r="Z666" s="13"/>
      <c r="AA666" s="13"/>
      <c r="AB666" s="13"/>
      <c r="AC666" s="13"/>
      <c r="AD666" s="13"/>
      <c r="AE666" s="13"/>
      <c r="AT666" s="250" t="s">
        <v>205</v>
      </c>
      <c r="AU666" s="250" t="s">
        <v>85</v>
      </c>
      <c r="AV666" s="13" t="s">
        <v>85</v>
      </c>
      <c r="AW666" s="13" t="s">
        <v>5</v>
      </c>
      <c r="AX666" s="13" t="s">
        <v>76</v>
      </c>
      <c r="AY666" s="250" t="s">
        <v>168</v>
      </c>
    </row>
    <row r="667" s="14" customFormat="1">
      <c r="A667" s="14"/>
      <c r="B667" s="251"/>
      <c r="C667" s="252"/>
      <c r="D667" s="235" t="s">
        <v>205</v>
      </c>
      <c r="E667" s="253" t="s">
        <v>1</v>
      </c>
      <c r="F667" s="254" t="s">
        <v>207</v>
      </c>
      <c r="G667" s="252"/>
      <c r="H667" s="255">
        <v>116.235</v>
      </c>
      <c r="I667" s="256"/>
      <c r="J667" s="256"/>
      <c r="K667" s="252"/>
      <c r="L667" s="252"/>
      <c r="M667" s="257"/>
      <c r="N667" s="258"/>
      <c r="O667" s="259"/>
      <c r="P667" s="259"/>
      <c r="Q667" s="259"/>
      <c r="R667" s="259"/>
      <c r="S667" s="259"/>
      <c r="T667" s="259"/>
      <c r="U667" s="259"/>
      <c r="V667" s="259"/>
      <c r="W667" s="259"/>
      <c r="X667" s="260"/>
      <c r="Y667" s="14"/>
      <c r="Z667" s="14"/>
      <c r="AA667" s="14"/>
      <c r="AB667" s="14"/>
      <c r="AC667" s="14"/>
      <c r="AD667" s="14"/>
      <c r="AE667" s="14"/>
      <c r="AT667" s="261" t="s">
        <v>205</v>
      </c>
      <c r="AU667" s="261" t="s">
        <v>85</v>
      </c>
      <c r="AV667" s="14" t="s">
        <v>175</v>
      </c>
      <c r="AW667" s="14" t="s">
        <v>5</v>
      </c>
      <c r="AX667" s="14" t="s">
        <v>83</v>
      </c>
      <c r="AY667" s="261" t="s">
        <v>168</v>
      </c>
    </row>
    <row r="668" s="2" customFormat="1" ht="24.15" customHeight="1">
      <c r="A668" s="38"/>
      <c r="B668" s="39"/>
      <c r="C668" s="221" t="s">
        <v>486</v>
      </c>
      <c r="D668" s="221" t="s">
        <v>171</v>
      </c>
      <c r="E668" s="222" t="s">
        <v>805</v>
      </c>
      <c r="F668" s="223" t="s">
        <v>806</v>
      </c>
      <c r="G668" s="224" t="s">
        <v>203</v>
      </c>
      <c r="H668" s="225">
        <v>202.41</v>
      </c>
      <c r="I668" s="226"/>
      <c r="J668" s="226"/>
      <c r="K668" s="227">
        <f>ROUND(P668*H668,2)</f>
        <v>0</v>
      </c>
      <c r="L668" s="223" t="s">
        <v>1</v>
      </c>
      <c r="M668" s="44"/>
      <c r="N668" s="228" t="s">
        <v>1</v>
      </c>
      <c r="O668" s="229" t="s">
        <v>39</v>
      </c>
      <c r="P668" s="230">
        <f>I668+J668</f>
        <v>0</v>
      </c>
      <c r="Q668" s="230">
        <f>ROUND(I668*H668,2)</f>
        <v>0</v>
      </c>
      <c r="R668" s="230">
        <f>ROUND(J668*H668,2)</f>
        <v>0</v>
      </c>
      <c r="S668" s="91"/>
      <c r="T668" s="231">
        <f>S668*H668</f>
        <v>0</v>
      </c>
      <c r="U668" s="231">
        <v>0</v>
      </c>
      <c r="V668" s="231">
        <f>U668*H668</f>
        <v>0</v>
      </c>
      <c r="W668" s="231">
        <v>0</v>
      </c>
      <c r="X668" s="232">
        <f>W668*H668</f>
        <v>0</v>
      </c>
      <c r="Y668" s="38"/>
      <c r="Z668" s="38"/>
      <c r="AA668" s="38"/>
      <c r="AB668" s="38"/>
      <c r="AC668" s="38"/>
      <c r="AD668" s="38"/>
      <c r="AE668" s="38"/>
      <c r="AR668" s="233" t="s">
        <v>198</v>
      </c>
      <c r="AT668" s="233" t="s">
        <v>171</v>
      </c>
      <c r="AU668" s="233" t="s">
        <v>85</v>
      </c>
      <c r="AY668" s="17" t="s">
        <v>168</v>
      </c>
      <c r="BE668" s="234">
        <f>IF(O668="základní",K668,0)</f>
        <v>0</v>
      </c>
      <c r="BF668" s="234">
        <f>IF(O668="snížená",K668,0)</f>
        <v>0</v>
      </c>
      <c r="BG668" s="234">
        <f>IF(O668="zákl. přenesená",K668,0)</f>
        <v>0</v>
      </c>
      <c r="BH668" s="234">
        <f>IF(O668="sníž. přenesená",K668,0)</f>
        <v>0</v>
      </c>
      <c r="BI668" s="234">
        <f>IF(O668="nulová",K668,0)</f>
        <v>0</v>
      </c>
      <c r="BJ668" s="17" t="s">
        <v>83</v>
      </c>
      <c r="BK668" s="234">
        <f>ROUND(P668*H668,2)</f>
        <v>0</v>
      </c>
      <c r="BL668" s="17" t="s">
        <v>198</v>
      </c>
      <c r="BM668" s="233" t="s">
        <v>807</v>
      </c>
    </row>
    <row r="669" s="2" customFormat="1">
      <c r="A669" s="38"/>
      <c r="B669" s="39"/>
      <c r="C669" s="40"/>
      <c r="D669" s="235" t="s">
        <v>176</v>
      </c>
      <c r="E669" s="40"/>
      <c r="F669" s="236" t="s">
        <v>806</v>
      </c>
      <c r="G669" s="40"/>
      <c r="H669" s="40"/>
      <c r="I669" s="237"/>
      <c r="J669" s="237"/>
      <c r="K669" s="40"/>
      <c r="L669" s="40"/>
      <c r="M669" s="44"/>
      <c r="N669" s="238"/>
      <c r="O669" s="239"/>
      <c r="P669" s="91"/>
      <c r="Q669" s="91"/>
      <c r="R669" s="91"/>
      <c r="S669" s="91"/>
      <c r="T669" s="91"/>
      <c r="U669" s="91"/>
      <c r="V669" s="91"/>
      <c r="W669" s="91"/>
      <c r="X669" s="92"/>
      <c r="Y669" s="38"/>
      <c r="Z669" s="38"/>
      <c r="AA669" s="38"/>
      <c r="AB669" s="38"/>
      <c r="AC669" s="38"/>
      <c r="AD669" s="38"/>
      <c r="AE669" s="38"/>
      <c r="AT669" s="17" t="s">
        <v>176</v>
      </c>
      <c r="AU669" s="17" t="s">
        <v>85</v>
      </c>
    </row>
    <row r="670" s="13" customFormat="1">
      <c r="A670" s="13"/>
      <c r="B670" s="240"/>
      <c r="C670" s="241"/>
      <c r="D670" s="235" t="s">
        <v>205</v>
      </c>
      <c r="E670" s="242" t="s">
        <v>1</v>
      </c>
      <c r="F670" s="243" t="s">
        <v>808</v>
      </c>
      <c r="G670" s="241"/>
      <c r="H670" s="244">
        <v>202.41</v>
      </c>
      <c r="I670" s="245"/>
      <c r="J670" s="245"/>
      <c r="K670" s="241"/>
      <c r="L670" s="241"/>
      <c r="M670" s="246"/>
      <c r="N670" s="247"/>
      <c r="O670" s="248"/>
      <c r="P670" s="248"/>
      <c r="Q670" s="248"/>
      <c r="R670" s="248"/>
      <c r="S670" s="248"/>
      <c r="T670" s="248"/>
      <c r="U670" s="248"/>
      <c r="V670" s="248"/>
      <c r="W670" s="248"/>
      <c r="X670" s="249"/>
      <c r="Y670" s="13"/>
      <c r="Z670" s="13"/>
      <c r="AA670" s="13"/>
      <c r="AB670" s="13"/>
      <c r="AC670" s="13"/>
      <c r="AD670" s="13"/>
      <c r="AE670" s="13"/>
      <c r="AT670" s="250" t="s">
        <v>205</v>
      </c>
      <c r="AU670" s="250" t="s">
        <v>85</v>
      </c>
      <c r="AV670" s="13" t="s">
        <v>85</v>
      </c>
      <c r="AW670" s="13" t="s">
        <v>5</v>
      </c>
      <c r="AX670" s="13" t="s">
        <v>76</v>
      </c>
      <c r="AY670" s="250" t="s">
        <v>168</v>
      </c>
    </row>
    <row r="671" s="14" customFormat="1">
      <c r="A671" s="14"/>
      <c r="B671" s="251"/>
      <c r="C671" s="252"/>
      <c r="D671" s="235" t="s">
        <v>205</v>
      </c>
      <c r="E671" s="253" t="s">
        <v>1</v>
      </c>
      <c r="F671" s="254" t="s">
        <v>207</v>
      </c>
      <c r="G671" s="252"/>
      <c r="H671" s="255">
        <v>202.41</v>
      </c>
      <c r="I671" s="256"/>
      <c r="J671" s="256"/>
      <c r="K671" s="252"/>
      <c r="L671" s="252"/>
      <c r="M671" s="257"/>
      <c r="N671" s="258"/>
      <c r="O671" s="259"/>
      <c r="P671" s="259"/>
      <c r="Q671" s="259"/>
      <c r="R671" s="259"/>
      <c r="S671" s="259"/>
      <c r="T671" s="259"/>
      <c r="U671" s="259"/>
      <c r="V671" s="259"/>
      <c r="W671" s="259"/>
      <c r="X671" s="260"/>
      <c r="Y671" s="14"/>
      <c r="Z671" s="14"/>
      <c r="AA671" s="14"/>
      <c r="AB671" s="14"/>
      <c r="AC671" s="14"/>
      <c r="AD671" s="14"/>
      <c r="AE671" s="14"/>
      <c r="AT671" s="261" t="s">
        <v>205</v>
      </c>
      <c r="AU671" s="261" t="s">
        <v>85</v>
      </c>
      <c r="AV671" s="14" t="s">
        <v>175</v>
      </c>
      <c r="AW671" s="14" t="s">
        <v>5</v>
      </c>
      <c r="AX671" s="14" t="s">
        <v>83</v>
      </c>
      <c r="AY671" s="261" t="s">
        <v>168</v>
      </c>
    </row>
    <row r="672" s="2" customFormat="1" ht="24.15" customHeight="1">
      <c r="A672" s="38"/>
      <c r="B672" s="39"/>
      <c r="C672" s="262" t="s">
        <v>809</v>
      </c>
      <c r="D672" s="262" t="s">
        <v>304</v>
      </c>
      <c r="E672" s="263" t="s">
        <v>810</v>
      </c>
      <c r="F672" s="264" t="s">
        <v>811</v>
      </c>
      <c r="G672" s="265" t="s">
        <v>203</v>
      </c>
      <c r="H672" s="266">
        <v>425.061</v>
      </c>
      <c r="I672" s="267"/>
      <c r="J672" s="268"/>
      <c r="K672" s="269">
        <f>ROUND(P672*H672,2)</f>
        <v>0</v>
      </c>
      <c r="L672" s="264" t="s">
        <v>1</v>
      </c>
      <c r="M672" s="270"/>
      <c r="N672" s="271" t="s">
        <v>1</v>
      </c>
      <c r="O672" s="229" t="s">
        <v>39</v>
      </c>
      <c r="P672" s="230">
        <f>I672+J672</f>
        <v>0</v>
      </c>
      <c r="Q672" s="230">
        <f>ROUND(I672*H672,2)</f>
        <v>0</v>
      </c>
      <c r="R672" s="230">
        <f>ROUND(J672*H672,2)</f>
        <v>0</v>
      </c>
      <c r="S672" s="91"/>
      <c r="T672" s="231">
        <f>S672*H672</f>
        <v>0</v>
      </c>
      <c r="U672" s="231">
        <v>0</v>
      </c>
      <c r="V672" s="231">
        <f>U672*H672</f>
        <v>0</v>
      </c>
      <c r="W672" s="231">
        <v>0</v>
      </c>
      <c r="X672" s="232">
        <f>W672*H672</f>
        <v>0</v>
      </c>
      <c r="Y672" s="38"/>
      <c r="Z672" s="38"/>
      <c r="AA672" s="38"/>
      <c r="AB672" s="38"/>
      <c r="AC672" s="38"/>
      <c r="AD672" s="38"/>
      <c r="AE672" s="38"/>
      <c r="AR672" s="233" t="s">
        <v>236</v>
      </c>
      <c r="AT672" s="233" t="s">
        <v>304</v>
      </c>
      <c r="AU672" s="233" t="s">
        <v>85</v>
      </c>
      <c r="AY672" s="17" t="s">
        <v>168</v>
      </c>
      <c r="BE672" s="234">
        <f>IF(O672="základní",K672,0)</f>
        <v>0</v>
      </c>
      <c r="BF672" s="234">
        <f>IF(O672="snížená",K672,0)</f>
        <v>0</v>
      </c>
      <c r="BG672" s="234">
        <f>IF(O672="zákl. přenesená",K672,0)</f>
        <v>0</v>
      </c>
      <c r="BH672" s="234">
        <f>IF(O672="sníž. přenesená",K672,0)</f>
        <v>0</v>
      </c>
      <c r="BI672" s="234">
        <f>IF(O672="nulová",K672,0)</f>
        <v>0</v>
      </c>
      <c r="BJ672" s="17" t="s">
        <v>83</v>
      </c>
      <c r="BK672" s="234">
        <f>ROUND(P672*H672,2)</f>
        <v>0</v>
      </c>
      <c r="BL672" s="17" t="s">
        <v>198</v>
      </c>
      <c r="BM672" s="233" t="s">
        <v>812</v>
      </c>
    </row>
    <row r="673" s="2" customFormat="1">
      <c r="A673" s="38"/>
      <c r="B673" s="39"/>
      <c r="C673" s="40"/>
      <c r="D673" s="235" t="s">
        <v>176</v>
      </c>
      <c r="E673" s="40"/>
      <c r="F673" s="236" t="s">
        <v>811</v>
      </c>
      <c r="G673" s="40"/>
      <c r="H673" s="40"/>
      <c r="I673" s="237"/>
      <c r="J673" s="237"/>
      <c r="K673" s="40"/>
      <c r="L673" s="40"/>
      <c r="M673" s="44"/>
      <c r="N673" s="238"/>
      <c r="O673" s="239"/>
      <c r="P673" s="91"/>
      <c r="Q673" s="91"/>
      <c r="R673" s="91"/>
      <c r="S673" s="91"/>
      <c r="T673" s="91"/>
      <c r="U673" s="91"/>
      <c r="V673" s="91"/>
      <c r="W673" s="91"/>
      <c r="X673" s="92"/>
      <c r="Y673" s="38"/>
      <c r="Z673" s="38"/>
      <c r="AA673" s="38"/>
      <c r="AB673" s="38"/>
      <c r="AC673" s="38"/>
      <c r="AD673" s="38"/>
      <c r="AE673" s="38"/>
      <c r="AT673" s="17" t="s">
        <v>176</v>
      </c>
      <c r="AU673" s="17" t="s">
        <v>85</v>
      </c>
    </row>
    <row r="674" s="13" customFormat="1">
      <c r="A674" s="13"/>
      <c r="B674" s="240"/>
      <c r="C674" s="241"/>
      <c r="D674" s="235" t="s">
        <v>205</v>
      </c>
      <c r="E674" s="242" t="s">
        <v>1</v>
      </c>
      <c r="F674" s="243" t="s">
        <v>813</v>
      </c>
      <c r="G674" s="241"/>
      <c r="H674" s="244">
        <v>425.061</v>
      </c>
      <c r="I674" s="245"/>
      <c r="J674" s="245"/>
      <c r="K674" s="241"/>
      <c r="L674" s="241"/>
      <c r="M674" s="246"/>
      <c r="N674" s="247"/>
      <c r="O674" s="248"/>
      <c r="P674" s="248"/>
      <c r="Q674" s="248"/>
      <c r="R674" s="248"/>
      <c r="S674" s="248"/>
      <c r="T674" s="248"/>
      <c r="U674" s="248"/>
      <c r="V674" s="248"/>
      <c r="W674" s="248"/>
      <c r="X674" s="249"/>
      <c r="Y674" s="13"/>
      <c r="Z674" s="13"/>
      <c r="AA674" s="13"/>
      <c r="AB674" s="13"/>
      <c r="AC674" s="13"/>
      <c r="AD674" s="13"/>
      <c r="AE674" s="13"/>
      <c r="AT674" s="250" t="s">
        <v>205</v>
      </c>
      <c r="AU674" s="250" t="s">
        <v>85</v>
      </c>
      <c r="AV674" s="13" t="s">
        <v>85</v>
      </c>
      <c r="AW674" s="13" t="s">
        <v>5</v>
      </c>
      <c r="AX674" s="13" t="s">
        <v>76</v>
      </c>
      <c r="AY674" s="250" t="s">
        <v>168</v>
      </c>
    </row>
    <row r="675" s="14" customFormat="1">
      <c r="A675" s="14"/>
      <c r="B675" s="251"/>
      <c r="C675" s="252"/>
      <c r="D675" s="235" t="s">
        <v>205</v>
      </c>
      <c r="E675" s="253" t="s">
        <v>1</v>
      </c>
      <c r="F675" s="254" t="s">
        <v>207</v>
      </c>
      <c r="G675" s="252"/>
      <c r="H675" s="255">
        <v>425.061</v>
      </c>
      <c r="I675" s="256"/>
      <c r="J675" s="256"/>
      <c r="K675" s="252"/>
      <c r="L675" s="252"/>
      <c r="M675" s="257"/>
      <c r="N675" s="258"/>
      <c r="O675" s="259"/>
      <c r="P675" s="259"/>
      <c r="Q675" s="259"/>
      <c r="R675" s="259"/>
      <c r="S675" s="259"/>
      <c r="T675" s="259"/>
      <c r="U675" s="259"/>
      <c r="V675" s="259"/>
      <c r="W675" s="259"/>
      <c r="X675" s="260"/>
      <c r="Y675" s="14"/>
      <c r="Z675" s="14"/>
      <c r="AA675" s="14"/>
      <c r="AB675" s="14"/>
      <c r="AC675" s="14"/>
      <c r="AD675" s="14"/>
      <c r="AE675" s="14"/>
      <c r="AT675" s="261" t="s">
        <v>205</v>
      </c>
      <c r="AU675" s="261" t="s">
        <v>85</v>
      </c>
      <c r="AV675" s="14" t="s">
        <v>175</v>
      </c>
      <c r="AW675" s="14" t="s">
        <v>5</v>
      </c>
      <c r="AX675" s="14" t="s">
        <v>83</v>
      </c>
      <c r="AY675" s="261" t="s">
        <v>168</v>
      </c>
    </row>
    <row r="676" s="2" customFormat="1" ht="24.15" customHeight="1">
      <c r="A676" s="38"/>
      <c r="B676" s="39"/>
      <c r="C676" s="221" t="s">
        <v>494</v>
      </c>
      <c r="D676" s="221" t="s">
        <v>171</v>
      </c>
      <c r="E676" s="222" t="s">
        <v>814</v>
      </c>
      <c r="F676" s="223" t="s">
        <v>815</v>
      </c>
      <c r="G676" s="224" t="s">
        <v>203</v>
      </c>
      <c r="H676" s="225">
        <v>202.41</v>
      </c>
      <c r="I676" s="226"/>
      <c r="J676" s="226"/>
      <c r="K676" s="227">
        <f>ROUND(P676*H676,2)</f>
        <v>0</v>
      </c>
      <c r="L676" s="223" t="s">
        <v>1</v>
      </c>
      <c r="M676" s="44"/>
      <c r="N676" s="228" t="s">
        <v>1</v>
      </c>
      <c r="O676" s="229" t="s">
        <v>39</v>
      </c>
      <c r="P676" s="230">
        <f>I676+J676</f>
        <v>0</v>
      </c>
      <c r="Q676" s="230">
        <f>ROUND(I676*H676,2)</f>
        <v>0</v>
      </c>
      <c r="R676" s="230">
        <f>ROUND(J676*H676,2)</f>
        <v>0</v>
      </c>
      <c r="S676" s="91"/>
      <c r="T676" s="231">
        <f>S676*H676</f>
        <v>0</v>
      </c>
      <c r="U676" s="231">
        <v>0</v>
      </c>
      <c r="V676" s="231">
        <f>U676*H676</f>
        <v>0</v>
      </c>
      <c r="W676" s="231">
        <v>0</v>
      </c>
      <c r="X676" s="232">
        <f>W676*H676</f>
        <v>0</v>
      </c>
      <c r="Y676" s="38"/>
      <c r="Z676" s="38"/>
      <c r="AA676" s="38"/>
      <c r="AB676" s="38"/>
      <c r="AC676" s="38"/>
      <c r="AD676" s="38"/>
      <c r="AE676" s="38"/>
      <c r="AR676" s="233" t="s">
        <v>198</v>
      </c>
      <c r="AT676" s="233" t="s">
        <v>171</v>
      </c>
      <c r="AU676" s="233" t="s">
        <v>85</v>
      </c>
      <c r="AY676" s="17" t="s">
        <v>168</v>
      </c>
      <c r="BE676" s="234">
        <f>IF(O676="základní",K676,0)</f>
        <v>0</v>
      </c>
      <c r="BF676" s="234">
        <f>IF(O676="snížená",K676,0)</f>
        <v>0</v>
      </c>
      <c r="BG676" s="234">
        <f>IF(O676="zákl. přenesená",K676,0)</f>
        <v>0</v>
      </c>
      <c r="BH676" s="234">
        <f>IF(O676="sníž. přenesená",K676,0)</f>
        <v>0</v>
      </c>
      <c r="BI676" s="234">
        <f>IF(O676="nulová",K676,0)</f>
        <v>0</v>
      </c>
      <c r="BJ676" s="17" t="s">
        <v>83</v>
      </c>
      <c r="BK676" s="234">
        <f>ROUND(P676*H676,2)</f>
        <v>0</v>
      </c>
      <c r="BL676" s="17" t="s">
        <v>198</v>
      </c>
      <c r="BM676" s="233" t="s">
        <v>816</v>
      </c>
    </row>
    <row r="677" s="2" customFormat="1">
      <c r="A677" s="38"/>
      <c r="B677" s="39"/>
      <c r="C677" s="40"/>
      <c r="D677" s="235" t="s">
        <v>176</v>
      </c>
      <c r="E677" s="40"/>
      <c r="F677" s="236" t="s">
        <v>815</v>
      </c>
      <c r="G677" s="40"/>
      <c r="H677" s="40"/>
      <c r="I677" s="237"/>
      <c r="J677" s="237"/>
      <c r="K677" s="40"/>
      <c r="L677" s="40"/>
      <c r="M677" s="44"/>
      <c r="N677" s="238"/>
      <c r="O677" s="239"/>
      <c r="P677" s="91"/>
      <c r="Q677" s="91"/>
      <c r="R677" s="91"/>
      <c r="S677" s="91"/>
      <c r="T677" s="91"/>
      <c r="U677" s="91"/>
      <c r="V677" s="91"/>
      <c r="W677" s="91"/>
      <c r="X677" s="92"/>
      <c r="Y677" s="38"/>
      <c r="Z677" s="38"/>
      <c r="AA677" s="38"/>
      <c r="AB677" s="38"/>
      <c r="AC677" s="38"/>
      <c r="AD677" s="38"/>
      <c r="AE677" s="38"/>
      <c r="AT677" s="17" t="s">
        <v>176</v>
      </c>
      <c r="AU677" s="17" t="s">
        <v>85</v>
      </c>
    </row>
    <row r="678" s="2" customFormat="1" ht="16.5" customHeight="1">
      <c r="A678" s="38"/>
      <c r="B678" s="39"/>
      <c r="C678" s="262" t="s">
        <v>817</v>
      </c>
      <c r="D678" s="262" t="s">
        <v>304</v>
      </c>
      <c r="E678" s="263" t="s">
        <v>818</v>
      </c>
      <c r="F678" s="264" t="s">
        <v>819</v>
      </c>
      <c r="G678" s="265" t="s">
        <v>210</v>
      </c>
      <c r="H678" s="266">
        <v>25.504</v>
      </c>
      <c r="I678" s="267"/>
      <c r="J678" s="268"/>
      <c r="K678" s="269">
        <f>ROUND(P678*H678,2)</f>
        <v>0</v>
      </c>
      <c r="L678" s="264" t="s">
        <v>1</v>
      </c>
      <c r="M678" s="270"/>
      <c r="N678" s="271" t="s">
        <v>1</v>
      </c>
      <c r="O678" s="229" t="s">
        <v>39</v>
      </c>
      <c r="P678" s="230">
        <f>I678+J678</f>
        <v>0</v>
      </c>
      <c r="Q678" s="230">
        <f>ROUND(I678*H678,2)</f>
        <v>0</v>
      </c>
      <c r="R678" s="230">
        <f>ROUND(J678*H678,2)</f>
        <v>0</v>
      </c>
      <c r="S678" s="91"/>
      <c r="T678" s="231">
        <f>S678*H678</f>
        <v>0</v>
      </c>
      <c r="U678" s="231">
        <v>0</v>
      </c>
      <c r="V678" s="231">
        <f>U678*H678</f>
        <v>0</v>
      </c>
      <c r="W678" s="231">
        <v>0</v>
      </c>
      <c r="X678" s="232">
        <f>W678*H678</f>
        <v>0</v>
      </c>
      <c r="Y678" s="38"/>
      <c r="Z678" s="38"/>
      <c r="AA678" s="38"/>
      <c r="AB678" s="38"/>
      <c r="AC678" s="38"/>
      <c r="AD678" s="38"/>
      <c r="AE678" s="38"/>
      <c r="AR678" s="233" t="s">
        <v>236</v>
      </c>
      <c r="AT678" s="233" t="s">
        <v>304</v>
      </c>
      <c r="AU678" s="233" t="s">
        <v>85</v>
      </c>
      <c r="AY678" s="17" t="s">
        <v>168</v>
      </c>
      <c r="BE678" s="234">
        <f>IF(O678="základní",K678,0)</f>
        <v>0</v>
      </c>
      <c r="BF678" s="234">
        <f>IF(O678="snížená",K678,0)</f>
        <v>0</v>
      </c>
      <c r="BG678" s="234">
        <f>IF(O678="zákl. přenesená",K678,0)</f>
        <v>0</v>
      </c>
      <c r="BH678" s="234">
        <f>IF(O678="sníž. přenesená",K678,0)</f>
        <v>0</v>
      </c>
      <c r="BI678" s="234">
        <f>IF(O678="nulová",K678,0)</f>
        <v>0</v>
      </c>
      <c r="BJ678" s="17" t="s">
        <v>83</v>
      </c>
      <c r="BK678" s="234">
        <f>ROUND(P678*H678,2)</f>
        <v>0</v>
      </c>
      <c r="BL678" s="17" t="s">
        <v>198</v>
      </c>
      <c r="BM678" s="233" t="s">
        <v>820</v>
      </c>
    </row>
    <row r="679" s="2" customFormat="1">
      <c r="A679" s="38"/>
      <c r="B679" s="39"/>
      <c r="C679" s="40"/>
      <c r="D679" s="235" t="s">
        <v>176</v>
      </c>
      <c r="E679" s="40"/>
      <c r="F679" s="236" t="s">
        <v>819</v>
      </c>
      <c r="G679" s="40"/>
      <c r="H679" s="40"/>
      <c r="I679" s="237"/>
      <c r="J679" s="237"/>
      <c r="K679" s="40"/>
      <c r="L679" s="40"/>
      <c r="M679" s="44"/>
      <c r="N679" s="238"/>
      <c r="O679" s="239"/>
      <c r="P679" s="91"/>
      <c r="Q679" s="91"/>
      <c r="R679" s="91"/>
      <c r="S679" s="91"/>
      <c r="T679" s="91"/>
      <c r="U679" s="91"/>
      <c r="V679" s="91"/>
      <c r="W679" s="91"/>
      <c r="X679" s="92"/>
      <c r="Y679" s="38"/>
      <c r="Z679" s="38"/>
      <c r="AA679" s="38"/>
      <c r="AB679" s="38"/>
      <c r="AC679" s="38"/>
      <c r="AD679" s="38"/>
      <c r="AE679" s="38"/>
      <c r="AT679" s="17" t="s">
        <v>176</v>
      </c>
      <c r="AU679" s="17" t="s">
        <v>85</v>
      </c>
    </row>
    <row r="680" s="13" customFormat="1">
      <c r="A680" s="13"/>
      <c r="B680" s="240"/>
      <c r="C680" s="241"/>
      <c r="D680" s="235" t="s">
        <v>205</v>
      </c>
      <c r="E680" s="242" t="s">
        <v>1</v>
      </c>
      <c r="F680" s="243" t="s">
        <v>821</v>
      </c>
      <c r="G680" s="241"/>
      <c r="H680" s="244">
        <v>25.504</v>
      </c>
      <c r="I680" s="245"/>
      <c r="J680" s="245"/>
      <c r="K680" s="241"/>
      <c r="L680" s="241"/>
      <c r="M680" s="246"/>
      <c r="N680" s="247"/>
      <c r="O680" s="248"/>
      <c r="P680" s="248"/>
      <c r="Q680" s="248"/>
      <c r="R680" s="248"/>
      <c r="S680" s="248"/>
      <c r="T680" s="248"/>
      <c r="U680" s="248"/>
      <c r="V680" s="248"/>
      <c r="W680" s="248"/>
      <c r="X680" s="249"/>
      <c r="Y680" s="13"/>
      <c r="Z680" s="13"/>
      <c r="AA680" s="13"/>
      <c r="AB680" s="13"/>
      <c r="AC680" s="13"/>
      <c r="AD680" s="13"/>
      <c r="AE680" s="13"/>
      <c r="AT680" s="250" t="s">
        <v>205</v>
      </c>
      <c r="AU680" s="250" t="s">
        <v>85</v>
      </c>
      <c r="AV680" s="13" t="s">
        <v>85</v>
      </c>
      <c r="AW680" s="13" t="s">
        <v>5</v>
      </c>
      <c r="AX680" s="13" t="s">
        <v>76</v>
      </c>
      <c r="AY680" s="250" t="s">
        <v>168</v>
      </c>
    </row>
    <row r="681" s="14" customFormat="1">
      <c r="A681" s="14"/>
      <c r="B681" s="251"/>
      <c r="C681" s="252"/>
      <c r="D681" s="235" t="s">
        <v>205</v>
      </c>
      <c r="E681" s="253" t="s">
        <v>1</v>
      </c>
      <c r="F681" s="254" t="s">
        <v>207</v>
      </c>
      <c r="G681" s="252"/>
      <c r="H681" s="255">
        <v>25.504</v>
      </c>
      <c r="I681" s="256"/>
      <c r="J681" s="256"/>
      <c r="K681" s="252"/>
      <c r="L681" s="252"/>
      <c r="M681" s="257"/>
      <c r="N681" s="258"/>
      <c r="O681" s="259"/>
      <c r="P681" s="259"/>
      <c r="Q681" s="259"/>
      <c r="R681" s="259"/>
      <c r="S681" s="259"/>
      <c r="T681" s="259"/>
      <c r="U681" s="259"/>
      <c r="V681" s="259"/>
      <c r="W681" s="259"/>
      <c r="X681" s="260"/>
      <c r="Y681" s="14"/>
      <c r="Z681" s="14"/>
      <c r="AA681" s="14"/>
      <c r="AB681" s="14"/>
      <c r="AC681" s="14"/>
      <c r="AD681" s="14"/>
      <c r="AE681" s="14"/>
      <c r="AT681" s="261" t="s">
        <v>205</v>
      </c>
      <c r="AU681" s="261" t="s">
        <v>85</v>
      </c>
      <c r="AV681" s="14" t="s">
        <v>175</v>
      </c>
      <c r="AW681" s="14" t="s">
        <v>5</v>
      </c>
      <c r="AX681" s="14" t="s">
        <v>83</v>
      </c>
      <c r="AY681" s="261" t="s">
        <v>168</v>
      </c>
    </row>
    <row r="682" s="2" customFormat="1" ht="37.8" customHeight="1">
      <c r="A682" s="38"/>
      <c r="B682" s="39"/>
      <c r="C682" s="221" t="s">
        <v>503</v>
      </c>
      <c r="D682" s="221" t="s">
        <v>171</v>
      </c>
      <c r="E682" s="222" t="s">
        <v>822</v>
      </c>
      <c r="F682" s="223" t="s">
        <v>823</v>
      </c>
      <c r="G682" s="224" t="s">
        <v>478</v>
      </c>
      <c r="H682" s="225">
        <v>59.8</v>
      </c>
      <c r="I682" s="226"/>
      <c r="J682" s="226"/>
      <c r="K682" s="227">
        <f>ROUND(P682*H682,2)</f>
        <v>0</v>
      </c>
      <c r="L682" s="223" t="s">
        <v>1</v>
      </c>
      <c r="M682" s="44"/>
      <c r="N682" s="228" t="s">
        <v>1</v>
      </c>
      <c r="O682" s="229" t="s">
        <v>39</v>
      </c>
      <c r="P682" s="230">
        <f>I682+J682</f>
        <v>0</v>
      </c>
      <c r="Q682" s="230">
        <f>ROUND(I682*H682,2)</f>
        <v>0</v>
      </c>
      <c r="R682" s="230">
        <f>ROUND(J682*H682,2)</f>
        <v>0</v>
      </c>
      <c r="S682" s="91"/>
      <c r="T682" s="231">
        <f>S682*H682</f>
        <v>0</v>
      </c>
      <c r="U682" s="231">
        <v>0</v>
      </c>
      <c r="V682" s="231">
        <f>U682*H682</f>
        <v>0</v>
      </c>
      <c r="W682" s="231">
        <v>0</v>
      </c>
      <c r="X682" s="232">
        <f>W682*H682</f>
        <v>0</v>
      </c>
      <c r="Y682" s="38"/>
      <c r="Z682" s="38"/>
      <c r="AA682" s="38"/>
      <c r="AB682" s="38"/>
      <c r="AC682" s="38"/>
      <c r="AD682" s="38"/>
      <c r="AE682" s="38"/>
      <c r="AR682" s="233" t="s">
        <v>198</v>
      </c>
      <c r="AT682" s="233" t="s">
        <v>171</v>
      </c>
      <c r="AU682" s="233" t="s">
        <v>85</v>
      </c>
      <c r="AY682" s="17" t="s">
        <v>168</v>
      </c>
      <c r="BE682" s="234">
        <f>IF(O682="základní",K682,0)</f>
        <v>0</v>
      </c>
      <c r="BF682" s="234">
        <f>IF(O682="snížená",K682,0)</f>
        <v>0</v>
      </c>
      <c r="BG682" s="234">
        <f>IF(O682="zákl. přenesená",K682,0)</f>
        <v>0</v>
      </c>
      <c r="BH682" s="234">
        <f>IF(O682="sníž. přenesená",K682,0)</f>
        <v>0</v>
      </c>
      <c r="BI682" s="234">
        <f>IF(O682="nulová",K682,0)</f>
        <v>0</v>
      </c>
      <c r="BJ682" s="17" t="s">
        <v>83</v>
      </c>
      <c r="BK682" s="234">
        <f>ROUND(P682*H682,2)</f>
        <v>0</v>
      </c>
      <c r="BL682" s="17" t="s">
        <v>198</v>
      </c>
      <c r="BM682" s="233" t="s">
        <v>824</v>
      </c>
    </row>
    <row r="683" s="2" customFormat="1">
      <c r="A683" s="38"/>
      <c r="B683" s="39"/>
      <c r="C683" s="40"/>
      <c r="D683" s="235" t="s">
        <v>176</v>
      </c>
      <c r="E683" s="40"/>
      <c r="F683" s="236" t="s">
        <v>823</v>
      </c>
      <c r="G683" s="40"/>
      <c r="H683" s="40"/>
      <c r="I683" s="237"/>
      <c r="J683" s="237"/>
      <c r="K683" s="40"/>
      <c r="L683" s="40"/>
      <c r="M683" s="44"/>
      <c r="N683" s="238"/>
      <c r="O683" s="239"/>
      <c r="P683" s="91"/>
      <c r="Q683" s="91"/>
      <c r="R683" s="91"/>
      <c r="S683" s="91"/>
      <c r="T683" s="91"/>
      <c r="U683" s="91"/>
      <c r="V683" s="91"/>
      <c r="W683" s="91"/>
      <c r="X683" s="92"/>
      <c r="Y683" s="38"/>
      <c r="Z683" s="38"/>
      <c r="AA683" s="38"/>
      <c r="AB683" s="38"/>
      <c r="AC683" s="38"/>
      <c r="AD683" s="38"/>
      <c r="AE683" s="38"/>
      <c r="AT683" s="17" t="s">
        <v>176</v>
      </c>
      <c r="AU683" s="17" t="s">
        <v>85</v>
      </c>
    </row>
    <row r="684" s="13" customFormat="1">
      <c r="A684" s="13"/>
      <c r="B684" s="240"/>
      <c r="C684" s="241"/>
      <c r="D684" s="235" t="s">
        <v>205</v>
      </c>
      <c r="E684" s="242" t="s">
        <v>1</v>
      </c>
      <c r="F684" s="243" t="s">
        <v>825</v>
      </c>
      <c r="G684" s="241"/>
      <c r="H684" s="244">
        <v>59.8</v>
      </c>
      <c r="I684" s="245"/>
      <c r="J684" s="245"/>
      <c r="K684" s="241"/>
      <c r="L684" s="241"/>
      <c r="M684" s="246"/>
      <c r="N684" s="247"/>
      <c r="O684" s="248"/>
      <c r="P684" s="248"/>
      <c r="Q684" s="248"/>
      <c r="R684" s="248"/>
      <c r="S684" s="248"/>
      <c r="T684" s="248"/>
      <c r="U684" s="248"/>
      <c r="V684" s="248"/>
      <c r="W684" s="248"/>
      <c r="X684" s="249"/>
      <c r="Y684" s="13"/>
      <c r="Z684" s="13"/>
      <c r="AA684" s="13"/>
      <c r="AB684" s="13"/>
      <c r="AC684" s="13"/>
      <c r="AD684" s="13"/>
      <c r="AE684" s="13"/>
      <c r="AT684" s="250" t="s">
        <v>205</v>
      </c>
      <c r="AU684" s="250" t="s">
        <v>85</v>
      </c>
      <c r="AV684" s="13" t="s">
        <v>85</v>
      </c>
      <c r="AW684" s="13" t="s">
        <v>5</v>
      </c>
      <c r="AX684" s="13" t="s">
        <v>76</v>
      </c>
      <c r="AY684" s="250" t="s">
        <v>168</v>
      </c>
    </row>
    <row r="685" s="14" customFormat="1">
      <c r="A685" s="14"/>
      <c r="B685" s="251"/>
      <c r="C685" s="252"/>
      <c r="D685" s="235" t="s">
        <v>205</v>
      </c>
      <c r="E685" s="253" t="s">
        <v>1</v>
      </c>
      <c r="F685" s="254" t="s">
        <v>207</v>
      </c>
      <c r="G685" s="252"/>
      <c r="H685" s="255">
        <v>59.8</v>
      </c>
      <c r="I685" s="256"/>
      <c r="J685" s="256"/>
      <c r="K685" s="252"/>
      <c r="L685" s="252"/>
      <c r="M685" s="257"/>
      <c r="N685" s="258"/>
      <c r="O685" s="259"/>
      <c r="P685" s="259"/>
      <c r="Q685" s="259"/>
      <c r="R685" s="259"/>
      <c r="S685" s="259"/>
      <c r="T685" s="259"/>
      <c r="U685" s="259"/>
      <c r="V685" s="259"/>
      <c r="W685" s="259"/>
      <c r="X685" s="260"/>
      <c r="Y685" s="14"/>
      <c r="Z685" s="14"/>
      <c r="AA685" s="14"/>
      <c r="AB685" s="14"/>
      <c r="AC685" s="14"/>
      <c r="AD685" s="14"/>
      <c r="AE685" s="14"/>
      <c r="AT685" s="261" t="s">
        <v>205</v>
      </c>
      <c r="AU685" s="261" t="s">
        <v>85</v>
      </c>
      <c r="AV685" s="14" t="s">
        <v>175</v>
      </c>
      <c r="AW685" s="14" t="s">
        <v>5</v>
      </c>
      <c r="AX685" s="14" t="s">
        <v>83</v>
      </c>
      <c r="AY685" s="261" t="s">
        <v>168</v>
      </c>
    </row>
    <row r="686" s="2" customFormat="1" ht="16.5" customHeight="1">
      <c r="A686" s="38"/>
      <c r="B686" s="39"/>
      <c r="C686" s="262" t="s">
        <v>826</v>
      </c>
      <c r="D686" s="262" t="s">
        <v>304</v>
      </c>
      <c r="E686" s="263" t="s">
        <v>818</v>
      </c>
      <c r="F686" s="264" t="s">
        <v>819</v>
      </c>
      <c r="G686" s="265" t="s">
        <v>210</v>
      </c>
      <c r="H686" s="266">
        <v>2.613</v>
      </c>
      <c r="I686" s="267"/>
      <c r="J686" s="268"/>
      <c r="K686" s="269">
        <f>ROUND(P686*H686,2)</f>
        <v>0</v>
      </c>
      <c r="L686" s="264" t="s">
        <v>1</v>
      </c>
      <c r="M686" s="270"/>
      <c r="N686" s="271" t="s">
        <v>1</v>
      </c>
      <c r="O686" s="229" t="s">
        <v>39</v>
      </c>
      <c r="P686" s="230">
        <f>I686+J686</f>
        <v>0</v>
      </c>
      <c r="Q686" s="230">
        <f>ROUND(I686*H686,2)</f>
        <v>0</v>
      </c>
      <c r="R686" s="230">
        <f>ROUND(J686*H686,2)</f>
        <v>0</v>
      </c>
      <c r="S686" s="91"/>
      <c r="T686" s="231">
        <f>S686*H686</f>
        <v>0</v>
      </c>
      <c r="U686" s="231">
        <v>0</v>
      </c>
      <c r="V686" s="231">
        <f>U686*H686</f>
        <v>0</v>
      </c>
      <c r="W686" s="231">
        <v>0</v>
      </c>
      <c r="X686" s="232">
        <f>W686*H686</f>
        <v>0</v>
      </c>
      <c r="Y686" s="38"/>
      <c r="Z686" s="38"/>
      <c r="AA686" s="38"/>
      <c r="AB686" s="38"/>
      <c r="AC686" s="38"/>
      <c r="AD686" s="38"/>
      <c r="AE686" s="38"/>
      <c r="AR686" s="233" t="s">
        <v>236</v>
      </c>
      <c r="AT686" s="233" t="s">
        <v>304</v>
      </c>
      <c r="AU686" s="233" t="s">
        <v>85</v>
      </c>
      <c r="AY686" s="17" t="s">
        <v>168</v>
      </c>
      <c r="BE686" s="234">
        <f>IF(O686="základní",K686,0)</f>
        <v>0</v>
      </c>
      <c r="BF686" s="234">
        <f>IF(O686="snížená",K686,0)</f>
        <v>0</v>
      </c>
      <c r="BG686" s="234">
        <f>IF(O686="zákl. přenesená",K686,0)</f>
        <v>0</v>
      </c>
      <c r="BH686" s="234">
        <f>IF(O686="sníž. přenesená",K686,0)</f>
        <v>0</v>
      </c>
      <c r="BI686" s="234">
        <f>IF(O686="nulová",K686,0)</f>
        <v>0</v>
      </c>
      <c r="BJ686" s="17" t="s">
        <v>83</v>
      </c>
      <c r="BK686" s="234">
        <f>ROUND(P686*H686,2)</f>
        <v>0</v>
      </c>
      <c r="BL686" s="17" t="s">
        <v>198</v>
      </c>
      <c r="BM686" s="233" t="s">
        <v>827</v>
      </c>
    </row>
    <row r="687" s="2" customFormat="1">
      <c r="A687" s="38"/>
      <c r="B687" s="39"/>
      <c r="C687" s="40"/>
      <c r="D687" s="235" t="s">
        <v>176</v>
      </c>
      <c r="E687" s="40"/>
      <c r="F687" s="236" t="s">
        <v>819</v>
      </c>
      <c r="G687" s="40"/>
      <c r="H687" s="40"/>
      <c r="I687" s="237"/>
      <c r="J687" s="237"/>
      <c r="K687" s="40"/>
      <c r="L687" s="40"/>
      <c r="M687" s="44"/>
      <c r="N687" s="238"/>
      <c r="O687" s="239"/>
      <c r="P687" s="91"/>
      <c r="Q687" s="91"/>
      <c r="R687" s="91"/>
      <c r="S687" s="91"/>
      <c r="T687" s="91"/>
      <c r="U687" s="91"/>
      <c r="V687" s="91"/>
      <c r="W687" s="91"/>
      <c r="X687" s="92"/>
      <c r="Y687" s="38"/>
      <c r="Z687" s="38"/>
      <c r="AA687" s="38"/>
      <c r="AB687" s="38"/>
      <c r="AC687" s="38"/>
      <c r="AD687" s="38"/>
      <c r="AE687" s="38"/>
      <c r="AT687" s="17" t="s">
        <v>176</v>
      </c>
      <c r="AU687" s="17" t="s">
        <v>85</v>
      </c>
    </row>
    <row r="688" s="13" customFormat="1">
      <c r="A688" s="13"/>
      <c r="B688" s="240"/>
      <c r="C688" s="241"/>
      <c r="D688" s="235" t="s">
        <v>205</v>
      </c>
      <c r="E688" s="242" t="s">
        <v>1</v>
      </c>
      <c r="F688" s="243" t="s">
        <v>828</v>
      </c>
      <c r="G688" s="241"/>
      <c r="H688" s="244">
        <v>2.613</v>
      </c>
      <c r="I688" s="245"/>
      <c r="J688" s="245"/>
      <c r="K688" s="241"/>
      <c r="L688" s="241"/>
      <c r="M688" s="246"/>
      <c r="N688" s="247"/>
      <c r="O688" s="248"/>
      <c r="P688" s="248"/>
      <c r="Q688" s="248"/>
      <c r="R688" s="248"/>
      <c r="S688" s="248"/>
      <c r="T688" s="248"/>
      <c r="U688" s="248"/>
      <c r="V688" s="248"/>
      <c r="W688" s="248"/>
      <c r="X688" s="249"/>
      <c r="Y688" s="13"/>
      <c r="Z688" s="13"/>
      <c r="AA688" s="13"/>
      <c r="AB688" s="13"/>
      <c r="AC688" s="13"/>
      <c r="AD688" s="13"/>
      <c r="AE688" s="13"/>
      <c r="AT688" s="250" t="s">
        <v>205</v>
      </c>
      <c r="AU688" s="250" t="s">
        <v>85</v>
      </c>
      <c r="AV688" s="13" t="s">
        <v>85</v>
      </c>
      <c r="AW688" s="13" t="s">
        <v>5</v>
      </c>
      <c r="AX688" s="13" t="s">
        <v>76</v>
      </c>
      <c r="AY688" s="250" t="s">
        <v>168</v>
      </c>
    </row>
    <row r="689" s="14" customFormat="1">
      <c r="A689" s="14"/>
      <c r="B689" s="251"/>
      <c r="C689" s="252"/>
      <c r="D689" s="235" t="s">
        <v>205</v>
      </c>
      <c r="E689" s="253" t="s">
        <v>1</v>
      </c>
      <c r="F689" s="254" t="s">
        <v>207</v>
      </c>
      <c r="G689" s="252"/>
      <c r="H689" s="255">
        <v>2.613</v>
      </c>
      <c r="I689" s="256"/>
      <c r="J689" s="256"/>
      <c r="K689" s="252"/>
      <c r="L689" s="252"/>
      <c r="M689" s="257"/>
      <c r="N689" s="258"/>
      <c r="O689" s="259"/>
      <c r="P689" s="259"/>
      <c r="Q689" s="259"/>
      <c r="R689" s="259"/>
      <c r="S689" s="259"/>
      <c r="T689" s="259"/>
      <c r="U689" s="259"/>
      <c r="V689" s="259"/>
      <c r="W689" s="259"/>
      <c r="X689" s="260"/>
      <c r="Y689" s="14"/>
      <c r="Z689" s="14"/>
      <c r="AA689" s="14"/>
      <c r="AB689" s="14"/>
      <c r="AC689" s="14"/>
      <c r="AD689" s="14"/>
      <c r="AE689" s="14"/>
      <c r="AT689" s="261" t="s">
        <v>205</v>
      </c>
      <c r="AU689" s="261" t="s">
        <v>85</v>
      </c>
      <c r="AV689" s="14" t="s">
        <v>175</v>
      </c>
      <c r="AW689" s="14" t="s">
        <v>5</v>
      </c>
      <c r="AX689" s="14" t="s">
        <v>83</v>
      </c>
      <c r="AY689" s="261" t="s">
        <v>168</v>
      </c>
    </row>
    <row r="690" s="2" customFormat="1" ht="33" customHeight="1">
      <c r="A690" s="38"/>
      <c r="B690" s="39"/>
      <c r="C690" s="221" t="s">
        <v>507</v>
      </c>
      <c r="D690" s="221" t="s">
        <v>171</v>
      </c>
      <c r="E690" s="222" t="s">
        <v>829</v>
      </c>
      <c r="F690" s="223" t="s">
        <v>830</v>
      </c>
      <c r="G690" s="224" t="s">
        <v>203</v>
      </c>
      <c r="H690" s="225">
        <v>34.560000000000004</v>
      </c>
      <c r="I690" s="226"/>
      <c r="J690" s="226"/>
      <c r="K690" s="227">
        <f>ROUND(P690*H690,2)</f>
        <v>0</v>
      </c>
      <c r="L690" s="223" t="s">
        <v>1</v>
      </c>
      <c r="M690" s="44"/>
      <c r="N690" s="228" t="s">
        <v>1</v>
      </c>
      <c r="O690" s="229" t="s">
        <v>39</v>
      </c>
      <c r="P690" s="230">
        <f>I690+J690</f>
        <v>0</v>
      </c>
      <c r="Q690" s="230">
        <f>ROUND(I690*H690,2)</f>
        <v>0</v>
      </c>
      <c r="R690" s="230">
        <f>ROUND(J690*H690,2)</f>
        <v>0</v>
      </c>
      <c r="S690" s="91"/>
      <c r="T690" s="231">
        <f>S690*H690</f>
        <v>0</v>
      </c>
      <c r="U690" s="231">
        <v>0</v>
      </c>
      <c r="V690" s="231">
        <f>U690*H690</f>
        <v>0</v>
      </c>
      <c r="W690" s="231">
        <v>0</v>
      </c>
      <c r="X690" s="232">
        <f>W690*H690</f>
        <v>0</v>
      </c>
      <c r="Y690" s="38"/>
      <c r="Z690" s="38"/>
      <c r="AA690" s="38"/>
      <c r="AB690" s="38"/>
      <c r="AC690" s="38"/>
      <c r="AD690" s="38"/>
      <c r="AE690" s="38"/>
      <c r="AR690" s="233" t="s">
        <v>198</v>
      </c>
      <c r="AT690" s="233" t="s">
        <v>171</v>
      </c>
      <c r="AU690" s="233" t="s">
        <v>85</v>
      </c>
      <c r="AY690" s="17" t="s">
        <v>168</v>
      </c>
      <c r="BE690" s="234">
        <f>IF(O690="základní",K690,0)</f>
        <v>0</v>
      </c>
      <c r="BF690" s="234">
        <f>IF(O690="snížená",K690,0)</f>
        <v>0</v>
      </c>
      <c r="BG690" s="234">
        <f>IF(O690="zákl. přenesená",K690,0)</f>
        <v>0</v>
      </c>
      <c r="BH690" s="234">
        <f>IF(O690="sníž. přenesená",K690,0)</f>
        <v>0</v>
      </c>
      <c r="BI690" s="234">
        <f>IF(O690="nulová",K690,0)</f>
        <v>0</v>
      </c>
      <c r="BJ690" s="17" t="s">
        <v>83</v>
      </c>
      <c r="BK690" s="234">
        <f>ROUND(P690*H690,2)</f>
        <v>0</v>
      </c>
      <c r="BL690" s="17" t="s">
        <v>198</v>
      </c>
      <c r="BM690" s="233" t="s">
        <v>831</v>
      </c>
    </row>
    <row r="691" s="2" customFormat="1">
      <c r="A691" s="38"/>
      <c r="B691" s="39"/>
      <c r="C691" s="40"/>
      <c r="D691" s="235" t="s">
        <v>176</v>
      </c>
      <c r="E691" s="40"/>
      <c r="F691" s="236" t="s">
        <v>830</v>
      </c>
      <c r="G691" s="40"/>
      <c r="H691" s="40"/>
      <c r="I691" s="237"/>
      <c r="J691" s="237"/>
      <c r="K691" s="40"/>
      <c r="L691" s="40"/>
      <c r="M691" s="44"/>
      <c r="N691" s="238"/>
      <c r="O691" s="239"/>
      <c r="P691" s="91"/>
      <c r="Q691" s="91"/>
      <c r="R691" s="91"/>
      <c r="S691" s="91"/>
      <c r="T691" s="91"/>
      <c r="U691" s="91"/>
      <c r="V691" s="91"/>
      <c r="W691" s="91"/>
      <c r="X691" s="92"/>
      <c r="Y691" s="38"/>
      <c r="Z691" s="38"/>
      <c r="AA691" s="38"/>
      <c r="AB691" s="38"/>
      <c r="AC691" s="38"/>
      <c r="AD691" s="38"/>
      <c r="AE691" s="38"/>
      <c r="AT691" s="17" t="s">
        <v>176</v>
      </c>
      <c r="AU691" s="17" t="s">
        <v>85</v>
      </c>
    </row>
    <row r="692" s="13" customFormat="1">
      <c r="A692" s="13"/>
      <c r="B692" s="240"/>
      <c r="C692" s="241"/>
      <c r="D692" s="235" t="s">
        <v>205</v>
      </c>
      <c r="E692" s="242" t="s">
        <v>1</v>
      </c>
      <c r="F692" s="243" t="s">
        <v>832</v>
      </c>
      <c r="G692" s="241"/>
      <c r="H692" s="244">
        <v>34.560000000000004</v>
      </c>
      <c r="I692" s="245"/>
      <c r="J692" s="245"/>
      <c r="K692" s="241"/>
      <c r="L692" s="241"/>
      <c r="M692" s="246"/>
      <c r="N692" s="247"/>
      <c r="O692" s="248"/>
      <c r="P692" s="248"/>
      <c r="Q692" s="248"/>
      <c r="R692" s="248"/>
      <c r="S692" s="248"/>
      <c r="T692" s="248"/>
      <c r="U692" s="248"/>
      <c r="V692" s="248"/>
      <c r="W692" s="248"/>
      <c r="X692" s="249"/>
      <c r="Y692" s="13"/>
      <c r="Z692" s="13"/>
      <c r="AA692" s="13"/>
      <c r="AB692" s="13"/>
      <c r="AC692" s="13"/>
      <c r="AD692" s="13"/>
      <c r="AE692" s="13"/>
      <c r="AT692" s="250" t="s">
        <v>205</v>
      </c>
      <c r="AU692" s="250" t="s">
        <v>85</v>
      </c>
      <c r="AV692" s="13" t="s">
        <v>85</v>
      </c>
      <c r="AW692" s="13" t="s">
        <v>5</v>
      </c>
      <c r="AX692" s="13" t="s">
        <v>76</v>
      </c>
      <c r="AY692" s="250" t="s">
        <v>168</v>
      </c>
    </row>
    <row r="693" s="14" customFormat="1">
      <c r="A693" s="14"/>
      <c r="B693" s="251"/>
      <c r="C693" s="252"/>
      <c r="D693" s="235" t="s">
        <v>205</v>
      </c>
      <c r="E693" s="253" t="s">
        <v>1</v>
      </c>
      <c r="F693" s="254" t="s">
        <v>207</v>
      </c>
      <c r="G693" s="252"/>
      <c r="H693" s="255">
        <v>34.560000000000004</v>
      </c>
      <c r="I693" s="256"/>
      <c r="J693" s="256"/>
      <c r="K693" s="252"/>
      <c r="L693" s="252"/>
      <c r="M693" s="257"/>
      <c r="N693" s="258"/>
      <c r="O693" s="259"/>
      <c r="P693" s="259"/>
      <c r="Q693" s="259"/>
      <c r="R693" s="259"/>
      <c r="S693" s="259"/>
      <c r="T693" s="259"/>
      <c r="U693" s="259"/>
      <c r="V693" s="259"/>
      <c r="W693" s="259"/>
      <c r="X693" s="260"/>
      <c r="Y693" s="14"/>
      <c r="Z693" s="14"/>
      <c r="AA693" s="14"/>
      <c r="AB693" s="14"/>
      <c r="AC693" s="14"/>
      <c r="AD693" s="14"/>
      <c r="AE693" s="14"/>
      <c r="AT693" s="261" t="s">
        <v>205</v>
      </c>
      <c r="AU693" s="261" t="s">
        <v>85</v>
      </c>
      <c r="AV693" s="14" t="s">
        <v>175</v>
      </c>
      <c r="AW693" s="14" t="s">
        <v>5</v>
      </c>
      <c r="AX693" s="14" t="s">
        <v>83</v>
      </c>
      <c r="AY693" s="261" t="s">
        <v>168</v>
      </c>
    </row>
    <row r="694" s="2" customFormat="1" ht="24.15" customHeight="1">
      <c r="A694" s="38"/>
      <c r="B694" s="39"/>
      <c r="C694" s="262" t="s">
        <v>833</v>
      </c>
      <c r="D694" s="262" t="s">
        <v>304</v>
      </c>
      <c r="E694" s="263" t="s">
        <v>834</v>
      </c>
      <c r="F694" s="264" t="s">
        <v>835</v>
      </c>
      <c r="G694" s="265" t="s">
        <v>203</v>
      </c>
      <c r="H694" s="266">
        <v>36.288</v>
      </c>
      <c r="I694" s="267"/>
      <c r="J694" s="268"/>
      <c r="K694" s="269">
        <f>ROUND(P694*H694,2)</f>
        <v>0</v>
      </c>
      <c r="L694" s="264" t="s">
        <v>1</v>
      </c>
      <c r="M694" s="270"/>
      <c r="N694" s="271" t="s">
        <v>1</v>
      </c>
      <c r="O694" s="229" t="s">
        <v>39</v>
      </c>
      <c r="P694" s="230">
        <f>I694+J694</f>
        <v>0</v>
      </c>
      <c r="Q694" s="230">
        <f>ROUND(I694*H694,2)</f>
        <v>0</v>
      </c>
      <c r="R694" s="230">
        <f>ROUND(J694*H694,2)</f>
        <v>0</v>
      </c>
      <c r="S694" s="91"/>
      <c r="T694" s="231">
        <f>S694*H694</f>
        <v>0</v>
      </c>
      <c r="U694" s="231">
        <v>0</v>
      </c>
      <c r="V694" s="231">
        <f>U694*H694</f>
        <v>0</v>
      </c>
      <c r="W694" s="231">
        <v>0</v>
      </c>
      <c r="X694" s="232">
        <f>W694*H694</f>
        <v>0</v>
      </c>
      <c r="Y694" s="38"/>
      <c r="Z694" s="38"/>
      <c r="AA694" s="38"/>
      <c r="AB694" s="38"/>
      <c r="AC694" s="38"/>
      <c r="AD694" s="38"/>
      <c r="AE694" s="38"/>
      <c r="AR694" s="233" t="s">
        <v>236</v>
      </c>
      <c r="AT694" s="233" t="s">
        <v>304</v>
      </c>
      <c r="AU694" s="233" t="s">
        <v>85</v>
      </c>
      <c r="AY694" s="17" t="s">
        <v>168</v>
      </c>
      <c r="BE694" s="234">
        <f>IF(O694="základní",K694,0)</f>
        <v>0</v>
      </c>
      <c r="BF694" s="234">
        <f>IF(O694="snížená",K694,0)</f>
        <v>0</v>
      </c>
      <c r="BG694" s="234">
        <f>IF(O694="zákl. přenesená",K694,0)</f>
        <v>0</v>
      </c>
      <c r="BH694" s="234">
        <f>IF(O694="sníž. přenesená",K694,0)</f>
        <v>0</v>
      </c>
      <c r="BI694" s="234">
        <f>IF(O694="nulová",K694,0)</f>
        <v>0</v>
      </c>
      <c r="BJ694" s="17" t="s">
        <v>83</v>
      </c>
      <c r="BK694" s="234">
        <f>ROUND(P694*H694,2)</f>
        <v>0</v>
      </c>
      <c r="BL694" s="17" t="s">
        <v>198</v>
      </c>
      <c r="BM694" s="233" t="s">
        <v>836</v>
      </c>
    </row>
    <row r="695" s="2" customFormat="1">
      <c r="A695" s="38"/>
      <c r="B695" s="39"/>
      <c r="C695" s="40"/>
      <c r="D695" s="235" t="s">
        <v>176</v>
      </c>
      <c r="E695" s="40"/>
      <c r="F695" s="236" t="s">
        <v>835</v>
      </c>
      <c r="G695" s="40"/>
      <c r="H695" s="40"/>
      <c r="I695" s="237"/>
      <c r="J695" s="237"/>
      <c r="K695" s="40"/>
      <c r="L695" s="40"/>
      <c r="M695" s="44"/>
      <c r="N695" s="238"/>
      <c r="O695" s="239"/>
      <c r="P695" s="91"/>
      <c r="Q695" s="91"/>
      <c r="R695" s="91"/>
      <c r="S695" s="91"/>
      <c r="T695" s="91"/>
      <c r="U695" s="91"/>
      <c r="V695" s="91"/>
      <c r="W695" s="91"/>
      <c r="X695" s="92"/>
      <c r="Y695" s="38"/>
      <c r="Z695" s="38"/>
      <c r="AA695" s="38"/>
      <c r="AB695" s="38"/>
      <c r="AC695" s="38"/>
      <c r="AD695" s="38"/>
      <c r="AE695" s="38"/>
      <c r="AT695" s="17" t="s">
        <v>176</v>
      </c>
      <c r="AU695" s="17" t="s">
        <v>85</v>
      </c>
    </row>
    <row r="696" s="13" customFormat="1">
      <c r="A696" s="13"/>
      <c r="B696" s="240"/>
      <c r="C696" s="241"/>
      <c r="D696" s="235" t="s">
        <v>205</v>
      </c>
      <c r="E696" s="242" t="s">
        <v>1</v>
      </c>
      <c r="F696" s="243" t="s">
        <v>837</v>
      </c>
      <c r="G696" s="241"/>
      <c r="H696" s="244">
        <v>36.288</v>
      </c>
      <c r="I696" s="245"/>
      <c r="J696" s="245"/>
      <c r="K696" s="241"/>
      <c r="L696" s="241"/>
      <c r="M696" s="246"/>
      <c r="N696" s="247"/>
      <c r="O696" s="248"/>
      <c r="P696" s="248"/>
      <c r="Q696" s="248"/>
      <c r="R696" s="248"/>
      <c r="S696" s="248"/>
      <c r="T696" s="248"/>
      <c r="U696" s="248"/>
      <c r="V696" s="248"/>
      <c r="W696" s="248"/>
      <c r="X696" s="249"/>
      <c r="Y696" s="13"/>
      <c r="Z696" s="13"/>
      <c r="AA696" s="13"/>
      <c r="AB696" s="13"/>
      <c r="AC696" s="13"/>
      <c r="AD696" s="13"/>
      <c r="AE696" s="13"/>
      <c r="AT696" s="250" t="s">
        <v>205</v>
      </c>
      <c r="AU696" s="250" t="s">
        <v>85</v>
      </c>
      <c r="AV696" s="13" t="s">
        <v>85</v>
      </c>
      <c r="AW696" s="13" t="s">
        <v>5</v>
      </c>
      <c r="AX696" s="13" t="s">
        <v>76</v>
      </c>
      <c r="AY696" s="250" t="s">
        <v>168</v>
      </c>
    </row>
    <row r="697" s="14" customFormat="1">
      <c r="A697" s="14"/>
      <c r="B697" s="251"/>
      <c r="C697" s="252"/>
      <c r="D697" s="235" t="s">
        <v>205</v>
      </c>
      <c r="E697" s="253" t="s">
        <v>1</v>
      </c>
      <c r="F697" s="254" t="s">
        <v>207</v>
      </c>
      <c r="G697" s="252"/>
      <c r="H697" s="255">
        <v>36.288</v>
      </c>
      <c r="I697" s="256"/>
      <c r="J697" s="256"/>
      <c r="K697" s="252"/>
      <c r="L697" s="252"/>
      <c r="M697" s="257"/>
      <c r="N697" s="258"/>
      <c r="O697" s="259"/>
      <c r="P697" s="259"/>
      <c r="Q697" s="259"/>
      <c r="R697" s="259"/>
      <c r="S697" s="259"/>
      <c r="T697" s="259"/>
      <c r="U697" s="259"/>
      <c r="V697" s="259"/>
      <c r="W697" s="259"/>
      <c r="X697" s="260"/>
      <c r="Y697" s="14"/>
      <c r="Z697" s="14"/>
      <c r="AA697" s="14"/>
      <c r="AB697" s="14"/>
      <c r="AC697" s="14"/>
      <c r="AD697" s="14"/>
      <c r="AE697" s="14"/>
      <c r="AT697" s="261" t="s">
        <v>205</v>
      </c>
      <c r="AU697" s="261" t="s">
        <v>85</v>
      </c>
      <c r="AV697" s="14" t="s">
        <v>175</v>
      </c>
      <c r="AW697" s="14" t="s">
        <v>5</v>
      </c>
      <c r="AX697" s="14" t="s">
        <v>83</v>
      </c>
      <c r="AY697" s="261" t="s">
        <v>168</v>
      </c>
    </row>
    <row r="698" s="2" customFormat="1" ht="37.8" customHeight="1">
      <c r="A698" s="38"/>
      <c r="B698" s="39"/>
      <c r="C698" s="221" t="s">
        <v>512</v>
      </c>
      <c r="D698" s="221" t="s">
        <v>171</v>
      </c>
      <c r="E698" s="222" t="s">
        <v>838</v>
      </c>
      <c r="F698" s="223" t="s">
        <v>839</v>
      </c>
      <c r="G698" s="224" t="s">
        <v>203</v>
      </c>
      <c r="H698" s="225">
        <v>217.175</v>
      </c>
      <c r="I698" s="226"/>
      <c r="J698" s="226"/>
      <c r="K698" s="227">
        <f>ROUND(P698*H698,2)</f>
        <v>0</v>
      </c>
      <c r="L698" s="223" t="s">
        <v>1</v>
      </c>
      <c r="M698" s="44"/>
      <c r="N698" s="228" t="s">
        <v>1</v>
      </c>
      <c r="O698" s="229" t="s">
        <v>39</v>
      </c>
      <c r="P698" s="230">
        <f>I698+J698</f>
        <v>0</v>
      </c>
      <c r="Q698" s="230">
        <f>ROUND(I698*H698,2)</f>
        <v>0</v>
      </c>
      <c r="R698" s="230">
        <f>ROUND(J698*H698,2)</f>
        <v>0</v>
      </c>
      <c r="S698" s="91"/>
      <c r="T698" s="231">
        <f>S698*H698</f>
        <v>0</v>
      </c>
      <c r="U698" s="231">
        <v>0</v>
      </c>
      <c r="V698" s="231">
        <f>U698*H698</f>
        <v>0</v>
      </c>
      <c r="W698" s="231">
        <v>0</v>
      </c>
      <c r="X698" s="232">
        <f>W698*H698</f>
        <v>0</v>
      </c>
      <c r="Y698" s="38"/>
      <c r="Z698" s="38"/>
      <c r="AA698" s="38"/>
      <c r="AB698" s="38"/>
      <c r="AC698" s="38"/>
      <c r="AD698" s="38"/>
      <c r="AE698" s="38"/>
      <c r="AR698" s="233" t="s">
        <v>198</v>
      </c>
      <c r="AT698" s="233" t="s">
        <v>171</v>
      </c>
      <c r="AU698" s="233" t="s">
        <v>85</v>
      </c>
      <c r="AY698" s="17" t="s">
        <v>168</v>
      </c>
      <c r="BE698" s="234">
        <f>IF(O698="základní",K698,0)</f>
        <v>0</v>
      </c>
      <c r="BF698" s="234">
        <f>IF(O698="snížená",K698,0)</f>
        <v>0</v>
      </c>
      <c r="BG698" s="234">
        <f>IF(O698="zákl. přenesená",K698,0)</f>
        <v>0</v>
      </c>
      <c r="BH698" s="234">
        <f>IF(O698="sníž. přenesená",K698,0)</f>
        <v>0</v>
      </c>
      <c r="BI698" s="234">
        <f>IF(O698="nulová",K698,0)</f>
        <v>0</v>
      </c>
      <c r="BJ698" s="17" t="s">
        <v>83</v>
      </c>
      <c r="BK698" s="234">
        <f>ROUND(P698*H698,2)</f>
        <v>0</v>
      </c>
      <c r="BL698" s="17" t="s">
        <v>198</v>
      </c>
      <c r="BM698" s="233" t="s">
        <v>840</v>
      </c>
    </row>
    <row r="699" s="2" customFormat="1">
      <c r="A699" s="38"/>
      <c r="B699" s="39"/>
      <c r="C699" s="40"/>
      <c r="D699" s="235" t="s">
        <v>176</v>
      </c>
      <c r="E699" s="40"/>
      <c r="F699" s="236" t="s">
        <v>839</v>
      </c>
      <c r="G699" s="40"/>
      <c r="H699" s="40"/>
      <c r="I699" s="237"/>
      <c r="J699" s="237"/>
      <c r="K699" s="40"/>
      <c r="L699" s="40"/>
      <c r="M699" s="44"/>
      <c r="N699" s="238"/>
      <c r="O699" s="239"/>
      <c r="P699" s="91"/>
      <c r="Q699" s="91"/>
      <c r="R699" s="91"/>
      <c r="S699" s="91"/>
      <c r="T699" s="91"/>
      <c r="U699" s="91"/>
      <c r="V699" s="91"/>
      <c r="W699" s="91"/>
      <c r="X699" s="92"/>
      <c r="Y699" s="38"/>
      <c r="Z699" s="38"/>
      <c r="AA699" s="38"/>
      <c r="AB699" s="38"/>
      <c r="AC699" s="38"/>
      <c r="AD699" s="38"/>
      <c r="AE699" s="38"/>
      <c r="AT699" s="17" t="s">
        <v>176</v>
      </c>
      <c r="AU699" s="17" t="s">
        <v>85</v>
      </c>
    </row>
    <row r="700" s="13" customFormat="1">
      <c r="A700" s="13"/>
      <c r="B700" s="240"/>
      <c r="C700" s="241"/>
      <c r="D700" s="235" t="s">
        <v>205</v>
      </c>
      <c r="E700" s="242" t="s">
        <v>1</v>
      </c>
      <c r="F700" s="243" t="s">
        <v>841</v>
      </c>
      <c r="G700" s="241"/>
      <c r="H700" s="244">
        <v>217.175</v>
      </c>
      <c r="I700" s="245"/>
      <c r="J700" s="245"/>
      <c r="K700" s="241"/>
      <c r="L700" s="241"/>
      <c r="M700" s="246"/>
      <c r="N700" s="247"/>
      <c r="O700" s="248"/>
      <c r="P700" s="248"/>
      <c r="Q700" s="248"/>
      <c r="R700" s="248"/>
      <c r="S700" s="248"/>
      <c r="T700" s="248"/>
      <c r="U700" s="248"/>
      <c r="V700" s="248"/>
      <c r="W700" s="248"/>
      <c r="X700" s="249"/>
      <c r="Y700" s="13"/>
      <c r="Z700" s="13"/>
      <c r="AA700" s="13"/>
      <c r="AB700" s="13"/>
      <c r="AC700" s="13"/>
      <c r="AD700" s="13"/>
      <c r="AE700" s="13"/>
      <c r="AT700" s="250" t="s">
        <v>205</v>
      </c>
      <c r="AU700" s="250" t="s">
        <v>85</v>
      </c>
      <c r="AV700" s="13" t="s">
        <v>85</v>
      </c>
      <c r="AW700" s="13" t="s">
        <v>5</v>
      </c>
      <c r="AX700" s="13" t="s">
        <v>76</v>
      </c>
      <c r="AY700" s="250" t="s">
        <v>168</v>
      </c>
    </row>
    <row r="701" s="14" customFormat="1">
      <c r="A701" s="14"/>
      <c r="B701" s="251"/>
      <c r="C701" s="252"/>
      <c r="D701" s="235" t="s">
        <v>205</v>
      </c>
      <c r="E701" s="253" t="s">
        <v>1</v>
      </c>
      <c r="F701" s="254" t="s">
        <v>207</v>
      </c>
      <c r="G701" s="252"/>
      <c r="H701" s="255">
        <v>217.175</v>
      </c>
      <c r="I701" s="256"/>
      <c r="J701" s="256"/>
      <c r="K701" s="252"/>
      <c r="L701" s="252"/>
      <c r="M701" s="257"/>
      <c r="N701" s="258"/>
      <c r="O701" s="259"/>
      <c r="P701" s="259"/>
      <c r="Q701" s="259"/>
      <c r="R701" s="259"/>
      <c r="S701" s="259"/>
      <c r="T701" s="259"/>
      <c r="U701" s="259"/>
      <c r="V701" s="259"/>
      <c r="W701" s="259"/>
      <c r="X701" s="260"/>
      <c r="Y701" s="14"/>
      <c r="Z701" s="14"/>
      <c r="AA701" s="14"/>
      <c r="AB701" s="14"/>
      <c r="AC701" s="14"/>
      <c r="AD701" s="14"/>
      <c r="AE701" s="14"/>
      <c r="AT701" s="261" t="s">
        <v>205</v>
      </c>
      <c r="AU701" s="261" t="s">
        <v>85</v>
      </c>
      <c r="AV701" s="14" t="s">
        <v>175</v>
      </c>
      <c r="AW701" s="14" t="s">
        <v>5</v>
      </c>
      <c r="AX701" s="14" t="s">
        <v>83</v>
      </c>
      <c r="AY701" s="261" t="s">
        <v>168</v>
      </c>
    </row>
    <row r="702" s="2" customFormat="1" ht="24.15" customHeight="1">
      <c r="A702" s="38"/>
      <c r="B702" s="39"/>
      <c r="C702" s="221" t="s">
        <v>842</v>
      </c>
      <c r="D702" s="221" t="s">
        <v>171</v>
      </c>
      <c r="E702" s="222" t="s">
        <v>843</v>
      </c>
      <c r="F702" s="223" t="s">
        <v>844</v>
      </c>
      <c r="G702" s="224" t="s">
        <v>226</v>
      </c>
      <c r="H702" s="225">
        <v>2.585</v>
      </c>
      <c r="I702" s="226"/>
      <c r="J702" s="226"/>
      <c r="K702" s="227">
        <f>ROUND(P702*H702,2)</f>
        <v>0</v>
      </c>
      <c r="L702" s="223" t="s">
        <v>1</v>
      </c>
      <c r="M702" s="44"/>
      <c r="N702" s="228" t="s">
        <v>1</v>
      </c>
      <c r="O702" s="229" t="s">
        <v>39</v>
      </c>
      <c r="P702" s="230">
        <f>I702+J702</f>
        <v>0</v>
      </c>
      <c r="Q702" s="230">
        <f>ROUND(I702*H702,2)</f>
        <v>0</v>
      </c>
      <c r="R702" s="230">
        <f>ROUND(J702*H702,2)</f>
        <v>0</v>
      </c>
      <c r="S702" s="91"/>
      <c r="T702" s="231">
        <f>S702*H702</f>
        <v>0</v>
      </c>
      <c r="U702" s="231">
        <v>0</v>
      </c>
      <c r="V702" s="231">
        <f>U702*H702</f>
        <v>0</v>
      </c>
      <c r="W702" s="231">
        <v>0</v>
      </c>
      <c r="X702" s="232">
        <f>W702*H702</f>
        <v>0</v>
      </c>
      <c r="Y702" s="38"/>
      <c r="Z702" s="38"/>
      <c r="AA702" s="38"/>
      <c r="AB702" s="38"/>
      <c r="AC702" s="38"/>
      <c r="AD702" s="38"/>
      <c r="AE702" s="38"/>
      <c r="AR702" s="233" t="s">
        <v>198</v>
      </c>
      <c r="AT702" s="233" t="s">
        <v>171</v>
      </c>
      <c r="AU702" s="233" t="s">
        <v>85</v>
      </c>
      <c r="AY702" s="17" t="s">
        <v>168</v>
      </c>
      <c r="BE702" s="234">
        <f>IF(O702="základní",K702,0)</f>
        <v>0</v>
      </c>
      <c r="BF702" s="234">
        <f>IF(O702="snížená",K702,0)</f>
        <v>0</v>
      </c>
      <c r="BG702" s="234">
        <f>IF(O702="zákl. přenesená",K702,0)</f>
        <v>0</v>
      </c>
      <c r="BH702" s="234">
        <f>IF(O702="sníž. přenesená",K702,0)</f>
        <v>0</v>
      </c>
      <c r="BI702" s="234">
        <f>IF(O702="nulová",K702,0)</f>
        <v>0</v>
      </c>
      <c r="BJ702" s="17" t="s">
        <v>83</v>
      </c>
      <c r="BK702" s="234">
        <f>ROUND(P702*H702,2)</f>
        <v>0</v>
      </c>
      <c r="BL702" s="17" t="s">
        <v>198</v>
      </c>
      <c r="BM702" s="233" t="s">
        <v>845</v>
      </c>
    </row>
    <row r="703" s="2" customFormat="1">
      <c r="A703" s="38"/>
      <c r="B703" s="39"/>
      <c r="C703" s="40"/>
      <c r="D703" s="235" t="s">
        <v>176</v>
      </c>
      <c r="E703" s="40"/>
      <c r="F703" s="236" t="s">
        <v>844</v>
      </c>
      <c r="G703" s="40"/>
      <c r="H703" s="40"/>
      <c r="I703" s="237"/>
      <c r="J703" s="237"/>
      <c r="K703" s="40"/>
      <c r="L703" s="40"/>
      <c r="M703" s="44"/>
      <c r="N703" s="238"/>
      <c r="O703" s="239"/>
      <c r="P703" s="91"/>
      <c r="Q703" s="91"/>
      <c r="R703" s="91"/>
      <c r="S703" s="91"/>
      <c r="T703" s="91"/>
      <c r="U703" s="91"/>
      <c r="V703" s="91"/>
      <c r="W703" s="91"/>
      <c r="X703" s="92"/>
      <c r="Y703" s="38"/>
      <c r="Z703" s="38"/>
      <c r="AA703" s="38"/>
      <c r="AB703" s="38"/>
      <c r="AC703" s="38"/>
      <c r="AD703" s="38"/>
      <c r="AE703" s="38"/>
      <c r="AT703" s="17" t="s">
        <v>176</v>
      </c>
      <c r="AU703" s="17" t="s">
        <v>85</v>
      </c>
    </row>
    <row r="704" s="12" customFormat="1" ht="22.8" customHeight="1">
      <c r="A704" s="12"/>
      <c r="B704" s="204"/>
      <c r="C704" s="205"/>
      <c r="D704" s="206" t="s">
        <v>75</v>
      </c>
      <c r="E704" s="219" t="s">
        <v>846</v>
      </c>
      <c r="F704" s="219" t="s">
        <v>847</v>
      </c>
      <c r="G704" s="205"/>
      <c r="H704" s="205"/>
      <c r="I704" s="208"/>
      <c r="J704" s="208"/>
      <c r="K704" s="220">
        <f>BK704</f>
        <v>0</v>
      </c>
      <c r="L704" s="205"/>
      <c r="M704" s="210"/>
      <c r="N704" s="211"/>
      <c r="O704" s="212"/>
      <c r="P704" s="212"/>
      <c r="Q704" s="213">
        <f>SUM(Q705:Q729)</f>
        <v>0</v>
      </c>
      <c r="R704" s="213">
        <f>SUM(R705:R729)</f>
        <v>0</v>
      </c>
      <c r="S704" s="212"/>
      <c r="T704" s="214">
        <f>SUM(T705:T729)</f>
        <v>0</v>
      </c>
      <c r="U704" s="212"/>
      <c r="V704" s="214">
        <f>SUM(V705:V729)</f>
        <v>0</v>
      </c>
      <c r="W704" s="212"/>
      <c r="X704" s="215">
        <f>SUM(X705:X729)</f>
        <v>0</v>
      </c>
      <c r="Y704" s="12"/>
      <c r="Z704" s="12"/>
      <c r="AA704" s="12"/>
      <c r="AB704" s="12"/>
      <c r="AC704" s="12"/>
      <c r="AD704" s="12"/>
      <c r="AE704" s="12"/>
      <c r="AR704" s="216" t="s">
        <v>85</v>
      </c>
      <c r="AT704" s="217" t="s">
        <v>75</v>
      </c>
      <c r="AU704" s="217" t="s">
        <v>83</v>
      </c>
      <c r="AY704" s="216" t="s">
        <v>168</v>
      </c>
      <c r="BK704" s="218">
        <f>SUM(BK705:BK729)</f>
        <v>0</v>
      </c>
    </row>
    <row r="705" s="2" customFormat="1" ht="33" customHeight="1">
      <c r="A705" s="38"/>
      <c r="B705" s="39"/>
      <c r="C705" s="221" t="s">
        <v>516</v>
      </c>
      <c r="D705" s="221" t="s">
        <v>171</v>
      </c>
      <c r="E705" s="222" t="s">
        <v>848</v>
      </c>
      <c r="F705" s="223" t="s">
        <v>849</v>
      </c>
      <c r="G705" s="224" t="s">
        <v>203</v>
      </c>
      <c r="H705" s="225">
        <v>20</v>
      </c>
      <c r="I705" s="226"/>
      <c r="J705" s="226"/>
      <c r="K705" s="227">
        <f>ROUND(P705*H705,2)</f>
        <v>0</v>
      </c>
      <c r="L705" s="223" t="s">
        <v>1</v>
      </c>
      <c r="M705" s="44"/>
      <c r="N705" s="228" t="s">
        <v>1</v>
      </c>
      <c r="O705" s="229" t="s">
        <v>39</v>
      </c>
      <c r="P705" s="230">
        <f>I705+J705</f>
        <v>0</v>
      </c>
      <c r="Q705" s="230">
        <f>ROUND(I705*H705,2)</f>
        <v>0</v>
      </c>
      <c r="R705" s="230">
        <f>ROUND(J705*H705,2)</f>
        <v>0</v>
      </c>
      <c r="S705" s="91"/>
      <c r="T705" s="231">
        <f>S705*H705</f>
        <v>0</v>
      </c>
      <c r="U705" s="231">
        <v>0</v>
      </c>
      <c r="V705" s="231">
        <f>U705*H705</f>
        <v>0</v>
      </c>
      <c r="W705" s="231">
        <v>0</v>
      </c>
      <c r="X705" s="232">
        <f>W705*H705</f>
        <v>0</v>
      </c>
      <c r="Y705" s="38"/>
      <c r="Z705" s="38"/>
      <c r="AA705" s="38"/>
      <c r="AB705" s="38"/>
      <c r="AC705" s="38"/>
      <c r="AD705" s="38"/>
      <c r="AE705" s="38"/>
      <c r="AR705" s="233" t="s">
        <v>198</v>
      </c>
      <c r="AT705" s="233" t="s">
        <v>171</v>
      </c>
      <c r="AU705" s="233" t="s">
        <v>85</v>
      </c>
      <c r="AY705" s="17" t="s">
        <v>168</v>
      </c>
      <c r="BE705" s="234">
        <f>IF(O705="základní",K705,0)</f>
        <v>0</v>
      </c>
      <c r="BF705" s="234">
        <f>IF(O705="snížená",K705,0)</f>
        <v>0</v>
      </c>
      <c r="BG705" s="234">
        <f>IF(O705="zákl. přenesená",K705,0)</f>
        <v>0</v>
      </c>
      <c r="BH705" s="234">
        <f>IF(O705="sníž. přenesená",K705,0)</f>
        <v>0</v>
      </c>
      <c r="BI705" s="234">
        <f>IF(O705="nulová",K705,0)</f>
        <v>0</v>
      </c>
      <c r="BJ705" s="17" t="s">
        <v>83</v>
      </c>
      <c r="BK705" s="234">
        <f>ROUND(P705*H705,2)</f>
        <v>0</v>
      </c>
      <c r="BL705" s="17" t="s">
        <v>198</v>
      </c>
      <c r="BM705" s="233" t="s">
        <v>850</v>
      </c>
    </row>
    <row r="706" s="2" customFormat="1">
      <c r="A706" s="38"/>
      <c r="B706" s="39"/>
      <c r="C706" s="40"/>
      <c r="D706" s="235" t="s">
        <v>176</v>
      </c>
      <c r="E706" s="40"/>
      <c r="F706" s="236" t="s">
        <v>849</v>
      </c>
      <c r="G706" s="40"/>
      <c r="H706" s="40"/>
      <c r="I706" s="237"/>
      <c r="J706" s="237"/>
      <c r="K706" s="40"/>
      <c r="L706" s="40"/>
      <c r="M706" s="44"/>
      <c r="N706" s="238"/>
      <c r="O706" s="239"/>
      <c r="P706" s="91"/>
      <c r="Q706" s="91"/>
      <c r="R706" s="91"/>
      <c r="S706" s="91"/>
      <c r="T706" s="91"/>
      <c r="U706" s="91"/>
      <c r="V706" s="91"/>
      <c r="W706" s="91"/>
      <c r="X706" s="92"/>
      <c r="Y706" s="38"/>
      <c r="Z706" s="38"/>
      <c r="AA706" s="38"/>
      <c r="AB706" s="38"/>
      <c r="AC706" s="38"/>
      <c r="AD706" s="38"/>
      <c r="AE706" s="38"/>
      <c r="AT706" s="17" t="s">
        <v>176</v>
      </c>
      <c r="AU706" s="17" t="s">
        <v>85</v>
      </c>
    </row>
    <row r="707" s="13" customFormat="1">
      <c r="A707" s="13"/>
      <c r="B707" s="240"/>
      <c r="C707" s="241"/>
      <c r="D707" s="235" t="s">
        <v>205</v>
      </c>
      <c r="E707" s="242" t="s">
        <v>1</v>
      </c>
      <c r="F707" s="243" t="s">
        <v>851</v>
      </c>
      <c r="G707" s="241"/>
      <c r="H707" s="244">
        <v>20</v>
      </c>
      <c r="I707" s="245"/>
      <c r="J707" s="245"/>
      <c r="K707" s="241"/>
      <c r="L707" s="241"/>
      <c r="M707" s="246"/>
      <c r="N707" s="247"/>
      <c r="O707" s="248"/>
      <c r="P707" s="248"/>
      <c r="Q707" s="248"/>
      <c r="R707" s="248"/>
      <c r="S707" s="248"/>
      <c r="T707" s="248"/>
      <c r="U707" s="248"/>
      <c r="V707" s="248"/>
      <c r="W707" s="248"/>
      <c r="X707" s="249"/>
      <c r="Y707" s="13"/>
      <c r="Z707" s="13"/>
      <c r="AA707" s="13"/>
      <c r="AB707" s="13"/>
      <c r="AC707" s="13"/>
      <c r="AD707" s="13"/>
      <c r="AE707" s="13"/>
      <c r="AT707" s="250" t="s">
        <v>205</v>
      </c>
      <c r="AU707" s="250" t="s">
        <v>85</v>
      </c>
      <c r="AV707" s="13" t="s">
        <v>85</v>
      </c>
      <c r="AW707" s="13" t="s">
        <v>5</v>
      </c>
      <c r="AX707" s="13" t="s">
        <v>76</v>
      </c>
      <c r="AY707" s="250" t="s">
        <v>168</v>
      </c>
    </row>
    <row r="708" s="14" customFormat="1">
      <c r="A708" s="14"/>
      <c r="B708" s="251"/>
      <c r="C708" s="252"/>
      <c r="D708" s="235" t="s">
        <v>205</v>
      </c>
      <c r="E708" s="253" t="s">
        <v>1</v>
      </c>
      <c r="F708" s="254" t="s">
        <v>207</v>
      </c>
      <c r="G708" s="252"/>
      <c r="H708" s="255">
        <v>20</v>
      </c>
      <c r="I708" s="256"/>
      <c r="J708" s="256"/>
      <c r="K708" s="252"/>
      <c r="L708" s="252"/>
      <c r="M708" s="257"/>
      <c r="N708" s="258"/>
      <c r="O708" s="259"/>
      <c r="P708" s="259"/>
      <c r="Q708" s="259"/>
      <c r="R708" s="259"/>
      <c r="S708" s="259"/>
      <c r="T708" s="259"/>
      <c r="U708" s="259"/>
      <c r="V708" s="259"/>
      <c r="W708" s="259"/>
      <c r="X708" s="260"/>
      <c r="Y708" s="14"/>
      <c r="Z708" s="14"/>
      <c r="AA708" s="14"/>
      <c r="AB708" s="14"/>
      <c r="AC708" s="14"/>
      <c r="AD708" s="14"/>
      <c r="AE708" s="14"/>
      <c r="AT708" s="261" t="s">
        <v>205</v>
      </c>
      <c r="AU708" s="261" t="s">
        <v>85</v>
      </c>
      <c r="AV708" s="14" t="s">
        <v>175</v>
      </c>
      <c r="AW708" s="14" t="s">
        <v>5</v>
      </c>
      <c r="AX708" s="14" t="s">
        <v>83</v>
      </c>
      <c r="AY708" s="261" t="s">
        <v>168</v>
      </c>
    </row>
    <row r="709" s="2" customFormat="1" ht="24.15" customHeight="1">
      <c r="A709" s="38"/>
      <c r="B709" s="39"/>
      <c r="C709" s="262" t="s">
        <v>852</v>
      </c>
      <c r="D709" s="262" t="s">
        <v>304</v>
      </c>
      <c r="E709" s="263" t="s">
        <v>853</v>
      </c>
      <c r="F709" s="264" t="s">
        <v>854</v>
      </c>
      <c r="G709" s="265" t="s">
        <v>203</v>
      </c>
      <c r="H709" s="266">
        <v>21.6</v>
      </c>
      <c r="I709" s="267"/>
      <c r="J709" s="268"/>
      <c r="K709" s="269">
        <f>ROUND(P709*H709,2)</f>
        <v>0</v>
      </c>
      <c r="L709" s="264" t="s">
        <v>1</v>
      </c>
      <c r="M709" s="270"/>
      <c r="N709" s="271" t="s">
        <v>1</v>
      </c>
      <c r="O709" s="229" t="s">
        <v>39</v>
      </c>
      <c r="P709" s="230">
        <f>I709+J709</f>
        <v>0</v>
      </c>
      <c r="Q709" s="230">
        <f>ROUND(I709*H709,2)</f>
        <v>0</v>
      </c>
      <c r="R709" s="230">
        <f>ROUND(J709*H709,2)</f>
        <v>0</v>
      </c>
      <c r="S709" s="91"/>
      <c r="T709" s="231">
        <f>S709*H709</f>
        <v>0</v>
      </c>
      <c r="U709" s="231">
        <v>0</v>
      </c>
      <c r="V709" s="231">
        <f>U709*H709</f>
        <v>0</v>
      </c>
      <c r="W709" s="231">
        <v>0</v>
      </c>
      <c r="X709" s="232">
        <f>W709*H709</f>
        <v>0</v>
      </c>
      <c r="Y709" s="38"/>
      <c r="Z709" s="38"/>
      <c r="AA709" s="38"/>
      <c r="AB709" s="38"/>
      <c r="AC709" s="38"/>
      <c r="AD709" s="38"/>
      <c r="AE709" s="38"/>
      <c r="AR709" s="233" t="s">
        <v>236</v>
      </c>
      <c r="AT709" s="233" t="s">
        <v>304</v>
      </c>
      <c r="AU709" s="233" t="s">
        <v>85</v>
      </c>
      <c r="AY709" s="17" t="s">
        <v>168</v>
      </c>
      <c r="BE709" s="234">
        <f>IF(O709="základní",K709,0)</f>
        <v>0</v>
      </c>
      <c r="BF709" s="234">
        <f>IF(O709="snížená",K709,0)</f>
        <v>0</v>
      </c>
      <c r="BG709" s="234">
        <f>IF(O709="zákl. přenesená",K709,0)</f>
        <v>0</v>
      </c>
      <c r="BH709" s="234">
        <f>IF(O709="sníž. přenesená",K709,0)</f>
        <v>0</v>
      </c>
      <c r="BI709" s="234">
        <f>IF(O709="nulová",K709,0)</f>
        <v>0</v>
      </c>
      <c r="BJ709" s="17" t="s">
        <v>83</v>
      </c>
      <c r="BK709" s="234">
        <f>ROUND(P709*H709,2)</f>
        <v>0</v>
      </c>
      <c r="BL709" s="17" t="s">
        <v>198</v>
      </c>
      <c r="BM709" s="233" t="s">
        <v>855</v>
      </c>
    </row>
    <row r="710" s="2" customFormat="1">
      <c r="A710" s="38"/>
      <c r="B710" s="39"/>
      <c r="C710" s="40"/>
      <c r="D710" s="235" t="s">
        <v>176</v>
      </c>
      <c r="E710" s="40"/>
      <c r="F710" s="236" t="s">
        <v>854</v>
      </c>
      <c r="G710" s="40"/>
      <c r="H710" s="40"/>
      <c r="I710" s="237"/>
      <c r="J710" s="237"/>
      <c r="K710" s="40"/>
      <c r="L710" s="40"/>
      <c r="M710" s="44"/>
      <c r="N710" s="238"/>
      <c r="O710" s="239"/>
      <c r="P710" s="91"/>
      <c r="Q710" s="91"/>
      <c r="R710" s="91"/>
      <c r="S710" s="91"/>
      <c r="T710" s="91"/>
      <c r="U710" s="91"/>
      <c r="V710" s="91"/>
      <c r="W710" s="91"/>
      <c r="X710" s="92"/>
      <c r="Y710" s="38"/>
      <c r="Z710" s="38"/>
      <c r="AA710" s="38"/>
      <c r="AB710" s="38"/>
      <c r="AC710" s="38"/>
      <c r="AD710" s="38"/>
      <c r="AE710" s="38"/>
      <c r="AT710" s="17" t="s">
        <v>176</v>
      </c>
      <c r="AU710" s="17" t="s">
        <v>85</v>
      </c>
    </row>
    <row r="711" s="2" customFormat="1">
      <c r="A711" s="38"/>
      <c r="B711" s="39"/>
      <c r="C711" s="40"/>
      <c r="D711" s="235" t="s">
        <v>308</v>
      </c>
      <c r="E711" s="40"/>
      <c r="F711" s="272" t="s">
        <v>856</v>
      </c>
      <c r="G711" s="40"/>
      <c r="H711" s="40"/>
      <c r="I711" s="237"/>
      <c r="J711" s="237"/>
      <c r="K711" s="40"/>
      <c r="L711" s="40"/>
      <c r="M711" s="44"/>
      <c r="N711" s="238"/>
      <c r="O711" s="239"/>
      <c r="P711" s="91"/>
      <c r="Q711" s="91"/>
      <c r="R711" s="91"/>
      <c r="S711" s="91"/>
      <c r="T711" s="91"/>
      <c r="U711" s="91"/>
      <c r="V711" s="91"/>
      <c r="W711" s="91"/>
      <c r="X711" s="92"/>
      <c r="Y711" s="38"/>
      <c r="Z711" s="38"/>
      <c r="AA711" s="38"/>
      <c r="AB711" s="38"/>
      <c r="AC711" s="38"/>
      <c r="AD711" s="38"/>
      <c r="AE711" s="38"/>
      <c r="AT711" s="17" t="s">
        <v>308</v>
      </c>
      <c r="AU711" s="17" t="s">
        <v>85</v>
      </c>
    </row>
    <row r="712" s="13" customFormat="1">
      <c r="A712" s="13"/>
      <c r="B712" s="240"/>
      <c r="C712" s="241"/>
      <c r="D712" s="235" t="s">
        <v>205</v>
      </c>
      <c r="E712" s="242" t="s">
        <v>1</v>
      </c>
      <c r="F712" s="243" t="s">
        <v>857</v>
      </c>
      <c r="G712" s="241"/>
      <c r="H712" s="244">
        <v>21.6</v>
      </c>
      <c r="I712" s="245"/>
      <c r="J712" s="245"/>
      <c r="K712" s="241"/>
      <c r="L712" s="241"/>
      <c r="M712" s="246"/>
      <c r="N712" s="247"/>
      <c r="O712" s="248"/>
      <c r="P712" s="248"/>
      <c r="Q712" s="248"/>
      <c r="R712" s="248"/>
      <c r="S712" s="248"/>
      <c r="T712" s="248"/>
      <c r="U712" s="248"/>
      <c r="V712" s="248"/>
      <c r="W712" s="248"/>
      <c r="X712" s="249"/>
      <c r="Y712" s="13"/>
      <c r="Z712" s="13"/>
      <c r="AA712" s="13"/>
      <c r="AB712" s="13"/>
      <c r="AC712" s="13"/>
      <c r="AD712" s="13"/>
      <c r="AE712" s="13"/>
      <c r="AT712" s="250" t="s">
        <v>205</v>
      </c>
      <c r="AU712" s="250" t="s">
        <v>85</v>
      </c>
      <c r="AV712" s="13" t="s">
        <v>85</v>
      </c>
      <c r="AW712" s="13" t="s">
        <v>5</v>
      </c>
      <c r="AX712" s="13" t="s">
        <v>76</v>
      </c>
      <c r="AY712" s="250" t="s">
        <v>168</v>
      </c>
    </row>
    <row r="713" s="14" customFormat="1">
      <c r="A713" s="14"/>
      <c r="B713" s="251"/>
      <c r="C713" s="252"/>
      <c r="D713" s="235" t="s">
        <v>205</v>
      </c>
      <c r="E713" s="253" t="s">
        <v>1</v>
      </c>
      <c r="F713" s="254" t="s">
        <v>207</v>
      </c>
      <c r="G713" s="252"/>
      <c r="H713" s="255">
        <v>21.6</v>
      </c>
      <c r="I713" s="256"/>
      <c r="J713" s="256"/>
      <c r="K713" s="252"/>
      <c r="L713" s="252"/>
      <c r="M713" s="257"/>
      <c r="N713" s="258"/>
      <c r="O713" s="259"/>
      <c r="P713" s="259"/>
      <c r="Q713" s="259"/>
      <c r="R713" s="259"/>
      <c r="S713" s="259"/>
      <c r="T713" s="259"/>
      <c r="U713" s="259"/>
      <c r="V713" s="259"/>
      <c r="W713" s="259"/>
      <c r="X713" s="260"/>
      <c r="Y713" s="14"/>
      <c r="Z713" s="14"/>
      <c r="AA713" s="14"/>
      <c r="AB713" s="14"/>
      <c r="AC713" s="14"/>
      <c r="AD713" s="14"/>
      <c r="AE713" s="14"/>
      <c r="AT713" s="261" t="s">
        <v>205</v>
      </c>
      <c r="AU713" s="261" t="s">
        <v>85</v>
      </c>
      <c r="AV713" s="14" t="s">
        <v>175</v>
      </c>
      <c r="AW713" s="14" t="s">
        <v>5</v>
      </c>
      <c r="AX713" s="14" t="s">
        <v>83</v>
      </c>
      <c r="AY713" s="261" t="s">
        <v>168</v>
      </c>
    </row>
    <row r="714" s="2" customFormat="1" ht="33" customHeight="1">
      <c r="A714" s="38"/>
      <c r="B714" s="39"/>
      <c r="C714" s="221" t="s">
        <v>521</v>
      </c>
      <c r="D714" s="221" t="s">
        <v>171</v>
      </c>
      <c r="E714" s="222" t="s">
        <v>858</v>
      </c>
      <c r="F714" s="223" t="s">
        <v>859</v>
      </c>
      <c r="G714" s="224" t="s">
        <v>203</v>
      </c>
      <c r="H714" s="225">
        <v>48.1</v>
      </c>
      <c r="I714" s="226"/>
      <c r="J714" s="226"/>
      <c r="K714" s="227">
        <f>ROUND(P714*H714,2)</f>
        <v>0</v>
      </c>
      <c r="L714" s="223" t="s">
        <v>1</v>
      </c>
      <c r="M714" s="44"/>
      <c r="N714" s="228" t="s">
        <v>1</v>
      </c>
      <c r="O714" s="229" t="s">
        <v>39</v>
      </c>
      <c r="P714" s="230">
        <f>I714+J714</f>
        <v>0</v>
      </c>
      <c r="Q714" s="230">
        <f>ROUND(I714*H714,2)</f>
        <v>0</v>
      </c>
      <c r="R714" s="230">
        <f>ROUND(J714*H714,2)</f>
        <v>0</v>
      </c>
      <c r="S714" s="91"/>
      <c r="T714" s="231">
        <f>S714*H714</f>
        <v>0</v>
      </c>
      <c r="U714" s="231">
        <v>0</v>
      </c>
      <c r="V714" s="231">
        <f>U714*H714</f>
        <v>0</v>
      </c>
      <c r="W714" s="231">
        <v>0</v>
      </c>
      <c r="X714" s="232">
        <f>W714*H714</f>
        <v>0</v>
      </c>
      <c r="Y714" s="38"/>
      <c r="Z714" s="38"/>
      <c r="AA714" s="38"/>
      <c r="AB714" s="38"/>
      <c r="AC714" s="38"/>
      <c r="AD714" s="38"/>
      <c r="AE714" s="38"/>
      <c r="AR714" s="233" t="s">
        <v>198</v>
      </c>
      <c r="AT714" s="233" t="s">
        <v>171</v>
      </c>
      <c r="AU714" s="233" t="s">
        <v>85</v>
      </c>
      <c r="AY714" s="17" t="s">
        <v>168</v>
      </c>
      <c r="BE714" s="234">
        <f>IF(O714="základní",K714,0)</f>
        <v>0</v>
      </c>
      <c r="BF714" s="234">
        <f>IF(O714="snížená",K714,0)</f>
        <v>0</v>
      </c>
      <c r="BG714" s="234">
        <f>IF(O714="zákl. přenesená",K714,0)</f>
        <v>0</v>
      </c>
      <c r="BH714" s="234">
        <f>IF(O714="sníž. přenesená",K714,0)</f>
        <v>0</v>
      </c>
      <c r="BI714" s="234">
        <f>IF(O714="nulová",K714,0)</f>
        <v>0</v>
      </c>
      <c r="BJ714" s="17" t="s">
        <v>83</v>
      </c>
      <c r="BK714" s="234">
        <f>ROUND(P714*H714,2)</f>
        <v>0</v>
      </c>
      <c r="BL714" s="17" t="s">
        <v>198</v>
      </c>
      <c r="BM714" s="233" t="s">
        <v>860</v>
      </c>
    </row>
    <row r="715" s="2" customFormat="1">
      <c r="A715" s="38"/>
      <c r="B715" s="39"/>
      <c r="C715" s="40"/>
      <c r="D715" s="235" t="s">
        <v>176</v>
      </c>
      <c r="E715" s="40"/>
      <c r="F715" s="236" t="s">
        <v>859</v>
      </c>
      <c r="G715" s="40"/>
      <c r="H715" s="40"/>
      <c r="I715" s="237"/>
      <c r="J715" s="237"/>
      <c r="K715" s="40"/>
      <c r="L715" s="40"/>
      <c r="M715" s="44"/>
      <c r="N715" s="238"/>
      <c r="O715" s="239"/>
      <c r="P715" s="91"/>
      <c r="Q715" s="91"/>
      <c r="R715" s="91"/>
      <c r="S715" s="91"/>
      <c r="T715" s="91"/>
      <c r="U715" s="91"/>
      <c r="V715" s="91"/>
      <c r="W715" s="91"/>
      <c r="X715" s="92"/>
      <c r="Y715" s="38"/>
      <c r="Z715" s="38"/>
      <c r="AA715" s="38"/>
      <c r="AB715" s="38"/>
      <c r="AC715" s="38"/>
      <c r="AD715" s="38"/>
      <c r="AE715" s="38"/>
      <c r="AT715" s="17" t="s">
        <v>176</v>
      </c>
      <c r="AU715" s="17" t="s">
        <v>85</v>
      </c>
    </row>
    <row r="716" s="2" customFormat="1" ht="24.15" customHeight="1">
      <c r="A716" s="38"/>
      <c r="B716" s="39"/>
      <c r="C716" s="262" t="s">
        <v>861</v>
      </c>
      <c r="D716" s="262" t="s">
        <v>304</v>
      </c>
      <c r="E716" s="263" t="s">
        <v>862</v>
      </c>
      <c r="F716" s="264" t="s">
        <v>863</v>
      </c>
      <c r="G716" s="265" t="s">
        <v>203</v>
      </c>
      <c r="H716" s="266">
        <v>51.948</v>
      </c>
      <c r="I716" s="267"/>
      <c r="J716" s="268"/>
      <c r="K716" s="269">
        <f>ROUND(P716*H716,2)</f>
        <v>0</v>
      </c>
      <c r="L716" s="264" t="s">
        <v>1</v>
      </c>
      <c r="M716" s="270"/>
      <c r="N716" s="271" t="s">
        <v>1</v>
      </c>
      <c r="O716" s="229" t="s">
        <v>39</v>
      </c>
      <c r="P716" s="230">
        <f>I716+J716</f>
        <v>0</v>
      </c>
      <c r="Q716" s="230">
        <f>ROUND(I716*H716,2)</f>
        <v>0</v>
      </c>
      <c r="R716" s="230">
        <f>ROUND(J716*H716,2)</f>
        <v>0</v>
      </c>
      <c r="S716" s="91"/>
      <c r="T716" s="231">
        <f>S716*H716</f>
        <v>0</v>
      </c>
      <c r="U716" s="231">
        <v>0</v>
      </c>
      <c r="V716" s="231">
        <f>U716*H716</f>
        <v>0</v>
      </c>
      <c r="W716" s="231">
        <v>0</v>
      </c>
      <c r="X716" s="232">
        <f>W716*H716</f>
        <v>0</v>
      </c>
      <c r="Y716" s="38"/>
      <c r="Z716" s="38"/>
      <c r="AA716" s="38"/>
      <c r="AB716" s="38"/>
      <c r="AC716" s="38"/>
      <c r="AD716" s="38"/>
      <c r="AE716" s="38"/>
      <c r="AR716" s="233" t="s">
        <v>236</v>
      </c>
      <c r="AT716" s="233" t="s">
        <v>304</v>
      </c>
      <c r="AU716" s="233" t="s">
        <v>85</v>
      </c>
      <c r="AY716" s="17" t="s">
        <v>168</v>
      </c>
      <c r="BE716" s="234">
        <f>IF(O716="základní",K716,0)</f>
        <v>0</v>
      </c>
      <c r="BF716" s="234">
        <f>IF(O716="snížená",K716,0)</f>
        <v>0</v>
      </c>
      <c r="BG716" s="234">
        <f>IF(O716="zákl. přenesená",K716,0)</f>
        <v>0</v>
      </c>
      <c r="BH716" s="234">
        <f>IF(O716="sníž. přenesená",K716,0)</f>
        <v>0</v>
      </c>
      <c r="BI716" s="234">
        <f>IF(O716="nulová",K716,0)</f>
        <v>0</v>
      </c>
      <c r="BJ716" s="17" t="s">
        <v>83</v>
      </c>
      <c r="BK716" s="234">
        <f>ROUND(P716*H716,2)</f>
        <v>0</v>
      </c>
      <c r="BL716" s="17" t="s">
        <v>198</v>
      </c>
      <c r="BM716" s="233" t="s">
        <v>864</v>
      </c>
    </row>
    <row r="717" s="2" customFormat="1">
      <c r="A717" s="38"/>
      <c r="B717" s="39"/>
      <c r="C717" s="40"/>
      <c r="D717" s="235" t="s">
        <v>176</v>
      </c>
      <c r="E717" s="40"/>
      <c r="F717" s="236" t="s">
        <v>863</v>
      </c>
      <c r="G717" s="40"/>
      <c r="H717" s="40"/>
      <c r="I717" s="237"/>
      <c r="J717" s="237"/>
      <c r="K717" s="40"/>
      <c r="L717" s="40"/>
      <c r="M717" s="44"/>
      <c r="N717" s="238"/>
      <c r="O717" s="239"/>
      <c r="P717" s="91"/>
      <c r="Q717" s="91"/>
      <c r="R717" s="91"/>
      <c r="S717" s="91"/>
      <c r="T717" s="91"/>
      <c r="U717" s="91"/>
      <c r="V717" s="91"/>
      <c r="W717" s="91"/>
      <c r="X717" s="92"/>
      <c r="Y717" s="38"/>
      <c r="Z717" s="38"/>
      <c r="AA717" s="38"/>
      <c r="AB717" s="38"/>
      <c r="AC717" s="38"/>
      <c r="AD717" s="38"/>
      <c r="AE717" s="38"/>
      <c r="AT717" s="17" t="s">
        <v>176</v>
      </c>
      <c r="AU717" s="17" t="s">
        <v>85</v>
      </c>
    </row>
    <row r="718" s="2" customFormat="1">
      <c r="A718" s="38"/>
      <c r="B718" s="39"/>
      <c r="C718" s="40"/>
      <c r="D718" s="235" t="s">
        <v>308</v>
      </c>
      <c r="E718" s="40"/>
      <c r="F718" s="272" t="s">
        <v>865</v>
      </c>
      <c r="G718" s="40"/>
      <c r="H718" s="40"/>
      <c r="I718" s="237"/>
      <c r="J718" s="237"/>
      <c r="K718" s="40"/>
      <c r="L718" s="40"/>
      <c r="M718" s="44"/>
      <c r="N718" s="238"/>
      <c r="O718" s="239"/>
      <c r="P718" s="91"/>
      <c r="Q718" s="91"/>
      <c r="R718" s="91"/>
      <c r="S718" s="91"/>
      <c r="T718" s="91"/>
      <c r="U718" s="91"/>
      <c r="V718" s="91"/>
      <c r="W718" s="91"/>
      <c r="X718" s="92"/>
      <c r="Y718" s="38"/>
      <c r="Z718" s="38"/>
      <c r="AA718" s="38"/>
      <c r="AB718" s="38"/>
      <c r="AC718" s="38"/>
      <c r="AD718" s="38"/>
      <c r="AE718" s="38"/>
      <c r="AT718" s="17" t="s">
        <v>308</v>
      </c>
      <c r="AU718" s="17" t="s">
        <v>85</v>
      </c>
    </row>
    <row r="719" s="13" customFormat="1">
      <c r="A719" s="13"/>
      <c r="B719" s="240"/>
      <c r="C719" s="241"/>
      <c r="D719" s="235" t="s">
        <v>205</v>
      </c>
      <c r="E719" s="242" t="s">
        <v>1</v>
      </c>
      <c r="F719" s="243" t="s">
        <v>866</v>
      </c>
      <c r="G719" s="241"/>
      <c r="H719" s="244">
        <v>51.948</v>
      </c>
      <c r="I719" s="245"/>
      <c r="J719" s="245"/>
      <c r="K719" s="241"/>
      <c r="L719" s="241"/>
      <c r="M719" s="246"/>
      <c r="N719" s="247"/>
      <c r="O719" s="248"/>
      <c r="P719" s="248"/>
      <c r="Q719" s="248"/>
      <c r="R719" s="248"/>
      <c r="S719" s="248"/>
      <c r="T719" s="248"/>
      <c r="U719" s="248"/>
      <c r="V719" s="248"/>
      <c r="W719" s="248"/>
      <c r="X719" s="249"/>
      <c r="Y719" s="13"/>
      <c r="Z719" s="13"/>
      <c r="AA719" s="13"/>
      <c r="AB719" s="13"/>
      <c r="AC719" s="13"/>
      <c r="AD719" s="13"/>
      <c r="AE719" s="13"/>
      <c r="AT719" s="250" t="s">
        <v>205</v>
      </c>
      <c r="AU719" s="250" t="s">
        <v>85</v>
      </c>
      <c r="AV719" s="13" t="s">
        <v>85</v>
      </c>
      <c r="AW719" s="13" t="s">
        <v>5</v>
      </c>
      <c r="AX719" s="13" t="s">
        <v>76</v>
      </c>
      <c r="AY719" s="250" t="s">
        <v>168</v>
      </c>
    </row>
    <row r="720" s="14" customFormat="1">
      <c r="A720" s="14"/>
      <c r="B720" s="251"/>
      <c r="C720" s="252"/>
      <c r="D720" s="235" t="s">
        <v>205</v>
      </c>
      <c r="E720" s="253" t="s">
        <v>1</v>
      </c>
      <c r="F720" s="254" t="s">
        <v>207</v>
      </c>
      <c r="G720" s="252"/>
      <c r="H720" s="255">
        <v>51.948</v>
      </c>
      <c r="I720" s="256"/>
      <c r="J720" s="256"/>
      <c r="K720" s="252"/>
      <c r="L720" s="252"/>
      <c r="M720" s="257"/>
      <c r="N720" s="258"/>
      <c r="O720" s="259"/>
      <c r="P720" s="259"/>
      <c r="Q720" s="259"/>
      <c r="R720" s="259"/>
      <c r="S720" s="259"/>
      <c r="T720" s="259"/>
      <c r="U720" s="259"/>
      <c r="V720" s="259"/>
      <c r="W720" s="259"/>
      <c r="X720" s="260"/>
      <c r="Y720" s="14"/>
      <c r="Z720" s="14"/>
      <c r="AA720" s="14"/>
      <c r="AB720" s="14"/>
      <c r="AC720" s="14"/>
      <c r="AD720" s="14"/>
      <c r="AE720" s="14"/>
      <c r="AT720" s="261" t="s">
        <v>205</v>
      </c>
      <c r="AU720" s="261" t="s">
        <v>85</v>
      </c>
      <c r="AV720" s="14" t="s">
        <v>175</v>
      </c>
      <c r="AW720" s="14" t="s">
        <v>5</v>
      </c>
      <c r="AX720" s="14" t="s">
        <v>83</v>
      </c>
      <c r="AY720" s="261" t="s">
        <v>168</v>
      </c>
    </row>
    <row r="721" s="2" customFormat="1" ht="24.15" customHeight="1">
      <c r="A721" s="38"/>
      <c r="B721" s="39"/>
      <c r="C721" s="221" t="s">
        <v>524</v>
      </c>
      <c r="D721" s="221" t="s">
        <v>171</v>
      </c>
      <c r="E721" s="222" t="s">
        <v>867</v>
      </c>
      <c r="F721" s="223" t="s">
        <v>868</v>
      </c>
      <c r="G721" s="224" t="s">
        <v>203</v>
      </c>
      <c r="H721" s="225">
        <v>79.36</v>
      </c>
      <c r="I721" s="226"/>
      <c r="J721" s="226"/>
      <c r="K721" s="227">
        <f>ROUND(P721*H721,2)</f>
        <v>0</v>
      </c>
      <c r="L721" s="223" t="s">
        <v>1</v>
      </c>
      <c r="M721" s="44"/>
      <c r="N721" s="228" t="s">
        <v>1</v>
      </c>
      <c r="O721" s="229" t="s">
        <v>39</v>
      </c>
      <c r="P721" s="230">
        <f>I721+J721</f>
        <v>0</v>
      </c>
      <c r="Q721" s="230">
        <f>ROUND(I721*H721,2)</f>
        <v>0</v>
      </c>
      <c r="R721" s="230">
        <f>ROUND(J721*H721,2)</f>
        <v>0</v>
      </c>
      <c r="S721" s="91"/>
      <c r="T721" s="231">
        <f>S721*H721</f>
        <v>0</v>
      </c>
      <c r="U721" s="231">
        <v>0</v>
      </c>
      <c r="V721" s="231">
        <f>U721*H721</f>
        <v>0</v>
      </c>
      <c r="W721" s="231">
        <v>0</v>
      </c>
      <c r="X721" s="232">
        <f>W721*H721</f>
        <v>0</v>
      </c>
      <c r="Y721" s="38"/>
      <c r="Z721" s="38"/>
      <c r="AA721" s="38"/>
      <c r="AB721" s="38"/>
      <c r="AC721" s="38"/>
      <c r="AD721" s="38"/>
      <c r="AE721" s="38"/>
      <c r="AR721" s="233" t="s">
        <v>198</v>
      </c>
      <c r="AT721" s="233" t="s">
        <v>171</v>
      </c>
      <c r="AU721" s="233" t="s">
        <v>85</v>
      </c>
      <c r="AY721" s="17" t="s">
        <v>168</v>
      </c>
      <c r="BE721" s="234">
        <f>IF(O721="základní",K721,0)</f>
        <v>0</v>
      </c>
      <c r="BF721" s="234">
        <f>IF(O721="snížená",K721,0)</f>
        <v>0</v>
      </c>
      <c r="BG721" s="234">
        <f>IF(O721="zákl. přenesená",K721,0)</f>
        <v>0</v>
      </c>
      <c r="BH721" s="234">
        <f>IF(O721="sníž. přenesená",K721,0)</f>
        <v>0</v>
      </c>
      <c r="BI721" s="234">
        <f>IF(O721="nulová",K721,0)</f>
        <v>0</v>
      </c>
      <c r="BJ721" s="17" t="s">
        <v>83</v>
      </c>
      <c r="BK721" s="234">
        <f>ROUND(P721*H721,2)</f>
        <v>0</v>
      </c>
      <c r="BL721" s="17" t="s">
        <v>198</v>
      </c>
      <c r="BM721" s="233" t="s">
        <v>869</v>
      </c>
    </row>
    <row r="722" s="2" customFormat="1">
      <c r="A722" s="38"/>
      <c r="B722" s="39"/>
      <c r="C722" s="40"/>
      <c r="D722" s="235" t="s">
        <v>176</v>
      </c>
      <c r="E722" s="40"/>
      <c r="F722" s="236" t="s">
        <v>868</v>
      </c>
      <c r="G722" s="40"/>
      <c r="H722" s="40"/>
      <c r="I722" s="237"/>
      <c r="J722" s="237"/>
      <c r="K722" s="40"/>
      <c r="L722" s="40"/>
      <c r="M722" s="44"/>
      <c r="N722" s="238"/>
      <c r="O722" s="239"/>
      <c r="P722" s="91"/>
      <c r="Q722" s="91"/>
      <c r="R722" s="91"/>
      <c r="S722" s="91"/>
      <c r="T722" s="91"/>
      <c r="U722" s="91"/>
      <c r="V722" s="91"/>
      <c r="W722" s="91"/>
      <c r="X722" s="92"/>
      <c r="Y722" s="38"/>
      <c r="Z722" s="38"/>
      <c r="AA722" s="38"/>
      <c r="AB722" s="38"/>
      <c r="AC722" s="38"/>
      <c r="AD722" s="38"/>
      <c r="AE722" s="38"/>
      <c r="AT722" s="17" t="s">
        <v>176</v>
      </c>
      <c r="AU722" s="17" t="s">
        <v>85</v>
      </c>
    </row>
    <row r="723" s="2" customFormat="1" ht="44.25" customHeight="1">
      <c r="A723" s="38"/>
      <c r="B723" s="39"/>
      <c r="C723" s="262" t="s">
        <v>870</v>
      </c>
      <c r="D723" s="262" t="s">
        <v>304</v>
      </c>
      <c r="E723" s="263" t="s">
        <v>871</v>
      </c>
      <c r="F723" s="264" t="s">
        <v>872</v>
      </c>
      <c r="G723" s="265" t="s">
        <v>203</v>
      </c>
      <c r="H723" s="266">
        <v>83.328</v>
      </c>
      <c r="I723" s="267"/>
      <c r="J723" s="268"/>
      <c r="K723" s="269">
        <f>ROUND(P723*H723,2)</f>
        <v>0</v>
      </c>
      <c r="L723" s="264" t="s">
        <v>1</v>
      </c>
      <c r="M723" s="270"/>
      <c r="N723" s="271" t="s">
        <v>1</v>
      </c>
      <c r="O723" s="229" t="s">
        <v>39</v>
      </c>
      <c r="P723" s="230">
        <f>I723+J723</f>
        <v>0</v>
      </c>
      <c r="Q723" s="230">
        <f>ROUND(I723*H723,2)</f>
        <v>0</v>
      </c>
      <c r="R723" s="230">
        <f>ROUND(J723*H723,2)</f>
        <v>0</v>
      </c>
      <c r="S723" s="91"/>
      <c r="T723" s="231">
        <f>S723*H723</f>
        <v>0</v>
      </c>
      <c r="U723" s="231">
        <v>0</v>
      </c>
      <c r="V723" s="231">
        <f>U723*H723</f>
        <v>0</v>
      </c>
      <c r="W723" s="231">
        <v>0</v>
      </c>
      <c r="X723" s="232">
        <f>W723*H723</f>
        <v>0</v>
      </c>
      <c r="Y723" s="38"/>
      <c r="Z723" s="38"/>
      <c r="AA723" s="38"/>
      <c r="AB723" s="38"/>
      <c r="AC723" s="38"/>
      <c r="AD723" s="38"/>
      <c r="AE723" s="38"/>
      <c r="AR723" s="233" t="s">
        <v>236</v>
      </c>
      <c r="AT723" s="233" t="s">
        <v>304</v>
      </c>
      <c r="AU723" s="233" t="s">
        <v>85</v>
      </c>
      <c r="AY723" s="17" t="s">
        <v>168</v>
      </c>
      <c r="BE723" s="234">
        <f>IF(O723="základní",K723,0)</f>
        <v>0</v>
      </c>
      <c r="BF723" s="234">
        <f>IF(O723="snížená",K723,0)</f>
        <v>0</v>
      </c>
      <c r="BG723" s="234">
        <f>IF(O723="zákl. přenesená",K723,0)</f>
        <v>0</v>
      </c>
      <c r="BH723" s="234">
        <f>IF(O723="sníž. přenesená",K723,0)</f>
        <v>0</v>
      </c>
      <c r="BI723" s="234">
        <f>IF(O723="nulová",K723,0)</f>
        <v>0</v>
      </c>
      <c r="BJ723" s="17" t="s">
        <v>83</v>
      </c>
      <c r="BK723" s="234">
        <f>ROUND(P723*H723,2)</f>
        <v>0</v>
      </c>
      <c r="BL723" s="17" t="s">
        <v>198</v>
      </c>
      <c r="BM723" s="233" t="s">
        <v>873</v>
      </c>
    </row>
    <row r="724" s="2" customFormat="1">
      <c r="A724" s="38"/>
      <c r="B724" s="39"/>
      <c r="C724" s="40"/>
      <c r="D724" s="235" t="s">
        <v>176</v>
      </c>
      <c r="E724" s="40"/>
      <c r="F724" s="236" t="s">
        <v>872</v>
      </c>
      <c r="G724" s="40"/>
      <c r="H724" s="40"/>
      <c r="I724" s="237"/>
      <c r="J724" s="237"/>
      <c r="K724" s="40"/>
      <c r="L724" s="40"/>
      <c r="M724" s="44"/>
      <c r="N724" s="238"/>
      <c r="O724" s="239"/>
      <c r="P724" s="91"/>
      <c r="Q724" s="91"/>
      <c r="R724" s="91"/>
      <c r="S724" s="91"/>
      <c r="T724" s="91"/>
      <c r="U724" s="91"/>
      <c r="V724" s="91"/>
      <c r="W724" s="91"/>
      <c r="X724" s="92"/>
      <c r="Y724" s="38"/>
      <c r="Z724" s="38"/>
      <c r="AA724" s="38"/>
      <c r="AB724" s="38"/>
      <c r="AC724" s="38"/>
      <c r="AD724" s="38"/>
      <c r="AE724" s="38"/>
      <c r="AT724" s="17" t="s">
        <v>176</v>
      </c>
      <c r="AU724" s="17" t="s">
        <v>85</v>
      </c>
    </row>
    <row r="725" s="2" customFormat="1">
      <c r="A725" s="38"/>
      <c r="B725" s="39"/>
      <c r="C725" s="40"/>
      <c r="D725" s="235" t="s">
        <v>308</v>
      </c>
      <c r="E725" s="40"/>
      <c r="F725" s="272" t="s">
        <v>874</v>
      </c>
      <c r="G725" s="40"/>
      <c r="H725" s="40"/>
      <c r="I725" s="237"/>
      <c r="J725" s="237"/>
      <c r="K725" s="40"/>
      <c r="L725" s="40"/>
      <c r="M725" s="44"/>
      <c r="N725" s="238"/>
      <c r="O725" s="239"/>
      <c r="P725" s="91"/>
      <c r="Q725" s="91"/>
      <c r="R725" s="91"/>
      <c r="S725" s="91"/>
      <c r="T725" s="91"/>
      <c r="U725" s="91"/>
      <c r="V725" s="91"/>
      <c r="W725" s="91"/>
      <c r="X725" s="92"/>
      <c r="Y725" s="38"/>
      <c r="Z725" s="38"/>
      <c r="AA725" s="38"/>
      <c r="AB725" s="38"/>
      <c r="AC725" s="38"/>
      <c r="AD725" s="38"/>
      <c r="AE725" s="38"/>
      <c r="AT725" s="17" t="s">
        <v>308</v>
      </c>
      <c r="AU725" s="17" t="s">
        <v>85</v>
      </c>
    </row>
    <row r="726" s="13" customFormat="1">
      <c r="A726" s="13"/>
      <c r="B726" s="240"/>
      <c r="C726" s="241"/>
      <c r="D726" s="235" t="s">
        <v>205</v>
      </c>
      <c r="E726" s="242" t="s">
        <v>1</v>
      </c>
      <c r="F726" s="243" t="s">
        <v>875</v>
      </c>
      <c r="G726" s="241"/>
      <c r="H726" s="244">
        <v>83.328</v>
      </c>
      <c r="I726" s="245"/>
      <c r="J726" s="245"/>
      <c r="K726" s="241"/>
      <c r="L726" s="241"/>
      <c r="M726" s="246"/>
      <c r="N726" s="247"/>
      <c r="O726" s="248"/>
      <c r="P726" s="248"/>
      <c r="Q726" s="248"/>
      <c r="R726" s="248"/>
      <c r="S726" s="248"/>
      <c r="T726" s="248"/>
      <c r="U726" s="248"/>
      <c r="V726" s="248"/>
      <c r="W726" s="248"/>
      <c r="X726" s="249"/>
      <c r="Y726" s="13"/>
      <c r="Z726" s="13"/>
      <c r="AA726" s="13"/>
      <c r="AB726" s="13"/>
      <c r="AC726" s="13"/>
      <c r="AD726" s="13"/>
      <c r="AE726" s="13"/>
      <c r="AT726" s="250" t="s">
        <v>205</v>
      </c>
      <c r="AU726" s="250" t="s">
        <v>85</v>
      </c>
      <c r="AV726" s="13" t="s">
        <v>85</v>
      </c>
      <c r="AW726" s="13" t="s">
        <v>5</v>
      </c>
      <c r="AX726" s="13" t="s">
        <v>76</v>
      </c>
      <c r="AY726" s="250" t="s">
        <v>168</v>
      </c>
    </row>
    <row r="727" s="14" customFormat="1">
      <c r="A727" s="14"/>
      <c r="B727" s="251"/>
      <c r="C727" s="252"/>
      <c r="D727" s="235" t="s">
        <v>205</v>
      </c>
      <c r="E727" s="253" t="s">
        <v>1</v>
      </c>
      <c r="F727" s="254" t="s">
        <v>207</v>
      </c>
      <c r="G727" s="252"/>
      <c r="H727" s="255">
        <v>83.328</v>
      </c>
      <c r="I727" s="256"/>
      <c r="J727" s="256"/>
      <c r="K727" s="252"/>
      <c r="L727" s="252"/>
      <c r="M727" s="257"/>
      <c r="N727" s="258"/>
      <c r="O727" s="259"/>
      <c r="P727" s="259"/>
      <c r="Q727" s="259"/>
      <c r="R727" s="259"/>
      <c r="S727" s="259"/>
      <c r="T727" s="259"/>
      <c r="U727" s="259"/>
      <c r="V727" s="259"/>
      <c r="W727" s="259"/>
      <c r="X727" s="260"/>
      <c r="Y727" s="14"/>
      <c r="Z727" s="14"/>
      <c r="AA727" s="14"/>
      <c r="AB727" s="14"/>
      <c r="AC727" s="14"/>
      <c r="AD727" s="14"/>
      <c r="AE727" s="14"/>
      <c r="AT727" s="261" t="s">
        <v>205</v>
      </c>
      <c r="AU727" s="261" t="s">
        <v>85</v>
      </c>
      <c r="AV727" s="14" t="s">
        <v>175</v>
      </c>
      <c r="AW727" s="14" t="s">
        <v>5</v>
      </c>
      <c r="AX727" s="14" t="s">
        <v>83</v>
      </c>
      <c r="AY727" s="261" t="s">
        <v>168</v>
      </c>
    </row>
    <row r="728" s="2" customFormat="1" ht="33" customHeight="1">
      <c r="A728" s="38"/>
      <c r="B728" s="39"/>
      <c r="C728" s="221" t="s">
        <v>531</v>
      </c>
      <c r="D728" s="221" t="s">
        <v>171</v>
      </c>
      <c r="E728" s="222" t="s">
        <v>876</v>
      </c>
      <c r="F728" s="223" t="s">
        <v>877</v>
      </c>
      <c r="G728" s="224" t="s">
        <v>878</v>
      </c>
      <c r="H728" s="284"/>
      <c r="I728" s="226"/>
      <c r="J728" s="226"/>
      <c r="K728" s="227">
        <f>ROUND(P728*H728,2)</f>
        <v>0</v>
      </c>
      <c r="L728" s="223" t="s">
        <v>1</v>
      </c>
      <c r="M728" s="44"/>
      <c r="N728" s="228" t="s">
        <v>1</v>
      </c>
      <c r="O728" s="229" t="s">
        <v>39</v>
      </c>
      <c r="P728" s="230">
        <f>I728+J728</f>
        <v>0</v>
      </c>
      <c r="Q728" s="230">
        <f>ROUND(I728*H728,2)</f>
        <v>0</v>
      </c>
      <c r="R728" s="230">
        <f>ROUND(J728*H728,2)</f>
        <v>0</v>
      </c>
      <c r="S728" s="91"/>
      <c r="T728" s="231">
        <f>S728*H728</f>
        <v>0</v>
      </c>
      <c r="U728" s="231">
        <v>0</v>
      </c>
      <c r="V728" s="231">
        <f>U728*H728</f>
        <v>0</v>
      </c>
      <c r="W728" s="231">
        <v>0</v>
      </c>
      <c r="X728" s="232">
        <f>W728*H728</f>
        <v>0</v>
      </c>
      <c r="Y728" s="38"/>
      <c r="Z728" s="38"/>
      <c r="AA728" s="38"/>
      <c r="AB728" s="38"/>
      <c r="AC728" s="38"/>
      <c r="AD728" s="38"/>
      <c r="AE728" s="38"/>
      <c r="AR728" s="233" t="s">
        <v>198</v>
      </c>
      <c r="AT728" s="233" t="s">
        <v>171</v>
      </c>
      <c r="AU728" s="233" t="s">
        <v>85</v>
      </c>
      <c r="AY728" s="17" t="s">
        <v>168</v>
      </c>
      <c r="BE728" s="234">
        <f>IF(O728="základní",K728,0)</f>
        <v>0</v>
      </c>
      <c r="BF728" s="234">
        <f>IF(O728="snížená",K728,0)</f>
        <v>0</v>
      </c>
      <c r="BG728" s="234">
        <f>IF(O728="zákl. přenesená",K728,0)</f>
        <v>0</v>
      </c>
      <c r="BH728" s="234">
        <f>IF(O728="sníž. přenesená",K728,0)</f>
        <v>0</v>
      </c>
      <c r="BI728" s="234">
        <f>IF(O728="nulová",K728,0)</f>
        <v>0</v>
      </c>
      <c r="BJ728" s="17" t="s">
        <v>83</v>
      </c>
      <c r="BK728" s="234">
        <f>ROUND(P728*H728,2)</f>
        <v>0</v>
      </c>
      <c r="BL728" s="17" t="s">
        <v>198</v>
      </c>
      <c r="BM728" s="233" t="s">
        <v>879</v>
      </c>
    </row>
    <row r="729" s="2" customFormat="1">
      <c r="A729" s="38"/>
      <c r="B729" s="39"/>
      <c r="C729" s="40"/>
      <c r="D729" s="235" t="s">
        <v>176</v>
      </c>
      <c r="E729" s="40"/>
      <c r="F729" s="236" t="s">
        <v>877</v>
      </c>
      <c r="G729" s="40"/>
      <c r="H729" s="40"/>
      <c r="I729" s="237"/>
      <c r="J729" s="237"/>
      <c r="K729" s="40"/>
      <c r="L729" s="40"/>
      <c r="M729" s="44"/>
      <c r="N729" s="238"/>
      <c r="O729" s="239"/>
      <c r="P729" s="91"/>
      <c r="Q729" s="91"/>
      <c r="R729" s="91"/>
      <c r="S729" s="91"/>
      <c r="T729" s="91"/>
      <c r="U729" s="91"/>
      <c r="V729" s="91"/>
      <c r="W729" s="91"/>
      <c r="X729" s="92"/>
      <c r="Y729" s="38"/>
      <c r="Z729" s="38"/>
      <c r="AA729" s="38"/>
      <c r="AB729" s="38"/>
      <c r="AC729" s="38"/>
      <c r="AD729" s="38"/>
      <c r="AE729" s="38"/>
      <c r="AT729" s="17" t="s">
        <v>176</v>
      </c>
      <c r="AU729" s="17" t="s">
        <v>85</v>
      </c>
    </row>
    <row r="730" s="12" customFormat="1" ht="22.8" customHeight="1">
      <c r="A730" s="12"/>
      <c r="B730" s="204"/>
      <c r="C730" s="205"/>
      <c r="D730" s="206" t="s">
        <v>75</v>
      </c>
      <c r="E730" s="219" t="s">
        <v>880</v>
      </c>
      <c r="F730" s="219" t="s">
        <v>881</v>
      </c>
      <c r="G730" s="205"/>
      <c r="H730" s="205"/>
      <c r="I730" s="208"/>
      <c r="J730" s="208"/>
      <c r="K730" s="220">
        <f>BK730</f>
        <v>0</v>
      </c>
      <c r="L730" s="205"/>
      <c r="M730" s="210"/>
      <c r="N730" s="211"/>
      <c r="O730" s="212"/>
      <c r="P730" s="212"/>
      <c r="Q730" s="213">
        <f>SUM(Q731:Q738)</f>
        <v>0</v>
      </c>
      <c r="R730" s="213">
        <f>SUM(R731:R738)</f>
        <v>0</v>
      </c>
      <c r="S730" s="212"/>
      <c r="T730" s="214">
        <f>SUM(T731:T738)</f>
        <v>0</v>
      </c>
      <c r="U730" s="212"/>
      <c r="V730" s="214">
        <f>SUM(V731:V738)</f>
        <v>0</v>
      </c>
      <c r="W730" s="212"/>
      <c r="X730" s="215">
        <f>SUM(X731:X738)</f>
        <v>0</v>
      </c>
      <c r="Y730" s="12"/>
      <c r="Z730" s="12"/>
      <c r="AA730" s="12"/>
      <c r="AB730" s="12"/>
      <c r="AC730" s="12"/>
      <c r="AD730" s="12"/>
      <c r="AE730" s="12"/>
      <c r="AR730" s="216" t="s">
        <v>85</v>
      </c>
      <c r="AT730" s="217" t="s">
        <v>75</v>
      </c>
      <c r="AU730" s="217" t="s">
        <v>83</v>
      </c>
      <c r="AY730" s="216" t="s">
        <v>168</v>
      </c>
      <c r="BK730" s="218">
        <f>SUM(BK731:BK738)</f>
        <v>0</v>
      </c>
    </row>
    <row r="731" s="2" customFormat="1" ht="24.15" customHeight="1">
      <c r="A731" s="38"/>
      <c r="B731" s="39"/>
      <c r="C731" s="221" t="s">
        <v>882</v>
      </c>
      <c r="D731" s="221" t="s">
        <v>171</v>
      </c>
      <c r="E731" s="222" t="s">
        <v>883</v>
      </c>
      <c r="F731" s="223" t="s">
        <v>884</v>
      </c>
      <c r="G731" s="224" t="s">
        <v>478</v>
      </c>
      <c r="H731" s="225">
        <v>4</v>
      </c>
      <c r="I731" s="226"/>
      <c r="J731" s="226"/>
      <c r="K731" s="227">
        <f>ROUND(P731*H731,2)</f>
        <v>0</v>
      </c>
      <c r="L731" s="223" t="s">
        <v>1</v>
      </c>
      <c r="M731" s="44"/>
      <c r="N731" s="228" t="s">
        <v>1</v>
      </c>
      <c r="O731" s="229" t="s">
        <v>39</v>
      </c>
      <c r="P731" s="230">
        <f>I731+J731</f>
        <v>0</v>
      </c>
      <c r="Q731" s="230">
        <f>ROUND(I731*H731,2)</f>
        <v>0</v>
      </c>
      <c r="R731" s="230">
        <f>ROUND(J731*H731,2)</f>
        <v>0</v>
      </c>
      <c r="S731" s="91"/>
      <c r="T731" s="231">
        <f>S731*H731</f>
        <v>0</v>
      </c>
      <c r="U731" s="231">
        <v>0</v>
      </c>
      <c r="V731" s="231">
        <f>U731*H731</f>
        <v>0</v>
      </c>
      <c r="W731" s="231">
        <v>0</v>
      </c>
      <c r="X731" s="232">
        <f>W731*H731</f>
        <v>0</v>
      </c>
      <c r="Y731" s="38"/>
      <c r="Z731" s="38"/>
      <c r="AA731" s="38"/>
      <c r="AB731" s="38"/>
      <c r="AC731" s="38"/>
      <c r="AD731" s="38"/>
      <c r="AE731" s="38"/>
      <c r="AR731" s="233" t="s">
        <v>198</v>
      </c>
      <c r="AT731" s="233" t="s">
        <v>171</v>
      </c>
      <c r="AU731" s="233" t="s">
        <v>85</v>
      </c>
      <c r="AY731" s="17" t="s">
        <v>168</v>
      </c>
      <c r="BE731" s="234">
        <f>IF(O731="základní",K731,0)</f>
        <v>0</v>
      </c>
      <c r="BF731" s="234">
        <f>IF(O731="snížená",K731,0)</f>
        <v>0</v>
      </c>
      <c r="BG731" s="234">
        <f>IF(O731="zákl. přenesená",K731,0)</f>
        <v>0</v>
      </c>
      <c r="BH731" s="234">
        <f>IF(O731="sníž. přenesená",K731,0)</f>
        <v>0</v>
      </c>
      <c r="BI731" s="234">
        <f>IF(O731="nulová",K731,0)</f>
        <v>0</v>
      </c>
      <c r="BJ731" s="17" t="s">
        <v>83</v>
      </c>
      <c r="BK731" s="234">
        <f>ROUND(P731*H731,2)</f>
        <v>0</v>
      </c>
      <c r="BL731" s="17" t="s">
        <v>198</v>
      </c>
      <c r="BM731" s="233" t="s">
        <v>885</v>
      </c>
    </row>
    <row r="732" s="2" customFormat="1">
      <c r="A732" s="38"/>
      <c r="B732" s="39"/>
      <c r="C732" s="40"/>
      <c r="D732" s="235" t="s">
        <v>176</v>
      </c>
      <c r="E732" s="40"/>
      <c r="F732" s="236" t="s">
        <v>884</v>
      </c>
      <c r="G732" s="40"/>
      <c r="H732" s="40"/>
      <c r="I732" s="237"/>
      <c r="J732" s="237"/>
      <c r="K732" s="40"/>
      <c r="L732" s="40"/>
      <c r="M732" s="44"/>
      <c r="N732" s="238"/>
      <c r="O732" s="239"/>
      <c r="P732" s="91"/>
      <c r="Q732" s="91"/>
      <c r="R732" s="91"/>
      <c r="S732" s="91"/>
      <c r="T732" s="91"/>
      <c r="U732" s="91"/>
      <c r="V732" s="91"/>
      <c r="W732" s="91"/>
      <c r="X732" s="92"/>
      <c r="Y732" s="38"/>
      <c r="Z732" s="38"/>
      <c r="AA732" s="38"/>
      <c r="AB732" s="38"/>
      <c r="AC732" s="38"/>
      <c r="AD732" s="38"/>
      <c r="AE732" s="38"/>
      <c r="AT732" s="17" t="s">
        <v>176</v>
      </c>
      <c r="AU732" s="17" t="s">
        <v>85</v>
      </c>
    </row>
    <row r="733" s="2" customFormat="1" ht="24.15" customHeight="1">
      <c r="A733" s="38"/>
      <c r="B733" s="39"/>
      <c r="C733" s="221" t="s">
        <v>534</v>
      </c>
      <c r="D733" s="221" t="s">
        <v>171</v>
      </c>
      <c r="E733" s="222" t="s">
        <v>886</v>
      </c>
      <c r="F733" s="223" t="s">
        <v>887</v>
      </c>
      <c r="G733" s="224" t="s">
        <v>478</v>
      </c>
      <c r="H733" s="225">
        <v>20</v>
      </c>
      <c r="I733" s="226"/>
      <c r="J733" s="226"/>
      <c r="K733" s="227">
        <f>ROUND(P733*H733,2)</f>
        <v>0</v>
      </c>
      <c r="L733" s="223" t="s">
        <v>1</v>
      </c>
      <c r="M733" s="44"/>
      <c r="N733" s="228" t="s">
        <v>1</v>
      </c>
      <c r="O733" s="229" t="s">
        <v>39</v>
      </c>
      <c r="P733" s="230">
        <f>I733+J733</f>
        <v>0</v>
      </c>
      <c r="Q733" s="230">
        <f>ROUND(I733*H733,2)</f>
        <v>0</v>
      </c>
      <c r="R733" s="230">
        <f>ROUND(J733*H733,2)</f>
        <v>0</v>
      </c>
      <c r="S733" s="91"/>
      <c r="T733" s="231">
        <f>S733*H733</f>
        <v>0</v>
      </c>
      <c r="U733" s="231">
        <v>0</v>
      </c>
      <c r="V733" s="231">
        <f>U733*H733</f>
        <v>0</v>
      </c>
      <c r="W733" s="231">
        <v>0</v>
      </c>
      <c r="X733" s="232">
        <f>W733*H733</f>
        <v>0</v>
      </c>
      <c r="Y733" s="38"/>
      <c r="Z733" s="38"/>
      <c r="AA733" s="38"/>
      <c r="AB733" s="38"/>
      <c r="AC733" s="38"/>
      <c r="AD733" s="38"/>
      <c r="AE733" s="38"/>
      <c r="AR733" s="233" t="s">
        <v>198</v>
      </c>
      <c r="AT733" s="233" t="s">
        <v>171</v>
      </c>
      <c r="AU733" s="233" t="s">
        <v>85</v>
      </c>
      <c r="AY733" s="17" t="s">
        <v>168</v>
      </c>
      <c r="BE733" s="234">
        <f>IF(O733="základní",K733,0)</f>
        <v>0</v>
      </c>
      <c r="BF733" s="234">
        <f>IF(O733="snížená",K733,0)</f>
        <v>0</v>
      </c>
      <c r="BG733" s="234">
        <f>IF(O733="zákl. přenesená",K733,0)</f>
        <v>0</v>
      </c>
      <c r="BH733" s="234">
        <f>IF(O733="sníž. přenesená",K733,0)</f>
        <v>0</v>
      </c>
      <c r="BI733" s="234">
        <f>IF(O733="nulová",K733,0)</f>
        <v>0</v>
      </c>
      <c r="BJ733" s="17" t="s">
        <v>83</v>
      </c>
      <c r="BK733" s="234">
        <f>ROUND(P733*H733,2)</f>
        <v>0</v>
      </c>
      <c r="BL733" s="17" t="s">
        <v>198</v>
      </c>
      <c r="BM733" s="233" t="s">
        <v>888</v>
      </c>
    </row>
    <row r="734" s="2" customFormat="1">
      <c r="A734" s="38"/>
      <c r="B734" s="39"/>
      <c r="C734" s="40"/>
      <c r="D734" s="235" t="s">
        <v>176</v>
      </c>
      <c r="E734" s="40"/>
      <c r="F734" s="236" t="s">
        <v>887</v>
      </c>
      <c r="G734" s="40"/>
      <c r="H734" s="40"/>
      <c r="I734" s="237"/>
      <c r="J734" s="237"/>
      <c r="K734" s="40"/>
      <c r="L734" s="40"/>
      <c r="M734" s="44"/>
      <c r="N734" s="238"/>
      <c r="O734" s="239"/>
      <c r="P734" s="91"/>
      <c r="Q734" s="91"/>
      <c r="R734" s="91"/>
      <c r="S734" s="91"/>
      <c r="T734" s="91"/>
      <c r="U734" s="91"/>
      <c r="V734" s="91"/>
      <c r="W734" s="91"/>
      <c r="X734" s="92"/>
      <c r="Y734" s="38"/>
      <c r="Z734" s="38"/>
      <c r="AA734" s="38"/>
      <c r="AB734" s="38"/>
      <c r="AC734" s="38"/>
      <c r="AD734" s="38"/>
      <c r="AE734" s="38"/>
      <c r="AT734" s="17" t="s">
        <v>176</v>
      </c>
      <c r="AU734" s="17" t="s">
        <v>85</v>
      </c>
    </row>
    <row r="735" s="2" customFormat="1" ht="24.15" customHeight="1">
      <c r="A735" s="38"/>
      <c r="B735" s="39"/>
      <c r="C735" s="221" t="s">
        <v>889</v>
      </c>
      <c r="D735" s="221" t="s">
        <v>171</v>
      </c>
      <c r="E735" s="222" t="s">
        <v>890</v>
      </c>
      <c r="F735" s="223" t="s">
        <v>891</v>
      </c>
      <c r="G735" s="224" t="s">
        <v>292</v>
      </c>
      <c r="H735" s="225">
        <v>20</v>
      </c>
      <c r="I735" s="226"/>
      <c r="J735" s="226"/>
      <c r="K735" s="227">
        <f>ROUND(P735*H735,2)</f>
        <v>0</v>
      </c>
      <c r="L735" s="223" t="s">
        <v>1</v>
      </c>
      <c r="M735" s="44"/>
      <c r="N735" s="228" t="s">
        <v>1</v>
      </c>
      <c r="O735" s="229" t="s">
        <v>39</v>
      </c>
      <c r="P735" s="230">
        <f>I735+J735</f>
        <v>0</v>
      </c>
      <c r="Q735" s="230">
        <f>ROUND(I735*H735,2)</f>
        <v>0</v>
      </c>
      <c r="R735" s="230">
        <f>ROUND(J735*H735,2)</f>
        <v>0</v>
      </c>
      <c r="S735" s="91"/>
      <c r="T735" s="231">
        <f>S735*H735</f>
        <v>0</v>
      </c>
      <c r="U735" s="231">
        <v>0</v>
      </c>
      <c r="V735" s="231">
        <f>U735*H735</f>
        <v>0</v>
      </c>
      <c r="W735" s="231">
        <v>0</v>
      </c>
      <c r="X735" s="232">
        <f>W735*H735</f>
        <v>0</v>
      </c>
      <c r="Y735" s="38"/>
      <c r="Z735" s="38"/>
      <c r="AA735" s="38"/>
      <c r="AB735" s="38"/>
      <c r="AC735" s="38"/>
      <c r="AD735" s="38"/>
      <c r="AE735" s="38"/>
      <c r="AR735" s="233" t="s">
        <v>198</v>
      </c>
      <c r="AT735" s="233" t="s">
        <v>171</v>
      </c>
      <c r="AU735" s="233" t="s">
        <v>85</v>
      </c>
      <c r="AY735" s="17" t="s">
        <v>168</v>
      </c>
      <c r="BE735" s="234">
        <f>IF(O735="základní",K735,0)</f>
        <v>0</v>
      </c>
      <c r="BF735" s="234">
        <f>IF(O735="snížená",K735,0)</f>
        <v>0</v>
      </c>
      <c r="BG735" s="234">
        <f>IF(O735="zákl. přenesená",K735,0)</f>
        <v>0</v>
      </c>
      <c r="BH735" s="234">
        <f>IF(O735="sníž. přenesená",K735,0)</f>
        <v>0</v>
      </c>
      <c r="BI735" s="234">
        <f>IF(O735="nulová",K735,0)</f>
        <v>0</v>
      </c>
      <c r="BJ735" s="17" t="s">
        <v>83</v>
      </c>
      <c r="BK735" s="234">
        <f>ROUND(P735*H735,2)</f>
        <v>0</v>
      </c>
      <c r="BL735" s="17" t="s">
        <v>198</v>
      </c>
      <c r="BM735" s="233" t="s">
        <v>892</v>
      </c>
    </row>
    <row r="736" s="2" customFormat="1">
      <c r="A736" s="38"/>
      <c r="B736" s="39"/>
      <c r="C736" s="40"/>
      <c r="D736" s="235" t="s">
        <v>176</v>
      </c>
      <c r="E736" s="40"/>
      <c r="F736" s="236" t="s">
        <v>891</v>
      </c>
      <c r="G736" s="40"/>
      <c r="H736" s="40"/>
      <c r="I736" s="237"/>
      <c r="J736" s="237"/>
      <c r="K736" s="40"/>
      <c r="L736" s="40"/>
      <c r="M736" s="44"/>
      <c r="N736" s="238"/>
      <c r="O736" s="239"/>
      <c r="P736" s="91"/>
      <c r="Q736" s="91"/>
      <c r="R736" s="91"/>
      <c r="S736" s="91"/>
      <c r="T736" s="91"/>
      <c r="U736" s="91"/>
      <c r="V736" s="91"/>
      <c r="W736" s="91"/>
      <c r="X736" s="92"/>
      <c r="Y736" s="38"/>
      <c r="Z736" s="38"/>
      <c r="AA736" s="38"/>
      <c r="AB736" s="38"/>
      <c r="AC736" s="38"/>
      <c r="AD736" s="38"/>
      <c r="AE736" s="38"/>
      <c r="AT736" s="17" t="s">
        <v>176</v>
      </c>
      <c r="AU736" s="17" t="s">
        <v>85</v>
      </c>
    </row>
    <row r="737" s="2" customFormat="1" ht="24.15" customHeight="1">
      <c r="A737" s="38"/>
      <c r="B737" s="39"/>
      <c r="C737" s="221" t="s">
        <v>538</v>
      </c>
      <c r="D737" s="221" t="s">
        <v>171</v>
      </c>
      <c r="E737" s="222" t="s">
        <v>893</v>
      </c>
      <c r="F737" s="223" t="s">
        <v>894</v>
      </c>
      <c r="G737" s="224" t="s">
        <v>878</v>
      </c>
      <c r="H737" s="284"/>
      <c r="I737" s="226"/>
      <c r="J737" s="226"/>
      <c r="K737" s="227">
        <f>ROUND(P737*H737,2)</f>
        <v>0</v>
      </c>
      <c r="L737" s="223" t="s">
        <v>1</v>
      </c>
      <c r="M737" s="44"/>
      <c r="N737" s="228" t="s">
        <v>1</v>
      </c>
      <c r="O737" s="229" t="s">
        <v>39</v>
      </c>
      <c r="P737" s="230">
        <f>I737+J737</f>
        <v>0</v>
      </c>
      <c r="Q737" s="230">
        <f>ROUND(I737*H737,2)</f>
        <v>0</v>
      </c>
      <c r="R737" s="230">
        <f>ROUND(J737*H737,2)</f>
        <v>0</v>
      </c>
      <c r="S737" s="91"/>
      <c r="T737" s="231">
        <f>S737*H737</f>
        <v>0</v>
      </c>
      <c r="U737" s="231">
        <v>0</v>
      </c>
      <c r="V737" s="231">
        <f>U737*H737</f>
        <v>0</v>
      </c>
      <c r="W737" s="231">
        <v>0</v>
      </c>
      <c r="X737" s="232">
        <f>W737*H737</f>
        <v>0</v>
      </c>
      <c r="Y737" s="38"/>
      <c r="Z737" s="38"/>
      <c r="AA737" s="38"/>
      <c r="AB737" s="38"/>
      <c r="AC737" s="38"/>
      <c r="AD737" s="38"/>
      <c r="AE737" s="38"/>
      <c r="AR737" s="233" t="s">
        <v>198</v>
      </c>
      <c r="AT737" s="233" t="s">
        <v>171</v>
      </c>
      <c r="AU737" s="233" t="s">
        <v>85</v>
      </c>
      <c r="AY737" s="17" t="s">
        <v>168</v>
      </c>
      <c r="BE737" s="234">
        <f>IF(O737="základní",K737,0)</f>
        <v>0</v>
      </c>
      <c r="BF737" s="234">
        <f>IF(O737="snížená",K737,0)</f>
        <v>0</v>
      </c>
      <c r="BG737" s="234">
        <f>IF(O737="zákl. přenesená",K737,0)</f>
        <v>0</v>
      </c>
      <c r="BH737" s="234">
        <f>IF(O737="sníž. přenesená",K737,0)</f>
        <v>0</v>
      </c>
      <c r="BI737" s="234">
        <f>IF(O737="nulová",K737,0)</f>
        <v>0</v>
      </c>
      <c r="BJ737" s="17" t="s">
        <v>83</v>
      </c>
      <c r="BK737" s="234">
        <f>ROUND(P737*H737,2)</f>
        <v>0</v>
      </c>
      <c r="BL737" s="17" t="s">
        <v>198</v>
      </c>
      <c r="BM737" s="233" t="s">
        <v>895</v>
      </c>
    </row>
    <row r="738" s="2" customFormat="1">
      <c r="A738" s="38"/>
      <c r="B738" s="39"/>
      <c r="C738" s="40"/>
      <c r="D738" s="235" t="s">
        <v>176</v>
      </c>
      <c r="E738" s="40"/>
      <c r="F738" s="236" t="s">
        <v>894</v>
      </c>
      <c r="G738" s="40"/>
      <c r="H738" s="40"/>
      <c r="I738" s="237"/>
      <c r="J738" s="237"/>
      <c r="K738" s="40"/>
      <c r="L738" s="40"/>
      <c r="M738" s="44"/>
      <c r="N738" s="238"/>
      <c r="O738" s="239"/>
      <c r="P738" s="91"/>
      <c r="Q738" s="91"/>
      <c r="R738" s="91"/>
      <c r="S738" s="91"/>
      <c r="T738" s="91"/>
      <c r="U738" s="91"/>
      <c r="V738" s="91"/>
      <c r="W738" s="91"/>
      <c r="X738" s="92"/>
      <c r="Y738" s="38"/>
      <c r="Z738" s="38"/>
      <c r="AA738" s="38"/>
      <c r="AB738" s="38"/>
      <c r="AC738" s="38"/>
      <c r="AD738" s="38"/>
      <c r="AE738" s="38"/>
      <c r="AT738" s="17" t="s">
        <v>176</v>
      </c>
      <c r="AU738" s="17" t="s">
        <v>85</v>
      </c>
    </row>
    <row r="739" s="12" customFormat="1" ht="22.8" customHeight="1">
      <c r="A739" s="12"/>
      <c r="B739" s="204"/>
      <c r="C739" s="205"/>
      <c r="D739" s="206" t="s">
        <v>75</v>
      </c>
      <c r="E739" s="219" t="s">
        <v>896</v>
      </c>
      <c r="F739" s="219" t="s">
        <v>897</v>
      </c>
      <c r="G739" s="205"/>
      <c r="H739" s="205"/>
      <c r="I739" s="208"/>
      <c r="J739" s="208"/>
      <c r="K739" s="220">
        <f>BK739</f>
        <v>0</v>
      </c>
      <c r="L739" s="205"/>
      <c r="M739" s="210"/>
      <c r="N739" s="211"/>
      <c r="O739" s="212"/>
      <c r="P739" s="212"/>
      <c r="Q739" s="213">
        <f>SUM(Q740:Q747)</f>
        <v>0</v>
      </c>
      <c r="R739" s="213">
        <f>SUM(R740:R747)</f>
        <v>0</v>
      </c>
      <c r="S739" s="212"/>
      <c r="T739" s="214">
        <f>SUM(T740:T747)</f>
        <v>0</v>
      </c>
      <c r="U739" s="212"/>
      <c r="V739" s="214">
        <f>SUM(V740:V747)</f>
        <v>0</v>
      </c>
      <c r="W739" s="212"/>
      <c r="X739" s="215">
        <f>SUM(X740:X747)</f>
        <v>0</v>
      </c>
      <c r="Y739" s="12"/>
      <c r="Z739" s="12"/>
      <c r="AA739" s="12"/>
      <c r="AB739" s="12"/>
      <c r="AC739" s="12"/>
      <c r="AD739" s="12"/>
      <c r="AE739" s="12"/>
      <c r="AR739" s="216" t="s">
        <v>85</v>
      </c>
      <c r="AT739" s="217" t="s">
        <v>75</v>
      </c>
      <c r="AU739" s="217" t="s">
        <v>83</v>
      </c>
      <c r="AY739" s="216" t="s">
        <v>168</v>
      </c>
      <c r="BK739" s="218">
        <f>SUM(BK740:BK747)</f>
        <v>0</v>
      </c>
    </row>
    <row r="740" s="2" customFormat="1" ht="24.15" customHeight="1">
      <c r="A740" s="38"/>
      <c r="B740" s="39"/>
      <c r="C740" s="221" t="s">
        <v>898</v>
      </c>
      <c r="D740" s="221" t="s">
        <v>171</v>
      </c>
      <c r="E740" s="222" t="s">
        <v>899</v>
      </c>
      <c r="F740" s="223" t="s">
        <v>900</v>
      </c>
      <c r="G740" s="224" t="s">
        <v>292</v>
      </c>
      <c r="H740" s="225">
        <v>2</v>
      </c>
      <c r="I740" s="226"/>
      <c r="J740" s="226"/>
      <c r="K740" s="227">
        <f>ROUND(P740*H740,2)</f>
        <v>0</v>
      </c>
      <c r="L740" s="223" t="s">
        <v>1</v>
      </c>
      <c r="M740" s="44"/>
      <c r="N740" s="228" t="s">
        <v>1</v>
      </c>
      <c r="O740" s="229" t="s">
        <v>39</v>
      </c>
      <c r="P740" s="230">
        <f>I740+J740</f>
        <v>0</v>
      </c>
      <c r="Q740" s="230">
        <f>ROUND(I740*H740,2)</f>
        <v>0</v>
      </c>
      <c r="R740" s="230">
        <f>ROUND(J740*H740,2)</f>
        <v>0</v>
      </c>
      <c r="S740" s="91"/>
      <c r="T740" s="231">
        <f>S740*H740</f>
        <v>0</v>
      </c>
      <c r="U740" s="231">
        <v>0</v>
      </c>
      <c r="V740" s="231">
        <f>U740*H740</f>
        <v>0</v>
      </c>
      <c r="W740" s="231">
        <v>0</v>
      </c>
      <c r="X740" s="232">
        <f>W740*H740</f>
        <v>0</v>
      </c>
      <c r="Y740" s="38"/>
      <c r="Z740" s="38"/>
      <c r="AA740" s="38"/>
      <c r="AB740" s="38"/>
      <c r="AC740" s="38"/>
      <c r="AD740" s="38"/>
      <c r="AE740" s="38"/>
      <c r="AR740" s="233" t="s">
        <v>198</v>
      </c>
      <c r="AT740" s="233" t="s">
        <v>171</v>
      </c>
      <c r="AU740" s="233" t="s">
        <v>85</v>
      </c>
      <c r="AY740" s="17" t="s">
        <v>168</v>
      </c>
      <c r="BE740" s="234">
        <f>IF(O740="základní",K740,0)</f>
        <v>0</v>
      </c>
      <c r="BF740" s="234">
        <f>IF(O740="snížená",K740,0)</f>
        <v>0</v>
      </c>
      <c r="BG740" s="234">
        <f>IF(O740="zákl. přenesená",K740,0)</f>
        <v>0</v>
      </c>
      <c r="BH740" s="234">
        <f>IF(O740="sníž. přenesená",K740,0)</f>
        <v>0</v>
      </c>
      <c r="BI740" s="234">
        <f>IF(O740="nulová",K740,0)</f>
        <v>0</v>
      </c>
      <c r="BJ740" s="17" t="s">
        <v>83</v>
      </c>
      <c r="BK740" s="234">
        <f>ROUND(P740*H740,2)</f>
        <v>0</v>
      </c>
      <c r="BL740" s="17" t="s">
        <v>198</v>
      </c>
      <c r="BM740" s="233" t="s">
        <v>901</v>
      </c>
    </row>
    <row r="741" s="2" customFormat="1">
      <c r="A741" s="38"/>
      <c r="B741" s="39"/>
      <c r="C741" s="40"/>
      <c r="D741" s="235" t="s">
        <v>176</v>
      </c>
      <c r="E741" s="40"/>
      <c r="F741" s="236" t="s">
        <v>900</v>
      </c>
      <c r="G741" s="40"/>
      <c r="H741" s="40"/>
      <c r="I741" s="237"/>
      <c r="J741" s="237"/>
      <c r="K741" s="40"/>
      <c r="L741" s="40"/>
      <c r="M741" s="44"/>
      <c r="N741" s="238"/>
      <c r="O741" s="239"/>
      <c r="P741" s="91"/>
      <c r="Q741" s="91"/>
      <c r="R741" s="91"/>
      <c r="S741" s="91"/>
      <c r="T741" s="91"/>
      <c r="U741" s="91"/>
      <c r="V741" s="91"/>
      <c r="W741" s="91"/>
      <c r="X741" s="92"/>
      <c r="Y741" s="38"/>
      <c r="Z741" s="38"/>
      <c r="AA741" s="38"/>
      <c r="AB741" s="38"/>
      <c r="AC741" s="38"/>
      <c r="AD741" s="38"/>
      <c r="AE741" s="38"/>
      <c r="AT741" s="17" t="s">
        <v>176</v>
      </c>
      <c r="AU741" s="17" t="s">
        <v>85</v>
      </c>
    </row>
    <row r="742" s="13" customFormat="1">
      <c r="A742" s="13"/>
      <c r="B742" s="240"/>
      <c r="C742" s="241"/>
      <c r="D742" s="235" t="s">
        <v>205</v>
      </c>
      <c r="E742" s="242" t="s">
        <v>1</v>
      </c>
      <c r="F742" s="243" t="s">
        <v>902</v>
      </c>
      <c r="G742" s="241"/>
      <c r="H742" s="244">
        <v>2</v>
      </c>
      <c r="I742" s="245"/>
      <c r="J742" s="245"/>
      <c r="K742" s="241"/>
      <c r="L742" s="241"/>
      <c r="M742" s="246"/>
      <c r="N742" s="247"/>
      <c r="O742" s="248"/>
      <c r="P742" s="248"/>
      <c r="Q742" s="248"/>
      <c r="R742" s="248"/>
      <c r="S742" s="248"/>
      <c r="T742" s="248"/>
      <c r="U742" s="248"/>
      <c r="V742" s="248"/>
      <c r="W742" s="248"/>
      <c r="X742" s="249"/>
      <c r="Y742" s="13"/>
      <c r="Z742" s="13"/>
      <c r="AA742" s="13"/>
      <c r="AB742" s="13"/>
      <c r="AC742" s="13"/>
      <c r="AD742" s="13"/>
      <c r="AE742" s="13"/>
      <c r="AT742" s="250" t="s">
        <v>205</v>
      </c>
      <c r="AU742" s="250" t="s">
        <v>85</v>
      </c>
      <c r="AV742" s="13" t="s">
        <v>85</v>
      </c>
      <c r="AW742" s="13" t="s">
        <v>5</v>
      </c>
      <c r="AX742" s="13" t="s">
        <v>76</v>
      </c>
      <c r="AY742" s="250" t="s">
        <v>168</v>
      </c>
    </row>
    <row r="743" s="14" customFormat="1">
      <c r="A743" s="14"/>
      <c r="B743" s="251"/>
      <c r="C743" s="252"/>
      <c r="D743" s="235" t="s">
        <v>205</v>
      </c>
      <c r="E743" s="253" t="s">
        <v>1</v>
      </c>
      <c r="F743" s="254" t="s">
        <v>207</v>
      </c>
      <c r="G743" s="252"/>
      <c r="H743" s="255">
        <v>2</v>
      </c>
      <c r="I743" s="256"/>
      <c r="J743" s="256"/>
      <c r="K743" s="252"/>
      <c r="L743" s="252"/>
      <c r="M743" s="257"/>
      <c r="N743" s="258"/>
      <c r="O743" s="259"/>
      <c r="P743" s="259"/>
      <c r="Q743" s="259"/>
      <c r="R743" s="259"/>
      <c r="S743" s="259"/>
      <c r="T743" s="259"/>
      <c r="U743" s="259"/>
      <c r="V743" s="259"/>
      <c r="W743" s="259"/>
      <c r="X743" s="260"/>
      <c r="Y743" s="14"/>
      <c r="Z743" s="14"/>
      <c r="AA743" s="14"/>
      <c r="AB743" s="14"/>
      <c r="AC743" s="14"/>
      <c r="AD743" s="14"/>
      <c r="AE743" s="14"/>
      <c r="AT743" s="261" t="s">
        <v>205</v>
      </c>
      <c r="AU743" s="261" t="s">
        <v>85</v>
      </c>
      <c r="AV743" s="14" t="s">
        <v>175</v>
      </c>
      <c r="AW743" s="14" t="s">
        <v>5</v>
      </c>
      <c r="AX743" s="14" t="s">
        <v>83</v>
      </c>
      <c r="AY743" s="261" t="s">
        <v>168</v>
      </c>
    </row>
    <row r="744" s="2" customFormat="1" ht="16.5" customHeight="1">
      <c r="A744" s="38"/>
      <c r="B744" s="39"/>
      <c r="C744" s="221" t="s">
        <v>545</v>
      </c>
      <c r="D744" s="221" t="s">
        <v>171</v>
      </c>
      <c r="E744" s="222" t="s">
        <v>903</v>
      </c>
      <c r="F744" s="223" t="s">
        <v>904</v>
      </c>
      <c r="G744" s="224" t="s">
        <v>292</v>
      </c>
      <c r="H744" s="225">
        <v>2</v>
      </c>
      <c r="I744" s="226"/>
      <c r="J744" s="226"/>
      <c r="K744" s="227">
        <f>ROUND(P744*H744,2)</f>
        <v>0</v>
      </c>
      <c r="L744" s="223" t="s">
        <v>1</v>
      </c>
      <c r="M744" s="44"/>
      <c r="N744" s="228" t="s">
        <v>1</v>
      </c>
      <c r="O744" s="229" t="s">
        <v>39</v>
      </c>
      <c r="P744" s="230">
        <f>I744+J744</f>
        <v>0</v>
      </c>
      <c r="Q744" s="230">
        <f>ROUND(I744*H744,2)</f>
        <v>0</v>
      </c>
      <c r="R744" s="230">
        <f>ROUND(J744*H744,2)</f>
        <v>0</v>
      </c>
      <c r="S744" s="91"/>
      <c r="T744" s="231">
        <f>S744*H744</f>
        <v>0</v>
      </c>
      <c r="U744" s="231">
        <v>0</v>
      </c>
      <c r="V744" s="231">
        <f>U744*H744</f>
        <v>0</v>
      </c>
      <c r="W744" s="231">
        <v>0</v>
      </c>
      <c r="X744" s="232">
        <f>W744*H744</f>
        <v>0</v>
      </c>
      <c r="Y744" s="38"/>
      <c r="Z744" s="38"/>
      <c r="AA744" s="38"/>
      <c r="AB744" s="38"/>
      <c r="AC744" s="38"/>
      <c r="AD744" s="38"/>
      <c r="AE744" s="38"/>
      <c r="AR744" s="233" t="s">
        <v>198</v>
      </c>
      <c r="AT744" s="233" t="s">
        <v>171</v>
      </c>
      <c r="AU744" s="233" t="s">
        <v>85</v>
      </c>
      <c r="AY744" s="17" t="s">
        <v>168</v>
      </c>
      <c r="BE744" s="234">
        <f>IF(O744="základní",K744,0)</f>
        <v>0</v>
      </c>
      <c r="BF744" s="234">
        <f>IF(O744="snížená",K744,0)</f>
        <v>0</v>
      </c>
      <c r="BG744" s="234">
        <f>IF(O744="zákl. přenesená",K744,0)</f>
        <v>0</v>
      </c>
      <c r="BH744" s="234">
        <f>IF(O744="sníž. přenesená",K744,0)</f>
        <v>0</v>
      </c>
      <c r="BI744" s="234">
        <f>IF(O744="nulová",K744,0)</f>
        <v>0</v>
      </c>
      <c r="BJ744" s="17" t="s">
        <v>83</v>
      </c>
      <c r="BK744" s="234">
        <f>ROUND(P744*H744,2)</f>
        <v>0</v>
      </c>
      <c r="BL744" s="17" t="s">
        <v>198</v>
      </c>
      <c r="BM744" s="233" t="s">
        <v>905</v>
      </c>
    </row>
    <row r="745" s="2" customFormat="1">
      <c r="A745" s="38"/>
      <c r="B745" s="39"/>
      <c r="C745" s="40"/>
      <c r="D745" s="235" t="s">
        <v>176</v>
      </c>
      <c r="E745" s="40"/>
      <c r="F745" s="236" t="s">
        <v>904</v>
      </c>
      <c r="G745" s="40"/>
      <c r="H745" s="40"/>
      <c r="I745" s="237"/>
      <c r="J745" s="237"/>
      <c r="K745" s="40"/>
      <c r="L745" s="40"/>
      <c r="M745" s="44"/>
      <c r="N745" s="238"/>
      <c r="O745" s="239"/>
      <c r="P745" s="91"/>
      <c r="Q745" s="91"/>
      <c r="R745" s="91"/>
      <c r="S745" s="91"/>
      <c r="T745" s="91"/>
      <c r="U745" s="91"/>
      <c r="V745" s="91"/>
      <c r="W745" s="91"/>
      <c r="X745" s="92"/>
      <c r="Y745" s="38"/>
      <c r="Z745" s="38"/>
      <c r="AA745" s="38"/>
      <c r="AB745" s="38"/>
      <c r="AC745" s="38"/>
      <c r="AD745" s="38"/>
      <c r="AE745" s="38"/>
      <c r="AT745" s="17" t="s">
        <v>176</v>
      </c>
      <c r="AU745" s="17" t="s">
        <v>85</v>
      </c>
    </row>
    <row r="746" s="2" customFormat="1" ht="24.15" customHeight="1">
      <c r="A746" s="38"/>
      <c r="B746" s="39"/>
      <c r="C746" s="221" t="s">
        <v>906</v>
      </c>
      <c r="D746" s="221" t="s">
        <v>171</v>
      </c>
      <c r="E746" s="222" t="s">
        <v>907</v>
      </c>
      <c r="F746" s="223" t="s">
        <v>908</v>
      </c>
      <c r="G746" s="224" t="s">
        <v>878</v>
      </c>
      <c r="H746" s="284"/>
      <c r="I746" s="226"/>
      <c r="J746" s="226"/>
      <c r="K746" s="227">
        <f>ROUND(P746*H746,2)</f>
        <v>0</v>
      </c>
      <c r="L746" s="223" t="s">
        <v>1</v>
      </c>
      <c r="M746" s="44"/>
      <c r="N746" s="228" t="s">
        <v>1</v>
      </c>
      <c r="O746" s="229" t="s">
        <v>39</v>
      </c>
      <c r="P746" s="230">
        <f>I746+J746</f>
        <v>0</v>
      </c>
      <c r="Q746" s="230">
        <f>ROUND(I746*H746,2)</f>
        <v>0</v>
      </c>
      <c r="R746" s="230">
        <f>ROUND(J746*H746,2)</f>
        <v>0</v>
      </c>
      <c r="S746" s="91"/>
      <c r="T746" s="231">
        <f>S746*H746</f>
        <v>0</v>
      </c>
      <c r="U746" s="231">
        <v>0</v>
      </c>
      <c r="V746" s="231">
        <f>U746*H746</f>
        <v>0</v>
      </c>
      <c r="W746" s="231">
        <v>0</v>
      </c>
      <c r="X746" s="232">
        <f>W746*H746</f>
        <v>0</v>
      </c>
      <c r="Y746" s="38"/>
      <c r="Z746" s="38"/>
      <c r="AA746" s="38"/>
      <c r="AB746" s="38"/>
      <c r="AC746" s="38"/>
      <c r="AD746" s="38"/>
      <c r="AE746" s="38"/>
      <c r="AR746" s="233" t="s">
        <v>198</v>
      </c>
      <c r="AT746" s="233" t="s">
        <v>171</v>
      </c>
      <c r="AU746" s="233" t="s">
        <v>85</v>
      </c>
      <c r="AY746" s="17" t="s">
        <v>168</v>
      </c>
      <c r="BE746" s="234">
        <f>IF(O746="základní",K746,0)</f>
        <v>0</v>
      </c>
      <c r="BF746" s="234">
        <f>IF(O746="snížená",K746,0)</f>
        <v>0</v>
      </c>
      <c r="BG746" s="234">
        <f>IF(O746="zákl. přenesená",K746,0)</f>
        <v>0</v>
      </c>
      <c r="BH746" s="234">
        <f>IF(O746="sníž. přenesená",K746,0)</f>
        <v>0</v>
      </c>
      <c r="BI746" s="234">
        <f>IF(O746="nulová",K746,0)</f>
        <v>0</v>
      </c>
      <c r="BJ746" s="17" t="s">
        <v>83</v>
      </c>
      <c r="BK746" s="234">
        <f>ROUND(P746*H746,2)</f>
        <v>0</v>
      </c>
      <c r="BL746" s="17" t="s">
        <v>198</v>
      </c>
      <c r="BM746" s="233" t="s">
        <v>909</v>
      </c>
    </row>
    <row r="747" s="2" customFormat="1">
      <c r="A747" s="38"/>
      <c r="B747" s="39"/>
      <c r="C747" s="40"/>
      <c r="D747" s="235" t="s">
        <v>176</v>
      </c>
      <c r="E747" s="40"/>
      <c r="F747" s="236" t="s">
        <v>908</v>
      </c>
      <c r="G747" s="40"/>
      <c r="H747" s="40"/>
      <c r="I747" s="237"/>
      <c r="J747" s="237"/>
      <c r="K747" s="40"/>
      <c r="L747" s="40"/>
      <c r="M747" s="44"/>
      <c r="N747" s="238"/>
      <c r="O747" s="239"/>
      <c r="P747" s="91"/>
      <c r="Q747" s="91"/>
      <c r="R747" s="91"/>
      <c r="S747" s="91"/>
      <c r="T747" s="91"/>
      <c r="U747" s="91"/>
      <c r="V747" s="91"/>
      <c r="W747" s="91"/>
      <c r="X747" s="92"/>
      <c r="Y747" s="38"/>
      <c r="Z747" s="38"/>
      <c r="AA747" s="38"/>
      <c r="AB747" s="38"/>
      <c r="AC747" s="38"/>
      <c r="AD747" s="38"/>
      <c r="AE747" s="38"/>
      <c r="AT747" s="17" t="s">
        <v>176</v>
      </c>
      <c r="AU747" s="17" t="s">
        <v>85</v>
      </c>
    </row>
    <row r="748" s="12" customFormat="1" ht="22.8" customHeight="1">
      <c r="A748" s="12"/>
      <c r="B748" s="204"/>
      <c r="C748" s="205"/>
      <c r="D748" s="206" t="s">
        <v>75</v>
      </c>
      <c r="E748" s="219" t="s">
        <v>910</v>
      </c>
      <c r="F748" s="219" t="s">
        <v>911</v>
      </c>
      <c r="G748" s="205"/>
      <c r="H748" s="205"/>
      <c r="I748" s="208"/>
      <c r="J748" s="208"/>
      <c r="K748" s="220">
        <f>BK748</f>
        <v>0</v>
      </c>
      <c r="L748" s="205"/>
      <c r="M748" s="210"/>
      <c r="N748" s="211"/>
      <c r="O748" s="212"/>
      <c r="P748" s="212"/>
      <c r="Q748" s="213">
        <f>SUM(Q749:Q770)</f>
        <v>0</v>
      </c>
      <c r="R748" s="213">
        <f>SUM(R749:R770)</f>
        <v>0</v>
      </c>
      <c r="S748" s="212"/>
      <c r="T748" s="214">
        <f>SUM(T749:T770)</f>
        <v>0</v>
      </c>
      <c r="U748" s="212"/>
      <c r="V748" s="214">
        <f>SUM(V749:V770)</f>
        <v>0</v>
      </c>
      <c r="W748" s="212"/>
      <c r="X748" s="215">
        <f>SUM(X749:X770)</f>
        <v>0</v>
      </c>
      <c r="Y748" s="12"/>
      <c r="Z748" s="12"/>
      <c r="AA748" s="12"/>
      <c r="AB748" s="12"/>
      <c r="AC748" s="12"/>
      <c r="AD748" s="12"/>
      <c r="AE748" s="12"/>
      <c r="AR748" s="216" t="s">
        <v>85</v>
      </c>
      <c r="AT748" s="217" t="s">
        <v>75</v>
      </c>
      <c r="AU748" s="217" t="s">
        <v>83</v>
      </c>
      <c r="AY748" s="216" t="s">
        <v>168</v>
      </c>
      <c r="BK748" s="218">
        <f>SUM(BK749:BK770)</f>
        <v>0</v>
      </c>
    </row>
    <row r="749" s="2" customFormat="1" ht="24.15" customHeight="1">
      <c r="A749" s="38"/>
      <c r="B749" s="39"/>
      <c r="C749" s="221" t="s">
        <v>553</v>
      </c>
      <c r="D749" s="221" t="s">
        <v>171</v>
      </c>
      <c r="E749" s="222" t="s">
        <v>912</v>
      </c>
      <c r="F749" s="223" t="s">
        <v>913</v>
      </c>
      <c r="G749" s="224" t="s">
        <v>203</v>
      </c>
      <c r="H749" s="225">
        <v>31.694</v>
      </c>
      <c r="I749" s="226"/>
      <c r="J749" s="226"/>
      <c r="K749" s="227">
        <f>ROUND(P749*H749,2)</f>
        <v>0</v>
      </c>
      <c r="L749" s="223" t="s">
        <v>1</v>
      </c>
      <c r="M749" s="44"/>
      <c r="N749" s="228" t="s">
        <v>1</v>
      </c>
      <c r="O749" s="229" t="s">
        <v>39</v>
      </c>
      <c r="P749" s="230">
        <f>I749+J749</f>
        <v>0</v>
      </c>
      <c r="Q749" s="230">
        <f>ROUND(I749*H749,2)</f>
        <v>0</v>
      </c>
      <c r="R749" s="230">
        <f>ROUND(J749*H749,2)</f>
        <v>0</v>
      </c>
      <c r="S749" s="91"/>
      <c r="T749" s="231">
        <f>S749*H749</f>
        <v>0</v>
      </c>
      <c r="U749" s="231">
        <v>0</v>
      </c>
      <c r="V749" s="231">
        <f>U749*H749</f>
        <v>0</v>
      </c>
      <c r="W749" s="231">
        <v>0</v>
      </c>
      <c r="X749" s="232">
        <f>W749*H749</f>
        <v>0</v>
      </c>
      <c r="Y749" s="38"/>
      <c r="Z749" s="38"/>
      <c r="AA749" s="38"/>
      <c r="AB749" s="38"/>
      <c r="AC749" s="38"/>
      <c r="AD749" s="38"/>
      <c r="AE749" s="38"/>
      <c r="AR749" s="233" t="s">
        <v>198</v>
      </c>
      <c r="AT749" s="233" t="s">
        <v>171</v>
      </c>
      <c r="AU749" s="233" t="s">
        <v>85</v>
      </c>
      <c r="AY749" s="17" t="s">
        <v>168</v>
      </c>
      <c r="BE749" s="234">
        <f>IF(O749="základní",K749,0)</f>
        <v>0</v>
      </c>
      <c r="BF749" s="234">
        <f>IF(O749="snížená",K749,0)</f>
        <v>0</v>
      </c>
      <c r="BG749" s="234">
        <f>IF(O749="zákl. přenesená",K749,0)</f>
        <v>0</v>
      </c>
      <c r="BH749" s="234">
        <f>IF(O749="sníž. přenesená",K749,0)</f>
        <v>0</v>
      </c>
      <c r="BI749" s="234">
        <f>IF(O749="nulová",K749,0)</f>
        <v>0</v>
      </c>
      <c r="BJ749" s="17" t="s">
        <v>83</v>
      </c>
      <c r="BK749" s="234">
        <f>ROUND(P749*H749,2)</f>
        <v>0</v>
      </c>
      <c r="BL749" s="17" t="s">
        <v>198</v>
      </c>
      <c r="BM749" s="233" t="s">
        <v>914</v>
      </c>
    </row>
    <row r="750" s="2" customFormat="1">
      <c r="A750" s="38"/>
      <c r="B750" s="39"/>
      <c r="C750" s="40"/>
      <c r="D750" s="235" t="s">
        <v>176</v>
      </c>
      <c r="E750" s="40"/>
      <c r="F750" s="236" t="s">
        <v>913</v>
      </c>
      <c r="G750" s="40"/>
      <c r="H750" s="40"/>
      <c r="I750" s="237"/>
      <c r="J750" s="237"/>
      <c r="K750" s="40"/>
      <c r="L750" s="40"/>
      <c r="M750" s="44"/>
      <c r="N750" s="238"/>
      <c r="O750" s="239"/>
      <c r="P750" s="91"/>
      <c r="Q750" s="91"/>
      <c r="R750" s="91"/>
      <c r="S750" s="91"/>
      <c r="T750" s="91"/>
      <c r="U750" s="91"/>
      <c r="V750" s="91"/>
      <c r="W750" s="91"/>
      <c r="X750" s="92"/>
      <c r="Y750" s="38"/>
      <c r="Z750" s="38"/>
      <c r="AA750" s="38"/>
      <c r="AB750" s="38"/>
      <c r="AC750" s="38"/>
      <c r="AD750" s="38"/>
      <c r="AE750" s="38"/>
      <c r="AT750" s="17" t="s">
        <v>176</v>
      </c>
      <c r="AU750" s="17" t="s">
        <v>85</v>
      </c>
    </row>
    <row r="751" s="13" customFormat="1">
      <c r="A751" s="13"/>
      <c r="B751" s="240"/>
      <c r="C751" s="241"/>
      <c r="D751" s="235" t="s">
        <v>205</v>
      </c>
      <c r="E751" s="242" t="s">
        <v>1</v>
      </c>
      <c r="F751" s="243" t="s">
        <v>915</v>
      </c>
      <c r="G751" s="241"/>
      <c r="H751" s="244">
        <v>31.694</v>
      </c>
      <c r="I751" s="245"/>
      <c r="J751" s="245"/>
      <c r="K751" s="241"/>
      <c r="L751" s="241"/>
      <c r="M751" s="246"/>
      <c r="N751" s="247"/>
      <c r="O751" s="248"/>
      <c r="P751" s="248"/>
      <c r="Q751" s="248"/>
      <c r="R751" s="248"/>
      <c r="S751" s="248"/>
      <c r="T751" s="248"/>
      <c r="U751" s="248"/>
      <c r="V751" s="248"/>
      <c r="W751" s="248"/>
      <c r="X751" s="249"/>
      <c r="Y751" s="13"/>
      <c r="Z751" s="13"/>
      <c r="AA751" s="13"/>
      <c r="AB751" s="13"/>
      <c r="AC751" s="13"/>
      <c r="AD751" s="13"/>
      <c r="AE751" s="13"/>
      <c r="AT751" s="250" t="s">
        <v>205</v>
      </c>
      <c r="AU751" s="250" t="s">
        <v>85</v>
      </c>
      <c r="AV751" s="13" t="s">
        <v>85</v>
      </c>
      <c r="AW751" s="13" t="s">
        <v>5</v>
      </c>
      <c r="AX751" s="13" t="s">
        <v>76</v>
      </c>
      <c r="AY751" s="250" t="s">
        <v>168</v>
      </c>
    </row>
    <row r="752" s="14" customFormat="1">
      <c r="A752" s="14"/>
      <c r="B752" s="251"/>
      <c r="C752" s="252"/>
      <c r="D752" s="235" t="s">
        <v>205</v>
      </c>
      <c r="E752" s="253" t="s">
        <v>1</v>
      </c>
      <c r="F752" s="254" t="s">
        <v>207</v>
      </c>
      <c r="G752" s="252"/>
      <c r="H752" s="255">
        <v>31.694</v>
      </c>
      <c r="I752" s="256"/>
      <c r="J752" s="256"/>
      <c r="K752" s="252"/>
      <c r="L752" s="252"/>
      <c r="M752" s="257"/>
      <c r="N752" s="258"/>
      <c r="O752" s="259"/>
      <c r="P752" s="259"/>
      <c r="Q752" s="259"/>
      <c r="R752" s="259"/>
      <c r="S752" s="259"/>
      <c r="T752" s="259"/>
      <c r="U752" s="259"/>
      <c r="V752" s="259"/>
      <c r="W752" s="259"/>
      <c r="X752" s="260"/>
      <c r="Y752" s="14"/>
      <c r="Z752" s="14"/>
      <c r="AA752" s="14"/>
      <c r="AB752" s="14"/>
      <c r="AC752" s="14"/>
      <c r="AD752" s="14"/>
      <c r="AE752" s="14"/>
      <c r="AT752" s="261" t="s">
        <v>205</v>
      </c>
      <c r="AU752" s="261" t="s">
        <v>85</v>
      </c>
      <c r="AV752" s="14" t="s">
        <v>175</v>
      </c>
      <c r="AW752" s="14" t="s">
        <v>5</v>
      </c>
      <c r="AX752" s="14" t="s">
        <v>83</v>
      </c>
      <c r="AY752" s="261" t="s">
        <v>168</v>
      </c>
    </row>
    <row r="753" s="2" customFormat="1" ht="24.15" customHeight="1">
      <c r="A753" s="38"/>
      <c r="B753" s="39"/>
      <c r="C753" s="221" t="s">
        <v>916</v>
      </c>
      <c r="D753" s="221" t="s">
        <v>171</v>
      </c>
      <c r="E753" s="222" t="s">
        <v>917</v>
      </c>
      <c r="F753" s="223" t="s">
        <v>918</v>
      </c>
      <c r="G753" s="224" t="s">
        <v>203</v>
      </c>
      <c r="H753" s="225">
        <v>39</v>
      </c>
      <c r="I753" s="226"/>
      <c r="J753" s="226"/>
      <c r="K753" s="227">
        <f>ROUND(P753*H753,2)</f>
        <v>0</v>
      </c>
      <c r="L753" s="223" t="s">
        <v>1</v>
      </c>
      <c r="M753" s="44"/>
      <c r="N753" s="228" t="s">
        <v>1</v>
      </c>
      <c r="O753" s="229" t="s">
        <v>39</v>
      </c>
      <c r="P753" s="230">
        <f>I753+J753</f>
        <v>0</v>
      </c>
      <c r="Q753" s="230">
        <f>ROUND(I753*H753,2)</f>
        <v>0</v>
      </c>
      <c r="R753" s="230">
        <f>ROUND(J753*H753,2)</f>
        <v>0</v>
      </c>
      <c r="S753" s="91"/>
      <c r="T753" s="231">
        <f>S753*H753</f>
        <v>0</v>
      </c>
      <c r="U753" s="231">
        <v>0</v>
      </c>
      <c r="V753" s="231">
        <f>U753*H753</f>
        <v>0</v>
      </c>
      <c r="W753" s="231">
        <v>0</v>
      </c>
      <c r="X753" s="232">
        <f>W753*H753</f>
        <v>0</v>
      </c>
      <c r="Y753" s="38"/>
      <c r="Z753" s="38"/>
      <c r="AA753" s="38"/>
      <c r="AB753" s="38"/>
      <c r="AC753" s="38"/>
      <c r="AD753" s="38"/>
      <c r="AE753" s="38"/>
      <c r="AR753" s="233" t="s">
        <v>198</v>
      </c>
      <c r="AT753" s="233" t="s">
        <v>171</v>
      </c>
      <c r="AU753" s="233" t="s">
        <v>85</v>
      </c>
      <c r="AY753" s="17" t="s">
        <v>168</v>
      </c>
      <c r="BE753" s="234">
        <f>IF(O753="základní",K753,0)</f>
        <v>0</v>
      </c>
      <c r="BF753" s="234">
        <f>IF(O753="snížená",K753,0)</f>
        <v>0</v>
      </c>
      <c r="BG753" s="234">
        <f>IF(O753="zákl. přenesená",K753,0)</f>
        <v>0</v>
      </c>
      <c r="BH753" s="234">
        <f>IF(O753="sníž. přenesená",K753,0)</f>
        <v>0</v>
      </c>
      <c r="BI753" s="234">
        <f>IF(O753="nulová",K753,0)</f>
        <v>0</v>
      </c>
      <c r="BJ753" s="17" t="s">
        <v>83</v>
      </c>
      <c r="BK753" s="234">
        <f>ROUND(P753*H753,2)</f>
        <v>0</v>
      </c>
      <c r="BL753" s="17" t="s">
        <v>198</v>
      </c>
      <c r="BM753" s="233" t="s">
        <v>919</v>
      </c>
    </row>
    <row r="754" s="2" customFormat="1">
      <c r="A754" s="38"/>
      <c r="B754" s="39"/>
      <c r="C754" s="40"/>
      <c r="D754" s="235" t="s">
        <v>176</v>
      </c>
      <c r="E754" s="40"/>
      <c r="F754" s="236" t="s">
        <v>918</v>
      </c>
      <c r="G754" s="40"/>
      <c r="H754" s="40"/>
      <c r="I754" s="237"/>
      <c r="J754" s="237"/>
      <c r="K754" s="40"/>
      <c r="L754" s="40"/>
      <c r="M754" s="44"/>
      <c r="N754" s="238"/>
      <c r="O754" s="239"/>
      <c r="P754" s="91"/>
      <c r="Q754" s="91"/>
      <c r="R754" s="91"/>
      <c r="S754" s="91"/>
      <c r="T754" s="91"/>
      <c r="U754" s="91"/>
      <c r="V754" s="91"/>
      <c r="W754" s="91"/>
      <c r="X754" s="92"/>
      <c r="Y754" s="38"/>
      <c r="Z754" s="38"/>
      <c r="AA754" s="38"/>
      <c r="AB754" s="38"/>
      <c r="AC754" s="38"/>
      <c r="AD754" s="38"/>
      <c r="AE754" s="38"/>
      <c r="AT754" s="17" t="s">
        <v>176</v>
      </c>
      <c r="AU754" s="17" t="s">
        <v>85</v>
      </c>
    </row>
    <row r="755" s="13" customFormat="1">
      <c r="A755" s="13"/>
      <c r="B755" s="240"/>
      <c r="C755" s="241"/>
      <c r="D755" s="235" t="s">
        <v>205</v>
      </c>
      <c r="E755" s="242" t="s">
        <v>1</v>
      </c>
      <c r="F755" s="243" t="s">
        <v>920</v>
      </c>
      <c r="G755" s="241"/>
      <c r="H755" s="244">
        <v>39</v>
      </c>
      <c r="I755" s="245"/>
      <c r="J755" s="245"/>
      <c r="K755" s="241"/>
      <c r="L755" s="241"/>
      <c r="M755" s="246"/>
      <c r="N755" s="247"/>
      <c r="O755" s="248"/>
      <c r="P755" s="248"/>
      <c r="Q755" s="248"/>
      <c r="R755" s="248"/>
      <c r="S755" s="248"/>
      <c r="T755" s="248"/>
      <c r="U755" s="248"/>
      <c r="V755" s="248"/>
      <c r="W755" s="248"/>
      <c r="X755" s="249"/>
      <c r="Y755" s="13"/>
      <c r="Z755" s="13"/>
      <c r="AA755" s="13"/>
      <c r="AB755" s="13"/>
      <c r="AC755" s="13"/>
      <c r="AD755" s="13"/>
      <c r="AE755" s="13"/>
      <c r="AT755" s="250" t="s">
        <v>205</v>
      </c>
      <c r="AU755" s="250" t="s">
        <v>85</v>
      </c>
      <c r="AV755" s="13" t="s">
        <v>85</v>
      </c>
      <c r="AW755" s="13" t="s">
        <v>5</v>
      </c>
      <c r="AX755" s="13" t="s">
        <v>76</v>
      </c>
      <c r="AY755" s="250" t="s">
        <v>168</v>
      </c>
    </row>
    <row r="756" s="14" customFormat="1">
      <c r="A756" s="14"/>
      <c r="B756" s="251"/>
      <c r="C756" s="252"/>
      <c r="D756" s="235" t="s">
        <v>205</v>
      </c>
      <c r="E756" s="253" t="s">
        <v>1</v>
      </c>
      <c r="F756" s="254" t="s">
        <v>207</v>
      </c>
      <c r="G756" s="252"/>
      <c r="H756" s="255">
        <v>39</v>
      </c>
      <c r="I756" s="256"/>
      <c r="J756" s="256"/>
      <c r="K756" s="252"/>
      <c r="L756" s="252"/>
      <c r="M756" s="257"/>
      <c r="N756" s="258"/>
      <c r="O756" s="259"/>
      <c r="P756" s="259"/>
      <c r="Q756" s="259"/>
      <c r="R756" s="259"/>
      <c r="S756" s="259"/>
      <c r="T756" s="259"/>
      <c r="U756" s="259"/>
      <c r="V756" s="259"/>
      <c r="W756" s="259"/>
      <c r="X756" s="260"/>
      <c r="Y756" s="14"/>
      <c r="Z756" s="14"/>
      <c r="AA756" s="14"/>
      <c r="AB756" s="14"/>
      <c r="AC756" s="14"/>
      <c r="AD756" s="14"/>
      <c r="AE756" s="14"/>
      <c r="AT756" s="261" t="s">
        <v>205</v>
      </c>
      <c r="AU756" s="261" t="s">
        <v>85</v>
      </c>
      <c r="AV756" s="14" t="s">
        <v>175</v>
      </c>
      <c r="AW756" s="14" t="s">
        <v>5</v>
      </c>
      <c r="AX756" s="14" t="s">
        <v>83</v>
      </c>
      <c r="AY756" s="261" t="s">
        <v>168</v>
      </c>
    </row>
    <row r="757" s="2" customFormat="1" ht="24.15" customHeight="1">
      <c r="A757" s="38"/>
      <c r="B757" s="39"/>
      <c r="C757" s="262" t="s">
        <v>557</v>
      </c>
      <c r="D757" s="262" t="s">
        <v>304</v>
      </c>
      <c r="E757" s="263" t="s">
        <v>921</v>
      </c>
      <c r="F757" s="264" t="s">
        <v>922</v>
      </c>
      <c r="G757" s="265" t="s">
        <v>203</v>
      </c>
      <c r="H757" s="266">
        <v>42.9</v>
      </c>
      <c r="I757" s="267"/>
      <c r="J757" s="268"/>
      <c r="K757" s="269">
        <f>ROUND(P757*H757,2)</f>
        <v>0</v>
      </c>
      <c r="L757" s="264" t="s">
        <v>1</v>
      </c>
      <c r="M757" s="270"/>
      <c r="N757" s="271" t="s">
        <v>1</v>
      </c>
      <c r="O757" s="229" t="s">
        <v>39</v>
      </c>
      <c r="P757" s="230">
        <f>I757+J757</f>
        <v>0</v>
      </c>
      <c r="Q757" s="230">
        <f>ROUND(I757*H757,2)</f>
        <v>0</v>
      </c>
      <c r="R757" s="230">
        <f>ROUND(J757*H757,2)</f>
        <v>0</v>
      </c>
      <c r="S757" s="91"/>
      <c r="T757" s="231">
        <f>S757*H757</f>
        <v>0</v>
      </c>
      <c r="U757" s="231">
        <v>0</v>
      </c>
      <c r="V757" s="231">
        <f>U757*H757</f>
        <v>0</v>
      </c>
      <c r="W757" s="231">
        <v>0</v>
      </c>
      <c r="X757" s="232">
        <f>W757*H757</f>
        <v>0</v>
      </c>
      <c r="Y757" s="38"/>
      <c r="Z757" s="38"/>
      <c r="AA757" s="38"/>
      <c r="AB757" s="38"/>
      <c r="AC757" s="38"/>
      <c r="AD757" s="38"/>
      <c r="AE757" s="38"/>
      <c r="AR757" s="233" t="s">
        <v>236</v>
      </c>
      <c r="AT757" s="233" t="s">
        <v>304</v>
      </c>
      <c r="AU757" s="233" t="s">
        <v>85</v>
      </c>
      <c r="AY757" s="17" t="s">
        <v>168</v>
      </c>
      <c r="BE757" s="234">
        <f>IF(O757="základní",K757,0)</f>
        <v>0</v>
      </c>
      <c r="BF757" s="234">
        <f>IF(O757="snížená",K757,0)</f>
        <v>0</v>
      </c>
      <c r="BG757" s="234">
        <f>IF(O757="zákl. přenesená",K757,0)</f>
        <v>0</v>
      </c>
      <c r="BH757" s="234">
        <f>IF(O757="sníž. přenesená",K757,0)</f>
        <v>0</v>
      </c>
      <c r="BI757" s="234">
        <f>IF(O757="nulová",K757,0)</f>
        <v>0</v>
      </c>
      <c r="BJ757" s="17" t="s">
        <v>83</v>
      </c>
      <c r="BK757" s="234">
        <f>ROUND(P757*H757,2)</f>
        <v>0</v>
      </c>
      <c r="BL757" s="17" t="s">
        <v>198</v>
      </c>
      <c r="BM757" s="233" t="s">
        <v>923</v>
      </c>
    </row>
    <row r="758" s="2" customFormat="1">
      <c r="A758" s="38"/>
      <c r="B758" s="39"/>
      <c r="C758" s="40"/>
      <c r="D758" s="235" t="s">
        <v>176</v>
      </c>
      <c r="E758" s="40"/>
      <c r="F758" s="236" t="s">
        <v>922</v>
      </c>
      <c r="G758" s="40"/>
      <c r="H758" s="40"/>
      <c r="I758" s="237"/>
      <c r="J758" s="237"/>
      <c r="K758" s="40"/>
      <c r="L758" s="40"/>
      <c r="M758" s="44"/>
      <c r="N758" s="238"/>
      <c r="O758" s="239"/>
      <c r="P758" s="91"/>
      <c r="Q758" s="91"/>
      <c r="R758" s="91"/>
      <c r="S758" s="91"/>
      <c r="T758" s="91"/>
      <c r="U758" s="91"/>
      <c r="V758" s="91"/>
      <c r="W758" s="91"/>
      <c r="X758" s="92"/>
      <c r="Y758" s="38"/>
      <c r="Z758" s="38"/>
      <c r="AA758" s="38"/>
      <c r="AB758" s="38"/>
      <c r="AC758" s="38"/>
      <c r="AD758" s="38"/>
      <c r="AE758" s="38"/>
      <c r="AT758" s="17" t="s">
        <v>176</v>
      </c>
      <c r="AU758" s="17" t="s">
        <v>85</v>
      </c>
    </row>
    <row r="759" s="13" customFormat="1">
      <c r="A759" s="13"/>
      <c r="B759" s="240"/>
      <c r="C759" s="241"/>
      <c r="D759" s="235" t="s">
        <v>205</v>
      </c>
      <c r="E759" s="242" t="s">
        <v>1</v>
      </c>
      <c r="F759" s="243" t="s">
        <v>924</v>
      </c>
      <c r="G759" s="241"/>
      <c r="H759" s="244">
        <v>42.9</v>
      </c>
      <c r="I759" s="245"/>
      <c r="J759" s="245"/>
      <c r="K759" s="241"/>
      <c r="L759" s="241"/>
      <c r="M759" s="246"/>
      <c r="N759" s="247"/>
      <c r="O759" s="248"/>
      <c r="P759" s="248"/>
      <c r="Q759" s="248"/>
      <c r="R759" s="248"/>
      <c r="S759" s="248"/>
      <c r="T759" s="248"/>
      <c r="U759" s="248"/>
      <c r="V759" s="248"/>
      <c r="W759" s="248"/>
      <c r="X759" s="249"/>
      <c r="Y759" s="13"/>
      <c r="Z759" s="13"/>
      <c r="AA759" s="13"/>
      <c r="AB759" s="13"/>
      <c r="AC759" s="13"/>
      <c r="AD759" s="13"/>
      <c r="AE759" s="13"/>
      <c r="AT759" s="250" t="s">
        <v>205</v>
      </c>
      <c r="AU759" s="250" t="s">
        <v>85</v>
      </c>
      <c r="AV759" s="13" t="s">
        <v>85</v>
      </c>
      <c r="AW759" s="13" t="s">
        <v>5</v>
      </c>
      <c r="AX759" s="13" t="s">
        <v>76</v>
      </c>
      <c r="AY759" s="250" t="s">
        <v>168</v>
      </c>
    </row>
    <row r="760" s="14" customFormat="1">
      <c r="A760" s="14"/>
      <c r="B760" s="251"/>
      <c r="C760" s="252"/>
      <c r="D760" s="235" t="s">
        <v>205</v>
      </c>
      <c r="E760" s="253" t="s">
        <v>1</v>
      </c>
      <c r="F760" s="254" t="s">
        <v>207</v>
      </c>
      <c r="G760" s="252"/>
      <c r="H760" s="255">
        <v>42.9</v>
      </c>
      <c r="I760" s="256"/>
      <c r="J760" s="256"/>
      <c r="K760" s="252"/>
      <c r="L760" s="252"/>
      <c r="M760" s="257"/>
      <c r="N760" s="258"/>
      <c r="O760" s="259"/>
      <c r="P760" s="259"/>
      <c r="Q760" s="259"/>
      <c r="R760" s="259"/>
      <c r="S760" s="259"/>
      <c r="T760" s="259"/>
      <c r="U760" s="259"/>
      <c r="V760" s="259"/>
      <c r="W760" s="259"/>
      <c r="X760" s="260"/>
      <c r="Y760" s="14"/>
      <c r="Z760" s="14"/>
      <c r="AA760" s="14"/>
      <c r="AB760" s="14"/>
      <c r="AC760" s="14"/>
      <c r="AD760" s="14"/>
      <c r="AE760" s="14"/>
      <c r="AT760" s="261" t="s">
        <v>205</v>
      </c>
      <c r="AU760" s="261" t="s">
        <v>85</v>
      </c>
      <c r="AV760" s="14" t="s">
        <v>175</v>
      </c>
      <c r="AW760" s="14" t="s">
        <v>5</v>
      </c>
      <c r="AX760" s="14" t="s">
        <v>83</v>
      </c>
      <c r="AY760" s="261" t="s">
        <v>168</v>
      </c>
    </row>
    <row r="761" s="2" customFormat="1" ht="33" customHeight="1">
      <c r="A761" s="38"/>
      <c r="B761" s="39"/>
      <c r="C761" s="221" t="s">
        <v>925</v>
      </c>
      <c r="D761" s="221" t="s">
        <v>171</v>
      </c>
      <c r="E761" s="222" t="s">
        <v>926</v>
      </c>
      <c r="F761" s="223" t="s">
        <v>927</v>
      </c>
      <c r="G761" s="224" t="s">
        <v>203</v>
      </c>
      <c r="H761" s="225">
        <v>110.7</v>
      </c>
      <c r="I761" s="226"/>
      <c r="J761" s="226"/>
      <c r="K761" s="227">
        <f>ROUND(P761*H761,2)</f>
        <v>0</v>
      </c>
      <c r="L761" s="223" t="s">
        <v>1</v>
      </c>
      <c r="M761" s="44"/>
      <c r="N761" s="228" t="s">
        <v>1</v>
      </c>
      <c r="O761" s="229" t="s">
        <v>39</v>
      </c>
      <c r="P761" s="230">
        <f>I761+J761</f>
        <v>0</v>
      </c>
      <c r="Q761" s="230">
        <f>ROUND(I761*H761,2)</f>
        <v>0</v>
      </c>
      <c r="R761" s="230">
        <f>ROUND(J761*H761,2)</f>
        <v>0</v>
      </c>
      <c r="S761" s="91"/>
      <c r="T761" s="231">
        <f>S761*H761</f>
        <v>0</v>
      </c>
      <c r="U761" s="231">
        <v>0</v>
      </c>
      <c r="V761" s="231">
        <f>U761*H761</f>
        <v>0</v>
      </c>
      <c r="W761" s="231">
        <v>0</v>
      </c>
      <c r="X761" s="232">
        <f>W761*H761</f>
        <v>0</v>
      </c>
      <c r="Y761" s="38"/>
      <c r="Z761" s="38"/>
      <c r="AA761" s="38"/>
      <c r="AB761" s="38"/>
      <c r="AC761" s="38"/>
      <c r="AD761" s="38"/>
      <c r="AE761" s="38"/>
      <c r="AR761" s="233" t="s">
        <v>198</v>
      </c>
      <c r="AT761" s="233" t="s">
        <v>171</v>
      </c>
      <c r="AU761" s="233" t="s">
        <v>85</v>
      </c>
      <c r="AY761" s="17" t="s">
        <v>168</v>
      </c>
      <c r="BE761" s="234">
        <f>IF(O761="základní",K761,0)</f>
        <v>0</v>
      </c>
      <c r="BF761" s="234">
        <f>IF(O761="snížená",K761,0)</f>
        <v>0</v>
      </c>
      <c r="BG761" s="234">
        <f>IF(O761="zákl. přenesená",K761,0)</f>
        <v>0</v>
      </c>
      <c r="BH761" s="234">
        <f>IF(O761="sníž. přenesená",K761,0)</f>
        <v>0</v>
      </c>
      <c r="BI761" s="234">
        <f>IF(O761="nulová",K761,0)</f>
        <v>0</v>
      </c>
      <c r="BJ761" s="17" t="s">
        <v>83</v>
      </c>
      <c r="BK761" s="234">
        <f>ROUND(P761*H761,2)</f>
        <v>0</v>
      </c>
      <c r="BL761" s="17" t="s">
        <v>198</v>
      </c>
      <c r="BM761" s="233" t="s">
        <v>928</v>
      </c>
    </row>
    <row r="762" s="2" customFormat="1">
      <c r="A762" s="38"/>
      <c r="B762" s="39"/>
      <c r="C762" s="40"/>
      <c r="D762" s="235" t="s">
        <v>176</v>
      </c>
      <c r="E762" s="40"/>
      <c r="F762" s="236" t="s">
        <v>927</v>
      </c>
      <c r="G762" s="40"/>
      <c r="H762" s="40"/>
      <c r="I762" s="237"/>
      <c r="J762" s="237"/>
      <c r="K762" s="40"/>
      <c r="L762" s="40"/>
      <c r="M762" s="44"/>
      <c r="N762" s="238"/>
      <c r="O762" s="239"/>
      <c r="P762" s="91"/>
      <c r="Q762" s="91"/>
      <c r="R762" s="91"/>
      <c r="S762" s="91"/>
      <c r="T762" s="91"/>
      <c r="U762" s="91"/>
      <c r="V762" s="91"/>
      <c r="W762" s="91"/>
      <c r="X762" s="92"/>
      <c r="Y762" s="38"/>
      <c r="Z762" s="38"/>
      <c r="AA762" s="38"/>
      <c r="AB762" s="38"/>
      <c r="AC762" s="38"/>
      <c r="AD762" s="38"/>
      <c r="AE762" s="38"/>
      <c r="AT762" s="17" t="s">
        <v>176</v>
      </c>
      <c r="AU762" s="17" t="s">
        <v>85</v>
      </c>
    </row>
    <row r="763" s="13" customFormat="1">
      <c r="A763" s="13"/>
      <c r="B763" s="240"/>
      <c r="C763" s="241"/>
      <c r="D763" s="235" t="s">
        <v>205</v>
      </c>
      <c r="E763" s="242" t="s">
        <v>1</v>
      </c>
      <c r="F763" s="243" t="s">
        <v>799</v>
      </c>
      <c r="G763" s="241"/>
      <c r="H763" s="244">
        <v>110.7</v>
      </c>
      <c r="I763" s="245"/>
      <c r="J763" s="245"/>
      <c r="K763" s="241"/>
      <c r="L763" s="241"/>
      <c r="M763" s="246"/>
      <c r="N763" s="247"/>
      <c r="O763" s="248"/>
      <c r="P763" s="248"/>
      <c r="Q763" s="248"/>
      <c r="R763" s="248"/>
      <c r="S763" s="248"/>
      <c r="T763" s="248"/>
      <c r="U763" s="248"/>
      <c r="V763" s="248"/>
      <c r="W763" s="248"/>
      <c r="X763" s="249"/>
      <c r="Y763" s="13"/>
      <c r="Z763" s="13"/>
      <c r="AA763" s="13"/>
      <c r="AB763" s="13"/>
      <c r="AC763" s="13"/>
      <c r="AD763" s="13"/>
      <c r="AE763" s="13"/>
      <c r="AT763" s="250" t="s">
        <v>205</v>
      </c>
      <c r="AU763" s="250" t="s">
        <v>85</v>
      </c>
      <c r="AV763" s="13" t="s">
        <v>85</v>
      </c>
      <c r="AW763" s="13" t="s">
        <v>5</v>
      </c>
      <c r="AX763" s="13" t="s">
        <v>76</v>
      </c>
      <c r="AY763" s="250" t="s">
        <v>168</v>
      </c>
    </row>
    <row r="764" s="14" customFormat="1">
      <c r="A764" s="14"/>
      <c r="B764" s="251"/>
      <c r="C764" s="252"/>
      <c r="D764" s="235" t="s">
        <v>205</v>
      </c>
      <c r="E764" s="253" t="s">
        <v>1</v>
      </c>
      <c r="F764" s="254" t="s">
        <v>207</v>
      </c>
      <c r="G764" s="252"/>
      <c r="H764" s="255">
        <v>110.7</v>
      </c>
      <c r="I764" s="256"/>
      <c r="J764" s="256"/>
      <c r="K764" s="252"/>
      <c r="L764" s="252"/>
      <c r="M764" s="257"/>
      <c r="N764" s="258"/>
      <c r="O764" s="259"/>
      <c r="P764" s="259"/>
      <c r="Q764" s="259"/>
      <c r="R764" s="259"/>
      <c r="S764" s="259"/>
      <c r="T764" s="259"/>
      <c r="U764" s="259"/>
      <c r="V764" s="259"/>
      <c r="W764" s="259"/>
      <c r="X764" s="260"/>
      <c r="Y764" s="14"/>
      <c r="Z764" s="14"/>
      <c r="AA764" s="14"/>
      <c r="AB764" s="14"/>
      <c r="AC764" s="14"/>
      <c r="AD764" s="14"/>
      <c r="AE764" s="14"/>
      <c r="AT764" s="261" t="s">
        <v>205</v>
      </c>
      <c r="AU764" s="261" t="s">
        <v>85</v>
      </c>
      <c r="AV764" s="14" t="s">
        <v>175</v>
      </c>
      <c r="AW764" s="14" t="s">
        <v>5</v>
      </c>
      <c r="AX764" s="14" t="s">
        <v>83</v>
      </c>
      <c r="AY764" s="261" t="s">
        <v>168</v>
      </c>
    </row>
    <row r="765" s="2" customFormat="1" ht="16.5" customHeight="1">
      <c r="A765" s="38"/>
      <c r="B765" s="39"/>
      <c r="C765" s="221" t="s">
        <v>562</v>
      </c>
      <c r="D765" s="221" t="s">
        <v>171</v>
      </c>
      <c r="E765" s="222" t="s">
        <v>929</v>
      </c>
      <c r="F765" s="223" t="s">
        <v>930</v>
      </c>
      <c r="G765" s="224" t="s">
        <v>203</v>
      </c>
      <c r="H765" s="225">
        <v>110.7</v>
      </c>
      <c r="I765" s="226"/>
      <c r="J765" s="226"/>
      <c r="K765" s="227">
        <f>ROUND(P765*H765,2)</f>
        <v>0</v>
      </c>
      <c r="L765" s="223" t="s">
        <v>1</v>
      </c>
      <c r="M765" s="44"/>
      <c r="N765" s="228" t="s">
        <v>1</v>
      </c>
      <c r="O765" s="229" t="s">
        <v>39</v>
      </c>
      <c r="P765" s="230">
        <f>I765+J765</f>
        <v>0</v>
      </c>
      <c r="Q765" s="230">
        <f>ROUND(I765*H765,2)</f>
        <v>0</v>
      </c>
      <c r="R765" s="230">
        <f>ROUND(J765*H765,2)</f>
        <v>0</v>
      </c>
      <c r="S765" s="91"/>
      <c r="T765" s="231">
        <f>S765*H765</f>
        <v>0</v>
      </c>
      <c r="U765" s="231">
        <v>0</v>
      </c>
      <c r="V765" s="231">
        <f>U765*H765</f>
        <v>0</v>
      </c>
      <c r="W765" s="231">
        <v>0</v>
      </c>
      <c r="X765" s="232">
        <f>W765*H765</f>
        <v>0</v>
      </c>
      <c r="Y765" s="38"/>
      <c r="Z765" s="38"/>
      <c r="AA765" s="38"/>
      <c r="AB765" s="38"/>
      <c r="AC765" s="38"/>
      <c r="AD765" s="38"/>
      <c r="AE765" s="38"/>
      <c r="AR765" s="233" t="s">
        <v>198</v>
      </c>
      <c r="AT765" s="233" t="s">
        <v>171</v>
      </c>
      <c r="AU765" s="233" t="s">
        <v>85</v>
      </c>
      <c r="AY765" s="17" t="s">
        <v>168</v>
      </c>
      <c r="BE765" s="234">
        <f>IF(O765="základní",K765,0)</f>
        <v>0</v>
      </c>
      <c r="BF765" s="234">
        <f>IF(O765="snížená",K765,0)</f>
        <v>0</v>
      </c>
      <c r="BG765" s="234">
        <f>IF(O765="zákl. přenesená",K765,0)</f>
        <v>0</v>
      </c>
      <c r="BH765" s="234">
        <f>IF(O765="sníž. přenesená",K765,0)</f>
        <v>0</v>
      </c>
      <c r="BI765" s="234">
        <f>IF(O765="nulová",K765,0)</f>
        <v>0</v>
      </c>
      <c r="BJ765" s="17" t="s">
        <v>83</v>
      </c>
      <c r="BK765" s="234">
        <f>ROUND(P765*H765,2)</f>
        <v>0</v>
      </c>
      <c r="BL765" s="17" t="s">
        <v>198</v>
      </c>
      <c r="BM765" s="233" t="s">
        <v>931</v>
      </c>
    </row>
    <row r="766" s="2" customFormat="1">
      <c r="A766" s="38"/>
      <c r="B766" s="39"/>
      <c r="C766" s="40"/>
      <c r="D766" s="235" t="s">
        <v>176</v>
      </c>
      <c r="E766" s="40"/>
      <c r="F766" s="236" t="s">
        <v>930</v>
      </c>
      <c r="G766" s="40"/>
      <c r="H766" s="40"/>
      <c r="I766" s="237"/>
      <c r="J766" s="237"/>
      <c r="K766" s="40"/>
      <c r="L766" s="40"/>
      <c r="M766" s="44"/>
      <c r="N766" s="238"/>
      <c r="O766" s="239"/>
      <c r="P766" s="91"/>
      <c r="Q766" s="91"/>
      <c r="R766" s="91"/>
      <c r="S766" s="91"/>
      <c r="T766" s="91"/>
      <c r="U766" s="91"/>
      <c r="V766" s="91"/>
      <c r="W766" s="91"/>
      <c r="X766" s="92"/>
      <c r="Y766" s="38"/>
      <c r="Z766" s="38"/>
      <c r="AA766" s="38"/>
      <c r="AB766" s="38"/>
      <c r="AC766" s="38"/>
      <c r="AD766" s="38"/>
      <c r="AE766" s="38"/>
      <c r="AT766" s="17" t="s">
        <v>176</v>
      </c>
      <c r="AU766" s="17" t="s">
        <v>85</v>
      </c>
    </row>
    <row r="767" s="2" customFormat="1" ht="24.15" customHeight="1">
      <c r="A767" s="38"/>
      <c r="B767" s="39"/>
      <c r="C767" s="221" t="s">
        <v>932</v>
      </c>
      <c r="D767" s="221" t="s">
        <v>171</v>
      </c>
      <c r="E767" s="222" t="s">
        <v>933</v>
      </c>
      <c r="F767" s="223" t="s">
        <v>934</v>
      </c>
      <c r="G767" s="224" t="s">
        <v>203</v>
      </c>
      <c r="H767" s="225">
        <v>110.7</v>
      </c>
      <c r="I767" s="226"/>
      <c r="J767" s="226"/>
      <c r="K767" s="227">
        <f>ROUND(P767*H767,2)</f>
        <v>0</v>
      </c>
      <c r="L767" s="223" t="s">
        <v>1</v>
      </c>
      <c r="M767" s="44"/>
      <c r="N767" s="228" t="s">
        <v>1</v>
      </c>
      <c r="O767" s="229" t="s">
        <v>39</v>
      </c>
      <c r="P767" s="230">
        <f>I767+J767</f>
        <v>0</v>
      </c>
      <c r="Q767" s="230">
        <f>ROUND(I767*H767,2)</f>
        <v>0</v>
      </c>
      <c r="R767" s="230">
        <f>ROUND(J767*H767,2)</f>
        <v>0</v>
      </c>
      <c r="S767" s="91"/>
      <c r="T767" s="231">
        <f>S767*H767</f>
        <v>0</v>
      </c>
      <c r="U767" s="231">
        <v>0</v>
      </c>
      <c r="V767" s="231">
        <f>U767*H767</f>
        <v>0</v>
      </c>
      <c r="W767" s="231">
        <v>0</v>
      </c>
      <c r="X767" s="232">
        <f>W767*H767</f>
        <v>0</v>
      </c>
      <c r="Y767" s="38"/>
      <c r="Z767" s="38"/>
      <c r="AA767" s="38"/>
      <c r="AB767" s="38"/>
      <c r="AC767" s="38"/>
      <c r="AD767" s="38"/>
      <c r="AE767" s="38"/>
      <c r="AR767" s="233" t="s">
        <v>198</v>
      </c>
      <c r="AT767" s="233" t="s">
        <v>171</v>
      </c>
      <c r="AU767" s="233" t="s">
        <v>85</v>
      </c>
      <c r="AY767" s="17" t="s">
        <v>168</v>
      </c>
      <c r="BE767" s="234">
        <f>IF(O767="základní",K767,0)</f>
        <v>0</v>
      </c>
      <c r="BF767" s="234">
        <f>IF(O767="snížená",K767,0)</f>
        <v>0</v>
      </c>
      <c r="BG767" s="234">
        <f>IF(O767="zákl. přenesená",K767,0)</f>
        <v>0</v>
      </c>
      <c r="BH767" s="234">
        <f>IF(O767="sníž. přenesená",K767,0)</f>
        <v>0</v>
      </c>
      <c r="BI767" s="234">
        <f>IF(O767="nulová",K767,0)</f>
        <v>0</v>
      </c>
      <c r="BJ767" s="17" t="s">
        <v>83</v>
      </c>
      <c r="BK767" s="234">
        <f>ROUND(P767*H767,2)</f>
        <v>0</v>
      </c>
      <c r="BL767" s="17" t="s">
        <v>198</v>
      </c>
      <c r="BM767" s="233" t="s">
        <v>935</v>
      </c>
    </row>
    <row r="768" s="2" customFormat="1">
      <c r="A768" s="38"/>
      <c r="B768" s="39"/>
      <c r="C768" s="40"/>
      <c r="D768" s="235" t="s">
        <v>176</v>
      </c>
      <c r="E768" s="40"/>
      <c r="F768" s="236" t="s">
        <v>934</v>
      </c>
      <c r="G768" s="40"/>
      <c r="H768" s="40"/>
      <c r="I768" s="237"/>
      <c r="J768" s="237"/>
      <c r="K768" s="40"/>
      <c r="L768" s="40"/>
      <c r="M768" s="44"/>
      <c r="N768" s="238"/>
      <c r="O768" s="239"/>
      <c r="P768" s="91"/>
      <c r="Q768" s="91"/>
      <c r="R768" s="91"/>
      <c r="S768" s="91"/>
      <c r="T768" s="91"/>
      <c r="U768" s="91"/>
      <c r="V768" s="91"/>
      <c r="W768" s="91"/>
      <c r="X768" s="92"/>
      <c r="Y768" s="38"/>
      <c r="Z768" s="38"/>
      <c r="AA768" s="38"/>
      <c r="AB768" s="38"/>
      <c r="AC768" s="38"/>
      <c r="AD768" s="38"/>
      <c r="AE768" s="38"/>
      <c r="AT768" s="17" t="s">
        <v>176</v>
      </c>
      <c r="AU768" s="17" t="s">
        <v>85</v>
      </c>
    </row>
    <row r="769" s="2" customFormat="1" ht="24.15" customHeight="1">
      <c r="A769" s="38"/>
      <c r="B769" s="39"/>
      <c r="C769" s="221" t="s">
        <v>566</v>
      </c>
      <c r="D769" s="221" t="s">
        <v>171</v>
      </c>
      <c r="E769" s="222" t="s">
        <v>936</v>
      </c>
      <c r="F769" s="223" t="s">
        <v>937</v>
      </c>
      <c r="G769" s="224" t="s">
        <v>226</v>
      </c>
      <c r="H769" s="225">
        <v>3.653</v>
      </c>
      <c r="I769" s="226"/>
      <c r="J769" s="226"/>
      <c r="K769" s="227">
        <f>ROUND(P769*H769,2)</f>
        <v>0</v>
      </c>
      <c r="L769" s="223" t="s">
        <v>1</v>
      </c>
      <c r="M769" s="44"/>
      <c r="N769" s="228" t="s">
        <v>1</v>
      </c>
      <c r="O769" s="229" t="s">
        <v>39</v>
      </c>
      <c r="P769" s="230">
        <f>I769+J769</f>
        <v>0</v>
      </c>
      <c r="Q769" s="230">
        <f>ROUND(I769*H769,2)</f>
        <v>0</v>
      </c>
      <c r="R769" s="230">
        <f>ROUND(J769*H769,2)</f>
        <v>0</v>
      </c>
      <c r="S769" s="91"/>
      <c r="T769" s="231">
        <f>S769*H769</f>
        <v>0</v>
      </c>
      <c r="U769" s="231">
        <v>0</v>
      </c>
      <c r="V769" s="231">
        <f>U769*H769</f>
        <v>0</v>
      </c>
      <c r="W769" s="231">
        <v>0</v>
      </c>
      <c r="X769" s="232">
        <f>W769*H769</f>
        <v>0</v>
      </c>
      <c r="Y769" s="38"/>
      <c r="Z769" s="38"/>
      <c r="AA769" s="38"/>
      <c r="AB769" s="38"/>
      <c r="AC769" s="38"/>
      <c r="AD769" s="38"/>
      <c r="AE769" s="38"/>
      <c r="AR769" s="233" t="s">
        <v>198</v>
      </c>
      <c r="AT769" s="233" t="s">
        <v>171</v>
      </c>
      <c r="AU769" s="233" t="s">
        <v>85</v>
      </c>
      <c r="AY769" s="17" t="s">
        <v>168</v>
      </c>
      <c r="BE769" s="234">
        <f>IF(O769="základní",K769,0)</f>
        <v>0</v>
      </c>
      <c r="BF769" s="234">
        <f>IF(O769="snížená",K769,0)</f>
        <v>0</v>
      </c>
      <c r="BG769" s="234">
        <f>IF(O769="zákl. přenesená",K769,0)</f>
        <v>0</v>
      </c>
      <c r="BH769" s="234">
        <f>IF(O769="sníž. přenesená",K769,0)</f>
        <v>0</v>
      </c>
      <c r="BI769" s="234">
        <f>IF(O769="nulová",K769,0)</f>
        <v>0</v>
      </c>
      <c r="BJ769" s="17" t="s">
        <v>83</v>
      </c>
      <c r="BK769" s="234">
        <f>ROUND(P769*H769,2)</f>
        <v>0</v>
      </c>
      <c r="BL769" s="17" t="s">
        <v>198</v>
      </c>
      <c r="BM769" s="233" t="s">
        <v>938</v>
      </c>
    </row>
    <row r="770" s="2" customFormat="1">
      <c r="A770" s="38"/>
      <c r="B770" s="39"/>
      <c r="C770" s="40"/>
      <c r="D770" s="235" t="s">
        <v>176</v>
      </c>
      <c r="E770" s="40"/>
      <c r="F770" s="236" t="s">
        <v>937</v>
      </c>
      <c r="G770" s="40"/>
      <c r="H770" s="40"/>
      <c r="I770" s="237"/>
      <c r="J770" s="237"/>
      <c r="K770" s="40"/>
      <c r="L770" s="40"/>
      <c r="M770" s="44"/>
      <c r="N770" s="238"/>
      <c r="O770" s="239"/>
      <c r="P770" s="91"/>
      <c r="Q770" s="91"/>
      <c r="R770" s="91"/>
      <c r="S770" s="91"/>
      <c r="T770" s="91"/>
      <c r="U770" s="91"/>
      <c r="V770" s="91"/>
      <c r="W770" s="91"/>
      <c r="X770" s="92"/>
      <c r="Y770" s="38"/>
      <c r="Z770" s="38"/>
      <c r="AA770" s="38"/>
      <c r="AB770" s="38"/>
      <c r="AC770" s="38"/>
      <c r="AD770" s="38"/>
      <c r="AE770" s="38"/>
      <c r="AT770" s="17" t="s">
        <v>176</v>
      </c>
      <c r="AU770" s="17" t="s">
        <v>85</v>
      </c>
    </row>
    <row r="771" s="12" customFormat="1" ht="22.8" customHeight="1">
      <c r="A771" s="12"/>
      <c r="B771" s="204"/>
      <c r="C771" s="205"/>
      <c r="D771" s="206" t="s">
        <v>75</v>
      </c>
      <c r="E771" s="219" t="s">
        <v>939</v>
      </c>
      <c r="F771" s="219" t="s">
        <v>940</v>
      </c>
      <c r="G771" s="205"/>
      <c r="H771" s="205"/>
      <c r="I771" s="208"/>
      <c r="J771" s="208"/>
      <c r="K771" s="220">
        <f>BK771</f>
        <v>0</v>
      </c>
      <c r="L771" s="205"/>
      <c r="M771" s="210"/>
      <c r="N771" s="211"/>
      <c r="O771" s="212"/>
      <c r="P771" s="212"/>
      <c r="Q771" s="213">
        <f>SUM(Q772:Q803)</f>
        <v>0</v>
      </c>
      <c r="R771" s="213">
        <f>SUM(R772:R803)</f>
        <v>0</v>
      </c>
      <c r="S771" s="212"/>
      <c r="T771" s="214">
        <f>SUM(T772:T803)</f>
        <v>0</v>
      </c>
      <c r="U771" s="212"/>
      <c r="V771" s="214">
        <f>SUM(V772:V803)</f>
        <v>0</v>
      </c>
      <c r="W771" s="212"/>
      <c r="X771" s="215">
        <f>SUM(X772:X803)</f>
        <v>0</v>
      </c>
      <c r="Y771" s="12"/>
      <c r="Z771" s="12"/>
      <c r="AA771" s="12"/>
      <c r="AB771" s="12"/>
      <c r="AC771" s="12"/>
      <c r="AD771" s="12"/>
      <c r="AE771" s="12"/>
      <c r="AR771" s="216" t="s">
        <v>85</v>
      </c>
      <c r="AT771" s="217" t="s">
        <v>75</v>
      </c>
      <c r="AU771" s="217" t="s">
        <v>83</v>
      </c>
      <c r="AY771" s="216" t="s">
        <v>168</v>
      </c>
      <c r="BK771" s="218">
        <f>SUM(BK772:BK803)</f>
        <v>0</v>
      </c>
    </row>
    <row r="772" s="2" customFormat="1" ht="21.75" customHeight="1">
      <c r="A772" s="38"/>
      <c r="B772" s="39"/>
      <c r="C772" s="221" t="s">
        <v>941</v>
      </c>
      <c r="D772" s="221" t="s">
        <v>171</v>
      </c>
      <c r="E772" s="222" t="s">
        <v>942</v>
      </c>
      <c r="F772" s="223" t="s">
        <v>943</v>
      </c>
      <c r="G772" s="224" t="s">
        <v>203</v>
      </c>
      <c r="H772" s="225">
        <v>8.256</v>
      </c>
      <c r="I772" s="226"/>
      <c r="J772" s="226"/>
      <c r="K772" s="227">
        <f>ROUND(P772*H772,2)</f>
        <v>0</v>
      </c>
      <c r="L772" s="223" t="s">
        <v>1</v>
      </c>
      <c r="M772" s="44"/>
      <c r="N772" s="228" t="s">
        <v>1</v>
      </c>
      <c r="O772" s="229" t="s">
        <v>39</v>
      </c>
      <c r="P772" s="230">
        <f>I772+J772</f>
        <v>0</v>
      </c>
      <c r="Q772" s="230">
        <f>ROUND(I772*H772,2)</f>
        <v>0</v>
      </c>
      <c r="R772" s="230">
        <f>ROUND(J772*H772,2)</f>
        <v>0</v>
      </c>
      <c r="S772" s="91"/>
      <c r="T772" s="231">
        <f>S772*H772</f>
        <v>0</v>
      </c>
      <c r="U772" s="231">
        <v>0</v>
      </c>
      <c r="V772" s="231">
        <f>U772*H772</f>
        <v>0</v>
      </c>
      <c r="W772" s="231">
        <v>0</v>
      </c>
      <c r="X772" s="232">
        <f>W772*H772</f>
        <v>0</v>
      </c>
      <c r="Y772" s="38"/>
      <c r="Z772" s="38"/>
      <c r="AA772" s="38"/>
      <c r="AB772" s="38"/>
      <c r="AC772" s="38"/>
      <c r="AD772" s="38"/>
      <c r="AE772" s="38"/>
      <c r="AR772" s="233" t="s">
        <v>198</v>
      </c>
      <c r="AT772" s="233" t="s">
        <v>171</v>
      </c>
      <c r="AU772" s="233" t="s">
        <v>85</v>
      </c>
      <c r="AY772" s="17" t="s">
        <v>168</v>
      </c>
      <c r="BE772" s="234">
        <f>IF(O772="základní",K772,0)</f>
        <v>0</v>
      </c>
      <c r="BF772" s="234">
        <f>IF(O772="snížená",K772,0)</f>
        <v>0</v>
      </c>
      <c r="BG772" s="234">
        <f>IF(O772="zákl. přenesená",K772,0)</f>
        <v>0</v>
      </c>
      <c r="BH772" s="234">
        <f>IF(O772="sníž. přenesená",K772,0)</f>
        <v>0</v>
      </c>
      <c r="BI772" s="234">
        <f>IF(O772="nulová",K772,0)</f>
        <v>0</v>
      </c>
      <c r="BJ772" s="17" t="s">
        <v>83</v>
      </c>
      <c r="BK772" s="234">
        <f>ROUND(P772*H772,2)</f>
        <v>0</v>
      </c>
      <c r="BL772" s="17" t="s">
        <v>198</v>
      </c>
      <c r="BM772" s="233" t="s">
        <v>944</v>
      </c>
    </row>
    <row r="773" s="2" customFormat="1">
      <c r="A773" s="38"/>
      <c r="B773" s="39"/>
      <c r="C773" s="40"/>
      <c r="D773" s="235" t="s">
        <v>176</v>
      </c>
      <c r="E773" s="40"/>
      <c r="F773" s="236" t="s">
        <v>943</v>
      </c>
      <c r="G773" s="40"/>
      <c r="H773" s="40"/>
      <c r="I773" s="237"/>
      <c r="J773" s="237"/>
      <c r="K773" s="40"/>
      <c r="L773" s="40"/>
      <c r="M773" s="44"/>
      <c r="N773" s="238"/>
      <c r="O773" s="239"/>
      <c r="P773" s="91"/>
      <c r="Q773" s="91"/>
      <c r="R773" s="91"/>
      <c r="S773" s="91"/>
      <c r="T773" s="91"/>
      <c r="U773" s="91"/>
      <c r="V773" s="91"/>
      <c r="W773" s="91"/>
      <c r="X773" s="92"/>
      <c r="Y773" s="38"/>
      <c r="Z773" s="38"/>
      <c r="AA773" s="38"/>
      <c r="AB773" s="38"/>
      <c r="AC773" s="38"/>
      <c r="AD773" s="38"/>
      <c r="AE773" s="38"/>
      <c r="AT773" s="17" t="s">
        <v>176</v>
      </c>
      <c r="AU773" s="17" t="s">
        <v>85</v>
      </c>
    </row>
    <row r="774" s="2" customFormat="1" ht="24.15" customHeight="1">
      <c r="A774" s="38"/>
      <c r="B774" s="39"/>
      <c r="C774" s="262" t="s">
        <v>572</v>
      </c>
      <c r="D774" s="262" t="s">
        <v>304</v>
      </c>
      <c r="E774" s="263" t="s">
        <v>945</v>
      </c>
      <c r="F774" s="264" t="s">
        <v>946</v>
      </c>
      <c r="G774" s="265" t="s">
        <v>203</v>
      </c>
      <c r="H774" s="266">
        <v>8.421</v>
      </c>
      <c r="I774" s="267"/>
      <c r="J774" s="268"/>
      <c r="K774" s="269">
        <f>ROUND(P774*H774,2)</f>
        <v>0</v>
      </c>
      <c r="L774" s="264" t="s">
        <v>1</v>
      </c>
      <c r="M774" s="270"/>
      <c r="N774" s="271" t="s">
        <v>1</v>
      </c>
      <c r="O774" s="229" t="s">
        <v>39</v>
      </c>
      <c r="P774" s="230">
        <f>I774+J774</f>
        <v>0</v>
      </c>
      <c r="Q774" s="230">
        <f>ROUND(I774*H774,2)</f>
        <v>0</v>
      </c>
      <c r="R774" s="230">
        <f>ROUND(J774*H774,2)</f>
        <v>0</v>
      </c>
      <c r="S774" s="91"/>
      <c r="T774" s="231">
        <f>S774*H774</f>
        <v>0</v>
      </c>
      <c r="U774" s="231">
        <v>0</v>
      </c>
      <c r="V774" s="231">
        <f>U774*H774</f>
        <v>0</v>
      </c>
      <c r="W774" s="231">
        <v>0</v>
      </c>
      <c r="X774" s="232">
        <f>W774*H774</f>
        <v>0</v>
      </c>
      <c r="Y774" s="38"/>
      <c r="Z774" s="38"/>
      <c r="AA774" s="38"/>
      <c r="AB774" s="38"/>
      <c r="AC774" s="38"/>
      <c r="AD774" s="38"/>
      <c r="AE774" s="38"/>
      <c r="AR774" s="233" t="s">
        <v>236</v>
      </c>
      <c r="AT774" s="233" t="s">
        <v>304</v>
      </c>
      <c r="AU774" s="233" t="s">
        <v>85</v>
      </c>
      <c r="AY774" s="17" t="s">
        <v>168</v>
      </c>
      <c r="BE774" s="234">
        <f>IF(O774="základní",K774,0)</f>
        <v>0</v>
      </c>
      <c r="BF774" s="234">
        <f>IF(O774="snížená",K774,0)</f>
        <v>0</v>
      </c>
      <c r="BG774" s="234">
        <f>IF(O774="zákl. přenesená",K774,0)</f>
        <v>0</v>
      </c>
      <c r="BH774" s="234">
        <f>IF(O774="sníž. přenesená",K774,0)</f>
        <v>0</v>
      </c>
      <c r="BI774" s="234">
        <f>IF(O774="nulová",K774,0)</f>
        <v>0</v>
      </c>
      <c r="BJ774" s="17" t="s">
        <v>83</v>
      </c>
      <c r="BK774" s="234">
        <f>ROUND(P774*H774,2)</f>
        <v>0</v>
      </c>
      <c r="BL774" s="17" t="s">
        <v>198</v>
      </c>
      <c r="BM774" s="233" t="s">
        <v>947</v>
      </c>
    </row>
    <row r="775" s="2" customFormat="1">
      <c r="A775" s="38"/>
      <c r="B775" s="39"/>
      <c r="C775" s="40"/>
      <c r="D775" s="235" t="s">
        <v>176</v>
      </c>
      <c r="E775" s="40"/>
      <c r="F775" s="236" t="s">
        <v>946</v>
      </c>
      <c r="G775" s="40"/>
      <c r="H775" s="40"/>
      <c r="I775" s="237"/>
      <c r="J775" s="237"/>
      <c r="K775" s="40"/>
      <c r="L775" s="40"/>
      <c r="M775" s="44"/>
      <c r="N775" s="238"/>
      <c r="O775" s="239"/>
      <c r="P775" s="91"/>
      <c r="Q775" s="91"/>
      <c r="R775" s="91"/>
      <c r="S775" s="91"/>
      <c r="T775" s="91"/>
      <c r="U775" s="91"/>
      <c r="V775" s="91"/>
      <c r="W775" s="91"/>
      <c r="X775" s="92"/>
      <c r="Y775" s="38"/>
      <c r="Z775" s="38"/>
      <c r="AA775" s="38"/>
      <c r="AB775" s="38"/>
      <c r="AC775" s="38"/>
      <c r="AD775" s="38"/>
      <c r="AE775" s="38"/>
      <c r="AT775" s="17" t="s">
        <v>176</v>
      </c>
      <c r="AU775" s="17" t="s">
        <v>85</v>
      </c>
    </row>
    <row r="776" s="13" customFormat="1">
      <c r="A776" s="13"/>
      <c r="B776" s="240"/>
      <c r="C776" s="241"/>
      <c r="D776" s="235" t="s">
        <v>205</v>
      </c>
      <c r="E776" s="242" t="s">
        <v>1</v>
      </c>
      <c r="F776" s="243" t="s">
        <v>948</v>
      </c>
      <c r="G776" s="241"/>
      <c r="H776" s="244">
        <v>8.421</v>
      </c>
      <c r="I776" s="245"/>
      <c r="J776" s="245"/>
      <c r="K776" s="241"/>
      <c r="L776" s="241"/>
      <c r="M776" s="246"/>
      <c r="N776" s="247"/>
      <c r="O776" s="248"/>
      <c r="P776" s="248"/>
      <c r="Q776" s="248"/>
      <c r="R776" s="248"/>
      <c r="S776" s="248"/>
      <c r="T776" s="248"/>
      <c r="U776" s="248"/>
      <c r="V776" s="248"/>
      <c r="W776" s="248"/>
      <c r="X776" s="249"/>
      <c r="Y776" s="13"/>
      <c r="Z776" s="13"/>
      <c r="AA776" s="13"/>
      <c r="AB776" s="13"/>
      <c r="AC776" s="13"/>
      <c r="AD776" s="13"/>
      <c r="AE776" s="13"/>
      <c r="AT776" s="250" t="s">
        <v>205</v>
      </c>
      <c r="AU776" s="250" t="s">
        <v>85</v>
      </c>
      <c r="AV776" s="13" t="s">
        <v>85</v>
      </c>
      <c r="AW776" s="13" t="s">
        <v>5</v>
      </c>
      <c r="AX776" s="13" t="s">
        <v>76</v>
      </c>
      <c r="AY776" s="250" t="s">
        <v>168</v>
      </c>
    </row>
    <row r="777" s="14" customFormat="1">
      <c r="A777" s="14"/>
      <c r="B777" s="251"/>
      <c r="C777" s="252"/>
      <c r="D777" s="235" t="s">
        <v>205</v>
      </c>
      <c r="E777" s="253" t="s">
        <v>1</v>
      </c>
      <c r="F777" s="254" t="s">
        <v>207</v>
      </c>
      <c r="G777" s="252"/>
      <c r="H777" s="255">
        <v>8.421</v>
      </c>
      <c r="I777" s="256"/>
      <c r="J777" s="256"/>
      <c r="K777" s="252"/>
      <c r="L777" s="252"/>
      <c r="M777" s="257"/>
      <c r="N777" s="258"/>
      <c r="O777" s="259"/>
      <c r="P777" s="259"/>
      <c r="Q777" s="259"/>
      <c r="R777" s="259"/>
      <c r="S777" s="259"/>
      <c r="T777" s="259"/>
      <c r="U777" s="259"/>
      <c r="V777" s="259"/>
      <c r="W777" s="259"/>
      <c r="X777" s="260"/>
      <c r="Y777" s="14"/>
      <c r="Z777" s="14"/>
      <c r="AA777" s="14"/>
      <c r="AB777" s="14"/>
      <c r="AC777" s="14"/>
      <c r="AD777" s="14"/>
      <c r="AE777" s="14"/>
      <c r="AT777" s="261" t="s">
        <v>205</v>
      </c>
      <c r="AU777" s="261" t="s">
        <v>85</v>
      </c>
      <c r="AV777" s="14" t="s">
        <v>175</v>
      </c>
      <c r="AW777" s="14" t="s">
        <v>5</v>
      </c>
      <c r="AX777" s="14" t="s">
        <v>83</v>
      </c>
      <c r="AY777" s="261" t="s">
        <v>168</v>
      </c>
    </row>
    <row r="778" s="2" customFormat="1" ht="24.15" customHeight="1">
      <c r="A778" s="38"/>
      <c r="B778" s="39"/>
      <c r="C778" s="221" t="s">
        <v>949</v>
      </c>
      <c r="D778" s="221" t="s">
        <v>171</v>
      </c>
      <c r="E778" s="222" t="s">
        <v>950</v>
      </c>
      <c r="F778" s="223" t="s">
        <v>951</v>
      </c>
      <c r="G778" s="224" t="s">
        <v>203</v>
      </c>
      <c r="H778" s="225">
        <v>8.256</v>
      </c>
      <c r="I778" s="226"/>
      <c r="J778" s="226"/>
      <c r="K778" s="227">
        <f>ROUND(P778*H778,2)</f>
        <v>0</v>
      </c>
      <c r="L778" s="223" t="s">
        <v>1</v>
      </c>
      <c r="M778" s="44"/>
      <c r="N778" s="228" t="s">
        <v>1</v>
      </c>
      <c r="O778" s="229" t="s">
        <v>39</v>
      </c>
      <c r="P778" s="230">
        <f>I778+J778</f>
        <v>0</v>
      </c>
      <c r="Q778" s="230">
        <f>ROUND(I778*H778,2)</f>
        <v>0</v>
      </c>
      <c r="R778" s="230">
        <f>ROUND(J778*H778,2)</f>
        <v>0</v>
      </c>
      <c r="S778" s="91"/>
      <c r="T778" s="231">
        <f>S778*H778</f>
        <v>0</v>
      </c>
      <c r="U778" s="231">
        <v>0</v>
      </c>
      <c r="V778" s="231">
        <f>U778*H778</f>
        <v>0</v>
      </c>
      <c r="W778" s="231">
        <v>0</v>
      </c>
      <c r="X778" s="232">
        <f>W778*H778</f>
        <v>0</v>
      </c>
      <c r="Y778" s="38"/>
      <c r="Z778" s="38"/>
      <c r="AA778" s="38"/>
      <c r="AB778" s="38"/>
      <c r="AC778" s="38"/>
      <c r="AD778" s="38"/>
      <c r="AE778" s="38"/>
      <c r="AR778" s="233" t="s">
        <v>198</v>
      </c>
      <c r="AT778" s="233" t="s">
        <v>171</v>
      </c>
      <c r="AU778" s="233" t="s">
        <v>85</v>
      </c>
      <c r="AY778" s="17" t="s">
        <v>168</v>
      </c>
      <c r="BE778" s="234">
        <f>IF(O778="základní",K778,0)</f>
        <v>0</v>
      </c>
      <c r="BF778" s="234">
        <f>IF(O778="snížená",K778,0)</f>
        <v>0</v>
      </c>
      <c r="BG778" s="234">
        <f>IF(O778="zákl. přenesená",K778,0)</f>
        <v>0</v>
      </c>
      <c r="BH778" s="234">
        <f>IF(O778="sníž. přenesená",K778,0)</f>
        <v>0</v>
      </c>
      <c r="BI778" s="234">
        <f>IF(O778="nulová",K778,0)</f>
        <v>0</v>
      </c>
      <c r="BJ778" s="17" t="s">
        <v>83</v>
      </c>
      <c r="BK778" s="234">
        <f>ROUND(P778*H778,2)</f>
        <v>0</v>
      </c>
      <c r="BL778" s="17" t="s">
        <v>198</v>
      </c>
      <c r="BM778" s="233" t="s">
        <v>952</v>
      </c>
    </row>
    <row r="779" s="2" customFormat="1">
      <c r="A779" s="38"/>
      <c r="B779" s="39"/>
      <c r="C779" s="40"/>
      <c r="D779" s="235" t="s">
        <v>176</v>
      </c>
      <c r="E779" s="40"/>
      <c r="F779" s="236" t="s">
        <v>951</v>
      </c>
      <c r="G779" s="40"/>
      <c r="H779" s="40"/>
      <c r="I779" s="237"/>
      <c r="J779" s="237"/>
      <c r="K779" s="40"/>
      <c r="L779" s="40"/>
      <c r="M779" s="44"/>
      <c r="N779" s="238"/>
      <c r="O779" s="239"/>
      <c r="P779" s="91"/>
      <c r="Q779" s="91"/>
      <c r="R779" s="91"/>
      <c r="S779" s="91"/>
      <c r="T779" s="91"/>
      <c r="U779" s="91"/>
      <c r="V779" s="91"/>
      <c r="W779" s="91"/>
      <c r="X779" s="92"/>
      <c r="Y779" s="38"/>
      <c r="Z779" s="38"/>
      <c r="AA779" s="38"/>
      <c r="AB779" s="38"/>
      <c r="AC779" s="38"/>
      <c r="AD779" s="38"/>
      <c r="AE779" s="38"/>
      <c r="AT779" s="17" t="s">
        <v>176</v>
      </c>
      <c r="AU779" s="17" t="s">
        <v>85</v>
      </c>
    </row>
    <row r="780" s="13" customFormat="1">
      <c r="A780" s="13"/>
      <c r="B780" s="240"/>
      <c r="C780" s="241"/>
      <c r="D780" s="235" t="s">
        <v>205</v>
      </c>
      <c r="E780" s="242" t="s">
        <v>1</v>
      </c>
      <c r="F780" s="243" t="s">
        <v>953</v>
      </c>
      <c r="G780" s="241"/>
      <c r="H780" s="244">
        <v>1.536</v>
      </c>
      <c r="I780" s="245"/>
      <c r="J780" s="245"/>
      <c r="K780" s="241"/>
      <c r="L780" s="241"/>
      <c r="M780" s="246"/>
      <c r="N780" s="247"/>
      <c r="O780" s="248"/>
      <c r="P780" s="248"/>
      <c r="Q780" s="248"/>
      <c r="R780" s="248"/>
      <c r="S780" s="248"/>
      <c r="T780" s="248"/>
      <c r="U780" s="248"/>
      <c r="V780" s="248"/>
      <c r="W780" s="248"/>
      <c r="X780" s="249"/>
      <c r="Y780" s="13"/>
      <c r="Z780" s="13"/>
      <c r="AA780" s="13"/>
      <c r="AB780" s="13"/>
      <c r="AC780" s="13"/>
      <c r="AD780" s="13"/>
      <c r="AE780" s="13"/>
      <c r="AT780" s="250" t="s">
        <v>205</v>
      </c>
      <c r="AU780" s="250" t="s">
        <v>85</v>
      </c>
      <c r="AV780" s="13" t="s">
        <v>85</v>
      </c>
      <c r="AW780" s="13" t="s">
        <v>5</v>
      </c>
      <c r="AX780" s="13" t="s">
        <v>76</v>
      </c>
      <c r="AY780" s="250" t="s">
        <v>168</v>
      </c>
    </row>
    <row r="781" s="13" customFormat="1">
      <c r="A781" s="13"/>
      <c r="B781" s="240"/>
      <c r="C781" s="241"/>
      <c r="D781" s="235" t="s">
        <v>205</v>
      </c>
      <c r="E781" s="242" t="s">
        <v>1</v>
      </c>
      <c r="F781" s="243" t="s">
        <v>954</v>
      </c>
      <c r="G781" s="241"/>
      <c r="H781" s="244">
        <v>1.92</v>
      </c>
      <c r="I781" s="245"/>
      <c r="J781" s="245"/>
      <c r="K781" s="241"/>
      <c r="L781" s="241"/>
      <c r="M781" s="246"/>
      <c r="N781" s="247"/>
      <c r="O781" s="248"/>
      <c r="P781" s="248"/>
      <c r="Q781" s="248"/>
      <c r="R781" s="248"/>
      <c r="S781" s="248"/>
      <c r="T781" s="248"/>
      <c r="U781" s="248"/>
      <c r="V781" s="248"/>
      <c r="W781" s="248"/>
      <c r="X781" s="249"/>
      <c r="Y781" s="13"/>
      <c r="Z781" s="13"/>
      <c r="AA781" s="13"/>
      <c r="AB781" s="13"/>
      <c r="AC781" s="13"/>
      <c r="AD781" s="13"/>
      <c r="AE781" s="13"/>
      <c r="AT781" s="250" t="s">
        <v>205</v>
      </c>
      <c r="AU781" s="250" t="s">
        <v>85</v>
      </c>
      <c r="AV781" s="13" t="s">
        <v>85</v>
      </c>
      <c r="AW781" s="13" t="s">
        <v>5</v>
      </c>
      <c r="AX781" s="13" t="s">
        <v>76</v>
      </c>
      <c r="AY781" s="250" t="s">
        <v>168</v>
      </c>
    </row>
    <row r="782" s="13" customFormat="1">
      <c r="A782" s="13"/>
      <c r="B782" s="240"/>
      <c r="C782" s="241"/>
      <c r="D782" s="235" t="s">
        <v>205</v>
      </c>
      <c r="E782" s="242" t="s">
        <v>1</v>
      </c>
      <c r="F782" s="243" t="s">
        <v>955</v>
      </c>
      <c r="G782" s="241"/>
      <c r="H782" s="244">
        <v>4.8</v>
      </c>
      <c r="I782" s="245"/>
      <c r="J782" s="245"/>
      <c r="K782" s="241"/>
      <c r="L782" s="241"/>
      <c r="M782" s="246"/>
      <c r="N782" s="247"/>
      <c r="O782" s="248"/>
      <c r="P782" s="248"/>
      <c r="Q782" s="248"/>
      <c r="R782" s="248"/>
      <c r="S782" s="248"/>
      <c r="T782" s="248"/>
      <c r="U782" s="248"/>
      <c r="V782" s="248"/>
      <c r="W782" s="248"/>
      <c r="X782" s="249"/>
      <c r="Y782" s="13"/>
      <c r="Z782" s="13"/>
      <c r="AA782" s="13"/>
      <c r="AB782" s="13"/>
      <c r="AC782" s="13"/>
      <c r="AD782" s="13"/>
      <c r="AE782" s="13"/>
      <c r="AT782" s="250" t="s">
        <v>205</v>
      </c>
      <c r="AU782" s="250" t="s">
        <v>85</v>
      </c>
      <c r="AV782" s="13" t="s">
        <v>85</v>
      </c>
      <c r="AW782" s="13" t="s">
        <v>5</v>
      </c>
      <c r="AX782" s="13" t="s">
        <v>76</v>
      </c>
      <c r="AY782" s="250" t="s">
        <v>168</v>
      </c>
    </row>
    <row r="783" s="14" customFormat="1">
      <c r="A783" s="14"/>
      <c r="B783" s="251"/>
      <c r="C783" s="252"/>
      <c r="D783" s="235" t="s">
        <v>205</v>
      </c>
      <c r="E783" s="253" t="s">
        <v>1</v>
      </c>
      <c r="F783" s="254" t="s">
        <v>207</v>
      </c>
      <c r="G783" s="252"/>
      <c r="H783" s="255">
        <v>8.256</v>
      </c>
      <c r="I783" s="256"/>
      <c r="J783" s="256"/>
      <c r="K783" s="252"/>
      <c r="L783" s="252"/>
      <c r="M783" s="257"/>
      <c r="N783" s="258"/>
      <c r="O783" s="259"/>
      <c r="P783" s="259"/>
      <c r="Q783" s="259"/>
      <c r="R783" s="259"/>
      <c r="S783" s="259"/>
      <c r="T783" s="259"/>
      <c r="U783" s="259"/>
      <c r="V783" s="259"/>
      <c r="W783" s="259"/>
      <c r="X783" s="260"/>
      <c r="Y783" s="14"/>
      <c r="Z783" s="14"/>
      <c r="AA783" s="14"/>
      <c r="AB783" s="14"/>
      <c r="AC783" s="14"/>
      <c r="AD783" s="14"/>
      <c r="AE783" s="14"/>
      <c r="AT783" s="261" t="s">
        <v>205</v>
      </c>
      <c r="AU783" s="261" t="s">
        <v>85</v>
      </c>
      <c r="AV783" s="14" t="s">
        <v>175</v>
      </c>
      <c r="AW783" s="14" t="s">
        <v>5</v>
      </c>
      <c r="AX783" s="14" t="s">
        <v>83</v>
      </c>
      <c r="AY783" s="261" t="s">
        <v>168</v>
      </c>
    </row>
    <row r="784" s="2" customFormat="1" ht="24.15" customHeight="1">
      <c r="A784" s="38"/>
      <c r="B784" s="39"/>
      <c r="C784" s="221" t="s">
        <v>576</v>
      </c>
      <c r="D784" s="221" t="s">
        <v>171</v>
      </c>
      <c r="E784" s="222" t="s">
        <v>956</v>
      </c>
      <c r="F784" s="223" t="s">
        <v>957</v>
      </c>
      <c r="G784" s="224" t="s">
        <v>203</v>
      </c>
      <c r="H784" s="225">
        <v>170.575</v>
      </c>
      <c r="I784" s="226"/>
      <c r="J784" s="226"/>
      <c r="K784" s="227">
        <f>ROUND(P784*H784,2)</f>
        <v>0</v>
      </c>
      <c r="L784" s="223" t="s">
        <v>1</v>
      </c>
      <c r="M784" s="44"/>
      <c r="N784" s="228" t="s">
        <v>1</v>
      </c>
      <c r="O784" s="229" t="s">
        <v>39</v>
      </c>
      <c r="P784" s="230">
        <f>I784+J784</f>
        <v>0</v>
      </c>
      <c r="Q784" s="230">
        <f>ROUND(I784*H784,2)</f>
        <v>0</v>
      </c>
      <c r="R784" s="230">
        <f>ROUND(J784*H784,2)</f>
        <v>0</v>
      </c>
      <c r="S784" s="91"/>
      <c r="T784" s="231">
        <f>S784*H784</f>
        <v>0</v>
      </c>
      <c r="U784" s="231">
        <v>0</v>
      </c>
      <c r="V784" s="231">
        <f>U784*H784</f>
        <v>0</v>
      </c>
      <c r="W784" s="231">
        <v>0</v>
      </c>
      <c r="X784" s="232">
        <f>W784*H784</f>
        <v>0</v>
      </c>
      <c r="Y784" s="38"/>
      <c r="Z784" s="38"/>
      <c r="AA784" s="38"/>
      <c r="AB784" s="38"/>
      <c r="AC784" s="38"/>
      <c r="AD784" s="38"/>
      <c r="AE784" s="38"/>
      <c r="AR784" s="233" t="s">
        <v>198</v>
      </c>
      <c r="AT784" s="233" t="s">
        <v>171</v>
      </c>
      <c r="AU784" s="233" t="s">
        <v>85</v>
      </c>
      <c r="AY784" s="17" t="s">
        <v>168</v>
      </c>
      <c r="BE784" s="234">
        <f>IF(O784="základní",K784,0)</f>
        <v>0</v>
      </c>
      <c r="BF784" s="234">
        <f>IF(O784="snížená",K784,0)</f>
        <v>0</v>
      </c>
      <c r="BG784" s="234">
        <f>IF(O784="zákl. přenesená",K784,0)</f>
        <v>0</v>
      </c>
      <c r="BH784" s="234">
        <f>IF(O784="sníž. přenesená",K784,0)</f>
        <v>0</v>
      </c>
      <c r="BI784" s="234">
        <f>IF(O784="nulová",K784,0)</f>
        <v>0</v>
      </c>
      <c r="BJ784" s="17" t="s">
        <v>83</v>
      </c>
      <c r="BK784" s="234">
        <f>ROUND(P784*H784,2)</f>
        <v>0</v>
      </c>
      <c r="BL784" s="17" t="s">
        <v>198</v>
      </c>
      <c r="BM784" s="233" t="s">
        <v>958</v>
      </c>
    </row>
    <row r="785" s="2" customFormat="1">
      <c r="A785" s="38"/>
      <c r="B785" s="39"/>
      <c r="C785" s="40"/>
      <c r="D785" s="235" t="s">
        <v>176</v>
      </c>
      <c r="E785" s="40"/>
      <c r="F785" s="236" t="s">
        <v>957</v>
      </c>
      <c r="G785" s="40"/>
      <c r="H785" s="40"/>
      <c r="I785" s="237"/>
      <c r="J785" s="237"/>
      <c r="K785" s="40"/>
      <c r="L785" s="40"/>
      <c r="M785" s="44"/>
      <c r="N785" s="238"/>
      <c r="O785" s="239"/>
      <c r="P785" s="91"/>
      <c r="Q785" s="91"/>
      <c r="R785" s="91"/>
      <c r="S785" s="91"/>
      <c r="T785" s="91"/>
      <c r="U785" s="91"/>
      <c r="V785" s="91"/>
      <c r="W785" s="91"/>
      <c r="X785" s="92"/>
      <c r="Y785" s="38"/>
      <c r="Z785" s="38"/>
      <c r="AA785" s="38"/>
      <c r="AB785" s="38"/>
      <c r="AC785" s="38"/>
      <c r="AD785" s="38"/>
      <c r="AE785" s="38"/>
      <c r="AT785" s="17" t="s">
        <v>176</v>
      </c>
      <c r="AU785" s="17" t="s">
        <v>85</v>
      </c>
    </row>
    <row r="786" s="13" customFormat="1">
      <c r="A786" s="13"/>
      <c r="B786" s="240"/>
      <c r="C786" s="241"/>
      <c r="D786" s="235" t="s">
        <v>205</v>
      </c>
      <c r="E786" s="242" t="s">
        <v>1</v>
      </c>
      <c r="F786" s="243" t="s">
        <v>959</v>
      </c>
      <c r="G786" s="241"/>
      <c r="H786" s="244">
        <v>130</v>
      </c>
      <c r="I786" s="245"/>
      <c r="J786" s="245"/>
      <c r="K786" s="241"/>
      <c r="L786" s="241"/>
      <c r="M786" s="246"/>
      <c r="N786" s="247"/>
      <c r="O786" s="248"/>
      <c r="P786" s="248"/>
      <c r="Q786" s="248"/>
      <c r="R786" s="248"/>
      <c r="S786" s="248"/>
      <c r="T786" s="248"/>
      <c r="U786" s="248"/>
      <c r="V786" s="248"/>
      <c r="W786" s="248"/>
      <c r="X786" s="249"/>
      <c r="Y786" s="13"/>
      <c r="Z786" s="13"/>
      <c r="AA786" s="13"/>
      <c r="AB786" s="13"/>
      <c r="AC786" s="13"/>
      <c r="AD786" s="13"/>
      <c r="AE786" s="13"/>
      <c r="AT786" s="250" t="s">
        <v>205</v>
      </c>
      <c r="AU786" s="250" t="s">
        <v>85</v>
      </c>
      <c r="AV786" s="13" t="s">
        <v>85</v>
      </c>
      <c r="AW786" s="13" t="s">
        <v>5</v>
      </c>
      <c r="AX786" s="13" t="s">
        <v>76</v>
      </c>
      <c r="AY786" s="250" t="s">
        <v>168</v>
      </c>
    </row>
    <row r="787" s="13" customFormat="1">
      <c r="A787" s="13"/>
      <c r="B787" s="240"/>
      <c r="C787" s="241"/>
      <c r="D787" s="235" t="s">
        <v>205</v>
      </c>
      <c r="E787" s="242" t="s">
        <v>1</v>
      </c>
      <c r="F787" s="243" t="s">
        <v>960</v>
      </c>
      <c r="G787" s="241"/>
      <c r="H787" s="244">
        <v>39.05</v>
      </c>
      <c r="I787" s="245"/>
      <c r="J787" s="245"/>
      <c r="K787" s="241"/>
      <c r="L787" s="241"/>
      <c r="M787" s="246"/>
      <c r="N787" s="247"/>
      <c r="O787" s="248"/>
      <c r="P787" s="248"/>
      <c r="Q787" s="248"/>
      <c r="R787" s="248"/>
      <c r="S787" s="248"/>
      <c r="T787" s="248"/>
      <c r="U787" s="248"/>
      <c r="V787" s="248"/>
      <c r="W787" s="248"/>
      <c r="X787" s="249"/>
      <c r="Y787" s="13"/>
      <c r="Z787" s="13"/>
      <c r="AA787" s="13"/>
      <c r="AB787" s="13"/>
      <c r="AC787" s="13"/>
      <c r="AD787" s="13"/>
      <c r="AE787" s="13"/>
      <c r="AT787" s="250" t="s">
        <v>205</v>
      </c>
      <c r="AU787" s="250" t="s">
        <v>85</v>
      </c>
      <c r="AV787" s="13" t="s">
        <v>85</v>
      </c>
      <c r="AW787" s="13" t="s">
        <v>5</v>
      </c>
      <c r="AX787" s="13" t="s">
        <v>76</v>
      </c>
      <c r="AY787" s="250" t="s">
        <v>168</v>
      </c>
    </row>
    <row r="788" s="13" customFormat="1">
      <c r="A788" s="13"/>
      <c r="B788" s="240"/>
      <c r="C788" s="241"/>
      <c r="D788" s="235" t="s">
        <v>205</v>
      </c>
      <c r="E788" s="242" t="s">
        <v>1</v>
      </c>
      <c r="F788" s="243" t="s">
        <v>961</v>
      </c>
      <c r="G788" s="241"/>
      <c r="H788" s="244">
        <v>1.525</v>
      </c>
      <c r="I788" s="245"/>
      <c r="J788" s="245"/>
      <c r="K788" s="241"/>
      <c r="L788" s="241"/>
      <c r="M788" s="246"/>
      <c r="N788" s="247"/>
      <c r="O788" s="248"/>
      <c r="P788" s="248"/>
      <c r="Q788" s="248"/>
      <c r="R788" s="248"/>
      <c r="S788" s="248"/>
      <c r="T788" s="248"/>
      <c r="U788" s="248"/>
      <c r="V788" s="248"/>
      <c r="W788" s="248"/>
      <c r="X788" s="249"/>
      <c r="Y788" s="13"/>
      <c r="Z788" s="13"/>
      <c r="AA788" s="13"/>
      <c r="AB788" s="13"/>
      <c r="AC788" s="13"/>
      <c r="AD788" s="13"/>
      <c r="AE788" s="13"/>
      <c r="AT788" s="250" t="s">
        <v>205</v>
      </c>
      <c r="AU788" s="250" t="s">
        <v>85</v>
      </c>
      <c r="AV788" s="13" t="s">
        <v>85</v>
      </c>
      <c r="AW788" s="13" t="s">
        <v>5</v>
      </c>
      <c r="AX788" s="13" t="s">
        <v>76</v>
      </c>
      <c r="AY788" s="250" t="s">
        <v>168</v>
      </c>
    </row>
    <row r="789" s="14" customFormat="1">
      <c r="A789" s="14"/>
      <c r="B789" s="251"/>
      <c r="C789" s="252"/>
      <c r="D789" s="235" t="s">
        <v>205</v>
      </c>
      <c r="E789" s="253" t="s">
        <v>1</v>
      </c>
      <c r="F789" s="254" t="s">
        <v>207</v>
      </c>
      <c r="G789" s="252"/>
      <c r="H789" s="255">
        <v>170.57500000000003</v>
      </c>
      <c r="I789" s="256"/>
      <c r="J789" s="256"/>
      <c r="K789" s="252"/>
      <c r="L789" s="252"/>
      <c r="M789" s="257"/>
      <c r="N789" s="258"/>
      <c r="O789" s="259"/>
      <c r="P789" s="259"/>
      <c r="Q789" s="259"/>
      <c r="R789" s="259"/>
      <c r="S789" s="259"/>
      <c r="T789" s="259"/>
      <c r="U789" s="259"/>
      <c r="V789" s="259"/>
      <c r="W789" s="259"/>
      <c r="X789" s="260"/>
      <c r="Y789" s="14"/>
      <c r="Z789" s="14"/>
      <c r="AA789" s="14"/>
      <c r="AB789" s="14"/>
      <c r="AC789" s="14"/>
      <c r="AD789" s="14"/>
      <c r="AE789" s="14"/>
      <c r="AT789" s="261" t="s">
        <v>205</v>
      </c>
      <c r="AU789" s="261" t="s">
        <v>85</v>
      </c>
      <c r="AV789" s="14" t="s">
        <v>175</v>
      </c>
      <c r="AW789" s="14" t="s">
        <v>5</v>
      </c>
      <c r="AX789" s="14" t="s">
        <v>83</v>
      </c>
      <c r="AY789" s="261" t="s">
        <v>168</v>
      </c>
    </row>
    <row r="790" s="2" customFormat="1" ht="16.5" customHeight="1">
      <c r="A790" s="38"/>
      <c r="B790" s="39"/>
      <c r="C790" s="221" t="s">
        <v>962</v>
      </c>
      <c r="D790" s="221" t="s">
        <v>171</v>
      </c>
      <c r="E790" s="222" t="s">
        <v>963</v>
      </c>
      <c r="F790" s="223" t="s">
        <v>964</v>
      </c>
      <c r="G790" s="224" t="s">
        <v>478</v>
      </c>
      <c r="H790" s="225">
        <v>20.11</v>
      </c>
      <c r="I790" s="226"/>
      <c r="J790" s="226"/>
      <c r="K790" s="227">
        <f>ROUND(P790*H790,2)</f>
        <v>0</v>
      </c>
      <c r="L790" s="223" t="s">
        <v>1</v>
      </c>
      <c r="M790" s="44"/>
      <c r="N790" s="228" t="s">
        <v>1</v>
      </c>
      <c r="O790" s="229" t="s">
        <v>39</v>
      </c>
      <c r="P790" s="230">
        <f>I790+J790</f>
        <v>0</v>
      </c>
      <c r="Q790" s="230">
        <f>ROUND(I790*H790,2)</f>
        <v>0</v>
      </c>
      <c r="R790" s="230">
        <f>ROUND(J790*H790,2)</f>
        <v>0</v>
      </c>
      <c r="S790" s="91"/>
      <c r="T790" s="231">
        <f>S790*H790</f>
        <v>0</v>
      </c>
      <c r="U790" s="231">
        <v>0</v>
      </c>
      <c r="V790" s="231">
        <f>U790*H790</f>
        <v>0</v>
      </c>
      <c r="W790" s="231">
        <v>0</v>
      </c>
      <c r="X790" s="232">
        <f>W790*H790</f>
        <v>0</v>
      </c>
      <c r="Y790" s="38"/>
      <c r="Z790" s="38"/>
      <c r="AA790" s="38"/>
      <c r="AB790" s="38"/>
      <c r="AC790" s="38"/>
      <c r="AD790" s="38"/>
      <c r="AE790" s="38"/>
      <c r="AR790" s="233" t="s">
        <v>198</v>
      </c>
      <c r="AT790" s="233" t="s">
        <v>171</v>
      </c>
      <c r="AU790" s="233" t="s">
        <v>85</v>
      </c>
      <c r="AY790" s="17" t="s">
        <v>168</v>
      </c>
      <c r="BE790" s="234">
        <f>IF(O790="základní",K790,0)</f>
        <v>0</v>
      </c>
      <c r="BF790" s="234">
        <f>IF(O790="snížená",K790,0)</f>
        <v>0</v>
      </c>
      <c r="BG790" s="234">
        <f>IF(O790="zákl. přenesená",K790,0)</f>
        <v>0</v>
      </c>
      <c r="BH790" s="234">
        <f>IF(O790="sníž. přenesená",K790,0)</f>
        <v>0</v>
      </c>
      <c r="BI790" s="234">
        <f>IF(O790="nulová",K790,0)</f>
        <v>0</v>
      </c>
      <c r="BJ790" s="17" t="s">
        <v>83</v>
      </c>
      <c r="BK790" s="234">
        <f>ROUND(P790*H790,2)</f>
        <v>0</v>
      </c>
      <c r="BL790" s="17" t="s">
        <v>198</v>
      </c>
      <c r="BM790" s="233" t="s">
        <v>965</v>
      </c>
    </row>
    <row r="791" s="2" customFormat="1">
      <c r="A791" s="38"/>
      <c r="B791" s="39"/>
      <c r="C791" s="40"/>
      <c r="D791" s="235" t="s">
        <v>176</v>
      </c>
      <c r="E791" s="40"/>
      <c r="F791" s="236" t="s">
        <v>964</v>
      </c>
      <c r="G791" s="40"/>
      <c r="H791" s="40"/>
      <c r="I791" s="237"/>
      <c r="J791" s="237"/>
      <c r="K791" s="40"/>
      <c r="L791" s="40"/>
      <c r="M791" s="44"/>
      <c r="N791" s="238"/>
      <c r="O791" s="239"/>
      <c r="P791" s="91"/>
      <c r="Q791" s="91"/>
      <c r="R791" s="91"/>
      <c r="S791" s="91"/>
      <c r="T791" s="91"/>
      <c r="U791" s="91"/>
      <c r="V791" s="91"/>
      <c r="W791" s="91"/>
      <c r="X791" s="92"/>
      <c r="Y791" s="38"/>
      <c r="Z791" s="38"/>
      <c r="AA791" s="38"/>
      <c r="AB791" s="38"/>
      <c r="AC791" s="38"/>
      <c r="AD791" s="38"/>
      <c r="AE791" s="38"/>
      <c r="AT791" s="17" t="s">
        <v>176</v>
      </c>
      <c r="AU791" s="17" t="s">
        <v>85</v>
      </c>
    </row>
    <row r="792" s="13" customFormat="1">
      <c r="A792" s="13"/>
      <c r="B792" s="240"/>
      <c r="C792" s="241"/>
      <c r="D792" s="235" t="s">
        <v>205</v>
      </c>
      <c r="E792" s="242" t="s">
        <v>1</v>
      </c>
      <c r="F792" s="243" t="s">
        <v>966</v>
      </c>
      <c r="G792" s="241"/>
      <c r="H792" s="244">
        <v>3.55</v>
      </c>
      <c r="I792" s="245"/>
      <c r="J792" s="245"/>
      <c r="K792" s="241"/>
      <c r="L792" s="241"/>
      <c r="M792" s="246"/>
      <c r="N792" s="247"/>
      <c r="O792" s="248"/>
      <c r="P792" s="248"/>
      <c r="Q792" s="248"/>
      <c r="R792" s="248"/>
      <c r="S792" s="248"/>
      <c r="T792" s="248"/>
      <c r="U792" s="248"/>
      <c r="V792" s="248"/>
      <c r="W792" s="248"/>
      <c r="X792" s="249"/>
      <c r="Y792" s="13"/>
      <c r="Z792" s="13"/>
      <c r="AA792" s="13"/>
      <c r="AB792" s="13"/>
      <c r="AC792" s="13"/>
      <c r="AD792" s="13"/>
      <c r="AE792" s="13"/>
      <c r="AT792" s="250" t="s">
        <v>205</v>
      </c>
      <c r="AU792" s="250" t="s">
        <v>85</v>
      </c>
      <c r="AV792" s="13" t="s">
        <v>85</v>
      </c>
      <c r="AW792" s="13" t="s">
        <v>5</v>
      </c>
      <c r="AX792" s="13" t="s">
        <v>76</v>
      </c>
      <c r="AY792" s="250" t="s">
        <v>168</v>
      </c>
    </row>
    <row r="793" s="13" customFormat="1">
      <c r="A793" s="13"/>
      <c r="B793" s="240"/>
      <c r="C793" s="241"/>
      <c r="D793" s="235" t="s">
        <v>205</v>
      </c>
      <c r="E793" s="242" t="s">
        <v>1</v>
      </c>
      <c r="F793" s="243" t="s">
        <v>967</v>
      </c>
      <c r="G793" s="241"/>
      <c r="H793" s="244">
        <v>3.2</v>
      </c>
      <c r="I793" s="245"/>
      <c r="J793" s="245"/>
      <c r="K793" s="241"/>
      <c r="L793" s="241"/>
      <c r="M793" s="246"/>
      <c r="N793" s="247"/>
      <c r="O793" s="248"/>
      <c r="P793" s="248"/>
      <c r="Q793" s="248"/>
      <c r="R793" s="248"/>
      <c r="S793" s="248"/>
      <c r="T793" s="248"/>
      <c r="U793" s="248"/>
      <c r="V793" s="248"/>
      <c r="W793" s="248"/>
      <c r="X793" s="249"/>
      <c r="Y793" s="13"/>
      <c r="Z793" s="13"/>
      <c r="AA793" s="13"/>
      <c r="AB793" s="13"/>
      <c r="AC793" s="13"/>
      <c r="AD793" s="13"/>
      <c r="AE793" s="13"/>
      <c r="AT793" s="250" t="s">
        <v>205</v>
      </c>
      <c r="AU793" s="250" t="s">
        <v>85</v>
      </c>
      <c r="AV793" s="13" t="s">
        <v>85</v>
      </c>
      <c r="AW793" s="13" t="s">
        <v>5</v>
      </c>
      <c r="AX793" s="13" t="s">
        <v>76</v>
      </c>
      <c r="AY793" s="250" t="s">
        <v>168</v>
      </c>
    </row>
    <row r="794" s="13" customFormat="1">
      <c r="A794" s="13"/>
      <c r="B794" s="240"/>
      <c r="C794" s="241"/>
      <c r="D794" s="235" t="s">
        <v>205</v>
      </c>
      <c r="E794" s="242" t="s">
        <v>1</v>
      </c>
      <c r="F794" s="243" t="s">
        <v>968</v>
      </c>
      <c r="G794" s="241"/>
      <c r="H794" s="244">
        <v>13.36</v>
      </c>
      <c r="I794" s="245"/>
      <c r="J794" s="245"/>
      <c r="K794" s="241"/>
      <c r="L794" s="241"/>
      <c r="M794" s="246"/>
      <c r="N794" s="247"/>
      <c r="O794" s="248"/>
      <c r="P794" s="248"/>
      <c r="Q794" s="248"/>
      <c r="R794" s="248"/>
      <c r="S794" s="248"/>
      <c r="T794" s="248"/>
      <c r="U794" s="248"/>
      <c r="V794" s="248"/>
      <c r="W794" s="248"/>
      <c r="X794" s="249"/>
      <c r="Y794" s="13"/>
      <c r="Z794" s="13"/>
      <c r="AA794" s="13"/>
      <c r="AB794" s="13"/>
      <c r="AC794" s="13"/>
      <c r="AD794" s="13"/>
      <c r="AE794" s="13"/>
      <c r="AT794" s="250" t="s">
        <v>205</v>
      </c>
      <c r="AU794" s="250" t="s">
        <v>85</v>
      </c>
      <c r="AV794" s="13" t="s">
        <v>85</v>
      </c>
      <c r="AW794" s="13" t="s">
        <v>5</v>
      </c>
      <c r="AX794" s="13" t="s">
        <v>76</v>
      </c>
      <c r="AY794" s="250" t="s">
        <v>168</v>
      </c>
    </row>
    <row r="795" s="14" customFormat="1">
      <c r="A795" s="14"/>
      <c r="B795" s="251"/>
      <c r="C795" s="252"/>
      <c r="D795" s="235" t="s">
        <v>205</v>
      </c>
      <c r="E795" s="253" t="s">
        <v>1</v>
      </c>
      <c r="F795" s="254" t="s">
        <v>207</v>
      </c>
      <c r="G795" s="252"/>
      <c r="H795" s="255">
        <v>20.11</v>
      </c>
      <c r="I795" s="256"/>
      <c r="J795" s="256"/>
      <c r="K795" s="252"/>
      <c r="L795" s="252"/>
      <c r="M795" s="257"/>
      <c r="N795" s="258"/>
      <c r="O795" s="259"/>
      <c r="P795" s="259"/>
      <c r="Q795" s="259"/>
      <c r="R795" s="259"/>
      <c r="S795" s="259"/>
      <c r="T795" s="259"/>
      <c r="U795" s="259"/>
      <c r="V795" s="259"/>
      <c r="W795" s="259"/>
      <c r="X795" s="260"/>
      <c r="Y795" s="14"/>
      <c r="Z795" s="14"/>
      <c r="AA795" s="14"/>
      <c r="AB795" s="14"/>
      <c r="AC795" s="14"/>
      <c r="AD795" s="14"/>
      <c r="AE795" s="14"/>
      <c r="AT795" s="261" t="s">
        <v>205</v>
      </c>
      <c r="AU795" s="261" t="s">
        <v>85</v>
      </c>
      <c r="AV795" s="14" t="s">
        <v>175</v>
      </c>
      <c r="AW795" s="14" t="s">
        <v>5</v>
      </c>
      <c r="AX795" s="14" t="s">
        <v>83</v>
      </c>
      <c r="AY795" s="261" t="s">
        <v>168</v>
      </c>
    </row>
    <row r="796" s="2" customFormat="1" ht="21.75" customHeight="1">
      <c r="A796" s="38"/>
      <c r="B796" s="39"/>
      <c r="C796" s="221" t="s">
        <v>581</v>
      </c>
      <c r="D796" s="221" t="s">
        <v>171</v>
      </c>
      <c r="E796" s="222" t="s">
        <v>969</v>
      </c>
      <c r="F796" s="223" t="s">
        <v>970</v>
      </c>
      <c r="G796" s="224" t="s">
        <v>203</v>
      </c>
      <c r="H796" s="225">
        <v>170.575</v>
      </c>
      <c r="I796" s="226"/>
      <c r="J796" s="226"/>
      <c r="K796" s="227">
        <f>ROUND(P796*H796,2)</f>
        <v>0</v>
      </c>
      <c r="L796" s="223" t="s">
        <v>1</v>
      </c>
      <c r="M796" s="44"/>
      <c r="N796" s="228" t="s">
        <v>1</v>
      </c>
      <c r="O796" s="229" t="s">
        <v>39</v>
      </c>
      <c r="P796" s="230">
        <f>I796+J796</f>
        <v>0</v>
      </c>
      <c r="Q796" s="230">
        <f>ROUND(I796*H796,2)</f>
        <v>0</v>
      </c>
      <c r="R796" s="230">
        <f>ROUND(J796*H796,2)</f>
        <v>0</v>
      </c>
      <c r="S796" s="91"/>
      <c r="T796" s="231">
        <f>S796*H796</f>
        <v>0</v>
      </c>
      <c r="U796" s="231">
        <v>0</v>
      </c>
      <c r="V796" s="231">
        <f>U796*H796</f>
        <v>0</v>
      </c>
      <c r="W796" s="231">
        <v>0</v>
      </c>
      <c r="X796" s="232">
        <f>W796*H796</f>
        <v>0</v>
      </c>
      <c r="Y796" s="38"/>
      <c r="Z796" s="38"/>
      <c r="AA796" s="38"/>
      <c r="AB796" s="38"/>
      <c r="AC796" s="38"/>
      <c r="AD796" s="38"/>
      <c r="AE796" s="38"/>
      <c r="AR796" s="233" t="s">
        <v>198</v>
      </c>
      <c r="AT796" s="233" t="s">
        <v>171</v>
      </c>
      <c r="AU796" s="233" t="s">
        <v>85</v>
      </c>
      <c r="AY796" s="17" t="s">
        <v>168</v>
      </c>
      <c r="BE796" s="234">
        <f>IF(O796="základní",K796,0)</f>
        <v>0</v>
      </c>
      <c r="BF796" s="234">
        <f>IF(O796="snížená",K796,0)</f>
        <v>0</v>
      </c>
      <c r="BG796" s="234">
        <f>IF(O796="zákl. přenesená",K796,0)</f>
        <v>0</v>
      </c>
      <c r="BH796" s="234">
        <f>IF(O796="sníž. přenesená",K796,0)</f>
        <v>0</v>
      </c>
      <c r="BI796" s="234">
        <f>IF(O796="nulová",K796,0)</f>
        <v>0</v>
      </c>
      <c r="BJ796" s="17" t="s">
        <v>83</v>
      </c>
      <c r="BK796" s="234">
        <f>ROUND(P796*H796,2)</f>
        <v>0</v>
      </c>
      <c r="BL796" s="17" t="s">
        <v>198</v>
      </c>
      <c r="BM796" s="233" t="s">
        <v>971</v>
      </c>
    </row>
    <row r="797" s="2" customFormat="1">
      <c r="A797" s="38"/>
      <c r="B797" s="39"/>
      <c r="C797" s="40"/>
      <c r="D797" s="235" t="s">
        <v>176</v>
      </c>
      <c r="E797" s="40"/>
      <c r="F797" s="236" t="s">
        <v>970</v>
      </c>
      <c r="G797" s="40"/>
      <c r="H797" s="40"/>
      <c r="I797" s="237"/>
      <c r="J797" s="237"/>
      <c r="K797" s="40"/>
      <c r="L797" s="40"/>
      <c r="M797" s="44"/>
      <c r="N797" s="238"/>
      <c r="O797" s="239"/>
      <c r="P797" s="91"/>
      <c r="Q797" s="91"/>
      <c r="R797" s="91"/>
      <c r="S797" s="91"/>
      <c r="T797" s="91"/>
      <c r="U797" s="91"/>
      <c r="V797" s="91"/>
      <c r="W797" s="91"/>
      <c r="X797" s="92"/>
      <c r="Y797" s="38"/>
      <c r="Z797" s="38"/>
      <c r="AA797" s="38"/>
      <c r="AB797" s="38"/>
      <c r="AC797" s="38"/>
      <c r="AD797" s="38"/>
      <c r="AE797" s="38"/>
      <c r="AT797" s="17" t="s">
        <v>176</v>
      </c>
      <c r="AU797" s="17" t="s">
        <v>85</v>
      </c>
    </row>
    <row r="798" s="2" customFormat="1" ht="24.15" customHeight="1">
      <c r="A798" s="38"/>
      <c r="B798" s="39"/>
      <c r="C798" s="262" t="s">
        <v>972</v>
      </c>
      <c r="D798" s="262" t="s">
        <v>304</v>
      </c>
      <c r="E798" s="263" t="s">
        <v>973</v>
      </c>
      <c r="F798" s="264" t="s">
        <v>974</v>
      </c>
      <c r="G798" s="265" t="s">
        <v>203</v>
      </c>
      <c r="H798" s="266">
        <v>173.987</v>
      </c>
      <c r="I798" s="267"/>
      <c r="J798" s="268"/>
      <c r="K798" s="269">
        <f>ROUND(P798*H798,2)</f>
        <v>0</v>
      </c>
      <c r="L798" s="264" t="s">
        <v>1</v>
      </c>
      <c r="M798" s="270"/>
      <c r="N798" s="271" t="s">
        <v>1</v>
      </c>
      <c r="O798" s="229" t="s">
        <v>39</v>
      </c>
      <c r="P798" s="230">
        <f>I798+J798</f>
        <v>0</v>
      </c>
      <c r="Q798" s="230">
        <f>ROUND(I798*H798,2)</f>
        <v>0</v>
      </c>
      <c r="R798" s="230">
        <f>ROUND(J798*H798,2)</f>
        <v>0</v>
      </c>
      <c r="S798" s="91"/>
      <c r="T798" s="231">
        <f>S798*H798</f>
        <v>0</v>
      </c>
      <c r="U798" s="231">
        <v>0</v>
      </c>
      <c r="V798" s="231">
        <f>U798*H798</f>
        <v>0</v>
      </c>
      <c r="W798" s="231">
        <v>0</v>
      </c>
      <c r="X798" s="232">
        <f>W798*H798</f>
        <v>0</v>
      </c>
      <c r="Y798" s="38"/>
      <c r="Z798" s="38"/>
      <c r="AA798" s="38"/>
      <c r="AB798" s="38"/>
      <c r="AC798" s="38"/>
      <c r="AD798" s="38"/>
      <c r="AE798" s="38"/>
      <c r="AR798" s="233" t="s">
        <v>236</v>
      </c>
      <c r="AT798" s="233" t="s">
        <v>304</v>
      </c>
      <c r="AU798" s="233" t="s">
        <v>85</v>
      </c>
      <c r="AY798" s="17" t="s">
        <v>168</v>
      </c>
      <c r="BE798" s="234">
        <f>IF(O798="základní",K798,0)</f>
        <v>0</v>
      </c>
      <c r="BF798" s="234">
        <f>IF(O798="snížená",K798,0)</f>
        <v>0</v>
      </c>
      <c r="BG798" s="234">
        <f>IF(O798="zákl. přenesená",K798,0)</f>
        <v>0</v>
      </c>
      <c r="BH798" s="234">
        <f>IF(O798="sníž. přenesená",K798,0)</f>
        <v>0</v>
      </c>
      <c r="BI798" s="234">
        <f>IF(O798="nulová",K798,0)</f>
        <v>0</v>
      </c>
      <c r="BJ798" s="17" t="s">
        <v>83</v>
      </c>
      <c r="BK798" s="234">
        <f>ROUND(P798*H798,2)</f>
        <v>0</v>
      </c>
      <c r="BL798" s="17" t="s">
        <v>198</v>
      </c>
      <c r="BM798" s="233" t="s">
        <v>975</v>
      </c>
    </row>
    <row r="799" s="2" customFormat="1">
      <c r="A799" s="38"/>
      <c r="B799" s="39"/>
      <c r="C799" s="40"/>
      <c r="D799" s="235" t="s">
        <v>176</v>
      </c>
      <c r="E799" s="40"/>
      <c r="F799" s="236" t="s">
        <v>974</v>
      </c>
      <c r="G799" s="40"/>
      <c r="H799" s="40"/>
      <c r="I799" s="237"/>
      <c r="J799" s="237"/>
      <c r="K799" s="40"/>
      <c r="L799" s="40"/>
      <c r="M799" s="44"/>
      <c r="N799" s="238"/>
      <c r="O799" s="239"/>
      <c r="P799" s="91"/>
      <c r="Q799" s="91"/>
      <c r="R799" s="91"/>
      <c r="S799" s="91"/>
      <c r="T799" s="91"/>
      <c r="U799" s="91"/>
      <c r="V799" s="91"/>
      <c r="W799" s="91"/>
      <c r="X799" s="92"/>
      <c r="Y799" s="38"/>
      <c r="Z799" s="38"/>
      <c r="AA799" s="38"/>
      <c r="AB799" s="38"/>
      <c r="AC799" s="38"/>
      <c r="AD799" s="38"/>
      <c r="AE799" s="38"/>
      <c r="AT799" s="17" t="s">
        <v>176</v>
      </c>
      <c r="AU799" s="17" t="s">
        <v>85</v>
      </c>
    </row>
    <row r="800" s="13" customFormat="1">
      <c r="A800" s="13"/>
      <c r="B800" s="240"/>
      <c r="C800" s="241"/>
      <c r="D800" s="235" t="s">
        <v>205</v>
      </c>
      <c r="E800" s="242" t="s">
        <v>1</v>
      </c>
      <c r="F800" s="243" t="s">
        <v>976</v>
      </c>
      <c r="G800" s="241"/>
      <c r="H800" s="244">
        <v>173.987</v>
      </c>
      <c r="I800" s="245"/>
      <c r="J800" s="245"/>
      <c r="K800" s="241"/>
      <c r="L800" s="241"/>
      <c r="M800" s="246"/>
      <c r="N800" s="247"/>
      <c r="O800" s="248"/>
      <c r="P800" s="248"/>
      <c r="Q800" s="248"/>
      <c r="R800" s="248"/>
      <c r="S800" s="248"/>
      <c r="T800" s="248"/>
      <c r="U800" s="248"/>
      <c r="V800" s="248"/>
      <c r="W800" s="248"/>
      <c r="X800" s="249"/>
      <c r="Y800" s="13"/>
      <c r="Z800" s="13"/>
      <c r="AA800" s="13"/>
      <c r="AB800" s="13"/>
      <c r="AC800" s="13"/>
      <c r="AD800" s="13"/>
      <c r="AE800" s="13"/>
      <c r="AT800" s="250" t="s">
        <v>205</v>
      </c>
      <c r="AU800" s="250" t="s">
        <v>85</v>
      </c>
      <c r="AV800" s="13" t="s">
        <v>85</v>
      </c>
      <c r="AW800" s="13" t="s">
        <v>5</v>
      </c>
      <c r="AX800" s="13" t="s">
        <v>76</v>
      </c>
      <c r="AY800" s="250" t="s">
        <v>168</v>
      </c>
    </row>
    <row r="801" s="14" customFormat="1">
      <c r="A801" s="14"/>
      <c r="B801" s="251"/>
      <c r="C801" s="252"/>
      <c r="D801" s="235" t="s">
        <v>205</v>
      </c>
      <c r="E801" s="253" t="s">
        <v>1</v>
      </c>
      <c r="F801" s="254" t="s">
        <v>207</v>
      </c>
      <c r="G801" s="252"/>
      <c r="H801" s="255">
        <v>173.987</v>
      </c>
      <c r="I801" s="256"/>
      <c r="J801" s="256"/>
      <c r="K801" s="252"/>
      <c r="L801" s="252"/>
      <c r="M801" s="257"/>
      <c r="N801" s="258"/>
      <c r="O801" s="259"/>
      <c r="P801" s="259"/>
      <c r="Q801" s="259"/>
      <c r="R801" s="259"/>
      <c r="S801" s="259"/>
      <c r="T801" s="259"/>
      <c r="U801" s="259"/>
      <c r="V801" s="259"/>
      <c r="W801" s="259"/>
      <c r="X801" s="260"/>
      <c r="Y801" s="14"/>
      <c r="Z801" s="14"/>
      <c r="AA801" s="14"/>
      <c r="AB801" s="14"/>
      <c r="AC801" s="14"/>
      <c r="AD801" s="14"/>
      <c r="AE801" s="14"/>
      <c r="AT801" s="261" t="s">
        <v>205</v>
      </c>
      <c r="AU801" s="261" t="s">
        <v>85</v>
      </c>
      <c r="AV801" s="14" t="s">
        <v>175</v>
      </c>
      <c r="AW801" s="14" t="s">
        <v>5</v>
      </c>
      <c r="AX801" s="14" t="s">
        <v>83</v>
      </c>
      <c r="AY801" s="261" t="s">
        <v>168</v>
      </c>
    </row>
    <row r="802" s="2" customFormat="1" ht="24.15" customHeight="1">
      <c r="A802" s="38"/>
      <c r="B802" s="39"/>
      <c r="C802" s="221" t="s">
        <v>584</v>
      </c>
      <c r="D802" s="221" t="s">
        <v>171</v>
      </c>
      <c r="E802" s="222" t="s">
        <v>977</v>
      </c>
      <c r="F802" s="223" t="s">
        <v>978</v>
      </c>
      <c r="G802" s="224" t="s">
        <v>226</v>
      </c>
      <c r="H802" s="225">
        <v>2.914</v>
      </c>
      <c r="I802" s="226"/>
      <c r="J802" s="226"/>
      <c r="K802" s="227">
        <f>ROUND(P802*H802,2)</f>
        <v>0</v>
      </c>
      <c r="L802" s="223" t="s">
        <v>1</v>
      </c>
      <c r="M802" s="44"/>
      <c r="N802" s="228" t="s">
        <v>1</v>
      </c>
      <c r="O802" s="229" t="s">
        <v>39</v>
      </c>
      <c r="P802" s="230">
        <f>I802+J802</f>
        <v>0</v>
      </c>
      <c r="Q802" s="230">
        <f>ROUND(I802*H802,2)</f>
        <v>0</v>
      </c>
      <c r="R802" s="230">
        <f>ROUND(J802*H802,2)</f>
        <v>0</v>
      </c>
      <c r="S802" s="91"/>
      <c r="T802" s="231">
        <f>S802*H802</f>
        <v>0</v>
      </c>
      <c r="U802" s="231">
        <v>0</v>
      </c>
      <c r="V802" s="231">
        <f>U802*H802</f>
        <v>0</v>
      </c>
      <c r="W802" s="231">
        <v>0</v>
      </c>
      <c r="X802" s="232">
        <f>W802*H802</f>
        <v>0</v>
      </c>
      <c r="Y802" s="38"/>
      <c r="Z802" s="38"/>
      <c r="AA802" s="38"/>
      <c r="AB802" s="38"/>
      <c r="AC802" s="38"/>
      <c r="AD802" s="38"/>
      <c r="AE802" s="38"/>
      <c r="AR802" s="233" t="s">
        <v>198</v>
      </c>
      <c r="AT802" s="233" t="s">
        <v>171</v>
      </c>
      <c r="AU802" s="233" t="s">
        <v>85</v>
      </c>
      <c r="AY802" s="17" t="s">
        <v>168</v>
      </c>
      <c r="BE802" s="234">
        <f>IF(O802="základní",K802,0)</f>
        <v>0</v>
      </c>
      <c r="BF802" s="234">
        <f>IF(O802="snížená",K802,0)</f>
        <v>0</v>
      </c>
      <c r="BG802" s="234">
        <f>IF(O802="zákl. přenesená",K802,0)</f>
        <v>0</v>
      </c>
      <c r="BH802" s="234">
        <f>IF(O802="sníž. přenesená",K802,0)</f>
        <v>0</v>
      </c>
      <c r="BI802" s="234">
        <f>IF(O802="nulová",K802,0)</f>
        <v>0</v>
      </c>
      <c r="BJ802" s="17" t="s">
        <v>83</v>
      </c>
      <c r="BK802" s="234">
        <f>ROUND(P802*H802,2)</f>
        <v>0</v>
      </c>
      <c r="BL802" s="17" t="s">
        <v>198</v>
      </c>
      <c r="BM802" s="233" t="s">
        <v>979</v>
      </c>
    </row>
    <row r="803" s="2" customFormat="1">
      <c r="A803" s="38"/>
      <c r="B803" s="39"/>
      <c r="C803" s="40"/>
      <c r="D803" s="235" t="s">
        <v>176</v>
      </c>
      <c r="E803" s="40"/>
      <c r="F803" s="236" t="s">
        <v>978</v>
      </c>
      <c r="G803" s="40"/>
      <c r="H803" s="40"/>
      <c r="I803" s="237"/>
      <c r="J803" s="237"/>
      <c r="K803" s="40"/>
      <c r="L803" s="40"/>
      <c r="M803" s="44"/>
      <c r="N803" s="238"/>
      <c r="O803" s="239"/>
      <c r="P803" s="91"/>
      <c r="Q803" s="91"/>
      <c r="R803" s="91"/>
      <c r="S803" s="91"/>
      <c r="T803" s="91"/>
      <c r="U803" s="91"/>
      <c r="V803" s="91"/>
      <c r="W803" s="91"/>
      <c r="X803" s="92"/>
      <c r="Y803" s="38"/>
      <c r="Z803" s="38"/>
      <c r="AA803" s="38"/>
      <c r="AB803" s="38"/>
      <c r="AC803" s="38"/>
      <c r="AD803" s="38"/>
      <c r="AE803" s="38"/>
      <c r="AT803" s="17" t="s">
        <v>176</v>
      </c>
      <c r="AU803" s="17" t="s">
        <v>85</v>
      </c>
    </row>
    <row r="804" s="12" customFormat="1" ht="22.8" customHeight="1">
      <c r="A804" s="12"/>
      <c r="B804" s="204"/>
      <c r="C804" s="205"/>
      <c r="D804" s="206" t="s">
        <v>75</v>
      </c>
      <c r="E804" s="219" t="s">
        <v>980</v>
      </c>
      <c r="F804" s="219" t="s">
        <v>981</v>
      </c>
      <c r="G804" s="205"/>
      <c r="H804" s="205"/>
      <c r="I804" s="208"/>
      <c r="J804" s="208"/>
      <c r="K804" s="220">
        <f>BK804</f>
        <v>0</v>
      </c>
      <c r="L804" s="205"/>
      <c r="M804" s="210"/>
      <c r="N804" s="211"/>
      <c r="O804" s="212"/>
      <c r="P804" s="212"/>
      <c r="Q804" s="213">
        <f>SUM(Q805:Q844)</f>
        <v>0</v>
      </c>
      <c r="R804" s="213">
        <f>SUM(R805:R844)</f>
        <v>0</v>
      </c>
      <c r="S804" s="212"/>
      <c r="T804" s="214">
        <f>SUM(T805:T844)</f>
        <v>0</v>
      </c>
      <c r="U804" s="212"/>
      <c r="V804" s="214">
        <f>SUM(V805:V844)</f>
        <v>0</v>
      </c>
      <c r="W804" s="212"/>
      <c r="X804" s="215">
        <f>SUM(X805:X844)</f>
        <v>0</v>
      </c>
      <c r="Y804" s="12"/>
      <c r="Z804" s="12"/>
      <c r="AA804" s="12"/>
      <c r="AB804" s="12"/>
      <c r="AC804" s="12"/>
      <c r="AD804" s="12"/>
      <c r="AE804" s="12"/>
      <c r="AR804" s="216" t="s">
        <v>85</v>
      </c>
      <c r="AT804" s="217" t="s">
        <v>75</v>
      </c>
      <c r="AU804" s="217" t="s">
        <v>83</v>
      </c>
      <c r="AY804" s="216" t="s">
        <v>168</v>
      </c>
      <c r="BK804" s="218">
        <f>SUM(BK805:BK844)</f>
        <v>0</v>
      </c>
    </row>
    <row r="805" s="2" customFormat="1" ht="16.5" customHeight="1">
      <c r="A805" s="38"/>
      <c r="B805" s="39"/>
      <c r="C805" s="221" t="s">
        <v>982</v>
      </c>
      <c r="D805" s="221" t="s">
        <v>171</v>
      </c>
      <c r="E805" s="222" t="s">
        <v>983</v>
      </c>
      <c r="F805" s="223" t="s">
        <v>984</v>
      </c>
      <c r="G805" s="224" t="s">
        <v>478</v>
      </c>
      <c r="H805" s="225">
        <v>60.3</v>
      </c>
      <c r="I805" s="226"/>
      <c r="J805" s="226"/>
      <c r="K805" s="227">
        <f>ROUND(P805*H805,2)</f>
        <v>0</v>
      </c>
      <c r="L805" s="223" t="s">
        <v>1</v>
      </c>
      <c r="M805" s="44"/>
      <c r="N805" s="228" t="s">
        <v>1</v>
      </c>
      <c r="O805" s="229" t="s">
        <v>39</v>
      </c>
      <c r="P805" s="230">
        <f>I805+J805</f>
        <v>0</v>
      </c>
      <c r="Q805" s="230">
        <f>ROUND(I805*H805,2)</f>
        <v>0</v>
      </c>
      <c r="R805" s="230">
        <f>ROUND(J805*H805,2)</f>
        <v>0</v>
      </c>
      <c r="S805" s="91"/>
      <c r="T805" s="231">
        <f>S805*H805</f>
        <v>0</v>
      </c>
      <c r="U805" s="231">
        <v>0</v>
      </c>
      <c r="V805" s="231">
        <f>U805*H805</f>
        <v>0</v>
      </c>
      <c r="W805" s="231">
        <v>0</v>
      </c>
      <c r="X805" s="232">
        <f>W805*H805</f>
        <v>0</v>
      </c>
      <c r="Y805" s="38"/>
      <c r="Z805" s="38"/>
      <c r="AA805" s="38"/>
      <c r="AB805" s="38"/>
      <c r="AC805" s="38"/>
      <c r="AD805" s="38"/>
      <c r="AE805" s="38"/>
      <c r="AR805" s="233" t="s">
        <v>198</v>
      </c>
      <c r="AT805" s="233" t="s">
        <v>171</v>
      </c>
      <c r="AU805" s="233" t="s">
        <v>85</v>
      </c>
      <c r="AY805" s="17" t="s">
        <v>168</v>
      </c>
      <c r="BE805" s="234">
        <f>IF(O805="základní",K805,0)</f>
        <v>0</v>
      </c>
      <c r="BF805" s="234">
        <f>IF(O805="snížená",K805,0)</f>
        <v>0</v>
      </c>
      <c r="BG805" s="234">
        <f>IF(O805="zákl. přenesená",K805,0)</f>
        <v>0</v>
      </c>
      <c r="BH805" s="234">
        <f>IF(O805="sníž. přenesená",K805,0)</f>
        <v>0</v>
      </c>
      <c r="BI805" s="234">
        <f>IF(O805="nulová",K805,0)</f>
        <v>0</v>
      </c>
      <c r="BJ805" s="17" t="s">
        <v>83</v>
      </c>
      <c r="BK805" s="234">
        <f>ROUND(P805*H805,2)</f>
        <v>0</v>
      </c>
      <c r="BL805" s="17" t="s">
        <v>198</v>
      </c>
      <c r="BM805" s="233" t="s">
        <v>985</v>
      </c>
    </row>
    <row r="806" s="2" customFormat="1">
      <c r="A806" s="38"/>
      <c r="B806" s="39"/>
      <c r="C806" s="40"/>
      <c r="D806" s="235" t="s">
        <v>176</v>
      </c>
      <c r="E806" s="40"/>
      <c r="F806" s="236" t="s">
        <v>984</v>
      </c>
      <c r="G806" s="40"/>
      <c r="H806" s="40"/>
      <c r="I806" s="237"/>
      <c r="J806" s="237"/>
      <c r="K806" s="40"/>
      <c r="L806" s="40"/>
      <c r="M806" s="44"/>
      <c r="N806" s="238"/>
      <c r="O806" s="239"/>
      <c r="P806" s="91"/>
      <c r="Q806" s="91"/>
      <c r="R806" s="91"/>
      <c r="S806" s="91"/>
      <c r="T806" s="91"/>
      <c r="U806" s="91"/>
      <c r="V806" s="91"/>
      <c r="W806" s="91"/>
      <c r="X806" s="92"/>
      <c r="Y806" s="38"/>
      <c r="Z806" s="38"/>
      <c r="AA806" s="38"/>
      <c r="AB806" s="38"/>
      <c r="AC806" s="38"/>
      <c r="AD806" s="38"/>
      <c r="AE806" s="38"/>
      <c r="AT806" s="17" t="s">
        <v>176</v>
      </c>
      <c r="AU806" s="17" t="s">
        <v>85</v>
      </c>
    </row>
    <row r="807" s="13" customFormat="1">
      <c r="A807" s="13"/>
      <c r="B807" s="240"/>
      <c r="C807" s="241"/>
      <c r="D807" s="235" t="s">
        <v>205</v>
      </c>
      <c r="E807" s="242" t="s">
        <v>1</v>
      </c>
      <c r="F807" s="243" t="s">
        <v>986</v>
      </c>
      <c r="G807" s="241"/>
      <c r="H807" s="244">
        <v>60.3</v>
      </c>
      <c r="I807" s="245"/>
      <c r="J807" s="245"/>
      <c r="K807" s="241"/>
      <c r="L807" s="241"/>
      <c r="M807" s="246"/>
      <c r="N807" s="247"/>
      <c r="O807" s="248"/>
      <c r="P807" s="248"/>
      <c r="Q807" s="248"/>
      <c r="R807" s="248"/>
      <c r="S807" s="248"/>
      <c r="T807" s="248"/>
      <c r="U807" s="248"/>
      <c r="V807" s="248"/>
      <c r="W807" s="248"/>
      <c r="X807" s="249"/>
      <c r="Y807" s="13"/>
      <c r="Z807" s="13"/>
      <c r="AA807" s="13"/>
      <c r="AB807" s="13"/>
      <c r="AC807" s="13"/>
      <c r="AD807" s="13"/>
      <c r="AE807" s="13"/>
      <c r="AT807" s="250" t="s">
        <v>205</v>
      </c>
      <c r="AU807" s="250" t="s">
        <v>85</v>
      </c>
      <c r="AV807" s="13" t="s">
        <v>85</v>
      </c>
      <c r="AW807" s="13" t="s">
        <v>5</v>
      </c>
      <c r="AX807" s="13" t="s">
        <v>76</v>
      </c>
      <c r="AY807" s="250" t="s">
        <v>168</v>
      </c>
    </row>
    <row r="808" s="14" customFormat="1">
      <c r="A808" s="14"/>
      <c r="B808" s="251"/>
      <c r="C808" s="252"/>
      <c r="D808" s="235" t="s">
        <v>205</v>
      </c>
      <c r="E808" s="253" t="s">
        <v>1</v>
      </c>
      <c r="F808" s="254" t="s">
        <v>207</v>
      </c>
      <c r="G808" s="252"/>
      <c r="H808" s="255">
        <v>60.3</v>
      </c>
      <c r="I808" s="256"/>
      <c r="J808" s="256"/>
      <c r="K808" s="252"/>
      <c r="L808" s="252"/>
      <c r="M808" s="257"/>
      <c r="N808" s="258"/>
      <c r="O808" s="259"/>
      <c r="P808" s="259"/>
      <c r="Q808" s="259"/>
      <c r="R808" s="259"/>
      <c r="S808" s="259"/>
      <c r="T808" s="259"/>
      <c r="U808" s="259"/>
      <c r="V808" s="259"/>
      <c r="W808" s="259"/>
      <c r="X808" s="260"/>
      <c r="Y808" s="14"/>
      <c r="Z808" s="14"/>
      <c r="AA808" s="14"/>
      <c r="AB808" s="14"/>
      <c r="AC808" s="14"/>
      <c r="AD808" s="14"/>
      <c r="AE808" s="14"/>
      <c r="AT808" s="261" t="s">
        <v>205</v>
      </c>
      <c r="AU808" s="261" t="s">
        <v>85</v>
      </c>
      <c r="AV808" s="14" t="s">
        <v>175</v>
      </c>
      <c r="AW808" s="14" t="s">
        <v>5</v>
      </c>
      <c r="AX808" s="14" t="s">
        <v>83</v>
      </c>
      <c r="AY808" s="261" t="s">
        <v>168</v>
      </c>
    </row>
    <row r="809" s="2" customFormat="1" ht="24.15" customHeight="1">
      <c r="A809" s="38"/>
      <c r="B809" s="39"/>
      <c r="C809" s="221" t="s">
        <v>590</v>
      </c>
      <c r="D809" s="221" t="s">
        <v>171</v>
      </c>
      <c r="E809" s="222" t="s">
        <v>987</v>
      </c>
      <c r="F809" s="223" t="s">
        <v>988</v>
      </c>
      <c r="G809" s="224" t="s">
        <v>478</v>
      </c>
      <c r="H809" s="225">
        <v>228.35</v>
      </c>
      <c r="I809" s="226"/>
      <c r="J809" s="226"/>
      <c r="K809" s="227">
        <f>ROUND(P809*H809,2)</f>
        <v>0</v>
      </c>
      <c r="L809" s="223" t="s">
        <v>1</v>
      </c>
      <c r="M809" s="44"/>
      <c r="N809" s="228" t="s">
        <v>1</v>
      </c>
      <c r="O809" s="229" t="s">
        <v>39</v>
      </c>
      <c r="P809" s="230">
        <f>I809+J809</f>
        <v>0</v>
      </c>
      <c r="Q809" s="230">
        <f>ROUND(I809*H809,2)</f>
        <v>0</v>
      </c>
      <c r="R809" s="230">
        <f>ROUND(J809*H809,2)</f>
        <v>0</v>
      </c>
      <c r="S809" s="91"/>
      <c r="T809" s="231">
        <f>S809*H809</f>
        <v>0</v>
      </c>
      <c r="U809" s="231">
        <v>0</v>
      </c>
      <c r="V809" s="231">
        <f>U809*H809</f>
        <v>0</v>
      </c>
      <c r="W809" s="231">
        <v>0</v>
      </c>
      <c r="X809" s="232">
        <f>W809*H809</f>
        <v>0</v>
      </c>
      <c r="Y809" s="38"/>
      <c r="Z809" s="38"/>
      <c r="AA809" s="38"/>
      <c r="AB809" s="38"/>
      <c r="AC809" s="38"/>
      <c r="AD809" s="38"/>
      <c r="AE809" s="38"/>
      <c r="AR809" s="233" t="s">
        <v>198</v>
      </c>
      <c r="AT809" s="233" t="s">
        <v>171</v>
      </c>
      <c r="AU809" s="233" t="s">
        <v>85</v>
      </c>
      <c r="AY809" s="17" t="s">
        <v>168</v>
      </c>
      <c r="BE809" s="234">
        <f>IF(O809="základní",K809,0)</f>
        <v>0</v>
      </c>
      <c r="BF809" s="234">
        <f>IF(O809="snížená",K809,0)</f>
        <v>0</v>
      </c>
      <c r="BG809" s="234">
        <f>IF(O809="zákl. přenesená",K809,0)</f>
        <v>0</v>
      </c>
      <c r="BH809" s="234">
        <f>IF(O809="sníž. přenesená",K809,0)</f>
        <v>0</v>
      </c>
      <c r="BI809" s="234">
        <f>IF(O809="nulová",K809,0)</f>
        <v>0</v>
      </c>
      <c r="BJ809" s="17" t="s">
        <v>83</v>
      </c>
      <c r="BK809" s="234">
        <f>ROUND(P809*H809,2)</f>
        <v>0</v>
      </c>
      <c r="BL809" s="17" t="s">
        <v>198</v>
      </c>
      <c r="BM809" s="233" t="s">
        <v>989</v>
      </c>
    </row>
    <row r="810" s="2" customFormat="1">
      <c r="A810" s="38"/>
      <c r="B810" s="39"/>
      <c r="C810" s="40"/>
      <c r="D810" s="235" t="s">
        <v>176</v>
      </c>
      <c r="E810" s="40"/>
      <c r="F810" s="236" t="s">
        <v>988</v>
      </c>
      <c r="G810" s="40"/>
      <c r="H810" s="40"/>
      <c r="I810" s="237"/>
      <c r="J810" s="237"/>
      <c r="K810" s="40"/>
      <c r="L810" s="40"/>
      <c r="M810" s="44"/>
      <c r="N810" s="238"/>
      <c r="O810" s="239"/>
      <c r="P810" s="91"/>
      <c r="Q810" s="91"/>
      <c r="R810" s="91"/>
      <c r="S810" s="91"/>
      <c r="T810" s="91"/>
      <c r="U810" s="91"/>
      <c r="V810" s="91"/>
      <c r="W810" s="91"/>
      <c r="X810" s="92"/>
      <c r="Y810" s="38"/>
      <c r="Z810" s="38"/>
      <c r="AA810" s="38"/>
      <c r="AB810" s="38"/>
      <c r="AC810" s="38"/>
      <c r="AD810" s="38"/>
      <c r="AE810" s="38"/>
      <c r="AT810" s="17" t="s">
        <v>176</v>
      </c>
      <c r="AU810" s="17" t="s">
        <v>85</v>
      </c>
    </row>
    <row r="811" s="13" customFormat="1">
      <c r="A811" s="13"/>
      <c r="B811" s="240"/>
      <c r="C811" s="241"/>
      <c r="D811" s="235" t="s">
        <v>205</v>
      </c>
      <c r="E811" s="242" t="s">
        <v>1</v>
      </c>
      <c r="F811" s="243" t="s">
        <v>990</v>
      </c>
      <c r="G811" s="241"/>
      <c r="H811" s="244">
        <v>209.5</v>
      </c>
      <c r="I811" s="245"/>
      <c r="J811" s="245"/>
      <c r="K811" s="241"/>
      <c r="L811" s="241"/>
      <c r="M811" s="246"/>
      <c r="N811" s="247"/>
      <c r="O811" s="248"/>
      <c r="P811" s="248"/>
      <c r="Q811" s="248"/>
      <c r="R811" s="248"/>
      <c r="S811" s="248"/>
      <c r="T811" s="248"/>
      <c r="U811" s="248"/>
      <c r="V811" s="248"/>
      <c r="W811" s="248"/>
      <c r="X811" s="249"/>
      <c r="Y811" s="13"/>
      <c r="Z811" s="13"/>
      <c r="AA811" s="13"/>
      <c r="AB811" s="13"/>
      <c r="AC811" s="13"/>
      <c r="AD811" s="13"/>
      <c r="AE811" s="13"/>
      <c r="AT811" s="250" t="s">
        <v>205</v>
      </c>
      <c r="AU811" s="250" t="s">
        <v>85</v>
      </c>
      <c r="AV811" s="13" t="s">
        <v>85</v>
      </c>
      <c r="AW811" s="13" t="s">
        <v>5</v>
      </c>
      <c r="AX811" s="13" t="s">
        <v>76</v>
      </c>
      <c r="AY811" s="250" t="s">
        <v>168</v>
      </c>
    </row>
    <row r="812" s="13" customFormat="1">
      <c r="A812" s="13"/>
      <c r="B812" s="240"/>
      <c r="C812" s="241"/>
      <c r="D812" s="235" t="s">
        <v>205</v>
      </c>
      <c r="E812" s="242" t="s">
        <v>1</v>
      </c>
      <c r="F812" s="243" t="s">
        <v>991</v>
      </c>
      <c r="G812" s="241"/>
      <c r="H812" s="244">
        <v>18.85</v>
      </c>
      <c r="I812" s="245"/>
      <c r="J812" s="245"/>
      <c r="K812" s="241"/>
      <c r="L812" s="241"/>
      <c r="M812" s="246"/>
      <c r="N812" s="247"/>
      <c r="O812" s="248"/>
      <c r="P812" s="248"/>
      <c r="Q812" s="248"/>
      <c r="R812" s="248"/>
      <c r="S812" s="248"/>
      <c r="T812" s="248"/>
      <c r="U812" s="248"/>
      <c r="V812" s="248"/>
      <c r="W812" s="248"/>
      <c r="X812" s="249"/>
      <c r="Y812" s="13"/>
      <c r="Z812" s="13"/>
      <c r="AA812" s="13"/>
      <c r="AB812" s="13"/>
      <c r="AC812" s="13"/>
      <c r="AD812" s="13"/>
      <c r="AE812" s="13"/>
      <c r="AT812" s="250" t="s">
        <v>205</v>
      </c>
      <c r="AU812" s="250" t="s">
        <v>85</v>
      </c>
      <c r="AV812" s="13" t="s">
        <v>85</v>
      </c>
      <c r="AW812" s="13" t="s">
        <v>5</v>
      </c>
      <c r="AX812" s="13" t="s">
        <v>76</v>
      </c>
      <c r="AY812" s="250" t="s">
        <v>168</v>
      </c>
    </row>
    <row r="813" s="14" customFormat="1">
      <c r="A813" s="14"/>
      <c r="B813" s="251"/>
      <c r="C813" s="252"/>
      <c r="D813" s="235" t="s">
        <v>205</v>
      </c>
      <c r="E813" s="253" t="s">
        <v>1</v>
      </c>
      <c r="F813" s="254" t="s">
        <v>207</v>
      </c>
      <c r="G813" s="252"/>
      <c r="H813" s="255">
        <v>228.35</v>
      </c>
      <c r="I813" s="256"/>
      <c r="J813" s="256"/>
      <c r="K813" s="252"/>
      <c r="L813" s="252"/>
      <c r="M813" s="257"/>
      <c r="N813" s="258"/>
      <c r="O813" s="259"/>
      <c r="P813" s="259"/>
      <c r="Q813" s="259"/>
      <c r="R813" s="259"/>
      <c r="S813" s="259"/>
      <c r="T813" s="259"/>
      <c r="U813" s="259"/>
      <c r="V813" s="259"/>
      <c r="W813" s="259"/>
      <c r="X813" s="260"/>
      <c r="Y813" s="14"/>
      <c r="Z813" s="14"/>
      <c r="AA813" s="14"/>
      <c r="AB813" s="14"/>
      <c r="AC813" s="14"/>
      <c r="AD813" s="14"/>
      <c r="AE813" s="14"/>
      <c r="AT813" s="261" t="s">
        <v>205</v>
      </c>
      <c r="AU813" s="261" t="s">
        <v>85</v>
      </c>
      <c r="AV813" s="14" t="s">
        <v>175</v>
      </c>
      <c r="AW813" s="14" t="s">
        <v>5</v>
      </c>
      <c r="AX813" s="14" t="s">
        <v>83</v>
      </c>
      <c r="AY813" s="261" t="s">
        <v>168</v>
      </c>
    </row>
    <row r="814" s="2" customFormat="1" ht="16.5" customHeight="1">
      <c r="A814" s="38"/>
      <c r="B814" s="39"/>
      <c r="C814" s="221" t="s">
        <v>992</v>
      </c>
      <c r="D814" s="221" t="s">
        <v>171</v>
      </c>
      <c r="E814" s="222" t="s">
        <v>993</v>
      </c>
      <c r="F814" s="223" t="s">
        <v>994</v>
      </c>
      <c r="G814" s="224" t="s">
        <v>478</v>
      </c>
      <c r="H814" s="225">
        <v>29.04</v>
      </c>
      <c r="I814" s="226"/>
      <c r="J814" s="226"/>
      <c r="K814" s="227">
        <f>ROUND(P814*H814,2)</f>
        <v>0</v>
      </c>
      <c r="L814" s="223" t="s">
        <v>1</v>
      </c>
      <c r="M814" s="44"/>
      <c r="N814" s="228" t="s">
        <v>1</v>
      </c>
      <c r="O814" s="229" t="s">
        <v>39</v>
      </c>
      <c r="P814" s="230">
        <f>I814+J814</f>
        <v>0</v>
      </c>
      <c r="Q814" s="230">
        <f>ROUND(I814*H814,2)</f>
        <v>0</v>
      </c>
      <c r="R814" s="230">
        <f>ROUND(J814*H814,2)</f>
        <v>0</v>
      </c>
      <c r="S814" s="91"/>
      <c r="T814" s="231">
        <f>S814*H814</f>
        <v>0</v>
      </c>
      <c r="U814" s="231">
        <v>0</v>
      </c>
      <c r="V814" s="231">
        <f>U814*H814</f>
        <v>0</v>
      </c>
      <c r="W814" s="231">
        <v>0</v>
      </c>
      <c r="X814" s="232">
        <f>W814*H814</f>
        <v>0</v>
      </c>
      <c r="Y814" s="38"/>
      <c r="Z814" s="38"/>
      <c r="AA814" s="38"/>
      <c r="AB814" s="38"/>
      <c r="AC814" s="38"/>
      <c r="AD814" s="38"/>
      <c r="AE814" s="38"/>
      <c r="AR814" s="233" t="s">
        <v>198</v>
      </c>
      <c r="AT814" s="233" t="s">
        <v>171</v>
      </c>
      <c r="AU814" s="233" t="s">
        <v>85</v>
      </c>
      <c r="AY814" s="17" t="s">
        <v>168</v>
      </c>
      <c r="BE814" s="234">
        <f>IF(O814="základní",K814,0)</f>
        <v>0</v>
      </c>
      <c r="BF814" s="234">
        <f>IF(O814="snížená",K814,0)</f>
        <v>0</v>
      </c>
      <c r="BG814" s="234">
        <f>IF(O814="zákl. přenesená",K814,0)</f>
        <v>0</v>
      </c>
      <c r="BH814" s="234">
        <f>IF(O814="sníž. přenesená",K814,0)</f>
        <v>0</v>
      </c>
      <c r="BI814" s="234">
        <f>IF(O814="nulová",K814,0)</f>
        <v>0</v>
      </c>
      <c r="BJ814" s="17" t="s">
        <v>83</v>
      </c>
      <c r="BK814" s="234">
        <f>ROUND(P814*H814,2)</f>
        <v>0</v>
      </c>
      <c r="BL814" s="17" t="s">
        <v>198</v>
      </c>
      <c r="BM814" s="233" t="s">
        <v>995</v>
      </c>
    </row>
    <row r="815" s="2" customFormat="1">
      <c r="A815" s="38"/>
      <c r="B815" s="39"/>
      <c r="C815" s="40"/>
      <c r="D815" s="235" t="s">
        <v>176</v>
      </c>
      <c r="E815" s="40"/>
      <c r="F815" s="236" t="s">
        <v>994</v>
      </c>
      <c r="G815" s="40"/>
      <c r="H815" s="40"/>
      <c r="I815" s="237"/>
      <c r="J815" s="237"/>
      <c r="K815" s="40"/>
      <c r="L815" s="40"/>
      <c r="M815" s="44"/>
      <c r="N815" s="238"/>
      <c r="O815" s="239"/>
      <c r="P815" s="91"/>
      <c r="Q815" s="91"/>
      <c r="R815" s="91"/>
      <c r="S815" s="91"/>
      <c r="T815" s="91"/>
      <c r="U815" s="91"/>
      <c r="V815" s="91"/>
      <c r="W815" s="91"/>
      <c r="X815" s="92"/>
      <c r="Y815" s="38"/>
      <c r="Z815" s="38"/>
      <c r="AA815" s="38"/>
      <c r="AB815" s="38"/>
      <c r="AC815" s="38"/>
      <c r="AD815" s="38"/>
      <c r="AE815" s="38"/>
      <c r="AT815" s="17" t="s">
        <v>176</v>
      </c>
      <c r="AU815" s="17" t="s">
        <v>85</v>
      </c>
    </row>
    <row r="816" s="13" customFormat="1">
      <c r="A816" s="13"/>
      <c r="B816" s="240"/>
      <c r="C816" s="241"/>
      <c r="D816" s="235" t="s">
        <v>205</v>
      </c>
      <c r="E816" s="242" t="s">
        <v>1</v>
      </c>
      <c r="F816" s="243" t="s">
        <v>996</v>
      </c>
      <c r="G816" s="241"/>
      <c r="H816" s="244">
        <v>2.64</v>
      </c>
      <c r="I816" s="245"/>
      <c r="J816" s="245"/>
      <c r="K816" s="241"/>
      <c r="L816" s="241"/>
      <c r="M816" s="246"/>
      <c r="N816" s="247"/>
      <c r="O816" s="248"/>
      <c r="P816" s="248"/>
      <c r="Q816" s="248"/>
      <c r="R816" s="248"/>
      <c r="S816" s="248"/>
      <c r="T816" s="248"/>
      <c r="U816" s="248"/>
      <c r="V816" s="248"/>
      <c r="W816" s="248"/>
      <c r="X816" s="249"/>
      <c r="Y816" s="13"/>
      <c r="Z816" s="13"/>
      <c r="AA816" s="13"/>
      <c r="AB816" s="13"/>
      <c r="AC816" s="13"/>
      <c r="AD816" s="13"/>
      <c r="AE816" s="13"/>
      <c r="AT816" s="250" t="s">
        <v>205</v>
      </c>
      <c r="AU816" s="250" t="s">
        <v>85</v>
      </c>
      <c r="AV816" s="13" t="s">
        <v>85</v>
      </c>
      <c r="AW816" s="13" t="s">
        <v>5</v>
      </c>
      <c r="AX816" s="13" t="s">
        <v>76</v>
      </c>
      <c r="AY816" s="250" t="s">
        <v>168</v>
      </c>
    </row>
    <row r="817" s="13" customFormat="1">
      <c r="A817" s="13"/>
      <c r="B817" s="240"/>
      <c r="C817" s="241"/>
      <c r="D817" s="235" t="s">
        <v>205</v>
      </c>
      <c r="E817" s="242" t="s">
        <v>1</v>
      </c>
      <c r="F817" s="243" t="s">
        <v>997</v>
      </c>
      <c r="G817" s="241"/>
      <c r="H817" s="244">
        <v>24</v>
      </c>
      <c r="I817" s="245"/>
      <c r="J817" s="245"/>
      <c r="K817" s="241"/>
      <c r="L817" s="241"/>
      <c r="M817" s="246"/>
      <c r="N817" s="247"/>
      <c r="O817" s="248"/>
      <c r="P817" s="248"/>
      <c r="Q817" s="248"/>
      <c r="R817" s="248"/>
      <c r="S817" s="248"/>
      <c r="T817" s="248"/>
      <c r="U817" s="248"/>
      <c r="V817" s="248"/>
      <c r="W817" s="248"/>
      <c r="X817" s="249"/>
      <c r="Y817" s="13"/>
      <c r="Z817" s="13"/>
      <c r="AA817" s="13"/>
      <c r="AB817" s="13"/>
      <c r="AC817" s="13"/>
      <c r="AD817" s="13"/>
      <c r="AE817" s="13"/>
      <c r="AT817" s="250" t="s">
        <v>205</v>
      </c>
      <c r="AU817" s="250" t="s">
        <v>85</v>
      </c>
      <c r="AV817" s="13" t="s">
        <v>85</v>
      </c>
      <c r="AW817" s="13" t="s">
        <v>5</v>
      </c>
      <c r="AX817" s="13" t="s">
        <v>76</v>
      </c>
      <c r="AY817" s="250" t="s">
        <v>168</v>
      </c>
    </row>
    <row r="818" s="13" customFormat="1">
      <c r="A818" s="13"/>
      <c r="B818" s="240"/>
      <c r="C818" s="241"/>
      <c r="D818" s="235" t="s">
        <v>205</v>
      </c>
      <c r="E818" s="242" t="s">
        <v>1</v>
      </c>
      <c r="F818" s="243" t="s">
        <v>998</v>
      </c>
      <c r="G818" s="241"/>
      <c r="H818" s="244">
        <v>2.4</v>
      </c>
      <c r="I818" s="245"/>
      <c r="J818" s="245"/>
      <c r="K818" s="241"/>
      <c r="L818" s="241"/>
      <c r="M818" s="246"/>
      <c r="N818" s="247"/>
      <c r="O818" s="248"/>
      <c r="P818" s="248"/>
      <c r="Q818" s="248"/>
      <c r="R818" s="248"/>
      <c r="S818" s="248"/>
      <c r="T818" s="248"/>
      <c r="U818" s="248"/>
      <c r="V818" s="248"/>
      <c r="W818" s="248"/>
      <c r="X818" s="249"/>
      <c r="Y818" s="13"/>
      <c r="Z818" s="13"/>
      <c r="AA818" s="13"/>
      <c r="AB818" s="13"/>
      <c r="AC818" s="13"/>
      <c r="AD818" s="13"/>
      <c r="AE818" s="13"/>
      <c r="AT818" s="250" t="s">
        <v>205</v>
      </c>
      <c r="AU818" s="250" t="s">
        <v>85</v>
      </c>
      <c r="AV818" s="13" t="s">
        <v>85</v>
      </c>
      <c r="AW818" s="13" t="s">
        <v>5</v>
      </c>
      <c r="AX818" s="13" t="s">
        <v>76</v>
      </c>
      <c r="AY818" s="250" t="s">
        <v>168</v>
      </c>
    </row>
    <row r="819" s="14" customFormat="1">
      <c r="A819" s="14"/>
      <c r="B819" s="251"/>
      <c r="C819" s="252"/>
      <c r="D819" s="235" t="s">
        <v>205</v>
      </c>
      <c r="E819" s="253" t="s">
        <v>1</v>
      </c>
      <c r="F819" s="254" t="s">
        <v>207</v>
      </c>
      <c r="G819" s="252"/>
      <c r="H819" s="255">
        <v>29.04</v>
      </c>
      <c r="I819" s="256"/>
      <c r="J819" s="256"/>
      <c r="K819" s="252"/>
      <c r="L819" s="252"/>
      <c r="M819" s="257"/>
      <c r="N819" s="258"/>
      <c r="O819" s="259"/>
      <c r="P819" s="259"/>
      <c r="Q819" s="259"/>
      <c r="R819" s="259"/>
      <c r="S819" s="259"/>
      <c r="T819" s="259"/>
      <c r="U819" s="259"/>
      <c r="V819" s="259"/>
      <c r="W819" s="259"/>
      <c r="X819" s="260"/>
      <c r="Y819" s="14"/>
      <c r="Z819" s="14"/>
      <c r="AA819" s="14"/>
      <c r="AB819" s="14"/>
      <c r="AC819" s="14"/>
      <c r="AD819" s="14"/>
      <c r="AE819" s="14"/>
      <c r="AT819" s="261" t="s">
        <v>205</v>
      </c>
      <c r="AU819" s="261" t="s">
        <v>85</v>
      </c>
      <c r="AV819" s="14" t="s">
        <v>175</v>
      </c>
      <c r="AW819" s="14" t="s">
        <v>5</v>
      </c>
      <c r="AX819" s="14" t="s">
        <v>83</v>
      </c>
      <c r="AY819" s="261" t="s">
        <v>168</v>
      </c>
    </row>
    <row r="820" s="2" customFormat="1" ht="24.15" customHeight="1">
      <c r="A820" s="38"/>
      <c r="B820" s="39"/>
      <c r="C820" s="221" t="s">
        <v>593</v>
      </c>
      <c r="D820" s="221" t="s">
        <v>171</v>
      </c>
      <c r="E820" s="222" t="s">
        <v>999</v>
      </c>
      <c r="F820" s="223" t="s">
        <v>1000</v>
      </c>
      <c r="G820" s="224" t="s">
        <v>478</v>
      </c>
      <c r="H820" s="225">
        <v>47.16</v>
      </c>
      <c r="I820" s="226"/>
      <c r="J820" s="226"/>
      <c r="K820" s="227">
        <f>ROUND(P820*H820,2)</f>
        <v>0</v>
      </c>
      <c r="L820" s="223" t="s">
        <v>1</v>
      </c>
      <c r="M820" s="44"/>
      <c r="N820" s="228" t="s">
        <v>1</v>
      </c>
      <c r="O820" s="229" t="s">
        <v>39</v>
      </c>
      <c r="P820" s="230">
        <f>I820+J820</f>
        <v>0</v>
      </c>
      <c r="Q820" s="230">
        <f>ROUND(I820*H820,2)</f>
        <v>0</v>
      </c>
      <c r="R820" s="230">
        <f>ROUND(J820*H820,2)</f>
        <v>0</v>
      </c>
      <c r="S820" s="91"/>
      <c r="T820" s="231">
        <f>S820*H820</f>
        <v>0</v>
      </c>
      <c r="U820" s="231">
        <v>0</v>
      </c>
      <c r="V820" s="231">
        <f>U820*H820</f>
        <v>0</v>
      </c>
      <c r="W820" s="231">
        <v>0</v>
      </c>
      <c r="X820" s="232">
        <f>W820*H820</f>
        <v>0</v>
      </c>
      <c r="Y820" s="38"/>
      <c r="Z820" s="38"/>
      <c r="AA820" s="38"/>
      <c r="AB820" s="38"/>
      <c r="AC820" s="38"/>
      <c r="AD820" s="38"/>
      <c r="AE820" s="38"/>
      <c r="AR820" s="233" t="s">
        <v>198</v>
      </c>
      <c r="AT820" s="233" t="s">
        <v>171</v>
      </c>
      <c r="AU820" s="233" t="s">
        <v>85</v>
      </c>
      <c r="AY820" s="17" t="s">
        <v>168</v>
      </c>
      <c r="BE820" s="234">
        <f>IF(O820="základní",K820,0)</f>
        <v>0</v>
      </c>
      <c r="BF820" s="234">
        <f>IF(O820="snížená",K820,0)</f>
        <v>0</v>
      </c>
      <c r="BG820" s="234">
        <f>IF(O820="zákl. přenesená",K820,0)</f>
        <v>0</v>
      </c>
      <c r="BH820" s="234">
        <f>IF(O820="sníž. přenesená",K820,0)</f>
        <v>0</v>
      </c>
      <c r="BI820" s="234">
        <f>IF(O820="nulová",K820,0)</f>
        <v>0</v>
      </c>
      <c r="BJ820" s="17" t="s">
        <v>83</v>
      </c>
      <c r="BK820" s="234">
        <f>ROUND(P820*H820,2)</f>
        <v>0</v>
      </c>
      <c r="BL820" s="17" t="s">
        <v>198</v>
      </c>
      <c r="BM820" s="233" t="s">
        <v>1001</v>
      </c>
    </row>
    <row r="821" s="2" customFormat="1">
      <c r="A821" s="38"/>
      <c r="B821" s="39"/>
      <c r="C821" s="40"/>
      <c r="D821" s="235" t="s">
        <v>176</v>
      </c>
      <c r="E821" s="40"/>
      <c r="F821" s="236" t="s">
        <v>1000</v>
      </c>
      <c r="G821" s="40"/>
      <c r="H821" s="40"/>
      <c r="I821" s="237"/>
      <c r="J821" s="237"/>
      <c r="K821" s="40"/>
      <c r="L821" s="40"/>
      <c r="M821" s="44"/>
      <c r="N821" s="238"/>
      <c r="O821" s="239"/>
      <c r="P821" s="91"/>
      <c r="Q821" s="91"/>
      <c r="R821" s="91"/>
      <c r="S821" s="91"/>
      <c r="T821" s="91"/>
      <c r="U821" s="91"/>
      <c r="V821" s="91"/>
      <c r="W821" s="91"/>
      <c r="X821" s="92"/>
      <c r="Y821" s="38"/>
      <c r="Z821" s="38"/>
      <c r="AA821" s="38"/>
      <c r="AB821" s="38"/>
      <c r="AC821" s="38"/>
      <c r="AD821" s="38"/>
      <c r="AE821" s="38"/>
      <c r="AT821" s="17" t="s">
        <v>176</v>
      </c>
      <c r="AU821" s="17" t="s">
        <v>85</v>
      </c>
    </row>
    <row r="822" s="13" customFormat="1">
      <c r="A822" s="13"/>
      <c r="B822" s="240"/>
      <c r="C822" s="241"/>
      <c r="D822" s="235" t="s">
        <v>205</v>
      </c>
      <c r="E822" s="242" t="s">
        <v>1</v>
      </c>
      <c r="F822" s="243" t="s">
        <v>1002</v>
      </c>
      <c r="G822" s="241"/>
      <c r="H822" s="244">
        <v>18.56</v>
      </c>
      <c r="I822" s="245"/>
      <c r="J822" s="245"/>
      <c r="K822" s="241"/>
      <c r="L822" s="241"/>
      <c r="M822" s="246"/>
      <c r="N822" s="247"/>
      <c r="O822" s="248"/>
      <c r="P822" s="248"/>
      <c r="Q822" s="248"/>
      <c r="R822" s="248"/>
      <c r="S822" s="248"/>
      <c r="T822" s="248"/>
      <c r="U822" s="248"/>
      <c r="V822" s="248"/>
      <c r="W822" s="248"/>
      <c r="X822" s="249"/>
      <c r="Y822" s="13"/>
      <c r="Z822" s="13"/>
      <c r="AA822" s="13"/>
      <c r="AB822" s="13"/>
      <c r="AC822" s="13"/>
      <c r="AD822" s="13"/>
      <c r="AE822" s="13"/>
      <c r="AT822" s="250" t="s">
        <v>205</v>
      </c>
      <c r="AU822" s="250" t="s">
        <v>85</v>
      </c>
      <c r="AV822" s="13" t="s">
        <v>85</v>
      </c>
      <c r="AW822" s="13" t="s">
        <v>5</v>
      </c>
      <c r="AX822" s="13" t="s">
        <v>76</v>
      </c>
      <c r="AY822" s="250" t="s">
        <v>168</v>
      </c>
    </row>
    <row r="823" s="13" customFormat="1">
      <c r="A823" s="13"/>
      <c r="B823" s="240"/>
      <c r="C823" s="241"/>
      <c r="D823" s="235" t="s">
        <v>205</v>
      </c>
      <c r="E823" s="242" t="s">
        <v>1</v>
      </c>
      <c r="F823" s="243" t="s">
        <v>1003</v>
      </c>
      <c r="G823" s="241"/>
      <c r="H823" s="244">
        <v>25.96</v>
      </c>
      <c r="I823" s="245"/>
      <c r="J823" s="245"/>
      <c r="K823" s="241"/>
      <c r="L823" s="241"/>
      <c r="M823" s="246"/>
      <c r="N823" s="247"/>
      <c r="O823" s="248"/>
      <c r="P823" s="248"/>
      <c r="Q823" s="248"/>
      <c r="R823" s="248"/>
      <c r="S823" s="248"/>
      <c r="T823" s="248"/>
      <c r="U823" s="248"/>
      <c r="V823" s="248"/>
      <c r="W823" s="248"/>
      <c r="X823" s="249"/>
      <c r="Y823" s="13"/>
      <c r="Z823" s="13"/>
      <c r="AA823" s="13"/>
      <c r="AB823" s="13"/>
      <c r="AC823" s="13"/>
      <c r="AD823" s="13"/>
      <c r="AE823" s="13"/>
      <c r="AT823" s="250" t="s">
        <v>205</v>
      </c>
      <c r="AU823" s="250" t="s">
        <v>85</v>
      </c>
      <c r="AV823" s="13" t="s">
        <v>85</v>
      </c>
      <c r="AW823" s="13" t="s">
        <v>5</v>
      </c>
      <c r="AX823" s="13" t="s">
        <v>76</v>
      </c>
      <c r="AY823" s="250" t="s">
        <v>168</v>
      </c>
    </row>
    <row r="824" s="13" customFormat="1">
      <c r="A824" s="13"/>
      <c r="B824" s="240"/>
      <c r="C824" s="241"/>
      <c r="D824" s="235" t="s">
        <v>205</v>
      </c>
      <c r="E824" s="242" t="s">
        <v>1</v>
      </c>
      <c r="F824" s="243" t="s">
        <v>1004</v>
      </c>
      <c r="G824" s="241"/>
      <c r="H824" s="244">
        <v>2.64</v>
      </c>
      <c r="I824" s="245"/>
      <c r="J824" s="245"/>
      <c r="K824" s="241"/>
      <c r="L824" s="241"/>
      <c r="M824" s="246"/>
      <c r="N824" s="247"/>
      <c r="O824" s="248"/>
      <c r="P824" s="248"/>
      <c r="Q824" s="248"/>
      <c r="R824" s="248"/>
      <c r="S824" s="248"/>
      <c r="T824" s="248"/>
      <c r="U824" s="248"/>
      <c r="V824" s="248"/>
      <c r="W824" s="248"/>
      <c r="X824" s="249"/>
      <c r="Y824" s="13"/>
      <c r="Z824" s="13"/>
      <c r="AA824" s="13"/>
      <c r="AB824" s="13"/>
      <c r="AC824" s="13"/>
      <c r="AD824" s="13"/>
      <c r="AE824" s="13"/>
      <c r="AT824" s="250" t="s">
        <v>205</v>
      </c>
      <c r="AU824" s="250" t="s">
        <v>85</v>
      </c>
      <c r="AV824" s="13" t="s">
        <v>85</v>
      </c>
      <c r="AW824" s="13" t="s">
        <v>5</v>
      </c>
      <c r="AX824" s="13" t="s">
        <v>76</v>
      </c>
      <c r="AY824" s="250" t="s">
        <v>168</v>
      </c>
    </row>
    <row r="825" s="14" customFormat="1">
      <c r="A825" s="14"/>
      <c r="B825" s="251"/>
      <c r="C825" s="252"/>
      <c r="D825" s="235" t="s">
        <v>205</v>
      </c>
      <c r="E825" s="253" t="s">
        <v>1</v>
      </c>
      <c r="F825" s="254" t="s">
        <v>207</v>
      </c>
      <c r="G825" s="252"/>
      <c r="H825" s="255">
        <v>47.16</v>
      </c>
      <c r="I825" s="256"/>
      <c r="J825" s="256"/>
      <c r="K825" s="252"/>
      <c r="L825" s="252"/>
      <c r="M825" s="257"/>
      <c r="N825" s="258"/>
      <c r="O825" s="259"/>
      <c r="P825" s="259"/>
      <c r="Q825" s="259"/>
      <c r="R825" s="259"/>
      <c r="S825" s="259"/>
      <c r="T825" s="259"/>
      <c r="U825" s="259"/>
      <c r="V825" s="259"/>
      <c r="W825" s="259"/>
      <c r="X825" s="260"/>
      <c r="Y825" s="14"/>
      <c r="Z825" s="14"/>
      <c r="AA825" s="14"/>
      <c r="AB825" s="14"/>
      <c r="AC825" s="14"/>
      <c r="AD825" s="14"/>
      <c r="AE825" s="14"/>
      <c r="AT825" s="261" t="s">
        <v>205</v>
      </c>
      <c r="AU825" s="261" t="s">
        <v>85</v>
      </c>
      <c r="AV825" s="14" t="s">
        <v>175</v>
      </c>
      <c r="AW825" s="14" t="s">
        <v>5</v>
      </c>
      <c r="AX825" s="14" t="s">
        <v>83</v>
      </c>
      <c r="AY825" s="261" t="s">
        <v>168</v>
      </c>
    </row>
    <row r="826" s="2" customFormat="1" ht="24.15" customHeight="1">
      <c r="A826" s="38"/>
      <c r="B826" s="39"/>
      <c r="C826" s="221" t="s">
        <v>1005</v>
      </c>
      <c r="D826" s="221" t="s">
        <v>171</v>
      </c>
      <c r="E826" s="222" t="s">
        <v>1006</v>
      </c>
      <c r="F826" s="223" t="s">
        <v>1007</v>
      </c>
      <c r="G826" s="224" t="s">
        <v>478</v>
      </c>
      <c r="H826" s="225">
        <v>12.255</v>
      </c>
      <c r="I826" s="226"/>
      <c r="J826" s="226"/>
      <c r="K826" s="227">
        <f>ROUND(P826*H826,2)</f>
        <v>0</v>
      </c>
      <c r="L826" s="223" t="s">
        <v>1</v>
      </c>
      <c r="M826" s="44"/>
      <c r="N826" s="228" t="s">
        <v>1</v>
      </c>
      <c r="O826" s="229" t="s">
        <v>39</v>
      </c>
      <c r="P826" s="230">
        <f>I826+J826</f>
        <v>0</v>
      </c>
      <c r="Q826" s="230">
        <f>ROUND(I826*H826,2)</f>
        <v>0</v>
      </c>
      <c r="R826" s="230">
        <f>ROUND(J826*H826,2)</f>
        <v>0</v>
      </c>
      <c r="S826" s="91"/>
      <c r="T826" s="231">
        <f>S826*H826</f>
        <v>0</v>
      </c>
      <c r="U826" s="231">
        <v>0</v>
      </c>
      <c r="V826" s="231">
        <f>U826*H826</f>
        <v>0</v>
      </c>
      <c r="W826" s="231">
        <v>0</v>
      </c>
      <c r="X826" s="232">
        <f>W826*H826</f>
        <v>0</v>
      </c>
      <c r="Y826" s="38"/>
      <c r="Z826" s="38"/>
      <c r="AA826" s="38"/>
      <c r="AB826" s="38"/>
      <c r="AC826" s="38"/>
      <c r="AD826" s="38"/>
      <c r="AE826" s="38"/>
      <c r="AR826" s="233" t="s">
        <v>198</v>
      </c>
      <c r="AT826" s="233" t="s">
        <v>171</v>
      </c>
      <c r="AU826" s="233" t="s">
        <v>85</v>
      </c>
      <c r="AY826" s="17" t="s">
        <v>168</v>
      </c>
      <c r="BE826" s="234">
        <f>IF(O826="základní",K826,0)</f>
        <v>0</v>
      </c>
      <c r="BF826" s="234">
        <f>IF(O826="snížená",K826,0)</f>
        <v>0</v>
      </c>
      <c r="BG826" s="234">
        <f>IF(O826="zákl. přenesená",K826,0)</f>
        <v>0</v>
      </c>
      <c r="BH826" s="234">
        <f>IF(O826="sníž. přenesená",K826,0)</f>
        <v>0</v>
      </c>
      <c r="BI826" s="234">
        <f>IF(O826="nulová",K826,0)</f>
        <v>0</v>
      </c>
      <c r="BJ826" s="17" t="s">
        <v>83</v>
      </c>
      <c r="BK826" s="234">
        <f>ROUND(P826*H826,2)</f>
        <v>0</v>
      </c>
      <c r="BL826" s="17" t="s">
        <v>198</v>
      </c>
      <c r="BM826" s="233" t="s">
        <v>1008</v>
      </c>
    </row>
    <row r="827" s="2" customFormat="1">
      <c r="A827" s="38"/>
      <c r="B827" s="39"/>
      <c r="C827" s="40"/>
      <c r="D827" s="235" t="s">
        <v>176</v>
      </c>
      <c r="E827" s="40"/>
      <c r="F827" s="236" t="s">
        <v>1007</v>
      </c>
      <c r="G827" s="40"/>
      <c r="H827" s="40"/>
      <c r="I827" s="237"/>
      <c r="J827" s="237"/>
      <c r="K827" s="40"/>
      <c r="L827" s="40"/>
      <c r="M827" s="44"/>
      <c r="N827" s="238"/>
      <c r="O827" s="239"/>
      <c r="P827" s="91"/>
      <c r="Q827" s="91"/>
      <c r="R827" s="91"/>
      <c r="S827" s="91"/>
      <c r="T827" s="91"/>
      <c r="U827" s="91"/>
      <c r="V827" s="91"/>
      <c r="W827" s="91"/>
      <c r="X827" s="92"/>
      <c r="Y827" s="38"/>
      <c r="Z827" s="38"/>
      <c r="AA827" s="38"/>
      <c r="AB827" s="38"/>
      <c r="AC827" s="38"/>
      <c r="AD827" s="38"/>
      <c r="AE827" s="38"/>
      <c r="AT827" s="17" t="s">
        <v>176</v>
      </c>
      <c r="AU827" s="17" t="s">
        <v>85</v>
      </c>
    </row>
    <row r="828" s="13" customFormat="1">
      <c r="A828" s="13"/>
      <c r="B828" s="240"/>
      <c r="C828" s="241"/>
      <c r="D828" s="235" t="s">
        <v>205</v>
      </c>
      <c r="E828" s="242" t="s">
        <v>1</v>
      </c>
      <c r="F828" s="243" t="s">
        <v>1009</v>
      </c>
      <c r="G828" s="241"/>
      <c r="H828" s="244">
        <v>2.9900000000000004</v>
      </c>
      <c r="I828" s="245"/>
      <c r="J828" s="245"/>
      <c r="K828" s="241"/>
      <c r="L828" s="241"/>
      <c r="M828" s="246"/>
      <c r="N828" s="247"/>
      <c r="O828" s="248"/>
      <c r="P828" s="248"/>
      <c r="Q828" s="248"/>
      <c r="R828" s="248"/>
      <c r="S828" s="248"/>
      <c r="T828" s="248"/>
      <c r="U828" s="248"/>
      <c r="V828" s="248"/>
      <c r="W828" s="248"/>
      <c r="X828" s="249"/>
      <c r="Y828" s="13"/>
      <c r="Z828" s="13"/>
      <c r="AA828" s="13"/>
      <c r="AB828" s="13"/>
      <c r="AC828" s="13"/>
      <c r="AD828" s="13"/>
      <c r="AE828" s="13"/>
      <c r="AT828" s="250" t="s">
        <v>205</v>
      </c>
      <c r="AU828" s="250" t="s">
        <v>85</v>
      </c>
      <c r="AV828" s="13" t="s">
        <v>85</v>
      </c>
      <c r="AW828" s="13" t="s">
        <v>5</v>
      </c>
      <c r="AX828" s="13" t="s">
        <v>76</v>
      </c>
      <c r="AY828" s="250" t="s">
        <v>168</v>
      </c>
    </row>
    <row r="829" s="13" customFormat="1">
      <c r="A829" s="13"/>
      <c r="B829" s="240"/>
      <c r="C829" s="241"/>
      <c r="D829" s="235" t="s">
        <v>205</v>
      </c>
      <c r="E829" s="242" t="s">
        <v>1</v>
      </c>
      <c r="F829" s="243" t="s">
        <v>1010</v>
      </c>
      <c r="G829" s="241"/>
      <c r="H829" s="244">
        <v>9.265</v>
      </c>
      <c r="I829" s="245"/>
      <c r="J829" s="245"/>
      <c r="K829" s="241"/>
      <c r="L829" s="241"/>
      <c r="M829" s="246"/>
      <c r="N829" s="247"/>
      <c r="O829" s="248"/>
      <c r="P829" s="248"/>
      <c r="Q829" s="248"/>
      <c r="R829" s="248"/>
      <c r="S829" s="248"/>
      <c r="T829" s="248"/>
      <c r="U829" s="248"/>
      <c r="V829" s="248"/>
      <c r="W829" s="248"/>
      <c r="X829" s="249"/>
      <c r="Y829" s="13"/>
      <c r="Z829" s="13"/>
      <c r="AA829" s="13"/>
      <c r="AB829" s="13"/>
      <c r="AC829" s="13"/>
      <c r="AD829" s="13"/>
      <c r="AE829" s="13"/>
      <c r="AT829" s="250" t="s">
        <v>205</v>
      </c>
      <c r="AU829" s="250" t="s">
        <v>85</v>
      </c>
      <c r="AV829" s="13" t="s">
        <v>85</v>
      </c>
      <c r="AW829" s="13" t="s">
        <v>5</v>
      </c>
      <c r="AX829" s="13" t="s">
        <v>76</v>
      </c>
      <c r="AY829" s="250" t="s">
        <v>168</v>
      </c>
    </row>
    <row r="830" s="14" customFormat="1">
      <c r="A830" s="14"/>
      <c r="B830" s="251"/>
      <c r="C830" s="252"/>
      <c r="D830" s="235" t="s">
        <v>205</v>
      </c>
      <c r="E830" s="253" t="s">
        <v>1</v>
      </c>
      <c r="F830" s="254" t="s">
        <v>207</v>
      </c>
      <c r="G830" s="252"/>
      <c r="H830" s="255">
        <v>12.255</v>
      </c>
      <c r="I830" s="256"/>
      <c r="J830" s="256"/>
      <c r="K830" s="252"/>
      <c r="L830" s="252"/>
      <c r="M830" s="257"/>
      <c r="N830" s="258"/>
      <c r="O830" s="259"/>
      <c r="P830" s="259"/>
      <c r="Q830" s="259"/>
      <c r="R830" s="259"/>
      <c r="S830" s="259"/>
      <c r="T830" s="259"/>
      <c r="U830" s="259"/>
      <c r="V830" s="259"/>
      <c r="W830" s="259"/>
      <c r="X830" s="260"/>
      <c r="Y830" s="14"/>
      <c r="Z830" s="14"/>
      <c r="AA830" s="14"/>
      <c r="AB830" s="14"/>
      <c r="AC830" s="14"/>
      <c r="AD830" s="14"/>
      <c r="AE830" s="14"/>
      <c r="AT830" s="261" t="s">
        <v>205</v>
      </c>
      <c r="AU830" s="261" t="s">
        <v>85</v>
      </c>
      <c r="AV830" s="14" t="s">
        <v>175</v>
      </c>
      <c r="AW830" s="14" t="s">
        <v>5</v>
      </c>
      <c r="AX830" s="14" t="s">
        <v>83</v>
      </c>
      <c r="AY830" s="261" t="s">
        <v>168</v>
      </c>
    </row>
    <row r="831" s="2" customFormat="1" ht="24.15" customHeight="1">
      <c r="A831" s="38"/>
      <c r="B831" s="39"/>
      <c r="C831" s="221" t="s">
        <v>597</v>
      </c>
      <c r="D831" s="221" t="s">
        <v>171</v>
      </c>
      <c r="E831" s="222" t="s">
        <v>1011</v>
      </c>
      <c r="F831" s="223" t="s">
        <v>1012</v>
      </c>
      <c r="G831" s="224" t="s">
        <v>478</v>
      </c>
      <c r="H831" s="225">
        <v>19.25</v>
      </c>
      <c r="I831" s="226"/>
      <c r="J831" s="226"/>
      <c r="K831" s="227">
        <f>ROUND(P831*H831,2)</f>
        <v>0</v>
      </c>
      <c r="L831" s="223" t="s">
        <v>1</v>
      </c>
      <c r="M831" s="44"/>
      <c r="N831" s="228" t="s">
        <v>1</v>
      </c>
      <c r="O831" s="229" t="s">
        <v>39</v>
      </c>
      <c r="P831" s="230">
        <f>I831+J831</f>
        <v>0</v>
      </c>
      <c r="Q831" s="230">
        <f>ROUND(I831*H831,2)</f>
        <v>0</v>
      </c>
      <c r="R831" s="230">
        <f>ROUND(J831*H831,2)</f>
        <v>0</v>
      </c>
      <c r="S831" s="91"/>
      <c r="T831" s="231">
        <f>S831*H831</f>
        <v>0</v>
      </c>
      <c r="U831" s="231">
        <v>0</v>
      </c>
      <c r="V831" s="231">
        <f>U831*H831</f>
        <v>0</v>
      </c>
      <c r="W831" s="231">
        <v>0</v>
      </c>
      <c r="X831" s="232">
        <f>W831*H831</f>
        <v>0</v>
      </c>
      <c r="Y831" s="38"/>
      <c r="Z831" s="38"/>
      <c r="AA831" s="38"/>
      <c r="AB831" s="38"/>
      <c r="AC831" s="38"/>
      <c r="AD831" s="38"/>
      <c r="AE831" s="38"/>
      <c r="AR831" s="233" t="s">
        <v>198</v>
      </c>
      <c r="AT831" s="233" t="s">
        <v>171</v>
      </c>
      <c r="AU831" s="233" t="s">
        <v>85</v>
      </c>
      <c r="AY831" s="17" t="s">
        <v>168</v>
      </c>
      <c r="BE831" s="234">
        <f>IF(O831="základní",K831,0)</f>
        <v>0</v>
      </c>
      <c r="BF831" s="234">
        <f>IF(O831="snížená",K831,0)</f>
        <v>0</v>
      </c>
      <c r="BG831" s="234">
        <f>IF(O831="zákl. přenesená",K831,0)</f>
        <v>0</v>
      </c>
      <c r="BH831" s="234">
        <f>IF(O831="sníž. přenesená",K831,0)</f>
        <v>0</v>
      </c>
      <c r="BI831" s="234">
        <f>IF(O831="nulová",K831,0)</f>
        <v>0</v>
      </c>
      <c r="BJ831" s="17" t="s">
        <v>83</v>
      </c>
      <c r="BK831" s="234">
        <f>ROUND(P831*H831,2)</f>
        <v>0</v>
      </c>
      <c r="BL831" s="17" t="s">
        <v>198</v>
      </c>
      <c r="BM831" s="233" t="s">
        <v>1013</v>
      </c>
    </row>
    <row r="832" s="2" customFormat="1">
      <c r="A832" s="38"/>
      <c r="B832" s="39"/>
      <c r="C832" s="40"/>
      <c r="D832" s="235" t="s">
        <v>176</v>
      </c>
      <c r="E832" s="40"/>
      <c r="F832" s="236" t="s">
        <v>1012</v>
      </c>
      <c r="G832" s="40"/>
      <c r="H832" s="40"/>
      <c r="I832" s="237"/>
      <c r="J832" s="237"/>
      <c r="K832" s="40"/>
      <c r="L832" s="40"/>
      <c r="M832" s="44"/>
      <c r="N832" s="238"/>
      <c r="O832" s="239"/>
      <c r="P832" s="91"/>
      <c r="Q832" s="91"/>
      <c r="R832" s="91"/>
      <c r="S832" s="91"/>
      <c r="T832" s="91"/>
      <c r="U832" s="91"/>
      <c r="V832" s="91"/>
      <c r="W832" s="91"/>
      <c r="X832" s="92"/>
      <c r="Y832" s="38"/>
      <c r="Z832" s="38"/>
      <c r="AA832" s="38"/>
      <c r="AB832" s="38"/>
      <c r="AC832" s="38"/>
      <c r="AD832" s="38"/>
      <c r="AE832" s="38"/>
      <c r="AT832" s="17" t="s">
        <v>176</v>
      </c>
      <c r="AU832" s="17" t="s">
        <v>85</v>
      </c>
    </row>
    <row r="833" s="13" customFormat="1">
      <c r="A833" s="13"/>
      <c r="B833" s="240"/>
      <c r="C833" s="241"/>
      <c r="D833" s="235" t="s">
        <v>205</v>
      </c>
      <c r="E833" s="242" t="s">
        <v>1</v>
      </c>
      <c r="F833" s="243" t="s">
        <v>1014</v>
      </c>
      <c r="G833" s="241"/>
      <c r="H833" s="244">
        <v>19.25</v>
      </c>
      <c r="I833" s="245"/>
      <c r="J833" s="245"/>
      <c r="K833" s="241"/>
      <c r="L833" s="241"/>
      <c r="M833" s="246"/>
      <c r="N833" s="247"/>
      <c r="O833" s="248"/>
      <c r="P833" s="248"/>
      <c r="Q833" s="248"/>
      <c r="R833" s="248"/>
      <c r="S833" s="248"/>
      <c r="T833" s="248"/>
      <c r="U833" s="248"/>
      <c r="V833" s="248"/>
      <c r="W833" s="248"/>
      <c r="X833" s="249"/>
      <c r="Y833" s="13"/>
      <c r="Z833" s="13"/>
      <c r="AA833" s="13"/>
      <c r="AB833" s="13"/>
      <c r="AC833" s="13"/>
      <c r="AD833" s="13"/>
      <c r="AE833" s="13"/>
      <c r="AT833" s="250" t="s">
        <v>205</v>
      </c>
      <c r="AU833" s="250" t="s">
        <v>85</v>
      </c>
      <c r="AV833" s="13" t="s">
        <v>85</v>
      </c>
      <c r="AW833" s="13" t="s">
        <v>5</v>
      </c>
      <c r="AX833" s="13" t="s">
        <v>76</v>
      </c>
      <c r="AY833" s="250" t="s">
        <v>168</v>
      </c>
    </row>
    <row r="834" s="14" customFormat="1">
      <c r="A834" s="14"/>
      <c r="B834" s="251"/>
      <c r="C834" s="252"/>
      <c r="D834" s="235" t="s">
        <v>205</v>
      </c>
      <c r="E834" s="253" t="s">
        <v>1</v>
      </c>
      <c r="F834" s="254" t="s">
        <v>207</v>
      </c>
      <c r="G834" s="252"/>
      <c r="H834" s="255">
        <v>19.25</v>
      </c>
      <c r="I834" s="256"/>
      <c r="J834" s="256"/>
      <c r="K834" s="252"/>
      <c r="L834" s="252"/>
      <c r="M834" s="257"/>
      <c r="N834" s="258"/>
      <c r="O834" s="259"/>
      <c r="P834" s="259"/>
      <c r="Q834" s="259"/>
      <c r="R834" s="259"/>
      <c r="S834" s="259"/>
      <c r="T834" s="259"/>
      <c r="U834" s="259"/>
      <c r="V834" s="259"/>
      <c r="W834" s="259"/>
      <c r="X834" s="260"/>
      <c r="Y834" s="14"/>
      <c r="Z834" s="14"/>
      <c r="AA834" s="14"/>
      <c r="AB834" s="14"/>
      <c r="AC834" s="14"/>
      <c r="AD834" s="14"/>
      <c r="AE834" s="14"/>
      <c r="AT834" s="261" t="s">
        <v>205</v>
      </c>
      <c r="AU834" s="261" t="s">
        <v>85</v>
      </c>
      <c r="AV834" s="14" t="s">
        <v>175</v>
      </c>
      <c r="AW834" s="14" t="s">
        <v>5</v>
      </c>
      <c r="AX834" s="14" t="s">
        <v>83</v>
      </c>
      <c r="AY834" s="261" t="s">
        <v>168</v>
      </c>
    </row>
    <row r="835" s="2" customFormat="1" ht="24.15" customHeight="1">
      <c r="A835" s="38"/>
      <c r="B835" s="39"/>
      <c r="C835" s="221" t="s">
        <v>1015</v>
      </c>
      <c r="D835" s="221" t="s">
        <v>171</v>
      </c>
      <c r="E835" s="222" t="s">
        <v>1016</v>
      </c>
      <c r="F835" s="223" t="s">
        <v>1017</v>
      </c>
      <c r="G835" s="224" t="s">
        <v>292</v>
      </c>
      <c r="H835" s="225">
        <v>3</v>
      </c>
      <c r="I835" s="226"/>
      <c r="J835" s="226"/>
      <c r="K835" s="227">
        <f>ROUND(P835*H835,2)</f>
        <v>0</v>
      </c>
      <c r="L835" s="223" t="s">
        <v>1</v>
      </c>
      <c r="M835" s="44"/>
      <c r="N835" s="228" t="s">
        <v>1</v>
      </c>
      <c r="O835" s="229" t="s">
        <v>39</v>
      </c>
      <c r="P835" s="230">
        <f>I835+J835</f>
        <v>0</v>
      </c>
      <c r="Q835" s="230">
        <f>ROUND(I835*H835,2)</f>
        <v>0</v>
      </c>
      <c r="R835" s="230">
        <f>ROUND(J835*H835,2)</f>
        <v>0</v>
      </c>
      <c r="S835" s="91"/>
      <c r="T835" s="231">
        <f>S835*H835</f>
        <v>0</v>
      </c>
      <c r="U835" s="231">
        <v>0</v>
      </c>
      <c r="V835" s="231">
        <f>U835*H835</f>
        <v>0</v>
      </c>
      <c r="W835" s="231">
        <v>0</v>
      </c>
      <c r="X835" s="232">
        <f>W835*H835</f>
        <v>0</v>
      </c>
      <c r="Y835" s="38"/>
      <c r="Z835" s="38"/>
      <c r="AA835" s="38"/>
      <c r="AB835" s="38"/>
      <c r="AC835" s="38"/>
      <c r="AD835" s="38"/>
      <c r="AE835" s="38"/>
      <c r="AR835" s="233" t="s">
        <v>198</v>
      </c>
      <c r="AT835" s="233" t="s">
        <v>171</v>
      </c>
      <c r="AU835" s="233" t="s">
        <v>85</v>
      </c>
      <c r="AY835" s="17" t="s">
        <v>168</v>
      </c>
      <c r="BE835" s="234">
        <f>IF(O835="základní",K835,0)</f>
        <v>0</v>
      </c>
      <c r="BF835" s="234">
        <f>IF(O835="snížená",K835,0)</f>
        <v>0</v>
      </c>
      <c r="BG835" s="234">
        <f>IF(O835="zákl. přenesená",K835,0)</f>
        <v>0</v>
      </c>
      <c r="BH835" s="234">
        <f>IF(O835="sníž. přenesená",K835,0)</f>
        <v>0</v>
      </c>
      <c r="BI835" s="234">
        <f>IF(O835="nulová",K835,0)</f>
        <v>0</v>
      </c>
      <c r="BJ835" s="17" t="s">
        <v>83</v>
      </c>
      <c r="BK835" s="234">
        <f>ROUND(P835*H835,2)</f>
        <v>0</v>
      </c>
      <c r="BL835" s="17" t="s">
        <v>198</v>
      </c>
      <c r="BM835" s="233" t="s">
        <v>1018</v>
      </c>
    </row>
    <row r="836" s="2" customFormat="1">
      <c r="A836" s="38"/>
      <c r="B836" s="39"/>
      <c r="C836" s="40"/>
      <c r="D836" s="235" t="s">
        <v>176</v>
      </c>
      <c r="E836" s="40"/>
      <c r="F836" s="236" t="s">
        <v>1017</v>
      </c>
      <c r="G836" s="40"/>
      <c r="H836" s="40"/>
      <c r="I836" s="237"/>
      <c r="J836" s="237"/>
      <c r="K836" s="40"/>
      <c r="L836" s="40"/>
      <c r="M836" s="44"/>
      <c r="N836" s="238"/>
      <c r="O836" s="239"/>
      <c r="P836" s="91"/>
      <c r="Q836" s="91"/>
      <c r="R836" s="91"/>
      <c r="S836" s="91"/>
      <c r="T836" s="91"/>
      <c r="U836" s="91"/>
      <c r="V836" s="91"/>
      <c r="W836" s="91"/>
      <c r="X836" s="92"/>
      <c r="Y836" s="38"/>
      <c r="Z836" s="38"/>
      <c r="AA836" s="38"/>
      <c r="AB836" s="38"/>
      <c r="AC836" s="38"/>
      <c r="AD836" s="38"/>
      <c r="AE836" s="38"/>
      <c r="AT836" s="17" t="s">
        <v>176</v>
      </c>
      <c r="AU836" s="17" t="s">
        <v>85</v>
      </c>
    </row>
    <row r="837" s="2" customFormat="1" ht="24.15" customHeight="1">
      <c r="A837" s="38"/>
      <c r="B837" s="39"/>
      <c r="C837" s="221" t="s">
        <v>600</v>
      </c>
      <c r="D837" s="221" t="s">
        <v>171</v>
      </c>
      <c r="E837" s="222" t="s">
        <v>1019</v>
      </c>
      <c r="F837" s="223" t="s">
        <v>1020</v>
      </c>
      <c r="G837" s="224" t="s">
        <v>478</v>
      </c>
      <c r="H837" s="225">
        <v>15.95</v>
      </c>
      <c r="I837" s="226"/>
      <c r="J837" s="226"/>
      <c r="K837" s="227">
        <f>ROUND(P837*H837,2)</f>
        <v>0</v>
      </c>
      <c r="L837" s="223" t="s">
        <v>1</v>
      </c>
      <c r="M837" s="44"/>
      <c r="N837" s="228" t="s">
        <v>1</v>
      </c>
      <c r="O837" s="229" t="s">
        <v>39</v>
      </c>
      <c r="P837" s="230">
        <f>I837+J837</f>
        <v>0</v>
      </c>
      <c r="Q837" s="230">
        <f>ROUND(I837*H837,2)</f>
        <v>0</v>
      </c>
      <c r="R837" s="230">
        <f>ROUND(J837*H837,2)</f>
        <v>0</v>
      </c>
      <c r="S837" s="91"/>
      <c r="T837" s="231">
        <f>S837*H837</f>
        <v>0</v>
      </c>
      <c r="U837" s="231">
        <v>0</v>
      </c>
      <c r="V837" s="231">
        <f>U837*H837</f>
        <v>0</v>
      </c>
      <c r="W837" s="231">
        <v>0</v>
      </c>
      <c r="X837" s="232">
        <f>W837*H837</f>
        <v>0</v>
      </c>
      <c r="Y837" s="38"/>
      <c r="Z837" s="38"/>
      <c r="AA837" s="38"/>
      <c r="AB837" s="38"/>
      <c r="AC837" s="38"/>
      <c r="AD837" s="38"/>
      <c r="AE837" s="38"/>
      <c r="AR837" s="233" t="s">
        <v>198</v>
      </c>
      <c r="AT837" s="233" t="s">
        <v>171</v>
      </c>
      <c r="AU837" s="233" t="s">
        <v>85</v>
      </c>
      <c r="AY837" s="17" t="s">
        <v>168</v>
      </c>
      <c r="BE837" s="234">
        <f>IF(O837="základní",K837,0)</f>
        <v>0</v>
      </c>
      <c r="BF837" s="234">
        <f>IF(O837="snížená",K837,0)</f>
        <v>0</v>
      </c>
      <c r="BG837" s="234">
        <f>IF(O837="zákl. přenesená",K837,0)</f>
        <v>0</v>
      </c>
      <c r="BH837" s="234">
        <f>IF(O837="sníž. přenesená",K837,0)</f>
        <v>0</v>
      </c>
      <c r="BI837" s="234">
        <f>IF(O837="nulová",K837,0)</f>
        <v>0</v>
      </c>
      <c r="BJ837" s="17" t="s">
        <v>83</v>
      </c>
      <c r="BK837" s="234">
        <f>ROUND(P837*H837,2)</f>
        <v>0</v>
      </c>
      <c r="BL837" s="17" t="s">
        <v>198</v>
      </c>
      <c r="BM837" s="233" t="s">
        <v>1021</v>
      </c>
    </row>
    <row r="838" s="2" customFormat="1">
      <c r="A838" s="38"/>
      <c r="B838" s="39"/>
      <c r="C838" s="40"/>
      <c r="D838" s="235" t="s">
        <v>176</v>
      </c>
      <c r="E838" s="40"/>
      <c r="F838" s="236" t="s">
        <v>1020</v>
      </c>
      <c r="G838" s="40"/>
      <c r="H838" s="40"/>
      <c r="I838" s="237"/>
      <c r="J838" s="237"/>
      <c r="K838" s="40"/>
      <c r="L838" s="40"/>
      <c r="M838" s="44"/>
      <c r="N838" s="238"/>
      <c r="O838" s="239"/>
      <c r="P838" s="91"/>
      <c r="Q838" s="91"/>
      <c r="R838" s="91"/>
      <c r="S838" s="91"/>
      <c r="T838" s="91"/>
      <c r="U838" s="91"/>
      <c r="V838" s="91"/>
      <c r="W838" s="91"/>
      <c r="X838" s="92"/>
      <c r="Y838" s="38"/>
      <c r="Z838" s="38"/>
      <c r="AA838" s="38"/>
      <c r="AB838" s="38"/>
      <c r="AC838" s="38"/>
      <c r="AD838" s="38"/>
      <c r="AE838" s="38"/>
      <c r="AT838" s="17" t="s">
        <v>176</v>
      </c>
      <c r="AU838" s="17" t="s">
        <v>85</v>
      </c>
    </row>
    <row r="839" s="13" customFormat="1">
      <c r="A839" s="13"/>
      <c r="B839" s="240"/>
      <c r="C839" s="241"/>
      <c r="D839" s="235" t="s">
        <v>205</v>
      </c>
      <c r="E839" s="242" t="s">
        <v>1</v>
      </c>
      <c r="F839" s="243" t="s">
        <v>1022</v>
      </c>
      <c r="G839" s="241"/>
      <c r="H839" s="244">
        <v>15.95</v>
      </c>
      <c r="I839" s="245"/>
      <c r="J839" s="245"/>
      <c r="K839" s="241"/>
      <c r="L839" s="241"/>
      <c r="M839" s="246"/>
      <c r="N839" s="247"/>
      <c r="O839" s="248"/>
      <c r="P839" s="248"/>
      <c r="Q839" s="248"/>
      <c r="R839" s="248"/>
      <c r="S839" s="248"/>
      <c r="T839" s="248"/>
      <c r="U839" s="248"/>
      <c r="V839" s="248"/>
      <c r="W839" s="248"/>
      <c r="X839" s="249"/>
      <c r="Y839" s="13"/>
      <c r="Z839" s="13"/>
      <c r="AA839" s="13"/>
      <c r="AB839" s="13"/>
      <c r="AC839" s="13"/>
      <c r="AD839" s="13"/>
      <c r="AE839" s="13"/>
      <c r="AT839" s="250" t="s">
        <v>205</v>
      </c>
      <c r="AU839" s="250" t="s">
        <v>85</v>
      </c>
      <c r="AV839" s="13" t="s">
        <v>85</v>
      </c>
      <c r="AW839" s="13" t="s">
        <v>5</v>
      </c>
      <c r="AX839" s="13" t="s">
        <v>76</v>
      </c>
      <c r="AY839" s="250" t="s">
        <v>168</v>
      </c>
    </row>
    <row r="840" s="14" customFormat="1">
      <c r="A840" s="14"/>
      <c r="B840" s="251"/>
      <c r="C840" s="252"/>
      <c r="D840" s="235" t="s">
        <v>205</v>
      </c>
      <c r="E840" s="253" t="s">
        <v>1</v>
      </c>
      <c r="F840" s="254" t="s">
        <v>207</v>
      </c>
      <c r="G840" s="252"/>
      <c r="H840" s="255">
        <v>15.95</v>
      </c>
      <c r="I840" s="256"/>
      <c r="J840" s="256"/>
      <c r="K840" s="252"/>
      <c r="L840" s="252"/>
      <c r="M840" s="257"/>
      <c r="N840" s="258"/>
      <c r="O840" s="259"/>
      <c r="P840" s="259"/>
      <c r="Q840" s="259"/>
      <c r="R840" s="259"/>
      <c r="S840" s="259"/>
      <c r="T840" s="259"/>
      <c r="U840" s="259"/>
      <c r="V840" s="259"/>
      <c r="W840" s="259"/>
      <c r="X840" s="260"/>
      <c r="Y840" s="14"/>
      <c r="Z840" s="14"/>
      <c r="AA840" s="14"/>
      <c r="AB840" s="14"/>
      <c r="AC840" s="14"/>
      <c r="AD840" s="14"/>
      <c r="AE840" s="14"/>
      <c r="AT840" s="261" t="s">
        <v>205</v>
      </c>
      <c r="AU840" s="261" t="s">
        <v>85</v>
      </c>
      <c r="AV840" s="14" t="s">
        <v>175</v>
      </c>
      <c r="AW840" s="14" t="s">
        <v>5</v>
      </c>
      <c r="AX840" s="14" t="s">
        <v>83</v>
      </c>
      <c r="AY840" s="261" t="s">
        <v>168</v>
      </c>
    </row>
    <row r="841" s="2" customFormat="1" ht="24.15" customHeight="1">
      <c r="A841" s="38"/>
      <c r="B841" s="39"/>
      <c r="C841" s="221" t="s">
        <v>1023</v>
      </c>
      <c r="D841" s="221" t="s">
        <v>171</v>
      </c>
      <c r="E841" s="222" t="s">
        <v>1024</v>
      </c>
      <c r="F841" s="223" t="s">
        <v>1025</v>
      </c>
      <c r="G841" s="224" t="s">
        <v>226</v>
      </c>
      <c r="H841" s="225">
        <v>14.8</v>
      </c>
      <c r="I841" s="226"/>
      <c r="J841" s="226"/>
      <c r="K841" s="227">
        <f>ROUND(P841*H841,2)</f>
        <v>0</v>
      </c>
      <c r="L841" s="223" t="s">
        <v>1</v>
      </c>
      <c r="M841" s="44"/>
      <c r="N841" s="228" t="s">
        <v>1</v>
      </c>
      <c r="O841" s="229" t="s">
        <v>39</v>
      </c>
      <c r="P841" s="230">
        <f>I841+J841</f>
        <v>0</v>
      </c>
      <c r="Q841" s="230">
        <f>ROUND(I841*H841,2)</f>
        <v>0</v>
      </c>
      <c r="R841" s="230">
        <f>ROUND(J841*H841,2)</f>
        <v>0</v>
      </c>
      <c r="S841" s="91"/>
      <c r="T841" s="231">
        <f>S841*H841</f>
        <v>0</v>
      </c>
      <c r="U841" s="231">
        <v>0</v>
      </c>
      <c r="V841" s="231">
        <f>U841*H841</f>
        <v>0</v>
      </c>
      <c r="W841" s="231">
        <v>0</v>
      </c>
      <c r="X841" s="232">
        <f>W841*H841</f>
        <v>0</v>
      </c>
      <c r="Y841" s="38"/>
      <c r="Z841" s="38"/>
      <c r="AA841" s="38"/>
      <c r="AB841" s="38"/>
      <c r="AC841" s="38"/>
      <c r="AD841" s="38"/>
      <c r="AE841" s="38"/>
      <c r="AR841" s="233" t="s">
        <v>198</v>
      </c>
      <c r="AT841" s="233" t="s">
        <v>171</v>
      </c>
      <c r="AU841" s="233" t="s">
        <v>85</v>
      </c>
      <c r="AY841" s="17" t="s">
        <v>168</v>
      </c>
      <c r="BE841" s="234">
        <f>IF(O841="základní",K841,0)</f>
        <v>0</v>
      </c>
      <c r="BF841" s="234">
        <f>IF(O841="snížená",K841,0)</f>
        <v>0</v>
      </c>
      <c r="BG841" s="234">
        <f>IF(O841="zákl. přenesená",K841,0)</f>
        <v>0</v>
      </c>
      <c r="BH841" s="234">
        <f>IF(O841="sníž. přenesená",K841,0)</f>
        <v>0</v>
      </c>
      <c r="BI841" s="234">
        <f>IF(O841="nulová",K841,0)</f>
        <v>0</v>
      </c>
      <c r="BJ841" s="17" t="s">
        <v>83</v>
      </c>
      <c r="BK841" s="234">
        <f>ROUND(P841*H841,2)</f>
        <v>0</v>
      </c>
      <c r="BL841" s="17" t="s">
        <v>198</v>
      </c>
      <c r="BM841" s="233" t="s">
        <v>1026</v>
      </c>
    </row>
    <row r="842" s="2" customFormat="1">
      <c r="A842" s="38"/>
      <c r="B842" s="39"/>
      <c r="C842" s="40"/>
      <c r="D842" s="235" t="s">
        <v>176</v>
      </c>
      <c r="E842" s="40"/>
      <c r="F842" s="236" t="s">
        <v>1025</v>
      </c>
      <c r="G842" s="40"/>
      <c r="H842" s="40"/>
      <c r="I842" s="237"/>
      <c r="J842" s="237"/>
      <c r="K842" s="40"/>
      <c r="L842" s="40"/>
      <c r="M842" s="44"/>
      <c r="N842" s="238"/>
      <c r="O842" s="239"/>
      <c r="P842" s="91"/>
      <c r="Q842" s="91"/>
      <c r="R842" s="91"/>
      <c r="S842" s="91"/>
      <c r="T842" s="91"/>
      <c r="U842" s="91"/>
      <c r="V842" s="91"/>
      <c r="W842" s="91"/>
      <c r="X842" s="92"/>
      <c r="Y842" s="38"/>
      <c r="Z842" s="38"/>
      <c r="AA842" s="38"/>
      <c r="AB842" s="38"/>
      <c r="AC842" s="38"/>
      <c r="AD842" s="38"/>
      <c r="AE842" s="38"/>
      <c r="AT842" s="17" t="s">
        <v>176</v>
      </c>
      <c r="AU842" s="17" t="s">
        <v>85</v>
      </c>
    </row>
    <row r="843" s="13" customFormat="1">
      <c r="A843" s="13"/>
      <c r="B843" s="240"/>
      <c r="C843" s="241"/>
      <c r="D843" s="235" t="s">
        <v>205</v>
      </c>
      <c r="E843" s="242" t="s">
        <v>1</v>
      </c>
      <c r="F843" s="243" t="s">
        <v>1027</v>
      </c>
      <c r="G843" s="241"/>
      <c r="H843" s="244">
        <v>14.8</v>
      </c>
      <c r="I843" s="245"/>
      <c r="J843" s="245"/>
      <c r="K843" s="241"/>
      <c r="L843" s="241"/>
      <c r="M843" s="246"/>
      <c r="N843" s="247"/>
      <c r="O843" s="248"/>
      <c r="P843" s="248"/>
      <c r="Q843" s="248"/>
      <c r="R843" s="248"/>
      <c r="S843" s="248"/>
      <c r="T843" s="248"/>
      <c r="U843" s="248"/>
      <c r="V843" s="248"/>
      <c r="W843" s="248"/>
      <c r="X843" s="249"/>
      <c r="Y843" s="13"/>
      <c r="Z843" s="13"/>
      <c r="AA843" s="13"/>
      <c r="AB843" s="13"/>
      <c r="AC843" s="13"/>
      <c r="AD843" s="13"/>
      <c r="AE843" s="13"/>
      <c r="AT843" s="250" t="s">
        <v>205</v>
      </c>
      <c r="AU843" s="250" t="s">
        <v>85</v>
      </c>
      <c r="AV843" s="13" t="s">
        <v>85</v>
      </c>
      <c r="AW843" s="13" t="s">
        <v>5</v>
      </c>
      <c r="AX843" s="13" t="s">
        <v>76</v>
      </c>
      <c r="AY843" s="250" t="s">
        <v>168</v>
      </c>
    </row>
    <row r="844" s="14" customFormat="1">
      <c r="A844" s="14"/>
      <c r="B844" s="251"/>
      <c r="C844" s="252"/>
      <c r="D844" s="235" t="s">
        <v>205</v>
      </c>
      <c r="E844" s="253" t="s">
        <v>1</v>
      </c>
      <c r="F844" s="254" t="s">
        <v>207</v>
      </c>
      <c r="G844" s="252"/>
      <c r="H844" s="255">
        <v>14.8</v>
      </c>
      <c r="I844" s="256"/>
      <c r="J844" s="256"/>
      <c r="K844" s="252"/>
      <c r="L844" s="252"/>
      <c r="M844" s="257"/>
      <c r="N844" s="258"/>
      <c r="O844" s="259"/>
      <c r="P844" s="259"/>
      <c r="Q844" s="259"/>
      <c r="R844" s="259"/>
      <c r="S844" s="259"/>
      <c r="T844" s="259"/>
      <c r="U844" s="259"/>
      <c r="V844" s="259"/>
      <c r="W844" s="259"/>
      <c r="X844" s="260"/>
      <c r="Y844" s="14"/>
      <c r="Z844" s="14"/>
      <c r="AA844" s="14"/>
      <c r="AB844" s="14"/>
      <c r="AC844" s="14"/>
      <c r="AD844" s="14"/>
      <c r="AE844" s="14"/>
      <c r="AT844" s="261" t="s">
        <v>205</v>
      </c>
      <c r="AU844" s="261" t="s">
        <v>85</v>
      </c>
      <c r="AV844" s="14" t="s">
        <v>175</v>
      </c>
      <c r="AW844" s="14" t="s">
        <v>5</v>
      </c>
      <c r="AX844" s="14" t="s">
        <v>83</v>
      </c>
      <c r="AY844" s="261" t="s">
        <v>168</v>
      </c>
    </row>
    <row r="845" s="12" customFormat="1" ht="22.8" customHeight="1">
      <c r="A845" s="12"/>
      <c r="B845" s="204"/>
      <c r="C845" s="205"/>
      <c r="D845" s="206" t="s">
        <v>75</v>
      </c>
      <c r="E845" s="219" t="s">
        <v>1028</v>
      </c>
      <c r="F845" s="219" t="s">
        <v>1029</v>
      </c>
      <c r="G845" s="205"/>
      <c r="H845" s="205"/>
      <c r="I845" s="208"/>
      <c r="J845" s="208"/>
      <c r="K845" s="220">
        <f>BK845</f>
        <v>0</v>
      </c>
      <c r="L845" s="205"/>
      <c r="M845" s="210"/>
      <c r="N845" s="211"/>
      <c r="O845" s="212"/>
      <c r="P845" s="212"/>
      <c r="Q845" s="213">
        <f>SUM(Q846:Q879)</f>
        <v>0</v>
      </c>
      <c r="R845" s="213">
        <f>SUM(R846:R879)</f>
        <v>0</v>
      </c>
      <c r="S845" s="212"/>
      <c r="T845" s="214">
        <f>SUM(T846:T879)</f>
        <v>0</v>
      </c>
      <c r="U845" s="212"/>
      <c r="V845" s="214">
        <f>SUM(V846:V879)</f>
        <v>0</v>
      </c>
      <c r="W845" s="212"/>
      <c r="X845" s="215">
        <f>SUM(X846:X879)</f>
        <v>0</v>
      </c>
      <c r="Y845" s="12"/>
      <c r="Z845" s="12"/>
      <c r="AA845" s="12"/>
      <c r="AB845" s="12"/>
      <c r="AC845" s="12"/>
      <c r="AD845" s="12"/>
      <c r="AE845" s="12"/>
      <c r="AR845" s="216" t="s">
        <v>85</v>
      </c>
      <c r="AT845" s="217" t="s">
        <v>75</v>
      </c>
      <c r="AU845" s="217" t="s">
        <v>83</v>
      </c>
      <c r="AY845" s="216" t="s">
        <v>168</v>
      </c>
      <c r="BK845" s="218">
        <f>SUM(BK846:BK879)</f>
        <v>0</v>
      </c>
    </row>
    <row r="846" s="2" customFormat="1" ht="24.15" customHeight="1">
      <c r="A846" s="38"/>
      <c r="B846" s="39"/>
      <c r="C846" s="221" t="s">
        <v>605</v>
      </c>
      <c r="D846" s="221" t="s">
        <v>171</v>
      </c>
      <c r="E846" s="222" t="s">
        <v>1030</v>
      </c>
      <c r="F846" s="223" t="s">
        <v>1031</v>
      </c>
      <c r="G846" s="224" t="s">
        <v>203</v>
      </c>
      <c r="H846" s="225">
        <v>24.36</v>
      </c>
      <c r="I846" s="226"/>
      <c r="J846" s="226"/>
      <c r="K846" s="227">
        <f>ROUND(P846*H846,2)</f>
        <v>0</v>
      </c>
      <c r="L846" s="223" t="s">
        <v>1</v>
      </c>
      <c r="M846" s="44"/>
      <c r="N846" s="228" t="s">
        <v>1</v>
      </c>
      <c r="O846" s="229" t="s">
        <v>39</v>
      </c>
      <c r="P846" s="230">
        <f>I846+J846</f>
        <v>0</v>
      </c>
      <c r="Q846" s="230">
        <f>ROUND(I846*H846,2)</f>
        <v>0</v>
      </c>
      <c r="R846" s="230">
        <f>ROUND(J846*H846,2)</f>
        <v>0</v>
      </c>
      <c r="S846" s="91"/>
      <c r="T846" s="231">
        <f>S846*H846</f>
        <v>0</v>
      </c>
      <c r="U846" s="231">
        <v>0</v>
      </c>
      <c r="V846" s="231">
        <f>U846*H846</f>
        <v>0</v>
      </c>
      <c r="W846" s="231">
        <v>0</v>
      </c>
      <c r="X846" s="232">
        <f>W846*H846</f>
        <v>0</v>
      </c>
      <c r="Y846" s="38"/>
      <c r="Z846" s="38"/>
      <c r="AA846" s="38"/>
      <c r="AB846" s="38"/>
      <c r="AC846" s="38"/>
      <c r="AD846" s="38"/>
      <c r="AE846" s="38"/>
      <c r="AR846" s="233" t="s">
        <v>198</v>
      </c>
      <c r="AT846" s="233" t="s">
        <v>171</v>
      </c>
      <c r="AU846" s="233" t="s">
        <v>85</v>
      </c>
      <c r="AY846" s="17" t="s">
        <v>168</v>
      </c>
      <c r="BE846" s="234">
        <f>IF(O846="základní",K846,0)</f>
        <v>0</v>
      </c>
      <c r="BF846" s="234">
        <f>IF(O846="snížená",K846,0)</f>
        <v>0</v>
      </c>
      <c r="BG846" s="234">
        <f>IF(O846="zákl. přenesená",K846,0)</f>
        <v>0</v>
      </c>
      <c r="BH846" s="234">
        <f>IF(O846="sníž. přenesená",K846,0)</f>
        <v>0</v>
      </c>
      <c r="BI846" s="234">
        <f>IF(O846="nulová",K846,0)</f>
        <v>0</v>
      </c>
      <c r="BJ846" s="17" t="s">
        <v>83</v>
      </c>
      <c r="BK846" s="234">
        <f>ROUND(P846*H846,2)</f>
        <v>0</v>
      </c>
      <c r="BL846" s="17" t="s">
        <v>198</v>
      </c>
      <c r="BM846" s="233" t="s">
        <v>1032</v>
      </c>
    </row>
    <row r="847" s="2" customFormat="1">
      <c r="A847" s="38"/>
      <c r="B847" s="39"/>
      <c r="C847" s="40"/>
      <c r="D847" s="235" t="s">
        <v>176</v>
      </c>
      <c r="E847" s="40"/>
      <c r="F847" s="236" t="s">
        <v>1031</v>
      </c>
      <c r="G847" s="40"/>
      <c r="H847" s="40"/>
      <c r="I847" s="237"/>
      <c r="J847" s="237"/>
      <c r="K847" s="40"/>
      <c r="L847" s="40"/>
      <c r="M847" s="44"/>
      <c r="N847" s="238"/>
      <c r="O847" s="239"/>
      <c r="P847" s="91"/>
      <c r="Q847" s="91"/>
      <c r="R847" s="91"/>
      <c r="S847" s="91"/>
      <c r="T847" s="91"/>
      <c r="U847" s="91"/>
      <c r="V847" s="91"/>
      <c r="W847" s="91"/>
      <c r="X847" s="92"/>
      <c r="Y847" s="38"/>
      <c r="Z847" s="38"/>
      <c r="AA847" s="38"/>
      <c r="AB847" s="38"/>
      <c r="AC847" s="38"/>
      <c r="AD847" s="38"/>
      <c r="AE847" s="38"/>
      <c r="AT847" s="17" t="s">
        <v>176</v>
      </c>
      <c r="AU847" s="17" t="s">
        <v>85</v>
      </c>
    </row>
    <row r="848" s="13" customFormat="1">
      <c r="A848" s="13"/>
      <c r="B848" s="240"/>
      <c r="C848" s="241"/>
      <c r="D848" s="235" t="s">
        <v>205</v>
      </c>
      <c r="E848" s="242" t="s">
        <v>1</v>
      </c>
      <c r="F848" s="243" t="s">
        <v>1033</v>
      </c>
      <c r="G848" s="241"/>
      <c r="H848" s="244">
        <v>24.36</v>
      </c>
      <c r="I848" s="245"/>
      <c r="J848" s="245"/>
      <c r="K848" s="241"/>
      <c r="L848" s="241"/>
      <c r="M848" s="246"/>
      <c r="N848" s="247"/>
      <c r="O848" s="248"/>
      <c r="P848" s="248"/>
      <c r="Q848" s="248"/>
      <c r="R848" s="248"/>
      <c r="S848" s="248"/>
      <c r="T848" s="248"/>
      <c r="U848" s="248"/>
      <c r="V848" s="248"/>
      <c r="W848" s="248"/>
      <c r="X848" s="249"/>
      <c r="Y848" s="13"/>
      <c r="Z848" s="13"/>
      <c r="AA848" s="13"/>
      <c r="AB848" s="13"/>
      <c r="AC848" s="13"/>
      <c r="AD848" s="13"/>
      <c r="AE848" s="13"/>
      <c r="AT848" s="250" t="s">
        <v>205</v>
      </c>
      <c r="AU848" s="250" t="s">
        <v>85</v>
      </c>
      <c r="AV848" s="13" t="s">
        <v>85</v>
      </c>
      <c r="AW848" s="13" t="s">
        <v>5</v>
      </c>
      <c r="AX848" s="13" t="s">
        <v>76</v>
      </c>
      <c r="AY848" s="250" t="s">
        <v>168</v>
      </c>
    </row>
    <row r="849" s="14" customFormat="1">
      <c r="A849" s="14"/>
      <c r="B849" s="251"/>
      <c r="C849" s="252"/>
      <c r="D849" s="235" t="s">
        <v>205</v>
      </c>
      <c r="E849" s="253" t="s">
        <v>1</v>
      </c>
      <c r="F849" s="254" t="s">
        <v>207</v>
      </c>
      <c r="G849" s="252"/>
      <c r="H849" s="255">
        <v>24.36</v>
      </c>
      <c r="I849" s="256"/>
      <c r="J849" s="256"/>
      <c r="K849" s="252"/>
      <c r="L849" s="252"/>
      <c r="M849" s="257"/>
      <c r="N849" s="258"/>
      <c r="O849" s="259"/>
      <c r="P849" s="259"/>
      <c r="Q849" s="259"/>
      <c r="R849" s="259"/>
      <c r="S849" s="259"/>
      <c r="T849" s="259"/>
      <c r="U849" s="259"/>
      <c r="V849" s="259"/>
      <c r="W849" s="259"/>
      <c r="X849" s="260"/>
      <c r="Y849" s="14"/>
      <c r="Z849" s="14"/>
      <c r="AA849" s="14"/>
      <c r="AB849" s="14"/>
      <c r="AC849" s="14"/>
      <c r="AD849" s="14"/>
      <c r="AE849" s="14"/>
      <c r="AT849" s="261" t="s">
        <v>205</v>
      </c>
      <c r="AU849" s="261" t="s">
        <v>85</v>
      </c>
      <c r="AV849" s="14" t="s">
        <v>175</v>
      </c>
      <c r="AW849" s="14" t="s">
        <v>5</v>
      </c>
      <c r="AX849" s="14" t="s">
        <v>83</v>
      </c>
      <c r="AY849" s="261" t="s">
        <v>168</v>
      </c>
    </row>
    <row r="850" s="2" customFormat="1" ht="24.15" customHeight="1">
      <c r="A850" s="38"/>
      <c r="B850" s="39"/>
      <c r="C850" s="262" t="s">
        <v>1034</v>
      </c>
      <c r="D850" s="262" t="s">
        <v>304</v>
      </c>
      <c r="E850" s="263" t="s">
        <v>1035</v>
      </c>
      <c r="F850" s="264" t="s">
        <v>1036</v>
      </c>
      <c r="G850" s="265" t="s">
        <v>203</v>
      </c>
      <c r="H850" s="266">
        <v>24.36</v>
      </c>
      <c r="I850" s="267"/>
      <c r="J850" s="268"/>
      <c r="K850" s="269">
        <f>ROUND(P850*H850,2)</f>
        <v>0</v>
      </c>
      <c r="L850" s="264" t="s">
        <v>1</v>
      </c>
      <c r="M850" s="270"/>
      <c r="N850" s="271" t="s">
        <v>1</v>
      </c>
      <c r="O850" s="229" t="s">
        <v>39</v>
      </c>
      <c r="P850" s="230">
        <f>I850+J850</f>
        <v>0</v>
      </c>
      <c r="Q850" s="230">
        <f>ROUND(I850*H850,2)</f>
        <v>0</v>
      </c>
      <c r="R850" s="230">
        <f>ROUND(J850*H850,2)</f>
        <v>0</v>
      </c>
      <c r="S850" s="91"/>
      <c r="T850" s="231">
        <f>S850*H850</f>
        <v>0</v>
      </c>
      <c r="U850" s="231">
        <v>0</v>
      </c>
      <c r="V850" s="231">
        <f>U850*H850</f>
        <v>0</v>
      </c>
      <c r="W850" s="231">
        <v>0</v>
      </c>
      <c r="X850" s="232">
        <f>W850*H850</f>
        <v>0</v>
      </c>
      <c r="Y850" s="38"/>
      <c r="Z850" s="38"/>
      <c r="AA850" s="38"/>
      <c r="AB850" s="38"/>
      <c r="AC850" s="38"/>
      <c r="AD850" s="38"/>
      <c r="AE850" s="38"/>
      <c r="AR850" s="233" t="s">
        <v>236</v>
      </c>
      <c r="AT850" s="233" t="s">
        <v>304</v>
      </c>
      <c r="AU850" s="233" t="s">
        <v>85</v>
      </c>
      <c r="AY850" s="17" t="s">
        <v>168</v>
      </c>
      <c r="BE850" s="234">
        <f>IF(O850="základní",K850,0)</f>
        <v>0</v>
      </c>
      <c r="BF850" s="234">
        <f>IF(O850="snížená",K850,0)</f>
        <v>0</v>
      </c>
      <c r="BG850" s="234">
        <f>IF(O850="zákl. přenesená",K850,0)</f>
        <v>0</v>
      </c>
      <c r="BH850" s="234">
        <f>IF(O850="sníž. přenesená",K850,0)</f>
        <v>0</v>
      </c>
      <c r="BI850" s="234">
        <f>IF(O850="nulová",K850,0)</f>
        <v>0</v>
      </c>
      <c r="BJ850" s="17" t="s">
        <v>83</v>
      </c>
      <c r="BK850" s="234">
        <f>ROUND(P850*H850,2)</f>
        <v>0</v>
      </c>
      <c r="BL850" s="17" t="s">
        <v>198</v>
      </c>
      <c r="BM850" s="233" t="s">
        <v>1037</v>
      </c>
    </row>
    <row r="851" s="2" customFormat="1">
      <c r="A851" s="38"/>
      <c r="B851" s="39"/>
      <c r="C851" s="40"/>
      <c r="D851" s="235" t="s">
        <v>176</v>
      </c>
      <c r="E851" s="40"/>
      <c r="F851" s="236" t="s">
        <v>1036</v>
      </c>
      <c r="G851" s="40"/>
      <c r="H851" s="40"/>
      <c r="I851" s="237"/>
      <c r="J851" s="237"/>
      <c r="K851" s="40"/>
      <c r="L851" s="40"/>
      <c r="M851" s="44"/>
      <c r="N851" s="238"/>
      <c r="O851" s="239"/>
      <c r="P851" s="91"/>
      <c r="Q851" s="91"/>
      <c r="R851" s="91"/>
      <c r="S851" s="91"/>
      <c r="T851" s="91"/>
      <c r="U851" s="91"/>
      <c r="V851" s="91"/>
      <c r="W851" s="91"/>
      <c r="X851" s="92"/>
      <c r="Y851" s="38"/>
      <c r="Z851" s="38"/>
      <c r="AA851" s="38"/>
      <c r="AB851" s="38"/>
      <c r="AC851" s="38"/>
      <c r="AD851" s="38"/>
      <c r="AE851" s="38"/>
      <c r="AT851" s="17" t="s">
        <v>176</v>
      </c>
      <c r="AU851" s="17" t="s">
        <v>85</v>
      </c>
    </row>
    <row r="852" s="2" customFormat="1" ht="24.15" customHeight="1">
      <c r="A852" s="38"/>
      <c r="B852" s="39"/>
      <c r="C852" s="221" t="s">
        <v>609</v>
      </c>
      <c r="D852" s="221" t="s">
        <v>171</v>
      </c>
      <c r="E852" s="222" t="s">
        <v>1038</v>
      </c>
      <c r="F852" s="223" t="s">
        <v>1039</v>
      </c>
      <c r="G852" s="224" t="s">
        <v>478</v>
      </c>
      <c r="H852" s="225">
        <v>48.72</v>
      </c>
      <c r="I852" s="226"/>
      <c r="J852" s="226"/>
      <c r="K852" s="227">
        <f>ROUND(P852*H852,2)</f>
        <v>0</v>
      </c>
      <c r="L852" s="223" t="s">
        <v>1</v>
      </c>
      <c r="M852" s="44"/>
      <c r="N852" s="228" t="s">
        <v>1</v>
      </c>
      <c r="O852" s="229" t="s">
        <v>39</v>
      </c>
      <c r="P852" s="230">
        <f>I852+J852</f>
        <v>0</v>
      </c>
      <c r="Q852" s="230">
        <f>ROUND(I852*H852,2)</f>
        <v>0</v>
      </c>
      <c r="R852" s="230">
        <f>ROUND(J852*H852,2)</f>
        <v>0</v>
      </c>
      <c r="S852" s="91"/>
      <c r="T852" s="231">
        <f>S852*H852</f>
        <v>0</v>
      </c>
      <c r="U852" s="231">
        <v>0</v>
      </c>
      <c r="V852" s="231">
        <f>U852*H852</f>
        <v>0</v>
      </c>
      <c r="W852" s="231">
        <v>0</v>
      </c>
      <c r="X852" s="232">
        <f>W852*H852</f>
        <v>0</v>
      </c>
      <c r="Y852" s="38"/>
      <c r="Z852" s="38"/>
      <c r="AA852" s="38"/>
      <c r="AB852" s="38"/>
      <c r="AC852" s="38"/>
      <c r="AD852" s="38"/>
      <c r="AE852" s="38"/>
      <c r="AR852" s="233" t="s">
        <v>198</v>
      </c>
      <c r="AT852" s="233" t="s">
        <v>171</v>
      </c>
      <c r="AU852" s="233" t="s">
        <v>85</v>
      </c>
      <c r="AY852" s="17" t="s">
        <v>168</v>
      </c>
      <c r="BE852" s="234">
        <f>IF(O852="základní",K852,0)</f>
        <v>0</v>
      </c>
      <c r="BF852" s="234">
        <f>IF(O852="snížená",K852,0)</f>
        <v>0</v>
      </c>
      <c r="BG852" s="234">
        <f>IF(O852="zákl. přenesená",K852,0)</f>
        <v>0</v>
      </c>
      <c r="BH852" s="234">
        <f>IF(O852="sníž. přenesená",K852,0)</f>
        <v>0</v>
      </c>
      <c r="BI852" s="234">
        <f>IF(O852="nulová",K852,0)</f>
        <v>0</v>
      </c>
      <c r="BJ852" s="17" t="s">
        <v>83</v>
      </c>
      <c r="BK852" s="234">
        <f>ROUND(P852*H852,2)</f>
        <v>0</v>
      </c>
      <c r="BL852" s="17" t="s">
        <v>198</v>
      </c>
      <c r="BM852" s="233" t="s">
        <v>1040</v>
      </c>
    </row>
    <row r="853" s="2" customFormat="1">
      <c r="A853" s="38"/>
      <c r="B853" s="39"/>
      <c r="C853" s="40"/>
      <c r="D853" s="235" t="s">
        <v>176</v>
      </c>
      <c r="E853" s="40"/>
      <c r="F853" s="236" t="s">
        <v>1039</v>
      </c>
      <c r="G853" s="40"/>
      <c r="H853" s="40"/>
      <c r="I853" s="237"/>
      <c r="J853" s="237"/>
      <c r="K853" s="40"/>
      <c r="L853" s="40"/>
      <c r="M853" s="44"/>
      <c r="N853" s="238"/>
      <c r="O853" s="239"/>
      <c r="P853" s="91"/>
      <c r="Q853" s="91"/>
      <c r="R853" s="91"/>
      <c r="S853" s="91"/>
      <c r="T853" s="91"/>
      <c r="U853" s="91"/>
      <c r="V853" s="91"/>
      <c r="W853" s="91"/>
      <c r="X853" s="92"/>
      <c r="Y853" s="38"/>
      <c r="Z853" s="38"/>
      <c r="AA853" s="38"/>
      <c r="AB853" s="38"/>
      <c r="AC853" s="38"/>
      <c r="AD853" s="38"/>
      <c r="AE853" s="38"/>
      <c r="AT853" s="17" t="s">
        <v>176</v>
      </c>
      <c r="AU853" s="17" t="s">
        <v>85</v>
      </c>
    </row>
    <row r="854" s="13" customFormat="1">
      <c r="A854" s="13"/>
      <c r="B854" s="240"/>
      <c r="C854" s="241"/>
      <c r="D854" s="235" t="s">
        <v>205</v>
      </c>
      <c r="E854" s="242" t="s">
        <v>1</v>
      </c>
      <c r="F854" s="243" t="s">
        <v>1041</v>
      </c>
      <c r="G854" s="241"/>
      <c r="H854" s="244">
        <v>48.72</v>
      </c>
      <c r="I854" s="245"/>
      <c r="J854" s="245"/>
      <c r="K854" s="241"/>
      <c r="L854" s="241"/>
      <c r="M854" s="246"/>
      <c r="N854" s="247"/>
      <c r="O854" s="248"/>
      <c r="P854" s="248"/>
      <c r="Q854" s="248"/>
      <c r="R854" s="248"/>
      <c r="S854" s="248"/>
      <c r="T854" s="248"/>
      <c r="U854" s="248"/>
      <c r="V854" s="248"/>
      <c r="W854" s="248"/>
      <c r="X854" s="249"/>
      <c r="Y854" s="13"/>
      <c r="Z854" s="13"/>
      <c r="AA854" s="13"/>
      <c r="AB854" s="13"/>
      <c r="AC854" s="13"/>
      <c r="AD854" s="13"/>
      <c r="AE854" s="13"/>
      <c r="AT854" s="250" t="s">
        <v>205</v>
      </c>
      <c r="AU854" s="250" t="s">
        <v>85</v>
      </c>
      <c r="AV854" s="13" t="s">
        <v>85</v>
      </c>
      <c r="AW854" s="13" t="s">
        <v>5</v>
      </c>
      <c r="AX854" s="13" t="s">
        <v>76</v>
      </c>
      <c r="AY854" s="250" t="s">
        <v>168</v>
      </c>
    </row>
    <row r="855" s="14" customFormat="1">
      <c r="A855" s="14"/>
      <c r="B855" s="251"/>
      <c r="C855" s="252"/>
      <c r="D855" s="235" t="s">
        <v>205</v>
      </c>
      <c r="E855" s="253" t="s">
        <v>1</v>
      </c>
      <c r="F855" s="254" t="s">
        <v>207</v>
      </c>
      <c r="G855" s="252"/>
      <c r="H855" s="255">
        <v>48.72</v>
      </c>
      <c r="I855" s="256"/>
      <c r="J855" s="256"/>
      <c r="K855" s="252"/>
      <c r="L855" s="252"/>
      <c r="M855" s="257"/>
      <c r="N855" s="258"/>
      <c r="O855" s="259"/>
      <c r="P855" s="259"/>
      <c r="Q855" s="259"/>
      <c r="R855" s="259"/>
      <c r="S855" s="259"/>
      <c r="T855" s="259"/>
      <c r="U855" s="259"/>
      <c r="V855" s="259"/>
      <c r="W855" s="259"/>
      <c r="X855" s="260"/>
      <c r="Y855" s="14"/>
      <c r="Z855" s="14"/>
      <c r="AA855" s="14"/>
      <c r="AB855" s="14"/>
      <c r="AC855" s="14"/>
      <c r="AD855" s="14"/>
      <c r="AE855" s="14"/>
      <c r="AT855" s="261" t="s">
        <v>205</v>
      </c>
      <c r="AU855" s="261" t="s">
        <v>85</v>
      </c>
      <c r="AV855" s="14" t="s">
        <v>175</v>
      </c>
      <c r="AW855" s="14" t="s">
        <v>5</v>
      </c>
      <c r="AX855" s="14" t="s">
        <v>83</v>
      </c>
      <c r="AY855" s="261" t="s">
        <v>168</v>
      </c>
    </row>
    <row r="856" s="2" customFormat="1" ht="24.15" customHeight="1">
      <c r="A856" s="38"/>
      <c r="B856" s="39"/>
      <c r="C856" s="221" t="s">
        <v>1042</v>
      </c>
      <c r="D856" s="221" t="s">
        <v>171</v>
      </c>
      <c r="E856" s="222" t="s">
        <v>1043</v>
      </c>
      <c r="F856" s="223" t="s">
        <v>1044</v>
      </c>
      <c r="G856" s="224" t="s">
        <v>292</v>
      </c>
      <c r="H856" s="225">
        <v>2</v>
      </c>
      <c r="I856" s="226"/>
      <c r="J856" s="226"/>
      <c r="K856" s="227">
        <f>ROUND(P856*H856,2)</f>
        <v>0</v>
      </c>
      <c r="L856" s="223" t="s">
        <v>1</v>
      </c>
      <c r="M856" s="44"/>
      <c r="N856" s="228" t="s">
        <v>1</v>
      </c>
      <c r="O856" s="229" t="s">
        <v>39</v>
      </c>
      <c r="P856" s="230">
        <f>I856+J856</f>
        <v>0</v>
      </c>
      <c r="Q856" s="230">
        <f>ROUND(I856*H856,2)</f>
        <v>0</v>
      </c>
      <c r="R856" s="230">
        <f>ROUND(J856*H856,2)</f>
        <v>0</v>
      </c>
      <c r="S856" s="91"/>
      <c r="T856" s="231">
        <f>S856*H856</f>
        <v>0</v>
      </c>
      <c r="U856" s="231">
        <v>0</v>
      </c>
      <c r="V856" s="231">
        <f>U856*H856</f>
        <v>0</v>
      </c>
      <c r="W856" s="231">
        <v>0</v>
      </c>
      <c r="X856" s="232">
        <f>W856*H856</f>
        <v>0</v>
      </c>
      <c r="Y856" s="38"/>
      <c r="Z856" s="38"/>
      <c r="AA856" s="38"/>
      <c r="AB856" s="38"/>
      <c r="AC856" s="38"/>
      <c r="AD856" s="38"/>
      <c r="AE856" s="38"/>
      <c r="AR856" s="233" t="s">
        <v>198</v>
      </c>
      <c r="AT856" s="233" t="s">
        <v>171</v>
      </c>
      <c r="AU856" s="233" t="s">
        <v>85</v>
      </c>
      <c r="AY856" s="17" t="s">
        <v>168</v>
      </c>
      <c r="BE856" s="234">
        <f>IF(O856="základní",K856,0)</f>
        <v>0</v>
      </c>
      <c r="BF856" s="234">
        <f>IF(O856="snížená",K856,0)</f>
        <v>0</v>
      </c>
      <c r="BG856" s="234">
        <f>IF(O856="zákl. přenesená",K856,0)</f>
        <v>0</v>
      </c>
      <c r="BH856" s="234">
        <f>IF(O856="sníž. přenesená",K856,0)</f>
        <v>0</v>
      </c>
      <c r="BI856" s="234">
        <f>IF(O856="nulová",K856,0)</f>
        <v>0</v>
      </c>
      <c r="BJ856" s="17" t="s">
        <v>83</v>
      </c>
      <c r="BK856" s="234">
        <f>ROUND(P856*H856,2)</f>
        <v>0</v>
      </c>
      <c r="BL856" s="17" t="s">
        <v>198</v>
      </c>
      <c r="BM856" s="233" t="s">
        <v>1045</v>
      </c>
    </row>
    <row r="857" s="2" customFormat="1">
      <c r="A857" s="38"/>
      <c r="B857" s="39"/>
      <c r="C857" s="40"/>
      <c r="D857" s="235" t="s">
        <v>176</v>
      </c>
      <c r="E857" s="40"/>
      <c r="F857" s="236" t="s">
        <v>1044</v>
      </c>
      <c r="G857" s="40"/>
      <c r="H857" s="40"/>
      <c r="I857" s="237"/>
      <c r="J857" s="237"/>
      <c r="K857" s="40"/>
      <c r="L857" s="40"/>
      <c r="M857" s="44"/>
      <c r="N857" s="238"/>
      <c r="O857" s="239"/>
      <c r="P857" s="91"/>
      <c r="Q857" s="91"/>
      <c r="R857" s="91"/>
      <c r="S857" s="91"/>
      <c r="T857" s="91"/>
      <c r="U857" s="91"/>
      <c r="V857" s="91"/>
      <c r="W857" s="91"/>
      <c r="X857" s="92"/>
      <c r="Y857" s="38"/>
      <c r="Z857" s="38"/>
      <c r="AA857" s="38"/>
      <c r="AB857" s="38"/>
      <c r="AC857" s="38"/>
      <c r="AD857" s="38"/>
      <c r="AE857" s="38"/>
      <c r="AT857" s="17" t="s">
        <v>176</v>
      </c>
      <c r="AU857" s="17" t="s">
        <v>85</v>
      </c>
    </row>
    <row r="858" s="13" customFormat="1">
      <c r="A858" s="13"/>
      <c r="B858" s="240"/>
      <c r="C858" s="241"/>
      <c r="D858" s="235" t="s">
        <v>205</v>
      </c>
      <c r="E858" s="242" t="s">
        <v>1</v>
      </c>
      <c r="F858" s="243" t="s">
        <v>563</v>
      </c>
      <c r="G858" s="241"/>
      <c r="H858" s="244">
        <v>2</v>
      </c>
      <c r="I858" s="245"/>
      <c r="J858" s="245"/>
      <c r="K858" s="241"/>
      <c r="L858" s="241"/>
      <c r="M858" s="246"/>
      <c r="N858" s="247"/>
      <c r="O858" s="248"/>
      <c r="P858" s="248"/>
      <c r="Q858" s="248"/>
      <c r="R858" s="248"/>
      <c r="S858" s="248"/>
      <c r="T858" s="248"/>
      <c r="U858" s="248"/>
      <c r="V858" s="248"/>
      <c r="W858" s="248"/>
      <c r="X858" s="249"/>
      <c r="Y858" s="13"/>
      <c r="Z858" s="13"/>
      <c r="AA858" s="13"/>
      <c r="AB858" s="13"/>
      <c r="AC858" s="13"/>
      <c r="AD858" s="13"/>
      <c r="AE858" s="13"/>
      <c r="AT858" s="250" t="s">
        <v>205</v>
      </c>
      <c r="AU858" s="250" t="s">
        <v>85</v>
      </c>
      <c r="AV858" s="13" t="s">
        <v>85</v>
      </c>
      <c r="AW858" s="13" t="s">
        <v>5</v>
      </c>
      <c r="AX858" s="13" t="s">
        <v>76</v>
      </c>
      <c r="AY858" s="250" t="s">
        <v>168</v>
      </c>
    </row>
    <row r="859" s="14" customFormat="1">
      <c r="A859" s="14"/>
      <c r="B859" s="251"/>
      <c r="C859" s="252"/>
      <c r="D859" s="235" t="s">
        <v>205</v>
      </c>
      <c r="E859" s="253" t="s">
        <v>1</v>
      </c>
      <c r="F859" s="254" t="s">
        <v>207</v>
      </c>
      <c r="G859" s="252"/>
      <c r="H859" s="255">
        <v>2</v>
      </c>
      <c r="I859" s="256"/>
      <c r="J859" s="256"/>
      <c r="K859" s="252"/>
      <c r="L859" s="252"/>
      <c r="M859" s="257"/>
      <c r="N859" s="258"/>
      <c r="O859" s="259"/>
      <c r="P859" s="259"/>
      <c r="Q859" s="259"/>
      <c r="R859" s="259"/>
      <c r="S859" s="259"/>
      <c r="T859" s="259"/>
      <c r="U859" s="259"/>
      <c r="V859" s="259"/>
      <c r="W859" s="259"/>
      <c r="X859" s="260"/>
      <c r="Y859" s="14"/>
      <c r="Z859" s="14"/>
      <c r="AA859" s="14"/>
      <c r="AB859" s="14"/>
      <c r="AC859" s="14"/>
      <c r="AD859" s="14"/>
      <c r="AE859" s="14"/>
      <c r="AT859" s="261" t="s">
        <v>205</v>
      </c>
      <c r="AU859" s="261" t="s">
        <v>85</v>
      </c>
      <c r="AV859" s="14" t="s">
        <v>175</v>
      </c>
      <c r="AW859" s="14" t="s">
        <v>5</v>
      </c>
      <c r="AX859" s="14" t="s">
        <v>83</v>
      </c>
      <c r="AY859" s="261" t="s">
        <v>168</v>
      </c>
    </row>
    <row r="860" s="2" customFormat="1" ht="24.15" customHeight="1">
      <c r="A860" s="38"/>
      <c r="B860" s="39"/>
      <c r="C860" s="262" t="s">
        <v>614</v>
      </c>
      <c r="D860" s="262" t="s">
        <v>304</v>
      </c>
      <c r="E860" s="263" t="s">
        <v>1046</v>
      </c>
      <c r="F860" s="264" t="s">
        <v>1047</v>
      </c>
      <c r="G860" s="265" t="s">
        <v>292</v>
      </c>
      <c r="H860" s="266">
        <v>2</v>
      </c>
      <c r="I860" s="267"/>
      <c r="J860" s="268"/>
      <c r="K860" s="269">
        <f>ROUND(P860*H860,2)</f>
        <v>0</v>
      </c>
      <c r="L860" s="264" t="s">
        <v>1</v>
      </c>
      <c r="M860" s="270"/>
      <c r="N860" s="271" t="s">
        <v>1</v>
      </c>
      <c r="O860" s="229" t="s">
        <v>39</v>
      </c>
      <c r="P860" s="230">
        <f>I860+J860</f>
        <v>0</v>
      </c>
      <c r="Q860" s="230">
        <f>ROUND(I860*H860,2)</f>
        <v>0</v>
      </c>
      <c r="R860" s="230">
        <f>ROUND(J860*H860,2)</f>
        <v>0</v>
      </c>
      <c r="S860" s="91"/>
      <c r="T860" s="231">
        <f>S860*H860</f>
        <v>0</v>
      </c>
      <c r="U860" s="231">
        <v>0</v>
      </c>
      <c r="V860" s="231">
        <f>U860*H860</f>
        <v>0</v>
      </c>
      <c r="W860" s="231">
        <v>0</v>
      </c>
      <c r="X860" s="232">
        <f>W860*H860</f>
        <v>0</v>
      </c>
      <c r="Y860" s="38"/>
      <c r="Z860" s="38"/>
      <c r="AA860" s="38"/>
      <c r="AB860" s="38"/>
      <c r="AC860" s="38"/>
      <c r="AD860" s="38"/>
      <c r="AE860" s="38"/>
      <c r="AR860" s="233" t="s">
        <v>236</v>
      </c>
      <c r="AT860" s="233" t="s">
        <v>304</v>
      </c>
      <c r="AU860" s="233" t="s">
        <v>85</v>
      </c>
      <c r="AY860" s="17" t="s">
        <v>168</v>
      </c>
      <c r="BE860" s="234">
        <f>IF(O860="základní",K860,0)</f>
        <v>0</v>
      </c>
      <c r="BF860" s="234">
        <f>IF(O860="snížená",K860,0)</f>
        <v>0</v>
      </c>
      <c r="BG860" s="234">
        <f>IF(O860="zákl. přenesená",K860,0)</f>
        <v>0</v>
      </c>
      <c r="BH860" s="234">
        <f>IF(O860="sníž. přenesená",K860,0)</f>
        <v>0</v>
      </c>
      <c r="BI860" s="234">
        <f>IF(O860="nulová",K860,0)</f>
        <v>0</v>
      </c>
      <c r="BJ860" s="17" t="s">
        <v>83</v>
      </c>
      <c r="BK860" s="234">
        <f>ROUND(P860*H860,2)</f>
        <v>0</v>
      </c>
      <c r="BL860" s="17" t="s">
        <v>198</v>
      </c>
      <c r="BM860" s="233" t="s">
        <v>1048</v>
      </c>
    </row>
    <row r="861" s="2" customFormat="1">
      <c r="A861" s="38"/>
      <c r="B861" s="39"/>
      <c r="C861" s="40"/>
      <c r="D861" s="235" t="s">
        <v>176</v>
      </c>
      <c r="E861" s="40"/>
      <c r="F861" s="236" t="s">
        <v>1047</v>
      </c>
      <c r="G861" s="40"/>
      <c r="H861" s="40"/>
      <c r="I861" s="237"/>
      <c r="J861" s="237"/>
      <c r="K861" s="40"/>
      <c r="L861" s="40"/>
      <c r="M861" s="44"/>
      <c r="N861" s="238"/>
      <c r="O861" s="239"/>
      <c r="P861" s="91"/>
      <c r="Q861" s="91"/>
      <c r="R861" s="91"/>
      <c r="S861" s="91"/>
      <c r="T861" s="91"/>
      <c r="U861" s="91"/>
      <c r="V861" s="91"/>
      <c r="W861" s="91"/>
      <c r="X861" s="92"/>
      <c r="Y861" s="38"/>
      <c r="Z861" s="38"/>
      <c r="AA861" s="38"/>
      <c r="AB861" s="38"/>
      <c r="AC861" s="38"/>
      <c r="AD861" s="38"/>
      <c r="AE861" s="38"/>
      <c r="AT861" s="17" t="s">
        <v>176</v>
      </c>
      <c r="AU861" s="17" t="s">
        <v>85</v>
      </c>
    </row>
    <row r="862" s="2" customFormat="1" ht="21.75" customHeight="1">
      <c r="A862" s="38"/>
      <c r="B862" s="39"/>
      <c r="C862" s="221" t="s">
        <v>1049</v>
      </c>
      <c r="D862" s="221" t="s">
        <v>171</v>
      </c>
      <c r="E862" s="222" t="s">
        <v>1050</v>
      </c>
      <c r="F862" s="223" t="s">
        <v>1051</v>
      </c>
      <c r="G862" s="224" t="s">
        <v>292</v>
      </c>
      <c r="H862" s="225">
        <v>2</v>
      </c>
      <c r="I862" s="226"/>
      <c r="J862" s="226"/>
      <c r="K862" s="227">
        <f>ROUND(P862*H862,2)</f>
        <v>0</v>
      </c>
      <c r="L862" s="223" t="s">
        <v>1</v>
      </c>
      <c r="M862" s="44"/>
      <c r="N862" s="228" t="s">
        <v>1</v>
      </c>
      <c r="O862" s="229" t="s">
        <v>39</v>
      </c>
      <c r="P862" s="230">
        <f>I862+J862</f>
        <v>0</v>
      </c>
      <c r="Q862" s="230">
        <f>ROUND(I862*H862,2)</f>
        <v>0</v>
      </c>
      <c r="R862" s="230">
        <f>ROUND(J862*H862,2)</f>
        <v>0</v>
      </c>
      <c r="S862" s="91"/>
      <c r="T862" s="231">
        <f>S862*H862</f>
        <v>0</v>
      </c>
      <c r="U862" s="231">
        <v>0</v>
      </c>
      <c r="V862" s="231">
        <f>U862*H862</f>
        <v>0</v>
      </c>
      <c r="W862" s="231">
        <v>0</v>
      </c>
      <c r="X862" s="232">
        <f>W862*H862</f>
        <v>0</v>
      </c>
      <c r="Y862" s="38"/>
      <c r="Z862" s="38"/>
      <c r="AA862" s="38"/>
      <c r="AB862" s="38"/>
      <c r="AC862" s="38"/>
      <c r="AD862" s="38"/>
      <c r="AE862" s="38"/>
      <c r="AR862" s="233" t="s">
        <v>198</v>
      </c>
      <c r="AT862" s="233" t="s">
        <v>171</v>
      </c>
      <c r="AU862" s="233" t="s">
        <v>85</v>
      </c>
      <c r="AY862" s="17" t="s">
        <v>168</v>
      </c>
      <c r="BE862" s="234">
        <f>IF(O862="základní",K862,0)</f>
        <v>0</v>
      </c>
      <c r="BF862" s="234">
        <f>IF(O862="snížená",K862,0)</f>
        <v>0</v>
      </c>
      <c r="BG862" s="234">
        <f>IF(O862="zákl. přenesená",K862,0)</f>
        <v>0</v>
      </c>
      <c r="BH862" s="234">
        <f>IF(O862="sníž. přenesená",K862,0)</f>
        <v>0</v>
      </c>
      <c r="BI862" s="234">
        <f>IF(O862="nulová",K862,0)</f>
        <v>0</v>
      </c>
      <c r="BJ862" s="17" t="s">
        <v>83</v>
      </c>
      <c r="BK862" s="234">
        <f>ROUND(P862*H862,2)</f>
        <v>0</v>
      </c>
      <c r="BL862" s="17" t="s">
        <v>198</v>
      </c>
      <c r="BM862" s="233" t="s">
        <v>1052</v>
      </c>
    </row>
    <row r="863" s="2" customFormat="1">
      <c r="A863" s="38"/>
      <c r="B863" s="39"/>
      <c r="C863" s="40"/>
      <c r="D863" s="235" t="s">
        <v>176</v>
      </c>
      <c r="E863" s="40"/>
      <c r="F863" s="236" t="s">
        <v>1051</v>
      </c>
      <c r="G863" s="40"/>
      <c r="H863" s="40"/>
      <c r="I863" s="237"/>
      <c r="J863" s="237"/>
      <c r="K863" s="40"/>
      <c r="L863" s="40"/>
      <c r="M863" s="44"/>
      <c r="N863" s="238"/>
      <c r="O863" s="239"/>
      <c r="P863" s="91"/>
      <c r="Q863" s="91"/>
      <c r="R863" s="91"/>
      <c r="S863" s="91"/>
      <c r="T863" s="91"/>
      <c r="U863" s="91"/>
      <c r="V863" s="91"/>
      <c r="W863" s="91"/>
      <c r="X863" s="92"/>
      <c r="Y863" s="38"/>
      <c r="Z863" s="38"/>
      <c r="AA863" s="38"/>
      <c r="AB863" s="38"/>
      <c r="AC863" s="38"/>
      <c r="AD863" s="38"/>
      <c r="AE863" s="38"/>
      <c r="AT863" s="17" t="s">
        <v>176</v>
      </c>
      <c r="AU863" s="17" t="s">
        <v>85</v>
      </c>
    </row>
    <row r="864" s="2" customFormat="1" ht="24.15" customHeight="1">
      <c r="A864" s="38"/>
      <c r="B864" s="39"/>
      <c r="C864" s="262" t="s">
        <v>618</v>
      </c>
      <c r="D864" s="262" t="s">
        <v>304</v>
      </c>
      <c r="E864" s="263" t="s">
        <v>1053</v>
      </c>
      <c r="F864" s="264" t="s">
        <v>1054</v>
      </c>
      <c r="G864" s="265" t="s">
        <v>292</v>
      </c>
      <c r="H864" s="266">
        <v>2</v>
      </c>
      <c r="I864" s="267"/>
      <c r="J864" s="268"/>
      <c r="K864" s="269">
        <f>ROUND(P864*H864,2)</f>
        <v>0</v>
      </c>
      <c r="L864" s="264" t="s">
        <v>1</v>
      </c>
      <c r="M864" s="270"/>
      <c r="N864" s="271" t="s">
        <v>1</v>
      </c>
      <c r="O864" s="229" t="s">
        <v>39</v>
      </c>
      <c r="P864" s="230">
        <f>I864+J864</f>
        <v>0</v>
      </c>
      <c r="Q864" s="230">
        <f>ROUND(I864*H864,2)</f>
        <v>0</v>
      </c>
      <c r="R864" s="230">
        <f>ROUND(J864*H864,2)</f>
        <v>0</v>
      </c>
      <c r="S864" s="91"/>
      <c r="T864" s="231">
        <f>S864*H864</f>
        <v>0</v>
      </c>
      <c r="U864" s="231">
        <v>0</v>
      </c>
      <c r="V864" s="231">
        <f>U864*H864</f>
        <v>0</v>
      </c>
      <c r="W864" s="231">
        <v>0</v>
      </c>
      <c r="X864" s="232">
        <f>W864*H864</f>
        <v>0</v>
      </c>
      <c r="Y864" s="38"/>
      <c r="Z864" s="38"/>
      <c r="AA864" s="38"/>
      <c r="AB864" s="38"/>
      <c r="AC864" s="38"/>
      <c r="AD864" s="38"/>
      <c r="AE864" s="38"/>
      <c r="AR864" s="233" t="s">
        <v>236</v>
      </c>
      <c r="AT864" s="233" t="s">
        <v>304</v>
      </c>
      <c r="AU864" s="233" t="s">
        <v>85</v>
      </c>
      <c r="AY864" s="17" t="s">
        <v>168</v>
      </c>
      <c r="BE864" s="234">
        <f>IF(O864="základní",K864,0)</f>
        <v>0</v>
      </c>
      <c r="BF864" s="234">
        <f>IF(O864="snížená",K864,0)</f>
        <v>0</v>
      </c>
      <c r="BG864" s="234">
        <f>IF(O864="zákl. přenesená",K864,0)</f>
        <v>0</v>
      </c>
      <c r="BH864" s="234">
        <f>IF(O864="sníž. přenesená",K864,0)</f>
        <v>0</v>
      </c>
      <c r="BI864" s="234">
        <f>IF(O864="nulová",K864,0)</f>
        <v>0</v>
      </c>
      <c r="BJ864" s="17" t="s">
        <v>83</v>
      </c>
      <c r="BK864" s="234">
        <f>ROUND(P864*H864,2)</f>
        <v>0</v>
      </c>
      <c r="BL864" s="17" t="s">
        <v>198</v>
      </c>
      <c r="BM864" s="233" t="s">
        <v>1055</v>
      </c>
    </row>
    <row r="865" s="2" customFormat="1">
      <c r="A865" s="38"/>
      <c r="B865" s="39"/>
      <c r="C865" s="40"/>
      <c r="D865" s="235" t="s">
        <v>176</v>
      </c>
      <c r="E865" s="40"/>
      <c r="F865" s="236" t="s">
        <v>1054</v>
      </c>
      <c r="G865" s="40"/>
      <c r="H865" s="40"/>
      <c r="I865" s="237"/>
      <c r="J865" s="237"/>
      <c r="K865" s="40"/>
      <c r="L865" s="40"/>
      <c r="M865" s="44"/>
      <c r="N865" s="238"/>
      <c r="O865" s="239"/>
      <c r="P865" s="91"/>
      <c r="Q865" s="91"/>
      <c r="R865" s="91"/>
      <c r="S865" s="91"/>
      <c r="T865" s="91"/>
      <c r="U865" s="91"/>
      <c r="V865" s="91"/>
      <c r="W865" s="91"/>
      <c r="X865" s="92"/>
      <c r="Y865" s="38"/>
      <c r="Z865" s="38"/>
      <c r="AA865" s="38"/>
      <c r="AB865" s="38"/>
      <c r="AC865" s="38"/>
      <c r="AD865" s="38"/>
      <c r="AE865" s="38"/>
      <c r="AT865" s="17" t="s">
        <v>176</v>
      </c>
      <c r="AU865" s="17" t="s">
        <v>85</v>
      </c>
    </row>
    <row r="866" s="2" customFormat="1" ht="16.5" customHeight="1">
      <c r="A866" s="38"/>
      <c r="B866" s="39"/>
      <c r="C866" s="221" t="s">
        <v>1056</v>
      </c>
      <c r="D866" s="221" t="s">
        <v>171</v>
      </c>
      <c r="E866" s="222" t="s">
        <v>1057</v>
      </c>
      <c r="F866" s="223" t="s">
        <v>1058</v>
      </c>
      <c r="G866" s="224" t="s">
        <v>292</v>
      </c>
      <c r="H866" s="225">
        <v>2</v>
      </c>
      <c r="I866" s="226"/>
      <c r="J866" s="226"/>
      <c r="K866" s="227">
        <f>ROUND(P866*H866,2)</f>
        <v>0</v>
      </c>
      <c r="L866" s="223" t="s">
        <v>1</v>
      </c>
      <c r="M866" s="44"/>
      <c r="N866" s="228" t="s">
        <v>1</v>
      </c>
      <c r="O866" s="229" t="s">
        <v>39</v>
      </c>
      <c r="P866" s="230">
        <f>I866+J866</f>
        <v>0</v>
      </c>
      <c r="Q866" s="230">
        <f>ROUND(I866*H866,2)</f>
        <v>0</v>
      </c>
      <c r="R866" s="230">
        <f>ROUND(J866*H866,2)</f>
        <v>0</v>
      </c>
      <c r="S866" s="91"/>
      <c r="T866" s="231">
        <f>S866*H866</f>
        <v>0</v>
      </c>
      <c r="U866" s="231">
        <v>0</v>
      </c>
      <c r="V866" s="231">
        <f>U866*H866</f>
        <v>0</v>
      </c>
      <c r="W866" s="231">
        <v>0</v>
      </c>
      <c r="X866" s="232">
        <f>W866*H866</f>
        <v>0</v>
      </c>
      <c r="Y866" s="38"/>
      <c r="Z866" s="38"/>
      <c r="AA866" s="38"/>
      <c r="AB866" s="38"/>
      <c r="AC866" s="38"/>
      <c r="AD866" s="38"/>
      <c r="AE866" s="38"/>
      <c r="AR866" s="233" t="s">
        <v>198</v>
      </c>
      <c r="AT866" s="233" t="s">
        <v>171</v>
      </c>
      <c r="AU866" s="233" t="s">
        <v>85</v>
      </c>
      <c r="AY866" s="17" t="s">
        <v>168</v>
      </c>
      <c r="BE866" s="234">
        <f>IF(O866="základní",K866,0)</f>
        <v>0</v>
      </c>
      <c r="BF866" s="234">
        <f>IF(O866="snížená",K866,0)</f>
        <v>0</v>
      </c>
      <c r="BG866" s="234">
        <f>IF(O866="zákl. přenesená",K866,0)</f>
        <v>0</v>
      </c>
      <c r="BH866" s="234">
        <f>IF(O866="sníž. přenesená",K866,0)</f>
        <v>0</v>
      </c>
      <c r="BI866" s="234">
        <f>IF(O866="nulová",K866,0)</f>
        <v>0</v>
      </c>
      <c r="BJ866" s="17" t="s">
        <v>83</v>
      </c>
      <c r="BK866" s="234">
        <f>ROUND(P866*H866,2)</f>
        <v>0</v>
      </c>
      <c r="BL866" s="17" t="s">
        <v>198</v>
      </c>
      <c r="BM866" s="233" t="s">
        <v>1059</v>
      </c>
    </row>
    <row r="867" s="2" customFormat="1">
      <c r="A867" s="38"/>
      <c r="B867" s="39"/>
      <c r="C867" s="40"/>
      <c r="D867" s="235" t="s">
        <v>176</v>
      </c>
      <c r="E867" s="40"/>
      <c r="F867" s="236" t="s">
        <v>1058</v>
      </c>
      <c r="G867" s="40"/>
      <c r="H867" s="40"/>
      <c r="I867" s="237"/>
      <c r="J867" s="237"/>
      <c r="K867" s="40"/>
      <c r="L867" s="40"/>
      <c r="M867" s="44"/>
      <c r="N867" s="238"/>
      <c r="O867" s="239"/>
      <c r="P867" s="91"/>
      <c r="Q867" s="91"/>
      <c r="R867" s="91"/>
      <c r="S867" s="91"/>
      <c r="T867" s="91"/>
      <c r="U867" s="91"/>
      <c r="V867" s="91"/>
      <c r="W867" s="91"/>
      <c r="X867" s="92"/>
      <c r="Y867" s="38"/>
      <c r="Z867" s="38"/>
      <c r="AA867" s="38"/>
      <c r="AB867" s="38"/>
      <c r="AC867" s="38"/>
      <c r="AD867" s="38"/>
      <c r="AE867" s="38"/>
      <c r="AT867" s="17" t="s">
        <v>176</v>
      </c>
      <c r="AU867" s="17" t="s">
        <v>85</v>
      </c>
    </row>
    <row r="868" s="2" customFormat="1" ht="24.15" customHeight="1">
      <c r="A868" s="38"/>
      <c r="B868" s="39"/>
      <c r="C868" s="221" t="s">
        <v>623</v>
      </c>
      <c r="D868" s="221" t="s">
        <v>171</v>
      </c>
      <c r="E868" s="222" t="s">
        <v>1060</v>
      </c>
      <c r="F868" s="223" t="s">
        <v>1061</v>
      </c>
      <c r="G868" s="224" t="s">
        <v>478</v>
      </c>
      <c r="H868" s="225">
        <v>19.2</v>
      </c>
      <c r="I868" s="226"/>
      <c r="J868" s="226"/>
      <c r="K868" s="227">
        <f>ROUND(P868*H868,2)</f>
        <v>0</v>
      </c>
      <c r="L868" s="223" t="s">
        <v>1</v>
      </c>
      <c r="M868" s="44"/>
      <c r="N868" s="228" t="s">
        <v>1</v>
      </c>
      <c r="O868" s="229" t="s">
        <v>39</v>
      </c>
      <c r="P868" s="230">
        <f>I868+J868</f>
        <v>0</v>
      </c>
      <c r="Q868" s="230">
        <f>ROUND(I868*H868,2)</f>
        <v>0</v>
      </c>
      <c r="R868" s="230">
        <f>ROUND(J868*H868,2)</f>
        <v>0</v>
      </c>
      <c r="S868" s="91"/>
      <c r="T868" s="231">
        <f>S868*H868</f>
        <v>0</v>
      </c>
      <c r="U868" s="231">
        <v>0</v>
      </c>
      <c r="V868" s="231">
        <f>U868*H868</f>
        <v>0</v>
      </c>
      <c r="W868" s="231">
        <v>0</v>
      </c>
      <c r="X868" s="232">
        <f>W868*H868</f>
        <v>0</v>
      </c>
      <c r="Y868" s="38"/>
      <c r="Z868" s="38"/>
      <c r="AA868" s="38"/>
      <c r="AB868" s="38"/>
      <c r="AC868" s="38"/>
      <c r="AD868" s="38"/>
      <c r="AE868" s="38"/>
      <c r="AR868" s="233" t="s">
        <v>198</v>
      </c>
      <c r="AT868" s="233" t="s">
        <v>171</v>
      </c>
      <c r="AU868" s="233" t="s">
        <v>85</v>
      </c>
      <c r="AY868" s="17" t="s">
        <v>168</v>
      </c>
      <c r="BE868" s="234">
        <f>IF(O868="základní",K868,0)</f>
        <v>0</v>
      </c>
      <c r="BF868" s="234">
        <f>IF(O868="snížená",K868,0)</f>
        <v>0</v>
      </c>
      <c r="BG868" s="234">
        <f>IF(O868="zákl. přenesená",K868,0)</f>
        <v>0</v>
      </c>
      <c r="BH868" s="234">
        <f>IF(O868="sníž. přenesená",K868,0)</f>
        <v>0</v>
      </c>
      <c r="BI868" s="234">
        <f>IF(O868="nulová",K868,0)</f>
        <v>0</v>
      </c>
      <c r="BJ868" s="17" t="s">
        <v>83</v>
      </c>
      <c r="BK868" s="234">
        <f>ROUND(P868*H868,2)</f>
        <v>0</v>
      </c>
      <c r="BL868" s="17" t="s">
        <v>198</v>
      </c>
      <c r="BM868" s="233" t="s">
        <v>1062</v>
      </c>
    </row>
    <row r="869" s="2" customFormat="1">
      <c r="A869" s="38"/>
      <c r="B869" s="39"/>
      <c r="C869" s="40"/>
      <c r="D869" s="235" t="s">
        <v>176</v>
      </c>
      <c r="E869" s="40"/>
      <c r="F869" s="236" t="s">
        <v>1061</v>
      </c>
      <c r="G869" s="40"/>
      <c r="H869" s="40"/>
      <c r="I869" s="237"/>
      <c r="J869" s="237"/>
      <c r="K869" s="40"/>
      <c r="L869" s="40"/>
      <c r="M869" s="44"/>
      <c r="N869" s="238"/>
      <c r="O869" s="239"/>
      <c r="P869" s="91"/>
      <c r="Q869" s="91"/>
      <c r="R869" s="91"/>
      <c r="S869" s="91"/>
      <c r="T869" s="91"/>
      <c r="U869" s="91"/>
      <c r="V869" s="91"/>
      <c r="W869" s="91"/>
      <c r="X869" s="92"/>
      <c r="Y869" s="38"/>
      <c r="Z869" s="38"/>
      <c r="AA869" s="38"/>
      <c r="AB869" s="38"/>
      <c r="AC869" s="38"/>
      <c r="AD869" s="38"/>
      <c r="AE869" s="38"/>
      <c r="AT869" s="17" t="s">
        <v>176</v>
      </c>
      <c r="AU869" s="17" t="s">
        <v>85</v>
      </c>
    </row>
    <row r="870" s="13" customFormat="1">
      <c r="A870" s="13"/>
      <c r="B870" s="240"/>
      <c r="C870" s="241"/>
      <c r="D870" s="235" t="s">
        <v>205</v>
      </c>
      <c r="E870" s="242" t="s">
        <v>1</v>
      </c>
      <c r="F870" s="243" t="s">
        <v>1063</v>
      </c>
      <c r="G870" s="241"/>
      <c r="H870" s="244">
        <v>19.2</v>
      </c>
      <c r="I870" s="245"/>
      <c r="J870" s="245"/>
      <c r="K870" s="241"/>
      <c r="L870" s="241"/>
      <c r="M870" s="246"/>
      <c r="N870" s="247"/>
      <c r="O870" s="248"/>
      <c r="P870" s="248"/>
      <c r="Q870" s="248"/>
      <c r="R870" s="248"/>
      <c r="S870" s="248"/>
      <c r="T870" s="248"/>
      <c r="U870" s="248"/>
      <c r="V870" s="248"/>
      <c r="W870" s="248"/>
      <c r="X870" s="249"/>
      <c r="Y870" s="13"/>
      <c r="Z870" s="13"/>
      <c r="AA870" s="13"/>
      <c r="AB870" s="13"/>
      <c r="AC870" s="13"/>
      <c r="AD870" s="13"/>
      <c r="AE870" s="13"/>
      <c r="AT870" s="250" t="s">
        <v>205</v>
      </c>
      <c r="AU870" s="250" t="s">
        <v>85</v>
      </c>
      <c r="AV870" s="13" t="s">
        <v>85</v>
      </c>
      <c r="AW870" s="13" t="s">
        <v>5</v>
      </c>
      <c r="AX870" s="13" t="s">
        <v>76</v>
      </c>
      <c r="AY870" s="250" t="s">
        <v>168</v>
      </c>
    </row>
    <row r="871" s="14" customFormat="1">
      <c r="A871" s="14"/>
      <c r="B871" s="251"/>
      <c r="C871" s="252"/>
      <c r="D871" s="235" t="s">
        <v>205</v>
      </c>
      <c r="E871" s="253" t="s">
        <v>1</v>
      </c>
      <c r="F871" s="254" t="s">
        <v>207</v>
      </c>
      <c r="G871" s="252"/>
      <c r="H871" s="255">
        <v>19.2</v>
      </c>
      <c r="I871" s="256"/>
      <c r="J871" s="256"/>
      <c r="K871" s="252"/>
      <c r="L871" s="252"/>
      <c r="M871" s="257"/>
      <c r="N871" s="258"/>
      <c r="O871" s="259"/>
      <c r="P871" s="259"/>
      <c r="Q871" s="259"/>
      <c r="R871" s="259"/>
      <c r="S871" s="259"/>
      <c r="T871" s="259"/>
      <c r="U871" s="259"/>
      <c r="V871" s="259"/>
      <c r="W871" s="259"/>
      <c r="X871" s="260"/>
      <c r="Y871" s="14"/>
      <c r="Z871" s="14"/>
      <c r="AA871" s="14"/>
      <c r="AB871" s="14"/>
      <c r="AC871" s="14"/>
      <c r="AD871" s="14"/>
      <c r="AE871" s="14"/>
      <c r="AT871" s="261" t="s">
        <v>205</v>
      </c>
      <c r="AU871" s="261" t="s">
        <v>85</v>
      </c>
      <c r="AV871" s="14" t="s">
        <v>175</v>
      </c>
      <c r="AW871" s="14" t="s">
        <v>5</v>
      </c>
      <c r="AX871" s="14" t="s">
        <v>83</v>
      </c>
      <c r="AY871" s="261" t="s">
        <v>168</v>
      </c>
    </row>
    <row r="872" s="2" customFormat="1" ht="24.15" customHeight="1">
      <c r="A872" s="38"/>
      <c r="B872" s="39"/>
      <c r="C872" s="262" t="s">
        <v>1064</v>
      </c>
      <c r="D872" s="262" t="s">
        <v>304</v>
      </c>
      <c r="E872" s="263" t="s">
        <v>1065</v>
      </c>
      <c r="F872" s="264" t="s">
        <v>1066</v>
      </c>
      <c r="G872" s="265" t="s">
        <v>478</v>
      </c>
      <c r="H872" s="266">
        <v>19.2</v>
      </c>
      <c r="I872" s="267"/>
      <c r="J872" s="268"/>
      <c r="K872" s="269">
        <f>ROUND(P872*H872,2)</f>
        <v>0</v>
      </c>
      <c r="L872" s="264" t="s">
        <v>1</v>
      </c>
      <c r="M872" s="270"/>
      <c r="N872" s="271" t="s">
        <v>1</v>
      </c>
      <c r="O872" s="229" t="s">
        <v>39</v>
      </c>
      <c r="P872" s="230">
        <f>I872+J872</f>
        <v>0</v>
      </c>
      <c r="Q872" s="230">
        <f>ROUND(I872*H872,2)</f>
        <v>0</v>
      </c>
      <c r="R872" s="230">
        <f>ROUND(J872*H872,2)</f>
        <v>0</v>
      </c>
      <c r="S872" s="91"/>
      <c r="T872" s="231">
        <f>S872*H872</f>
        <v>0</v>
      </c>
      <c r="U872" s="231">
        <v>0</v>
      </c>
      <c r="V872" s="231">
        <f>U872*H872</f>
        <v>0</v>
      </c>
      <c r="W872" s="231">
        <v>0</v>
      </c>
      <c r="X872" s="232">
        <f>W872*H872</f>
        <v>0</v>
      </c>
      <c r="Y872" s="38"/>
      <c r="Z872" s="38"/>
      <c r="AA872" s="38"/>
      <c r="AB872" s="38"/>
      <c r="AC872" s="38"/>
      <c r="AD872" s="38"/>
      <c r="AE872" s="38"/>
      <c r="AR872" s="233" t="s">
        <v>236</v>
      </c>
      <c r="AT872" s="233" t="s">
        <v>304</v>
      </c>
      <c r="AU872" s="233" t="s">
        <v>85</v>
      </c>
      <c r="AY872" s="17" t="s">
        <v>168</v>
      </c>
      <c r="BE872" s="234">
        <f>IF(O872="základní",K872,0)</f>
        <v>0</v>
      </c>
      <c r="BF872" s="234">
        <f>IF(O872="snížená",K872,0)</f>
        <v>0</v>
      </c>
      <c r="BG872" s="234">
        <f>IF(O872="zákl. přenesená",K872,0)</f>
        <v>0</v>
      </c>
      <c r="BH872" s="234">
        <f>IF(O872="sníž. přenesená",K872,0)</f>
        <v>0</v>
      </c>
      <c r="BI872" s="234">
        <f>IF(O872="nulová",K872,0)</f>
        <v>0</v>
      </c>
      <c r="BJ872" s="17" t="s">
        <v>83</v>
      </c>
      <c r="BK872" s="234">
        <f>ROUND(P872*H872,2)</f>
        <v>0</v>
      </c>
      <c r="BL872" s="17" t="s">
        <v>198</v>
      </c>
      <c r="BM872" s="233" t="s">
        <v>1067</v>
      </c>
    </row>
    <row r="873" s="2" customFormat="1">
      <c r="A873" s="38"/>
      <c r="B873" s="39"/>
      <c r="C873" s="40"/>
      <c r="D873" s="235" t="s">
        <v>176</v>
      </c>
      <c r="E873" s="40"/>
      <c r="F873" s="236" t="s">
        <v>1066</v>
      </c>
      <c r="G873" s="40"/>
      <c r="H873" s="40"/>
      <c r="I873" s="237"/>
      <c r="J873" s="237"/>
      <c r="K873" s="40"/>
      <c r="L873" s="40"/>
      <c r="M873" s="44"/>
      <c r="N873" s="238"/>
      <c r="O873" s="239"/>
      <c r="P873" s="91"/>
      <c r="Q873" s="91"/>
      <c r="R873" s="91"/>
      <c r="S873" s="91"/>
      <c r="T873" s="91"/>
      <c r="U873" s="91"/>
      <c r="V873" s="91"/>
      <c r="W873" s="91"/>
      <c r="X873" s="92"/>
      <c r="Y873" s="38"/>
      <c r="Z873" s="38"/>
      <c r="AA873" s="38"/>
      <c r="AB873" s="38"/>
      <c r="AC873" s="38"/>
      <c r="AD873" s="38"/>
      <c r="AE873" s="38"/>
      <c r="AT873" s="17" t="s">
        <v>176</v>
      </c>
      <c r="AU873" s="17" t="s">
        <v>85</v>
      </c>
    </row>
    <row r="874" s="2" customFormat="1" ht="24.15" customHeight="1">
      <c r="A874" s="38"/>
      <c r="B874" s="39"/>
      <c r="C874" s="221" t="s">
        <v>630</v>
      </c>
      <c r="D874" s="221" t="s">
        <v>171</v>
      </c>
      <c r="E874" s="222" t="s">
        <v>1068</v>
      </c>
      <c r="F874" s="223" t="s">
        <v>1069</v>
      </c>
      <c r="G874" s="224" t="s">
        <v>292</v>
      </c>
      <c r="H874" s="225">
        <v>2</v>
      </c>
      <c r="I874" s="226"/>
      <c r="J874" s="226"/>
      <c r="K874" s="227">
        <f>ROUND(P874*H874,2)</f>
        <v>0</v>
      </c>
      <c r="L874" s="223" t="s">
        <v>1</v>
      </c>
      <c r="M874" s="44"/>
      <c r="N874" s="228" t="s">
        <v>1</v>
      </c>
      <c r="O874" s="229" t="s">
        <v>39</v>
      </c>
      <c r="P874" s="230">
        <f>I874+J874</f>
        <v>0</v>
      </c>
      <c r="Q874" s="230">
        <f>ROUND(I874*H874,2)</f>
        <v>0</v>
      </c>
      <c r="R874" s="230">
        <f>ROUND(J874*H874,2)</f>
        <v>0</v>
      </c>
      <c r="S874" s="91"/>
      <c r="T874" s="231">
        <f>S874*H874</f>
        <v>0</v>
      </c>
      <c r="U874" s="231">
        <v>0</v>
      </c>
      <c r="V874" s="231">
        <f>U874*H874</f>
        <v>0</v>
      </c>
      <c r="W874" s="231">
        <v>0</v>
      </c>
      <c r="X874" s="232">
        <f>W874*H874</f>
        <v>0</v>
      </c>
      <c r="Y874" s="38"/>
      <c r="Z874" s="38"/>
      <c r="AA874" s="38"/>
      <c r="AB874" s="38"/>
      <c r="AC874" s="38"/>
      <c r="AD874" s="38"/>
      <c r="AE874" s="38"/>
      <c r="AR874" s="233" t="s">
        <v>198</v>
      </c>
      <c r="AT874" s="233" t="s">
        <v>171</v>
      </c>
      <c r="AU874" s="233" t="s">
        <v>85</v>
      </c>
      <c r="AY874" s="17" t="s">
        <v>168</v>
      </c>
      <c r="BE874" s="234">
        <f>IF(O874="základní",K874,0)</f>
        <v>0</v>
      </c>
      <c r="BF874" s="234">
        <f>IF(O874="snížená",K874,0)</f>
        <v>0</v>
      </c>
      <c r="BG874" s="234">
        <f>IF(O874="zákl. přenesená",K874,0)</f>
        <v>0</v>
      </c>
      <c r="BH874" s="234">
        <f>IF(O874="sníž. přenesená",K874,0)</f>
        <v>0</v>
      </c>
      <c r="BI874" s="234">
        <f>IF(O874="nulová",K874,0)</f>
        <v>0</v>
      </c>
      <c r="BJ874" s="17" t="s">
        <v>83</v>
      </c>
      <c r="BK874" s="234">
        <f>ROUND(P874*H874,2)</f>
        <v>0</v>
      </c>
      <c r="BL874" s="17" t="s">
        <v>198</v>
      </c>
      <c r="BM874" s="233" t="s">
        <v>1070</v>
      </c>
    </row>
    <row r="875" s="2" customFormat="1">
      <c r="A875" s="38"/>
      <c r="B875" s="39"/>
      <c r="C875" s="40"/>
      <c r="D875" s="235" t="s">
        <v>176</v>
      </c>
      <c r="E875" s="40"/>
      <c r="F875" s="236" t="s">
        <v>1069</v>
      </c>
      <c r="G875" s="40"/>
      <c r="H875" s="40"/>
      <c r="I875" s="237"/>
      <c r="J875" s="237"/>
      <c r="K875" s="40"/>
      <c r="L875" s="40"/>
      <c r="M875" s="44"/>
      <c r="N875" s="238"/>
      <c r="O875" s="239"/>
      <c r="P875" s="91"/>
      <c r="Q875" s="91"/>
      <c r="R875" s="91"/>
      <c r="S875" s="91"/>
      <c r="T875" s="91"/>
      <c r="U875" s="91"/>
      <c r="V875" s="91"/>
      <c r="W875" s="91"/>
      <c r="X875" s="92"/>
      <c r="Y875" s="38"/>
      <c r="Z875" s="38"/>
      <c r="AA875" s="38"/>
      <c r="AB875" s="38"/>
      <c r="AC875" s="38"/>
      <c r="AD875" s="38"/>
      <c r="AE875" s="38"/>
      <c r="AT875" s="17" t="s">
        <v>176</v>
      </c>
      <c r="AU875" s="17" t="s">
        <v>85</v>
      </c>
    </row>
    <row r="876" s="2" customFormat="1" ht="24.15" customHeight="1">
      <c r="A876" s="38"/>
      <c r="B876" s="39"/>
      <c r="C876" s="262" t="s">
        <v>1071</v>
      </c>
      <c r="D876" s="262" t="s">
        <v>304</v>
      </c>
      <c r="E876" s="263" t="s">
        <v>1072</v>
      </c>
      <c r="F876" s="264" t="s">
        <v>1073</v>
      </c>
      <c r="G876" s="265" t="s">
        <v>292</v>
      </c>
      <c r="H876" s="266">
        <v>2</v>
      </c>
      <c r="I876" s="267"/>
      <c r="J876" s="268"/>
      <c r="K876" s="269">
        <f>ROUND(P876*H876,2)</f>
        <v>0</v>
      </c>
      <c r="L876" s="264" t="s">
        <v>1</v>
      </c>
      <c r="M876" s="270"/>
      <c r="N876" s="271" t="s">
        <v>1</v>
      </c>
      <c r="O876" s="229" t="s">
        <v>39</v>
      </c>
      <c r="P876" s="230">
        <f>I876+J876</f>
        <v>0</v>
      </c>
      <c r="Q876" s="230">
        <f>ROUND(I876*H876,2)</f>
        <v>0</v>
      </c>
      <c r="R876" s="230">
        <f>ROUND(J876*H876,2)</f>
        <v>0</v>
      </c>
      <c r="S876" s="91"/>
      <c r="T876" s="231">
        <f>S876*H876</f>
        <v>0</v>
      </c>
      <c r="U876" s="231">
        <v>0</v>
      </c>
      <c r="V876" s="231">
        <f>U876*H876</f>
        <v>0</v>
      </c>
      <c r="W876" s="231">
        <v>0</v>
      </c>
      <c r="X876" s="232">
        <f>W876*H876</f>
        <v>0</v>
      </c>
      <c r="Y876" s="38"/>
      <c r="Z876" s="38"/>
      <c r="AA876" s="38"/>
      <c r="AB876" s="38"/>
      <c r="AC876" s="38"/>
      <c r="AD876" s="38"/>
      <c r="AE876" s="38"/>
      <c r="AR876" s="233" t="s">
        <v>236</v>
      </c>
      <c r="AT876" s="233" t="s">
        <v>304</v>
      </c>
      <c r="AU876" s="233" t="s">
        <v>85</v>
      </c>
      <c r="AY876" s="17" t="s">
        <v>168</v>
      </c>
      <c r="BE876" s="234">
        <f>IF(O876="základní",K876,0)</f>
        <v>0</v>
      </c>
      <c r="BF876" s="234">
        <f>IF(O876="snížená",K876,0)</f>
        <v>0</v>
      </c>
      <c r="BG876" s="234">
        <f>IF(O876="zákl. přenesená",K876,0)</f>
        <v>0</v>
      </c>
      <c r="BH876" s="234">
        <f>IF(O876="sníž. přenesená",K876,0)</f>
        <v>0</v>
      </c>
      <c r="BI876" s="234">
        <f>IF(O876="nulová",K876,0)</f>
        <v>0</v>
      </c>
      <c r="BJ876" s="17" t="s">
        <v>83</v>
      </c>
      <c r="BK876" s="234">
        <f>ROUND(P876*H876,2)</f>
        <v>0</v>
      </c>
      <c r="BL876" s="17" t="s">
        <v>198</v>
      </c>
      <c r="BM876" s="233" t="s">
        <v>1074</v>
      </c>
    </row>
    <row r="877" s="2" customFormat="1">
      <c r="A877" s="38"/>
      <c r="B877" s="39"/>
      <c r="C877" s="40"/>
      <c r="D877" s="235" t="s">
        <v>176</v>
      </c>
      <c r="E877" s="40"/>
      <c r="F877" s="236" t="s">
        <v>1073</v>
      </c>
      <c r="G877" s="40"/>
      <c r="H877" s="40"/>
      <c r="I877" s="237"/>
      <c r="J877" s="237"/>
      <c r="K877" s="40"/>
      <c r="L877" s="40"/>
      <c r="M877" s="44"/>
      <c r="N877" s="238"/>
      <c r="O877" s="239"/>
      <c r="P877" s="91"/>
      <c r="Q877" s="91"/>
      <c r="R877" s="91"/>
      <c r="S877" s="91"/>
      <c r="T877" s="91"/>
      <c r="U877" s="91"/>
      <c r="V877" s="91"/>
      <c r="W877" s="91"/>
      <c r="X877" s="92"/>
      <c r="Y877" s="38"/>
      <c r="Z877" s="38"/>
      <c r="AA877" s="38"/>
      <c r="AB877" s="38"/>
      <c r="AC877" s="38"/>
      <c r="AD877" s="38"/>
      <c r="AE877" s="38"/>
      <c r="AT877" s="17" t="s">
        <v>176</v>
      </c>
      <c r="AU877" s="17" t="s">
        <v>85</v>
      </c>
    </row>
    <row r="878" s="2" customFormat="1" ht="24.15" customHeight="1">
      <c r="A878" s="38"/>
      <c r="B878" s="39"/>
      <c r="C878" s="221" t="s">
        <v>635</v>
      </c>
      <c r="D878" s="221" t="s">
        <v>171</v>
      </c>
      <c r="E878" s="222" t="s">
        <v>1075</v>
      </c>
      <c r="F878" s="223" t="s">
        <v>1076</v>
      </c>
      <c r="G878" s="224" t="s">
        <v>226</v>
      </c>
      <c r="H878" s="225">
        <v>1.0129999999999998</v>
      </c>
      <c r="I878" s="226"/>
      <c r="J878" s="226"/>
      <c r="K878" s="227">
        <f>ROUND(P878*H878,2)</f>
        <v>0</v>
      </c>
      <c r="L878" s="223" t="s">
        <v>1</v>
      </c>
      <c r="M878" s="44"/>
      <c r="N878" s="228" t="s">
        <v>1</v>
      </c>
      <c r="O878" s="229" t="s">
        <v>39</v>
      </c>
      <c r="P878" s="230">
        <f>I878+J878</f>
        <v>0</v>
      </c>
      <c r="Q878" s="230">
        <f>ROUND(I878*H878,2)</f>
        <v>0</v>
      </c>
      <c r="R878" s="230">
        <f>ROUND(J878*H878,2)</f>
        <v>0</v>
      </c>
      <c r="S878" s="91"/>
      <c r="T878" s="231">
        <f>S878*H878</f>
        <v>0</v>
      </c>
      <c r="U878" s="231">
        <v>0</v>
      </c>
      <c r="V878" s="231">
        <f>U878*H878</f>
        <v>0</v>
      </c>
      <c r="W878" s="231">
        <v>0</v>
      </c>
      <c r="X878" s="232">
        <f>W878*H878</f>
        <v>0</v>
      </c>
      <c r="Y878" s="38"/>
      <c r="Z878" s="38"/>
      <c r="AA878" s="38"/>
      <c r="AB878" s="38"/>
      <c r="AC878" s="38"/>
      <c r="AD878" s="38"/>
      <c r="AE878" s="38"/>
      <c r="AR878" s="233" t="s">
        <v>198</v>
      </c>
      <c r="AT878" s="233" t="s">
        <v>171</v>
      </c>
      <c r="AU878" s="233" t="s">
        <v>85</v>
      </c>
      <c r="AY878" s="17" t="s">
        <v>168</v>
      </c>
      <c r="BE878" s="234">
        <f>IF(O878="základní",K878,0)</f>
        <v>0</v>
      </c>
      <c r="BF878" s="234">
        <f>IF(O878="snížená",K878,0)</f>
        <v>0</v>
      </c>
      <c r="BG878" s="234">
        <f>IF(O878="zákl. přenesená",K878,0)</f>
        <v>0</v>
      </c>
      <c r="BH878" s="234">
        <f>IF(O878="sníž. přenesená",K878,0)</f>
        <v>0</v>
      </c>
      <c r="BI878" s="234">
        <f>IF(O878="nulová",K878,0)</f>
        <v>0</v>
      </c>
      <c r="BJ878" s="17" t="s">
        <v>83</v>
      </c>
      <c r="BK878" s="234">
        <f>ROUND(P878*H878,2)</f>
        <v>0</v>
      </c>
      <c r="BL878" s="17" t="s">
        <v>198</v>
      </c>
      <c r="BM878" s="233" t="s">
        <v>1077</v>
      </c>
    </row>
    <row r="879" s="2" customFormat="1">
      <c r="A879" s="38"/>
      <c r="B879" s="39"/>
      <c r="C879" s="40"/>
      <c r="D879" s="235" t="s">
        <v>176</v>
      </c>
      <c r="E879" s="40"/>
      <c r="F879" s="236" t="s">
        <v>1076</v>
      </c>
      <c r="G879" s="40"/>
      <c r="H879" s="40"/>
      <c r="I879" s="237"/>
      <c r="J879" s="237"/>
      <c r="K879" s="40"/>
      <c r="L879" s="40"/>
      <c r="M879" s="44"/>
      <c r="N879" s="238"/>
      <c r="O879" s="239"/>
      <c r="P879" s="91"/>
      <c r="Q879" s="91"/>
      <c r="R879" s="91"/>
      <c r="S879" s="91"/>
      <c r="T879" s="91"/>
      <c r="U879" s="91"/>
      <c r="V879" s="91"/>
      <c r="W879" s="91"/>
      <c r="X879" s="92"/>
      <c r="Y879" s="38"/>
      <c r="Z879" s="38"/>
      <c r="AA879" s="38"/>
      <c r="AB879" s="38"/>
      <c r="AC879" s="38"/>
      <c r="AD879" s="38"/>
      <c r="AE879" s="38"/>
      <c r="AT879" s="17" t="s">
        <v>176</v>
      </c>
      <c r="AU879" s="17" t="s">
        <v>85</v>
      </c>
    </row>
    <row r="880" s="12" customFormat="1" ht="22.8" customHeight="1">
      <c r="A880" s="12"/>
      <c r="B880" s="204"/>
      <c r="C880" s="205"/>
      <c r="D880" s="206" t="s">
        <v>75</v>
      </c>
      <c r="E880" s="219" t="s">
        <v>1078</v>
      </c>
      <c r="F880" s="219" t="s">
        <v>1079</v>
      </c>
      <c r="G880" s="205"/>
      <c r="H880" s="205"/>
      <c r="I880" s="208"/>
      <c r="J880" s="208"/>
      <c r="K880" s="220">
        <f>BK880</f>
        <v>0</v>
      </c>
      <c r="L880" s="205"/>
      <c r="M880" s="210"/>
      <c r="N880" s="211"/>
      <c r="O880" s="212"/>
      <c r="P880" s="212"/>
      <c r="Q880" s="213">
        <f>SUM(Q881:Q1022)</f>
        <v>0</v>
      </c>
      <c r="R880" s="213">
        <f>SUM(R881:R1022)</f>
        <v>0</v>
      </c>
      <c r="S880" s="212"/>
      <c r="T880" s="214">
        <f>SUM(T881:T1022)</f>
        <v>0</v>
      </c>
      <c r="U880" s="212"/>
      <c r="V880" s="214">
        <f>SUM(V881:V1022)</f>
        <v>0</v>
      </c>
      <c r="W880" s="212"/>
      <c r="X880" s="215">
        <f>SUM(X881:X1022)</f>
        <v>0</v>
      </c>
      <c r="Y880" s="12"/>
      <c r="Z880" s="12"/>
      <c r="AA880" s="12"/>
      <c r="AB880" s="12"/>
      <c r="AC880" s="12"/>
      <c r="AD880" s="12"/>
      <c r="AE880" s="12"/>
      <c r="AR880" s="216" t="s">
        <v>85</v>
      </c>
      <c r="AT880" s="217" t="s">
        <v>75</v>
      </c>
      <c r="AU880" s="217" t="s">
        <v>83</v>
      </c>
      <c r="AY880" s="216" t="s">
        <v>168</v>
      </c>
      <c r="BK880" s="218">
        <f>SUM(BK881:BK1022)</f>
        <v>0</v>
      </c>
    </row>
    <row r="881" s="2" customFormat="1" ht="33" customHeight="1">
      <c r="A881" s="38"/>
      <c r="B881" s="39"/>
      <c r="C881" s="221" t="s">
        <v>1080</v>
      </c>
      <c r="D881" s="221" t="s">
        <v>171</v>
      </c>
      <c r="E881" s="222" t="s">
        <v>1081</v>
      </c>
      <c r="F881" s="223" t="s">
        <v>1082</v>
      </c>
      <c r="G881" s="224" t="s">
        <v>203</v>
      </c>
      <c r="H881" s="225">
        <v>9.332</v>
      </c>
      <c r="I881" s="226"/>
      <c r="J881" s="226"/>
      <c r="K881" s="227">
        <f>ROUND(P881*H881,2)</f>
        <v>0</v>
      </c>
      <c r="L881" s="223" t="s">
        <v>1</v>
      </c>
      <c r="M881" s="44"/>
      <c r="N881" s="228" t="s">
        <v>1</v>
      </c>
      <c r="O881" s="229" t="s">
        <v>39</v>
      </c>
      <c r="P881" s="230">
        <f>I881+J881</f>
        <v>0</v>
      </c>
      <c r="Q881" s="230">
        <f>ROUND(I881*H881,2)</f>
        <v>0</v>
      </c>
      <c r="R881" s="230">
        <f>ROUND(J881*H881,2)</f>
        <v>0</v>
      </c>
      <c r="S881" s="91"/>
      <c r="T881" s="231">
        <f>S881*H881</f>
        <v>0</v>
      </c>
      <c r="U881" s="231">
        <v>0</v>
      </c>
      <c r="V881" s="231">
        <f>U881*H881</f>
        <v>0</v>
      </c>
      <c r="W881" s="231">
        <v>0</v>
      </c>
      <c r="X881" s="232">
        <f>W881*H881</f>
        <v>0</v>
      </c>
      <c r="Y881" s="38"/>
      <c r="Z881" s="38"/>
      <c r="AA881" s="38"/>
      <c r="AB881" s="38"/>
      <c r="AC881" s="38"/>
      <c r="AD881" s="38"/>
      <c r="AE881" s="38"/>
      <c r="AR881" s="233" t="s">
        <v>198</v>
      </c>
      <c r="AT881" s="233" t="s">
        <v>171</v>
      </c>
      <c r="AU881" s="233" t="s">
        <v>85</v>
      </c>
      <c r="AY881" s="17" t="s">
        <v>168</v>
      </c>
      <c r="BE881" s="234">
        <f>IF(O881="základní",K881,0)</f>
        <v>0</v>
      </c>
      <c r="BF881" s="234">
        <f>IF(O881="snížená",K881,0)</f>
        <v>0</v>
      </c>
      <c r="BG881" s="234">
        <f>IF(O881="zákl. přenesená",K881,0)</f>
        <v>0</v>
      </c>
      <c r="BH881" s="234">
        <f>IF(O881="sníž. přenesená",K881,0)</f>
        <v>0</v>
      </c>
      <c r="BI881" s="234">
        <f>IF(O881="nulová",K881,0)</f>
        <v>0</v>
      </c>
      <c r="BJ881" s="17" t="s">
        <v>83</v>
      </c>
      <c r="BK881" s="234">
        <f>ROUND(P881*H881,2)</f>
        <v>0</v>
      </c>
      <c r="BL881" s="17" t="s">
        <v>198</v>
      </c>
      <c r="BM881" s="233" t="s">
        <v>1083</v>
      </c>
    </row>
    <row r="882" s="2" customFormat="1">
      <c r="A882" s="38"/>
      <c r="B882" s="39"/>
      <c r="C882" s="40"/>
      <c r="D882" s="235" t="s">
        <v>176</v>
      </c>
      <c r="E882" s="40"/>
      <c r="F882" s="236" t="s">
        <v>1082</v>
      </c>
      <c r="G882" s="40"/>
      <c r="H882" s="40"/>
      <c r="I882" s="237"/>
      <c r="J882" s="237"/>
      <c r="K882" s="40"/>
      <c r="L882" s="40"/>
      <c r="M882" s="44"/>
      <c r="N882" s="238"/>
      <c r="O882" s="239"/>
      <c r="P882" s="91"/>
      <c r="Q882" s="91"/>
      <c r="R882" s="91"/>
      <c r="S882" s="91"/>
      <c r="T882" s="91"/>
      <c r="U882" s="91"/>
      <c r="V882" s="91"/>
      <c r="W882" s="91"/>
      <c r="X882" s="92"/>
      <c r="Y882" s="38"/>
      <c r="Z882" s="38"/>
      <c r="AA882" s="38"/>
      <c r="AB882" s="38"/>
      <c r="AC882" s="38"/>
      <c r="AD882" s="38"/>
      <c r="AE882" s="38"/>
      <c r="AT882" s="17" t="s">
        <v>176</v>
      </c>
      <c r="AU882" s="17" t="s">
        <v>85</v>
      </c>
    </row>
    <row r="883" s="13" customFormat="1">
      <c r="A883" s="13"/>
      <c r="B883" s="240"/>
      <c r="C883" s="241"/>
      <c r="D883" s="235" t="s">
        <v>205</v>
      </c>
      <c r="E883" s="242" t="s">
        <v>1</v>
      </c>
      <c r="F883" s="243" t="s">
        <v>1084</v>
      </c>
      <c r="G883" s="241"/>
      <c r="H883" s="244">
        <v>9.332</v>
      </c>
      <c r="I883" s="245"/>
      <c r="J883" s="245"/>
      <c r="K883" s="241"/>
      <c r="L883" s="241"/>
      <c r="M883" s="246"/>
      <c r="N883" s="247"/>
      <c r="O883" s="248"/>
      <c r="P883" s="248"/>
      <c r="Q883" s="248"/>
      <c r="R883" s="248"/>
      <c r="S883" s="248"/>
      <c r="T883" s="248"/>
      <c r="U883" s="248"/>
      <c r="V883" s="248"/>
      <c r="W883" s="248"/>
      <c r="X883" s="249"/>
      <c r="Y883" s="13"/>
      <c r="Z883" s="13"/>
      <c r="AA883" s="13"/>
      <c r="AB883" s="13"/>
      <c r="AC883" s="13"/>
      <c r="AD883" s="13"/>
      <c r="AE883" s="13"/>
      <c r="AT883" s="250" t="s">
        <v>205</v>
      </c>
      <c r="AU883" s="250" t="s">
        <v>85</v>
      </c>
      <c r="AV883" s="13" t="s">
        <v>85</v>
      </c>
      <c r="AW883" s="13" t="s">
        <v>5</v>
      </c>
      <c r="AX883" s="13" t="s">
        <v>76</v>
      </c>
      <c r="AY883" s="250" t="s">
        <v>168</v>
      </c>
    </row>
    <row r="884" s="14" customFormat="1">
      <c r="A884" s="14"/>
      <c r="B884" s="251"/>
      <c r="C884" s="252"/>
      <c r="D884" s="235" t="s">
        <v>205</v>
      </c>
      <c r="E884" s="253" t="s">
        <v>1</v>
      </c>
      <c r="F884" s="254" t="s">
        <v>207</v>
      </c>
      <c r="G884" s="252"/>
      <c r="H884" s="255">
        <v>9.332</v>
      </c>
      <c r="I884" s="256"/>
      <c r="J884" s="256"/>
      <c r="K884" s="252"/>
      <c r="L884" s="252"/>
      <c r="M884" s="257"/>
      <c r="N884" s="258"/>
      <c r="O884" s="259"/>
      <c r="P884" s="259"/>
      <c r="Q884" s="259"/>
      <c r="R884" s="259"/>
      <c r="S884" s="259"/>
      <c r="T884" s="259"/>
      <c r="U884" s="259"/>
      <c r="V884" s="259"/>
      <c r="W884" s="259"/>
      <c r="X884" s="260"/>
      <c r="Y884" s="14"/>
      <c r="Z884" s="14"/>
      <c r="AA884" s="14"/>
      <c r="AB884" s="14"/>
      <c r="AC884" s="14"/>
      <c r="AD884" s="14"/>
      <c r="AE884" s="14"/>
      <c r="AT884" s="261" t="s">
        <v>205</v>
      </c>
      <c r="AU884" s="261" t="s">
        <v>85</v>
      </c>
      <c r="AV884" s="14" t="s">
        <v>175</v>
      </c>
      <c r="AW884" s="14" t="s">
        <v>5</v>
      </c>
      <c r="AX884" s="14" t="s">
        <v>83</v>
      </c>
      <c r="AY884" s="261" t="s">
        <v>168</v>
      </c>
    </row>
    <row r="885" s="2" customFormat="1" ht="37.8" customHeight="1">
      <c r="A885" s="38"/>
      <c r="B885" s="39"/>
      <c r="C885" s="262" t="s">
        <v>639</v>
      </c>
      <c r="D885" s="262" t="s">
        <v>304</v>
      </c>
      <c r="E885" s="263" t="s">
        <v>1085</v>
      </c>
      <c r="F885" s="264" t="s">
        <v>1086</v>
      </c>
      <c r="G885" s="265" t="s">
        <v>203</v>
      </c>
      <c r="H885" s="266">
        <v>9.332</v>
      </c>
      <c r="I885" s="267"/>
      <c r="J885" s="268"/>
      <c r="K885" s="269">
        <f>ROUND(P885*H885,2)</f>
        <v>0</v>
      </c>
      <c r="L885" s="264" t="s">
        <v>1</v>
      </c>
      <c r="M885" s="270"/>
      <c r="N885" s="271" t="s">
        <v>1</v>
      </c>
      <c r="O885" s="229" t="s">
        <v>39</v>
      </c>
      <c r="P885" s="230">
        <f>I885+J885</f>
        <v>0</v>
      </c>
      <c r="Q885" s="230">
        <f>ROUND(I885*H885,2)</f>
        <v>0</v>
      </c>
      <c r="R885" s="230">
        <f>ROUND(J885*H885,2)</f>
        <v>0</v>
      </c>
      <c r="S885" s="91"/>
      <c r="T885" s="231">
        <f>S885*H885</f>
        <v>0</v>
      </c>
      <c r="U885" s="231">
        <v>0</v>
      </c>
      <c r="V885" s="231">
        <f>U885*H885</f>
        <v>0</v>
      </c>
      <c r="W885" s="231">
        <v>0</v>
      </c>
      <c r="X885" s="232">
        <f>W885*H885</f>
        <v>0</v>
      </c>
      <c r="Y885" s="38"/>
      <c r="Z885" s="38"/>
      <c r="AA885" s="38"/>
      <c r="AB885" s="38"/>
      <c r="AC885" s="38"/>
      <c r="AD885" s="38"/>
      <c r="AE885" s="38"/>
      <c r="AR885" s="233" t="s">
        <v>236</v>
      </c>
      <c r="AT885" s="233" t="s">
        <v>304</v>
      </c>
      <c r="AU885" s="233" t="s">
        <v>85</v>
      </c>
      <c r="AY885" s="17" t="s">
        <v>168</v>
      </c>
      <c r="BE885" s="234">
        <f>IF(O885="základní",K885,0)</f>
        <v>0</v>
      </c>
      <c r="BF885" s="234">
        <f>IF(O885="snížená",K885,0)</f>
        <v>0</v>
      </c>
      <c r="BG885" s="234">
        <f>IF(O885="zákl. přenesená",K885,0)</f>
        <v>0</v>
      </c>
      <c r="BH885" s="234">
        <f>IF(O885="sníž. přenesená",K885,0)</f>
        <v>0</v>
      </c>
      <c r="BI885" s="234">
        <f>IF(O885="nulová",K885,0)</f>
        <v>0</v>
      </c>
      <c r="BJ885" s="17" t="s">
        <v>83</v>
      </c>
      <c r="BK885" s="234">
        <f>ROUND(P885*H885,2)</f>
        <v>0</v>
      </c>
      <c r="BL885" s="17" t="s">
        <v>198</v>
      </c>
      <c r="BM885" s="233" t="s">
        <v>1087</v>
      </c>
    </row>
    <row r="886" s="2" customFormat="1">
      <c r="A886" s="38"/>
      <c r="B886" s="39"/>
      <c r="C886" s="40"/>
      <c r="D886" s="235" t="s">
        <v>176</v>
      </c>
      <c r="E886" s="40"/>
      <c r="F886" s="236" t="s">
        <v>1086</v>
      </c>
      <c r="G886" s="40"/>
      <c r="H886" s="40"/>
      <c r="I886" s="237"/>
      <c r="J886" s="237"/>
      <c r="K886" s="40"/>
      <c r="L886" s="40"/>
      <c r="M886" s="44"/>
      <c r="N886" s="238"/>
      <c r="O886" s="239"/>
      <c r="P886" s="91"/>
      <c r="Q886" s="91"/>
      <c r="R886" s="91"/>
      <c r="S886" s="91"/>
      <c r="T886" s="91"/>
      <c r="U886" s="91"/>
      <c r="V886" s="91"/>
      <c r="W886" s="91"/>
      <c r="X886" s="92"/>
      <c r="Y886" s="38"/>
      <c r="Z886" s="38"/>
      <c r="AA886" s="38"/>
      <c r="AB886" s="38"/>
      <c r="AC886" s="38"/>
      <c r="AD886" s="38"/>
      <c r="AE886" s="38"/>
      <c r="AT886" s="17" t="s">
        <v>176</v>
      </c>
      <c r="AU886" s="17" t="s">
        <v>85</v>
      </c>
    </row>
    <row r="887" s="2" customFormat="1" ht="16.5" customHeight="1">
      <c r="A887" s="38"/>
      <c r="B887" s="39"/>
      <c r="C887" s="262" t="s">
        <v>1088</v>
      </c>
      <c r="D887" s="262" t="s">
        <v>304</v>
      </c>
      <c r="E887" s="263" t="s">
        <v>1089</v>
      </c>
      <c r="F887" s="264" t="s">
        <v>1090</v>
      </c>
      <c r="G887" s="265" t="s">
        <v>292</v>
      </c>
      <c r="H887" s="266">
        <v>1</v>
      </c>
      <c r="I887" s="267"/>
      <c r="J887" s="268"/>
      <c r="K887" s="269">
        <f>ROUND(P887*H887,2)</f>
        <v>0</v>
      </c>
      <c r="L887" s="264" t="s">
        <v>1</v>
      </c>
      <c r="M887" s="270"/>
      <c r="N887" s="271" t="s">
        <v>1</v>
      </c>
      <c r="O887" s="229" t="s">
        <v>39</v>
      </c>
      <c r="P887" s="230">
        <f>I887+J887</f>
        <v>0</v>
      </c>
      <c r="Q887" s="230">
        <f>ROUND(I887*H887,2)</f>
        <v>0</v>
      </c>
      <c r="R887" s="230">
        <f>ROUND(J887*H887,2)</f>
        <v>0</v>
      </c>
      <c r="S887" s="91"/>
      <c r="T887" s="231">
        <f>S887*H887</f>
        <v>0</v>
      </c>
      <c r="U887" s="231">
        <v>0</v>
      </c>
      <c r="V887" s="231">
        <f>U887*H887</f>
        <v>0</v>
      </c>
      <c r="W887" s="231">
        <v>0</v>
      </c>
      <c r="X887" s="232">
        <f>W887*H887</f>
        <v>0</v>
      </c>
      <c r="Y887" s="38"/>
      <c r="Z887" s="38"/>
      <c r="AA887" s="38"/>
      <c r="AB887" s="38"/>
      <c r="AC887" s="38"/>
      <c r="AD887" s="38"/>
      <c r="AE887" s="38"/>
      <c r="AR887" s="233" t="s">
        <v>236</v>
      </c>
      <c r="AT887" s="233" t="s">
        <v>304</v>
      </c>
      <c r="AU887" s="233" t="s">
        <v>85</v>
      </c>
      <c r="AY887" s="17" t="s">
        <v>168</v>
      </c>
      <c r="BE887" s="234">
        <f>IF(O887="základní",K887,0)</f>
        <v>0</v>
      </c>
      <c r="BF887" s="234">
        <f>IF(O887="snížená",K887,0)</f>
        <v>0</v>
      </c>
      <c r="BG887" s="234">
        <f>IF(O887="zákl. přenesená",K887,0)</f>
        <v>0</v>
      </c>
      <c r="BH887" s="234">
        <f>IF(O887="sníž. přenesená",K887,0)</f>
        <v>0</v>
      </c>
      <c r="BI887" s="234">
        <f>IF(O887="nulová",K887,0)</f>
        <v>0</v>
      </c>
      <c r="BJ887" s="17" t="s">
        <v>83</v>
      </c>
      <c r="BK887" s="234">
        <f>ROUND(P887*H887,2)</f>
        <v>0</v>
      </c>
      <c r="BL887" s="17" t="s">
        <v>198</v>
      </c>
      <c r="BM887" s="233" t="s">
        <v>1091</v>
      </c>
    </row>
    <row r="888" s="2" customFormat="1">
      <c r="A888" s="38"/>
      <c r="B888" s="39"/>
      <c r="C888" s="40"/>
      <c r="D888" s="235" t="s">
        <v>176</v>
      </c>
      <c r="E888" s="40"/>
      <c r="F888" s="236" t="s">
        <v>1090</v>
      </c>
      <c r="G888" s="40"/>
      <c r="H888" s="40"/>
      <c r="I888" s="237"/>
      <c r="J888" s="237"/>
      <c r="K888" s="40"/>
      <c r="L888" s="40"/>
      <c r="M888" s="44"/>
      <c r="N888" s="238"/>
      <c r="O888" s="239"/>
      <c r="P888" s="91"/>
      <c r="Q888" s="91"/>
      <c r="R888" s="91"/>
      <c r="S888" s="91"/>
      <c r="T888" s="91"/>
      <c r="U888" s="91"/>
      <c r="V888" s="91"/>
      <c r="W888" s="91"/>
      <c r="X888" s="92"/>
      <c r="Y888" s="38"/>
      <c r="Z888" s="38"/>
      <c r="AA888" s="38"/>
      <c r="AB888" s="38"/>
      <c r="AC888" s="38"/>
      <c r="AD888" s="38"/>
      <c r="AE888" s="38"/>
      <c r="AT888" s="17" t="s">
        <v>176</v>
      </c>
      <c r="AU888" s="17" t="s">
        <v>85</v>
      </c>
    </row>
    <row r="889" s="2" customFormat="1" ht="16.5" customHeight="1">
      <c r="A889" s="38"/>
      <c r="B889" s="39"/>
      <c r="C889" s="221" t="s">
        <v>645</v>
      </c>
      <c r="D889" s="221" t="s">
        <v>171</v>
      </c>
      <c r="E889" s="222" t="s">
        <v>1092</v>
      </c>
      <c r="F889" s="223" t="s">
        <v>1093</v>
      </c>
      <c r="G889" s="224" t="s">
        <v>203</v>
      </c>
      <c r="H889" s="225">
        <v>173.135</v>
      </c>
      <c r="I889" s="226"/>
      <c r="J889" s="226"/>
      <c r="K889" s="227">
        <f>ROUND(P889*H889,2)</f>
        <v>0</v>
      </c>
      <c r="L889" s="223" t="s">
        <v>1</v>
      </c>
      <c r="M889" s="44"/>
      <c r="N889" s="228" t="s">
        <v>1</v>
      </c>
      <c r="O889" s="229" t="s">
        <v>39</v>
      </c>
      <c r="P889" s="230">
        <f>I889+J889</f>
        <v>0</v>
      </c>
      <c r="Q889" s="230">
        <f>ROUND(I889*H889,2)</f>
        <v>0</v>
      </c>
      <c r="R889" s="230">
        <f>ROUND(J889*H889,2)</f>
        <v>0</v>
      </c>
      <c r="S889" s="91"/>
      <c r="T889" s="231">
        <f>S889*H889</f>
        <v>0</v>
      </c>
      <c r="U889" s="231">
        <v>0</v>
      </c>
      <c r="V889" s="231">
        <f>U889*H889</f>
        <v>0</v>
      </c>
      <c r="W889" s="231">
        <v>0</v>
      </c>
      <c r="X889" s="232">
        <f>W889*H889</f>
        <v>0</v>
      </c>
      <c r="Y889" s="38"/>
      <c r="Z889" s="38"/>
      <c r="AA889" s="38"/>
      <c r="AB889" s="38"/>
      <c r="AC889" s="38"/>
      <c r="AD889" s="38"/>
      <c r="AE889" s="38"/>
      <c r="AR889" s="233" t="s">
        <v>198</v>
      </c>
      <c r="AT889" s="233" t="s">
        <v>171</v>
      </c>
      <c r="AU889" s="233" t="s">
        <v>85</v>
      </c>
      <c r="AY889" s="17" t="s">
        <v>168</v>
      </c>
      <c r="BE889" s="234">
        <f>IF(O889="základní",K889,0)</f>
        <v>0</v>
      </c>
      <c r="BF889" s="234">
        <f>IF(O889="snížená",K889,0)</f>
        <v>0</v>
      </c>
      <c r="BG889" s="234">
        <f>IF(O889="zákl. přenesená",K889,0)</f>
        <v>0</v>
      </c>
      <c r="BH889" s="234">
        <f>IF(O889="sníž. přenesená",K889,0)</f>
        <v>0</v>
      </c>
      <c r="BI889" s="234">
        <f>IF(O889="nulová",K889,0)</f>
        <v>0</v>
      </c>
      <c r="BJ889" s="17" t="s">
        <v>83</v>
      </c>
      <c r="BK889" s="234">
        <f>ROUND(P889*H889,2)</f>
        <v>0</v>
      </c>
      <c r="BL889" s="17" t="s">
        <v>198</v>
      </c>
      <c r="BM889" s="233" t="s">
        <v>1094</v>
      </c>
    </row>
    <row r="890" s="2" customFormat="1">
      <c r="A890" s="38"/>
      <c r="B890" s="39"/>
      <c r="C890" s="40"/>
      <c r="D890" s="235" t="s">
        <v>176</v>
      </c>
      <c r="E890" s="40"/>
      <c r="F890" s="236" t="s">
        <v>1093</v>
      </c>
      <c r="G890" s="40"/>
      <c r="H890" s="40"/>
      <c r="I890" s="237"/>
      <c r="J890" s="237"/>
      <c r="K890" s="40"/>
      <c r="L890" s="40"/>
      <c r="M890" s="44"/>
      <c r="N890" s="238"/>
      <c r="O890" s="239"/>
      <c r="P890" s="91"/>
      <c r="Q890" s="91"/>
      <c r="R890" s="91"/>
      <c r="S890" s="91"/>
      <c r="T890" s="91"/>
      <c r="U890" s="91"/>
      <c r="V890" s="91"/>
      <c r="W890" s="91"/>
      <c r="X890" s="92"/>
      <c r="Y890" s="38"/>
      <c r="Z890" s="38"/>
      <c r="AA890" s="38"/>
      <c r="AB890" s="38"/>
      <c r="AC890" s="38"/>
      <c r="AD890" s="38"/>
      <c r="AE890" s="38"/>
      <c r="AT890" s="17" t="s">
        <v>176</v>
      </c>
      <c r="AU890" s="17" t="s">
        <v>85</v>
      </c>
    </row>
    <row r="891" s="13" customFormat="1">
      <c r="A891" s="13"/>
      <c r="B891" s="240"/>
      <c r="C891" s="241"/>
      <c r="D891" s="235" t="s">
        <v>205</v>
      </c>
      <c r="E891" s="242" t="s">
        <v>1</v>
      </c>
      <c r="F891" s="243" t="s">
        <v>1095</v>
      </c>
      <c r="G891" s="241"/>
      <c r="H891" s="244">
        <v>94.21</v>
      </c>
      <c r="I891" s="245"/>
      <c r="J891" s="245"/>
      <c r="K891" s="241"/>
      <c r="L891" s="241"/>
      <c r="M891" s="246"/>
      <c r="N891" s="247"/>
      <c r="O891" s="248"/>
      <c r="P891" s="248"/>
      <c r="Q891" s="248"/>
      <c r="R891" s="248"/>
      <c r="S891" s="248"/>
      <c r="T891" s="248"/>
      <c r="U891" s="248"/>
      <c r="V891" s="248"/>
      <c r="W891" s="248"/>
      <c r="X891" s="249"/>
      <c r="Y891" s="13"/>
      <c r="Z891" s="13"/>
      <c r="AA891" s="13"/>
      <c r="AB891" s="13"/>
      <c r="AC891" s="13"/>
      <c r="AD891" s="13"/>
      <c r="AE891" s="13"/>
      <c r="AT891" s="250" t="s">
        <v>205</v>
      </c>
      <c r="AU891" s="250" t="s">
        <v>85</v>
      </c>
      <c r="AV891" s="13" t="s">
        <v>85</v>
      </c>
      <c r="AW891" s="13" t="s">
        <v>5</v>
      </c>
      <c r="AX891" s="13" t="s">
        <v>76</v>
      </c>
      <c r="AY891" s="250" t="s">
        <v>168</v>
      </c>
    </row>
    <row r="892" s="13" customFormat="1">
      <c r="A892" s="13"/>
      <c r="B892" s="240"/>
      <c r="C892" s="241"/>
      <c r="D892" s="235" t="s">
        <v>205</v>
      </c>
      <c r="E892" s="242" t="s">
        <v>1</v>
      </c>
      <c r="F892" s="243" t="s">
        <v>1096</v>
      </c>
      <c r="G892" s="241"/>
      <c r="H892" s="244">
        <v>10.539999999999998</v>
      </c>
      <c r="I892" s="245"/>
      <c r="J892" s="245"/>
      <c r="K892" s="241"/>
      <c r="L892" s="241"/>
      <c r="M892" s="246"/>
      <c r="N892" s="247"/>
      <c r="O892" s="248"/>
      <c r="P892" s="248"/>
      <c r="Q892" s="248"/>
      <c r="R892" s="248"/>
      <c r="S892" s="248"/>
      <c r="T892" s="248"/>
      <c r="U892" s="248"/>
      <c r="V892" s="248"/>
      <c r="W892" s="248"/>
      <c r="X892" s="249"/>
      <c r="Y892" s="13"/>
      <c r="Z892" s="13"/>
      <c r="AA892" s="13"/>
      <c r="AB892" s="13"/>
      <c r="AC892" s="13"/>
      <c r="AD892" s="13"/>
      <c r="AE892" s="13"/>
      <c r="AT892" s="250" t="s">
        <v>205</v>
      </c>
      <c r="AU892" s="250" t="s">
        <v>85</v>
      </c>
      <c r="AV892" s="13" t="s">
        <v>85</v>
      </c>
      <c r="AW892" s="13" t="s">
        <v>5</v>
      </c>
      <c r="AX892" s="13" t="s">
        <v>76</v>
      </c>
      <c r="AY892" s="250" t="s">
        <v>168</v>
      </c>
    </row>
    <row r="893" s="13" customFormat="1">
      <c r="A893" s="13"/>
      <c r="B893" s="240"/>
      <c r="C893" s="241"/>
      <c r="D893" s="235" t="s">
        <v>205</v>
      </c>
      <c r="E893" s="242" t="s">
        <v>1</v>
      </c>
      <c r="F893" s="243" t="s">
        <v>1097</v>
      </c>
      <c r="G893" s="241"/>
      <c r="H893" s="244">
        <v>20.84</v>
      </c>
      <c r="I893" s="245"/>
      <c r="J893" s="245"/>
      <c r="K893" s="241"/>
      <c r="L893" s="241"/>
      <c r="M893" s="246"/>
      <c r="N893" s="247"/>
      <c r="O893" s="248"/>
      <c r="P893" s="248"/>
      <c r="Q893" s="248"/>
      <c r="R893" s="248"/>
      <c r="S893" s="248"/>
      <c r="T893" s="248"/>
      <c r="U893" s="248"/>
      <c r="V893" s="248"/>
      <c r="W893" s="248"/>
      <c r="X893" s="249"/>
      <c r="Y893" s="13"/>
      <c r="Z893" s="13"/>
      <c r="AA893" s="13"/>
      <c r="AB893" s="13"/>
      <c r="AC893" s="13"/>
      <c r="AD893" s="13"/>
      <c r="AE893" s="13"/>
      <c r="AT893" s="250" t="s">
        <v>205</v>
      </c>
      <c r="AU893" s="250" t="s">
        <v>85</v>
      </c>
      <c r="AV893" s="13" t="s">
        <v>85</v>
      </c>
      <c r="AW893" s="13" t="s">
        <v>5</v>
      </c>
      <c r="AX893" s="13" t="s">
        <v>76</v>
      </c>
      <c r="AY893" s="250" t="s">
        <v>168</v>
      </c>
    </row>
    <row r="894" s="13" customFormat="1">
      <c r="A894" s="13"/>
      <c r="B894" s="240"/>
      <c r="C894" s="241"/>
      <c r="D894" s="235" t="s">
        <v>205</v>
      </c>
      <c r="E894" s="242" t="s">
        <v>1</v>
      </c>
      <c r="F894" s="243" t="s">
        <v>1098</v>
      </c>
      <c r="G894" s="241"/>
      <c r="H894" s="244">
        <v>28.405</v>
      </c>
      <c r="I894" s="245"/>
      <c r="J894" s="245"/>
      <c r="K894" s="241"/>
      <c r="L894" s="241"/>
      <c r="M894" s="246"/>
      <c r="N894" s="247"/>
      <c r="O894" s="248"/>
      <c r="P894" s="248"/>
      <c r="Q894" s="248"/>
      <c r="R894" s="248"/>
      <c r="S894" s="248"/>
      <c r="T894" s="248"/>
      <c r="U894" s="248"/>
      <c r="V894" s="248"/>
      <c r="W894" s="248"/>
      <c r="X894" s="249"/>
      <c r="Y894" s="13"/>
      <c r="Z894" s="13"/>
      <c r="AA894" s="13"/>
      <c r="AB894" s="13"/>
      <c r="AC894" s="13"/>
      <c r="AD894" s="13"/>
      <c r="AE894" s="13"/>
      <c r="AT894" s="250" t="s">
        <v>205</v>
      </c>
      <c r="AU894" s="250" t="s">
        <v>85</v>
      </c>
      <c r="AV894" s="13" t="s">
        <v>85</v>
      </c>
      <c r="AW894" s="13" t="s">
        <v>5</v>
      </c>
      <c r="AX894" s="13" t="s">
        <v>76</v>
      </c>
      <c r="AY894" s="250" t="s">
        <v>168</v>
      </c>
    </row>
    <row r="895" s="15" customFormat="1">
      <c r="A895" s="15"/>
      <c r="B895" s="273"/>
      <c r="C895" s="274"/>
      <c r="D895" s="235" t="s">
        <v>205</v>
      </c>
      <c r="E895" s="275" t="s">
        <v>1</v>
      </c>
      <c r="F895" s="276" t="s">
        <v>1099</v>
      </c>
      <c r="G895" s="274"/>
      <c r="H895" s="277">
        <v>153.995</v>
      </c>
      <c r="I895" s="278"/>
      <c r="J895" s="278"/>
      <c r="K895" s="274"/>
      <c r="L895" s="274"/>
      <c r="M895" s="279"/>
      <c r="N895" s="280"/>
      <c r="O895" s="281"/>
      <c r="P895" s="281"/>
      <c r="Q895" s="281"/>
      <c r="R895" s="281"/>
      <c r="S895" s="281"/>
      <c r="T895" s="281"/>
      <c r="U895" s="281"/>
      <c r="V895" s="281"/>
      <c r="W895" s="281"/>
      <c r="X895" s="282"/>
      <c r="Y895" s="15"/>
      <c r="Z895" s="15"/>
      <c r="AA895" s="15"/>
      <c r="AB895" s="15"/>
      <c r="AC895" s="15"/>
      <c r="AD895" s="15"/>
      <c r="AE895" s="15"/>
      <c r="AT895" s="283" t="s">
        <v>205</v>
      </c>
      <c r="AU895" s="283" t="s">
        <v>85</v>
      </c>
      <c r="AV895" s="15" t="s">
        <v>179</v>
      </c>
      <c r="AW895" s="15" t="s">
        <v>5</v>
      </c>
      <c r="AX895" s="15" t="s">
        <v>76</v>
      </c>
      <c r="AY895" s="283" t="s">
        <v>168</v>
      </c>
    </row>
    <row r="896" s="13" customFormat="1">
      <c r="A896" s="13"/>
      <c r="B896" s="240"/>
      <c r="C896" s="241"/>
      <c r="D896" s="235" t="s">
        <v>205</v>
      </c>
      <c r="E896" s="242" t="s">
        <v>1</v>
      </c>
      <c r="F896" s="243" t="s">
        <v>1100</v>
      </c>
      <c r="G896" s="241"/>
      <c r="H896" s="244">
        <v>19.14</v>
      </c>
      <c r="I896" s="245"/>
      <c r="J896" s="245"/>
      <c r="K896" s="241"/>
      <c r="L896" s="241"/>
      <c r="M896" s="246"/>
      <c r="N896" s="247"/>
      <c r="O896" s="248"/>
      <c r="P896" s="248"/>
      <c r="Q896" s="248"/>
      <c r="R896" s="248"/>
      <c r="S896" s="248"/>
      <c r="T896" s="248"/>
      <c r="U896" s="248"/>
      <c r="V896" s="248"/>
      <c r="W896" s="248"/>
      <c r="X896" s="249"/>
      <c r="Y896" s="13"/>
      <c r="Z896" s="13"/>
      <c r="AA896" s="13"/>
      <c r="AB896" s="13"/>
      <c r="AC896" s="13"/>
      <c r="AD896" s="13"/>
      <c r="AE896" s="13"/>
      <c r="AT896" s="250" t="s">
        <v>205</v>
      </c>
      <c r="AU896" s="250" t="s">
        <v>85</v>
      </c>
      <c r="AV896" s="13" t="s">
        <v>85</v>
      </c>
      <c r="AW896" s="13" t="s">
        <v>5</v>
      </c>
      <c r="AX896" s="13" t="s">
        <v>76</v>
      </c>
      <c r="AY896" s="250" t="s">
        <v>168</v>
      </c>
    </row>
    <row r="897" s="14" customFormat="1">
      <c r="A897" s="14"/>
      <c r="B897" s="251"/>
      <c r="C897" s="252"/>
      <c r="D897" s="235" t="s">
        <v>205</v>
      </c>
      <c r="E897" s="253" t="s">
        <v>1</v>
      </c>
      <c r="F897" s="254" t="s">
        <v>207</v>
      </c>
      <c r="G897" s="252"/>
      <c r="H897" s="255">
        <v>173.135</v>
      </c>
      <c r="I897" s="256"/>
      <c r="J897" s="256"/>
      <c r="K897" s="252"/>
      <c r="L897" s="252"/>
      <c r="M897" s="257"/>
      <c r="N897" s="258"/>
      <c r="O897" s="259"/>
      <c r="P897" s="259"/>
      <c r="Q897" s="259"/>
      <c r="R897" s="259"/>
      <c r="S897" s="259"/>
      <c r="T897" s="259"/>
      <c r="U897" s="259"/>
      <c r="V897" s="259"/>
      <c r="W897" s="259"/>
      <c r="X897" s="260"/>
      <c r="Y897" s="14"/>
      <c r="Z897" s="14"/>
      <c r="AA897" s="14"/>
      <c r="AB897" s="14"/>
      <c r="AC897" s="14"/>
      <c r="AD897" s="14"/>
      <c r="AE897" s="14"/>
      <c r="AT897" s="261" t="s">
        <v>205</v>
      </c>
      <c r="AU897" s="261" t="s">
        <v>85</v>
      </c>
      <c r="AV897" s="14" t="s">
        <v>175</v>
      </c>
      <c r="AW897" s="14" t="s">
        <v>5</v>
      </c>
      <c r="AX897" s="14" t="s">
        <v>83</v>
      </c>
      <c r="AY897" s="261" t="s">
        <v>168</v>
      </c>
    </row>
    <row r="898" s="2" customFormat="1" ht="24.15" customHeight="1">
      <c r="A898" s="38"/>
      <c r="B898" s="39"/>
      <c r="C898" s="262" t="s">
        <v>1101</v>
      </c>
      <c r="D898" s="262" t="s">
        <v>304</v>
      </c>
      <c r="E898" s="263" t="s">
        <v>1102</v>
      </c>
      <c r="F898" s="264" t="s">
        <v>1103</v>
      </c>
      <c r="G898" s="265" t="s">
        <v>1</v>
      </c>
      <c r="H898" s="266">
        <v>181.792</v>
      </c>
      <c r="I898" s="267"/>
      <c r="J898" s="268"/>
      <c r="K898" s="269">
        <f>ROUND(P898*H898,2)</f>
        <v>0</v>
      </c>
      <c r="L898" s="264" t="s">
        <v>1</v>
      </c>
      <c r="M898" s="270"/>
      <c r="N898" s="271" t="s">
        <v>1</v>
      </c>
      <c r="O898" s="229" t="s">
        <v>39</v>
      </c>
      <c r="P898" s="230">
        <f>I898+J898</f>
        <v>0</v>
      </c>
      <c r="Q898" s="230">
        <f>ROUND(I898*H898,2)</f>
        <v>0</v>
      </c>
      <c r="R898" s="230">
        <f>ROUND(J898*H898,2)</f>
        <v>0</v>
      </c>
      <c r="S898" s="91"/>
      <c r="T898" s="231">
        <f>S898*H898</f>
        <v>0</v>
      </c>
      <c r="U898" s="231">
        <v>0</v>
      </c>
      <c r="V898" s="231">
        <f>U898*H898</f>
        <v>0</v>
      </c>
      <c r="W898" s="231">
        <v>0</v>
      </c>
      <c r="X898" s="232">
        <f>W898*H898</f>
        <v>0</v>
      </c>
      <c r="Y898" s="38"/>
      <c r="Z898" s="38"/>
      <c r="AA898" s="38"/>
      <c r="AB898" s="38"/>
      <c r="AC898" s="38"/>
      <c r="AD898" s="38"/>
      <c r="AE898" s="38"/>
      <c r="AR898" s="233" t="s">
        <v>236</v>
      </c>
      <c r="AT898" s="233" t="s">
        <v>304</v>
      </c>
      <c r="AU898" s="233" t="s">
        <v>85</v>
      </c>
      <c r="AY898" s="17" t="s">
        <v>168</v>
      </c>
      <c r="BE898" s="234">
        <f>IF(O898="základní",K898,0)</f>
        <v>0</v>
      </c>
      <c r="BF898" s="234">
        <f>IF(O898="snížená",K898,0)</f>
        <v>0</v>
      </c>
      <c r="BG898" s="234">
        <f>IF(O898="zákl. přenesená",K898,0)</f>
        <v>0</v>
      </c>
      <c r="BH898" s="234">
        <f>IF(O898="sníž. přenesená",K898,0)</f>
        <v>0</v>
      </c>
      <c r="BI898" s="234">
        <f>IF(O898="nulová",K898,0)</f>
        <v>0</v>
      </c>
      <c r="BJ898" s="17" t="s">
        <v>83</v>
      </c>
      <c r="BK898" s="234">
        <f>ROUND(P898*H898,2)</f>
        <v>0</v>
      </c>
      <c r="BL898" s="17" t="s">
        <v>198</v>
      </c>
      <c r="BM898" s="233" t="s">
        <v>1104</v>
      </c>
    </row>
    <row r="899" s="2" customFormat="1">
      <c r="A899" s="38"/>
      <c r="B899" s="39"/>
      <c r="C899" s="40"/>
      <c r="D899" s="235" t="s">
        <v>176</v>
      </c>
      <c r="E899" s="40"/>
      <c r="F899" s="236" t="s">
        <v>1103</v>
      </c>
      <c r="G899" s="40"/>
      <c r="H899" s="40"/>
      <c r="I899" s="237"/>
      <c r="J899" s="237"/>
      <c r="K899" s="40"/>
      <c r="L899" s="40"/>
      <c r="M899" s="44"/>
      <c r="N899" s="238"/>
      <c r="O899" s="239"/>
      <c r="P899" s="91"/>
      <c r="Q899" s="91"/>
      <c r="R899" s="91"/>
      <c r="S899" s="91"/>
      <c r="T899" s="91"/>
      <c r="U899" s="91"/>
      <c r="V899" s="91"/>
      <c r="W899" s="91"/>
      <c r="X899" s="92"/>
      <c r="Y899" s="38"/>
      <c r="Z899" s="38"/>
      <c r="AA899" s="38"/>
      <c r="AB899" s="38"/>
      <c r="AC899" s="38"/>
      <c r="AD899" s="38"/>
      <c r="AE899" s="38"/>
      <c r="AT899" s="17" t="s">
        <v>176</v>
      </c>
      <c r="AU899" s="17" t="s">
        <v>85</v>
      </c>
    </row>
    <row r="900" s="13" customFormat="1">
      <c r="A900" s="13"/>
      <c r="B900" s="240"/>
      <c r="C900" s="241"/>
      <c r="D900" s="235" t="s">
        <v>205</v>
      </c>
      <c r="E900" s="242" t="s">
        <v>1</v>
      </c>
      <c r="F900" s="243" t="s">
        <v>1105</v>
      </c>
      <c r="G900" s="241"/>
      <c r="H900" s="244">
        <v>181.792</v>
      </c>
      <c r="I900" s="245"/>
      <c r="J900" s="245"/>
      <c r="K900" s="241"/>
      <c r="L900" s="241"/>
      <c r="M900" s="246"/>
      <c r="N900" s="247"/>
      <c r="O900" s="248"/>
      <c r="P900" s="248"/>
      <c r="Q900" s="248"/>
      <c r="R900" s="248"/>
      <c r="S900" s="248"/>
      <c r="T900" s="248"/>
      <c r="U900" s="248"/>
      <c r="V900" s="248"/>
      <c r="W900" s="248"/>
      <c r="X900" s="249"/>
      <c r="Y900" s="13"/>
      <c r="Z900" s="13"/>
      <c r="AA900" s="13"/>
      <c r="AB900" s="13"/>
      <c r="AC900" s="13"/>
      <c r="AD900" s="13"/>
      <c r="AE900" s="13"/>
      <c r="AT900" s="250" t="s">
        <v>205</v>
      </c>
      <c r="AU900" s="250" t="s">
        <v>85</v>
      </c>
      <c r="AV900" s="13" t="s">
        <v>85</v>
      </c>
      <c r="AW900" s="13" t="s">
        <v>5</v>
      </c>
      <c r="AX900" s="13" t="s">
        <v>76</v>
      </c>
      <c r="AY900" s="250" t="s">
        <v>168</v>
      </c>
    </row>
    <row r="901" s="14" customFormat="1">
      <c r="A901" s="14"/>
      <c r="B901" s="251"/>
      <c r="C901" s="252"/>
      <c r="D901" s="235" t="s">
        <v>205</v>
      </c>
      <c r="E901" s="253" t="s">
        <v>1</v>
      </c>
      <c r="F901" s="254" t="s">
        <v>207</v>
      </c>
      <c r="G901" s="252"/>
      <c r="H901" s="255">
        <v>181.792</v>
      </c>
      <c r="I901" s="256"/>
      <c r="J901" s="256"/>
      <c r="K901" s="252"/>
      <c r="L901" s="252"/>
      <c r="M901" s="257"/>
      <c r="N901" s="258"/>
      <c r="O901" s="259"/>
      <c r="P901" s="259"/>
      <c r="Q901" s="259"/>
      <c r="R901" s="259"/>
      <c r="S901" s="259"/>
      <c r="T901" s="259"/>
      <c r="U901" s="259"/>
      <c r="V901" s="259"/>
      <c r="W901" s="259"/>
      <c r="X901" s="260"/>
      <c r="Y901" s="14"/>
      <c r="Z901" s="14"/>
      <c r="AA901" s="14"/>
      <c r="AB901" s="14"/>
      <c r="AC901" s="14"/>
      <c r="AD901" s="14"/>
      <c r="AE901" s="14"/>
      <c r="AT901" s="261" t="s">
        <v>205</v>
      </c>
      <c r="AU901" s="261" t="s">
        <v>85</v>
      </c>
      <c r="AV901" s="14" t="s">
        <v>175</v>
      </c>
      <c r="AW901" s="14" t="s">
        <v>5</v>
      </c>
      <c r="AX901" s="14" t="s">
        <v>83</v>
      </c>
      <c r="AY901" s="261" t="s">
        <v>168</v>
      </c>
    </row>
    <row r="902" s="2" customFormat="1" ht="24.15" customHeight="1">
      <c r="A902" s="38"/>
      <c r="B902" s="39"/>
      <c r="C902" s="221" t="s">
        <v>653</v>
      </c>
      <c r="D902" s="221" t="s">
        <v>171</v>
      </c>
      <c r="E902" s="222" t="s">
        <v>1106</v>
      </c>
      <c r="F902" s="223" t="s">
        <v>1107</v>
      </c>
      <c r="G902" s="224" t="s">
        <v>478</v>
      </c>
      <c r="H902" s="225">
        <v>17.399999999999998</v>
      </c>
      <c r="I902" s="226"/>
      <c r="J902" s="226"/>
      <c r="K902" s="227">
        <f>ROUND(P902*H902,2)</f>
        <v>0</v>
      </c>
      <c r="L902" s="223" t="s">
        <v>1</v>
      </c>
      <c r="M902" s="44"/>
      <c r="N902" s="228" t="s">
        <v>1</v>
      </c>
      <c r="O902" s="229" t="s">
        <v>39</v>
      </c>
      <c r="P902" s="230">
        <f>I902+J902</f>
        <v>0</v>
      </c>
      <c r="Q902" s="230">
        <f>ROUND(I902*H902,2)</f>
        <v>0</v>
      </c>
      <c r="R902" s="230">
        <f>ROUND(J902*H902,2)</f>
        <v>0</v>
      </c>
      <c r="S902" s="91"/>
      <c r="T902" s="231">
        <f>S902*H902</f>
        <v>0</v>
      </c>
      <c r="U902" s="231">
        <v>0</v>
      </c>
      <c r="V902" s="231">
        <f>U902*H902</f>
        <v>0</v>
      </c>
      <c r="W902" s="231">
        <v>0</v>
      </c>
      <c r="X902" s="232">
        <f>W902*H902</f>
        <v>0</v>
      </c>
      <c r="Y902" s="38"/>
      <c r="Z902" s="38"/>
      <c r="AA902" s="38"/>
      <c r="AB902" s="38"/>
      <c r="AC902" s="38"/>
      <c r="AD902" s="38"/>
      <c r="AE902" s="38"/>
      <c r="AR902" s="233" t="s">
        <v>198</v>
      </c>
      <c r="AT902" s="233" t="s">
        <v>171</v>
      </c>
      <c r="AU902" s="233" t="s">
        <v>85</v>
      </c>
      <c r="AY902" s="17" t="s">
        <v>168</v>
      </c>
      <c r="BE902" s="234">
        <f>IF(O902="základní",K902,0)</f>
        <v>0</v>
      </c>
      <c r="BF902" s="234">
        <f>IF(O902="snížená",K902,0)</f>
        <v>0</v>
      </c>
      <c r="BG902" s="234">
        <f>IF(O902="zákl. přenesená",K902,0)</f>
        <v>0</v>
      </c>
      <c r="BH902" s="234">
        <f>IF(O902="sníž. přenesená",K902,0)</f>
        <v>0</v>
      </c>
      <c r="BI902" s="234">
        <f>IF(O902="nulová",K902,0)</f>
        <v>0</v>
      </c>
      <c r="BJ902" s="17" t="s">
        <v>83</v>
      </c>
      <c r="BK902" s="234">
        <f>ROUND(P902*H902,2)</f>
        <v>0</v>
      </c>
      <c r="BL902" s="17" t="s">
        <v>198</v>
      </c>
      <c r="BM902" s="233" t="s">
        <v>1108</v>
      </c>
    </row>
    <row r="903" s="2" customFormat="1">
      <c r="A903" s="38"/>
      <c r="B903" s="39"/>
      <c r="C903" s="40"/>
      <c r="D903" s="235" t="s">
        <v>176</v>
      </c>
      <c r="E903" s="40"/>
      <c r="F903" s="236" t="s">
        <v>1107</v>
      </c>
      <c r="G903" s="40"/>
      <c r="H903" s="40"/>
      <c r="I903" s="237"/>
      <c r="J903" s="237"/>
      <c r="K903" s="40"/>
      <c r="L903" s="40"/>
      <c r="M903" s="44"/>
      <c r="N903" s="238"/>
      <c r="O903" s="239"/>
      <c r="P903" s="91"/>
      <c r="Q903" s="91"/>
      <c r="R903" s="91"/>
      <c r="S903" s="91"/>
      <c r="T903" s="91"/>
      <c r="U903" s="91"/>
      <c r="V903" s="91"/>
      <c r="W903" s="91"/>
      <c r="X903" s="92"/>
      <c r="Y903" s="38"/>
      <c r="Z903" s="38"/>
      <c r="AA903" s="38"/>
      <c r="AB903" s="38"/>
      <c r="AC903" s="38"/>
      <c r="AD903" s="38"/>
      <c r="AE903" s="38"/>
      <c r="AT903" s="17" t="s">
        <v>176</v>
      </c>
      <c r="AU903" s="17" t="s">
        <v>85</v>
      </c>
    </row>
    <row r="904" s="2" customFormat="1" ht="44.25" customHeight="1">
      <c r="A904" s="38"/>
      <c r="B904" s="39"/>
      <c r="C904" s="262" t="s">
        <v>1109</v>
      </c>
      <c r="D904" s="262" t="s">
        <v>304</v>
      </c>
      <c r="E904" s="263" t="s">
        <v>1110</v>
      </c>
      <c r="F904" s="264" t="s">
        <v>1111</v>
      </c>
      <c r="G904" s="265" t="s">
        <v>478</v>
      </c>
      <c r="H904" s="266">
        <v>17.399999999999998</v>
      </c>
      <c r="I904" s="267"/>
      <c r="J904" s="268"/>
      <c r="K904" s="269">
        <f>ROUND(P904*H904,2)</f>
        <v>0</v>
      </c>
      <c r="L904" s="264" t="s">
        <v>1</v>
      </c>
      <c r="M904" s="270"/>
      <c r="N904" s="271" t="s">
        <v>1</v>
      </c>
      <c r="O904" s="229" t="s">
        <v>39</v>
      </c>
      <c r="P904" s="230">
        <f>I904+J904</f>
        <v>0</v>
      </c>
      <c r="Q904" s="230">
        <f>ROUND(I904*H904,2)</f>
        <v>0</v>
      </c>
      <c r="R904" s="230">
        <f>ROUND(J904*H904,2)</f>
        <v>0</v>
      </c>
      <c r="S904" s="91"/>
      <c r="T904" s="231">
        <f>S904*H904</f>
        <v>0</v>
      </c>
      <c r="U904" s="231">
        <v>0</v>
      </c>
      <c r="V904" s="231">
        <f>U904*H904</f>
        <v>0</v>
      </c>
      <c r="W904" s="231">
        <v>0</v>
      </c>
      <c r="X904" s="232">
        <f>W904*H904</f>
        <v>0</v>
      </c>
      <c r="Y904" s="38"/>
      <c r="Z904" s="38"/>
      <c r="AA904" s="38"/>
      <c r="AB904" s="38"/>
      <c r="AC904" s="38"/>
      <c r="AD904" s="38"/>
      <c r="AE904" s="38"/>
      <c r="AR904" s="233" t="s">
        <v>236</v>
      </c>
      <c r="AT904" s="233" t="s">
        <v>304</v>
      </c>
      <c r="AU904" s="233" t="s">
        <v>85</v>
      </c>
      <c r="AY904" s="17" t="s">
        <v>168</v>
      </c>
      <c r="BE904" s="234">
        <f>IF(O904="základní",K904,0)</f>
        <v>0</v>
      </c>
      <c r="BF904" s="234">
        <f>IF(O904="snížená",K904,0)</f>
        <v>0</v>
      </c>
      <c r="BG904" s="234">
        <f>IF(O904="zákl. přenesená",K904,0)</f>
        <v>0</v>
      </c>
      <c r="BH904" s="234">
        <f>IF(O904="sníž. přenesená",K904,0)</f>
        <v>0</v>
      </c>
      <c r="BI904" s="234">
        <f>IF(O904="nulová",K904,0)</f>
        <v>0</v>
      </c>
      <c r="BJ904" s="17" t="s">
        <v>83</v>
      </c>
      <c r="BK904" s="234">
        <f>ROUND(P904*H904,2)</f>
        <v>0</v>
      </c>
      <c r="BL904" s="17" t="s">
        <v>198</v>
      </c>
      <c r="BM904" s="233" t="s">
        <v>1112</v>
      </c>
    </row>
    <row r="905" s="2" customFormat="1">
      <c r="A905" s="38"/>
      <c r="B905" s="39"/>
      <c r="C905" s="40"/>
      <c r="D905" s="235" t="s">
        <v>176</v>
      </c>
      <c r="E905" s="40"/>
      <c r="F905" s="236" t="s">
        <v>1111</v>
      </c>
      <c r="G905" s="40"/>
      <c r="H905" s="40"/>
      <c r="I905" s="237"/>
      <c r="J905" s="237"/>
      <c r="K905" s="40"/>
      <c r="L905" s="40"/>
      <c r="M905" s="44"/>
      <c r="N905" s="238"/>
      <c r="O905" s="239"/>
      <c r="P905" s="91"/>
      <c r="Q905" s="91"/>
      <c r="R905" s="91"/>
      <c r="S905" s="91"/>
      <c r="T905" s="91"/>
      <c r="U905" s="91"/>
      <c r="V905" s="91"/>
      <c r="W905" s="91"/>
      <c r="X905" s="92"/>
      <c r="Y905" s="38"/>
      <c r="Z905" s="38"/>
      <c r="AA905" s="38"/>
      <c r="AB905" s="38"/>
      <c r="AC905" s="38"/>
      <c r="AD905" s="38"/>
      <c r="AE905" s="38"/>
      <c r="AT905" s="17" t="s">
        <v>176</v>
      </c>
      <c r="AU905" s="17" t="s">
        <v>85</v>
      </c>
    </row>
    <row r="906" s="2" customFormat="1" ht="24.15" customHeight="1">
      <c r="A906" s="38"/>
      <c r="B906" s="39"/>
      <c r="C906" s="262" t="s">
        <v>657</v>
      </c>
      <c r="D906" s="262" t="s">
        <v>304</v>
      </c>
      <c r="E906" s="263" t="s">
        <v>1113</v>
      </c>
      <c r="F906" s="264" t="s">
        <v>1114</v>
      </c>
      <c r="G906" s="265" t="s">
        <v>292</v>
      </c>
      <c r="H906" s="266">
        <v>1</v>
      </c>
      <c r="I906" s="267"/>
      <c r="J906" s="268"/>
      <c r="K906" s="269">
        <f>ROUND(P906*H906,2)</f>
        <v>0</v>
      </c>
      <c r="L906" s="264" t="s">
        <v>1</v>
      </c>
      <c r="M906" s="270"/>
      <c r="N906" s="271" t="s">
        <v>1</v>
      </c>
      <c r="O906" s="229" t="s">
        <v>39</v>
      </c>
      <c r="P906" s="230">
        <f>I906+J906</f>
        <v>0</v>
      </c>
      <c r="Q906" s="230">
        <f>ROUND(I906*H906,2)</f>
        <v>0</v>
      </c>
      <c r="R906" s="230">
        <f>ROUND(J906*H906,2)</f>
        <v>0</v>
      </c>
      <c r="S906" s="91"/>
      <c r="T906" s="231">
        <f>S906*H906</f>
        <v>0</v>
      </c>
      <c r="U906" s="231">
        <v>0</v>
      </c>
      <c r="V906" s="231">
        <f>U906*H906</f>
        <v>0</v>
      </c>
      <c r="W906" s="231">
        <v>0</v>
      </c>
      <c r="X906" s="232">
        <f>W906*H906</f>
        <v>0</v>
      </c>
      <c r="Y906" s="38"/>
      <c r="Z906" s="38"/>
      <c r="AA906" s="38"/>
      <c r="AB906" s="38"/>
      <c r="AC906" s="38"/>
      <c r="AD906" s="38"/>
      <c r="AE906" s="38"/>
      <c r="AR906" s="233" t="s">
        <v>236</v>
      </c>
      <c r="AT906" s="233" t="s">
        <v>304</v>
      </c>
      <c r="AU906" s="233" t="s">
        <v>85</v>
      </c>
      <c r="AY906" s="17" t="s">
        <v>168</v>
      </c>
      <c r="BE906" s="234">
        <f>IF(O906="základní",K906,0)</f>
        <v>0</v>
      </c>
      <c r="BF906" s="234">
        <f>IF(O906="snížená",K906,0)</f>
        <v>0</v>
      </c>
      <c r="BG906" s="234">
        <f>IF(O906="zákl. přenesená",K906,0)</f>
        <v>0</v>
      </c>
      <c r="BH906" s="234">
        <f>IF(O906="sníž. přenesená",K906,0)</f>
        <v>0</v>
      </c>
      <c r="BI906" s="234">
        <f>IF(O906="nulová",K906,0)</f>
        <v>0</v>
      </c>
      <c r="BJ906" s="17" t="s">
        <v>83</v>
      </c>
      <c r="BK906" s="234">
        <f>ROUND(P906*H906,2)</f>
        <v>0</v>
      </c>
      <c r="BL906" s="17" t="s">
        <v>198</v>
      </c>
      <c r="BM906" s="233" t="s">
        <v>1115</v>
      </c>
    </row>
    <row r="907" s="2" customFormat="1">
      <c r="A907" s="38"/>
      <c r="B907" s="39"/>
      <c r="C907" s="40"/>
      <c r="D907" s="235" t="s">
        <v>176</v>
      </c>
      <c r="E907" s="40"/>
      <c r="F907" s="236" t="s">
        <v>1114</v>
      </c>
      <c r="G907" s="40"/>
      <c r="H907" s="40"/>
      <c r="I907" s="237"/>
      <c r="J907" s="237"/>
      <c r="K907" s="40"/>
      <c r="L907" s="40"/>
      <c r="M907" s="44"/>
      <c r="N907" s="238"/>
      <c r="O907" s="239"/>
      <c r="P907" s="91"/>
      <c r="Q907" s="91"/>
      <c r="R907" s="91"/>
      <c r="S907" s="91"/>
      <c r="T907" s="91"/>
      <c r="U907" s="91"/>
      <c r="V907" s="91"/>
      <c r="W907" s="91"/>
      <c r="X907" s="92"/>
      <c r="Y907" s="38"/>
      <c r="Z907" s="38"/>
      <c r="AA907" s="38"/>
      <c r="AB907" s="38"/>
      <c r="AC907" s="38"/>
      <c r="AD907" s="38"/>
      <c r="AE907" s="38"/>
      <c r="AT907" s="17" t="s">
        <v>176</v>
      </c>
      <c r="AU907" s="17" t="s">
        <v>85</v>
      </c>
    </row>
    <row r="908" s="2" customFormat="1" ht="24.15" customHeight="1">
      <c r="A908" s="38"/>
      <c r="B908" s="39"/>
      <c r="C908" s="221" t="s">
        <v>1116</v>
      </c>
      <c r="D908" s="221" t="s">
        <v>171</v>
      </c>
      <c r="E908" s="222" t="s">
        <v>1117</v>
      </c>
      <c r="F908" s="223" t="s">
        <v>1118</v>
      </c>
      <c r="G908" s="224" t="s">
        <v>478</v>
      </c>
      <c r="H908" s="225">
        <v>38.2</v>
      </c>
      <c r="I908" s="226"/>
      <c r="J908" s="226"/>
      <c r="K908" s="227">
        <f>ROUND(P908*H908,2)</f>
        <v>0</v>
      </c>
      <c r="L908" s="223" t="s">
        <v>1</v>
      </c>
      <c r="M908" s="44"/>
      <c r="N908" s="228" t="s">
        <v>1</v>
      </c>
      <c r="O908" s="229" t="s">
        <v>39</v>
      </c>
      <c r="P908" s="230">
        <f>I908+J908</f>
        <v>0</v>
      </c>
      <c r="Q908" s="230">
        <f>ROUND(I908*H908,2)</f>
        <v>0</v>
      </c>
      <c r="R908" s="230">
        <f>ROUND(J908*H908,2)</f>
        <v>0</v>
      </c>
      <c r="S908" s="91"/>
      <c r="T908" s="231">
        <f>S908*H908</f>
        <v>0</v>
      </c>
      <c r="U908" s="231">
        <v>0</v>
      </c>
      <c r="V908" s="231">
        <f>U908*H908</f>
        <v>0</v>
      </c>
      <c r="W908" s="231">
        <v>0</v>
      </c>
      <c r="X908" s="232">
        <f>W908*H908</f>
        <v>0</v>
      </c>
      <c r="Y908" s="38"/>
      <c r="Z908" s="38"/>
      <c r="AA908" s="38"/>
      <c r="AB908" s="38"/>
      <c r="AC908" s="38"/>
      <c r="AD908" s="38"/>
      <c r="AE908" s="38"/>
      <c r="AR908" s="233" t="s">
        <v>198</v>
      </c>
      <c r="AT908" s="233" t="s">
        <v>171</v>
      </c>
      <c r="AU908" s="233" t="s">
        <v>85</v>
      </c>
      <c r="AY908" s="17" t="s">
        <v>168</v>
      </c>
      <c r="BE908" s="234">
        <f>IF(O908="základní",K908,0)</f>
        <v>0</v>
      </c>
      <c r="BF908" s="234">
        <f>IF(O908="snížená",K908,0)</f>
        <v>0</v>
      </c>
      <c r="BG908" s="234">
        <f>IF(O908="zákl. přenesená",K908,0)</f>
        <v>0</v>
      </c>
      <c r="BH908" s="234">
        <f>IF(O908="sníž. přenesená",K908,0)</f>
        <v>0</v>
      </c>
      <c r="BI908" s="234">
        <f>IF(O908="nulová",K908,0)</f>
        <v>0</v>
      </c>
      <c r="BJ908" s="17" t="s">
        <v>83</v>
      </c>
      <c r="BK908" s="234">
        <f>ROUND(P908*H908,2)</f>
        <v>0</v>
      </c>
      <c r="BL908" s="17" t="s">
        <v>198</v>
      </c>
      <c r="BM908" s="233" t="s">
        <v>1119</v>
      </c>
    </row>
    <row r="909" s="2" customFormat="1">
      <c r="A909" s="38"/>
      <c r="B909" s="39"/>
      <c r="C909" s="40"/>
      <c r="D909" s="235" t="s">
        <v>176</v>
      </c>
      <c r="E909" s="40"/>
      <c r="F909" s="236" t="s">
        <v>1118</v>
      </c>
      <c r="G909" s="40"/>
      <c r="H909" s="40"/>
      <c r="I909" s="237"/>
      <c r="J909" s="237"/>
      <c r="K909" s="40"/>
      <c r="L909" s="40"/>
      <c r="M909" s="44"/>
      <c r="N909" s="238"/>
      <c r="O909" s="239"/>
      <c r="P909" s="91"/>
      <c r="Q909" s="91"/>
      <c r="R909" s="91"/>
      <c r="S909" s="91"/>
      <c r="T909" s="91"/>
      <c r="U909" s="91"/>
      <c r="V909" s="91"/>
      <c r="W909" s="91"/>
      <c r="X909" s="92"/>
      <c r="Y909" s="38"/>
      <c r="Z909" s="38"/>
      <c r="AA909" s="38"/>
      <c r="AB909" s="38"/>
      <c r="AC909" s="38"/>
      <c r="AD909" s="38"/>
      <c r="AE909" s="38"/>
      <c r="AT909" s="17" t="s">
        <v>176</v>
      </c>
      <c r="AU909" s="17" t="s">
        <v>85</v>
      </c>
    </row>
    <row r="910" s="13" customFormat="1">
      <c r="A910" s="13"/>
      <c r="B910" s="240"/>
      <c r="C910" s="241"/>
      <c r="D910" s="235" t="s">
        <v>205</v>
      </c>
      <c r="E910" s="242" t="s">
        <v>1</v>
      </c>
      <c r="F910" s="243" t="s">
        <v>1120</v>
      </c>
      <c r="G910" s="241"/>
      <c r="H910" s="244">
        <v>38.2</v>
      </c>
      <c r="I910" s="245"/>
      <c r="J910" s="245"/>
      <c r="K910" s="241"/>
      <c r="L910" s="241"/>
      <c r="M910" s="246"/>
      <c r="N910" s="247"/>
      <c r="O910" s="248"/>
      <c r="P910" s="248"/>
      <c r="Q910" s="248"/>
      <c r="R910" s="248"/>
      <c r="S910" s="248"/>
      <c r="T910" s="248"/>
      <c r="U910" s="248"/>
      <c r="V910" s="248"/>
      <c r="W910" s="248"/>
      <c r="X910" s="249"/>
      <c r="Y910" s="13"/>
      <c r="Z910" s="13"/>
      <c r="AA910" s="13"/>
      <c r="AB910" s="13"/>
      <c r="AC910" s="13"/>
      <c r="AD910" s="13"/>
      <c r="AE910" s="13"/>
      <c r="AT910" s="250" t="s">
        <v>205</v>
      </c>
      <c r="AU910" s="250" t="s">
        <v>85</v>
      </c>
      <c r="AV910" s="13" t="s">
        <v>85</v>
      </c>
      <c r="AW910" s="13" t="s">
        <v>5</v>
      </c>
      <c r="AX910" s="13" t="s">
        <v>76</v>
      </c>
      <c r="AY910" s="250" t="s">
        <v>168</v>
      </c>
    </row>
    <row r="911" s="14" customFormat="1">
      <c r="A911" s="14"/>
      <c r="B911" s="251"/>
      <c r="C911" s="252"/>
      <c r="D911" s="235" t="s">
        <v>205</v>
      </c>
      <c r="E911" s="253" t="s">
        <v>1</v>
      </c>
      <c r="F911" s="254" t="s">
        <v>207</v>
      </c>
      <c r="G911" s="252"/>
      <c r="H911" s="255">
        <v>38.2</v>
      </c>
      <c r="I911" s="256"/>
      <c r="J911" s="256"/>
      <c r="K911" s="252"/>
      <c r="L911" s="252"/>
      <c r="M911" s="257"/>
      <c r="N911" s="258"/>
      <c r="O911" s="259"/>
      <c r="P911" s="259"/>
      <c r="Q911" s="259"/>
      <c r="R911" s="259"/>
      <c r="S911" s="259"/>
      <c r="T911" s="259"/>
      <c r="U911" s="259"/>
      <c r="V911" s="259"/>
      <c r="W911" s="259"/>
      <c r="X911" s="260"/>
      <c r="Y911" s="14"/>
      <c r="Z911" s="14"/>
      <c r="AA911" s="14"/>
      <c r="AB911" s="14"/>
      <c r="AC911" s="14"/>
      <c r="AD911" s="14"/>
      <c r="AE911" s="14"/>
      <c r="AT911" s="261" t="s">
        <v>205</v>
      </c>
      <c r="AU911" s="261" t="s">
        <v>85</v>
      </c>
      <c r="AV911" s="14" t="s">
        <v>175</v>
      </c>
      <c r="AW911" s="14" t="s">
        <v>5</v>
      </c>
      <c r="AX911" s="14" t="s">
        <v>83</v>
      </c>
      <c r="AY911" s="261" t="s">
        <v>168</v>
      </c>
    </row>
    <row r="912" s="2" customFormat="1" ht="24.15" customHeight="1">
      <c r="A912" s="38"/>
      <c r="B912" s="39"/>
      <c r="C912" s="221" t="s">
        <v>660</v>
      </c>
      <c r="D912" s="221" t="s">
        <v>171</v>
      </c>
      <c r="E912" s="222" t="s">
        <v>1121</v>
      </c>
      <c r="F912" s="223" t="s">
        <v>1122</v>
      </c>
      <c r="G912" s="224" t="s">
        <v>478</v>
      </c>
      <c r="H912" s="225">
        <v>54</v>
      </c>
      <c r="I912" s="226"/>
      <c r="J912" s="226"/>
      <c r="K912" s="227">
        <f>ROUND(P912*H912,2)</f>
        <v>0</v>
      </c>
      <c r="L912" s="223" t="s">
        <v>1</v>
      </c>
      <c r="M912" s="44"/>
      <c r="N912" s="228" t="s">
        <v>1</v>
      </c>
      <c r="O912" s="229" t="s">
        <v>39</v>
      </c>
      <c r="P912" s="230">
        <f>I912+J912</f>
        <v>0</v>
      </c>
      <c r="Q912" s="230">
        <f>ROUND(I912*H912,2)</f>
        <v>0</v>
      </c>
      <c r="R912" s="230">
        <f>ROUND(J912*H912,2)</f>
        <v>0</v>
      </c>
      <c r="S912" s="91"/>
      <c r="T912" s="231">
        <f>S912*H912</f>
        <v>0</v>
      </c>
      <c r="U912" s="231">
        <v>0</v>
      </c>
      <c r="V912" s="231">
        <f>U912*H912</f>
        <v>0</v>
      </c>
      <c r="W912" s="231">
        <v>0</v>
      </c>
      <c r="X912" s="232">
        <f>W912*H912</f>
        <v>0</v>
      </c>
      <c r="Y912" s="38"/>
      <c r="Z912" s="38"/>
      <c r="AA912" s="38"/>
      <c r="AB912" s="38"/>
      <c r="AC912" s="38"/>
      <c r="AD912" s="38"/>
      <c r="AE912" s="38"/>
      <c r="AR912" s="233" t="s">
        <v>198</v>
      </c>
      <c r="AT912" s="233" t="s">
        <v>171</v>
      </c>
      <c r="AU912" s="233" t="s">
        <v>85</v>
      </c>
      <c r="AY912" s="17" t="s">
        <v>168</v>
      </c>
      <c r="BE912" s="234">
        <f>IF(O912="základní",K912,0)</f>
        <v>0</v>
      </c>
      <c r="BF912" s="234">
        <f>IF(O912="snížená",K912,0)</f>
        <v>0</v>
      </c>
      <c r="BG912" s="234">
        <f>IF(O912="zákl. přenesená",K912,0)</f>
        <v>0</v>
      </c>
      <c r="BH912" s="234">
        <f>IF(O912="sníž. přenesená",K912,0)</f>
        <v>0</v>
      </c>
      <c r="BI912" s="234">
        <f>IF(O912="nulová",K912,0)</f>
        <v>0</v>
      </c>
      <c r="BJ912" s="17" t="s">
        <v>83</v>
      </c>
      <c r="BK912" s="234">
        <f>ROUND(P912*H912,2)</f>
        <v>0</v>
      </c>
      <c r="BL912" s="17" t="s">
        <v>198</v>
      </c>
      <c r="BM912" s="233" t="s">
        <v>1123</v>
      </c>
    </row>
    <row r="913" s="2" customFormat="1">
      <c r="A913" s="38"/>
      <c r="B913" s="39"/>
      <c r="C913" s="40"/>
      <c r="D913" s="235" t="s">
        <v>176</v>
      </c>
      <c r="E913" s="40"/>
      <c r="F913" s="236" t="s">
        <v>1122</v>
      </c>
      <c r="G913" s="40"/>
      <c r="H913" s="40"/>
      <c r="I913" s="237"/>
      <c r="J913" s="237"/>
      <c r="K913" s="40"/>
      <c r="L913" s="40"/>
      <c r="M913" s="44"/>
      <c r="N913" s="238"/>
      <c r="O913" s="239"/>
      <c r="P913" s="91"/>
      <c r="Q913" s="91"/>
      <c r="R913" s="91"/>
      <c r="S913" s="91"/>
      <c r="T913" s="91"/>
      <c r="U913" s="91"/>
      <c r="V913" s="91"/>
      <c r="W913" s="91"/>
      <c r="X913" s="92"/>
      <c r="Y913" s="38"/>
      <c r="Z913" s="38"/>
      <c r="AA913" s="38"/>
      <c r="AB913" s="38"/>
      <c r="AC913" s="38"/>
      <c r="AD913" s="38"/>
      <c r="AE913" s="38"/>
      <c r="AT913" s="17" t="s">
        <v>176</v>
      </c>
      <c r="AU913" s="17" t="s">
        <v>85</v>
      </c>
    </row>
    <row r="914" s="13" customFormat="1">
      <c r="A914" s="13"/>
      <c r="B914" s="240"/>
      <c r="C914" s="241"/>
      <c r="D914" s="235" t="s">
        <v>205</v>
      </c>
      <c r="E914" s="242" t="s">
        <v>1</v>
      </c>
      <c r="F914" s="243" t="s">
        <v>1124</v>
      </c>
      <c r="G914" s="241"/>
      <c r="H914" s="244">
        <v>54</v>
      </c>
      <c r="I914" s="245"/>
      <c r="J914" s="245"/>
      <c r="K914" s="241"/>
      <c r="L914" s="241"/>
      <c r="M914" s="246"/>
      <c r="N914" s="247"/>
      <c r="O914" s="248"/>
      <c r="P914" s="248"/>
      <c r="Q914" s="248"/>
      <c r="R914" s="248"/>
      <c r="S914" s="248"/>
      <c r="T914" s="248"/>
      <c r="U914" s="248"/>
      <c r="V914" s="248"/>
      <c r="W914" s="248"/>
      <c r="X914" s="249"/>
      <c r="Y914" s="13"/>
      <c r="Z914" s="13"/>
      <c r="AA914" s="13"/>
      <c r="AB914" s="13"/>
      <c r="AC914" s="13"/>
      <c r="AD914" s="13"/>
      <c r="AE914" s="13"/>
      <c r="AT914" s="250" t="s">
        <v>205</v>
      </c>
      <c r="AU914" s="250" t="s">
        <v>85</v>
      </c>
      <c r="AV914" s="13" t="s">
        <v>85</v>
      </c>
      <c r="AW914" s="13" t="s">
        <v>5</v>
      </c>
      <c r="AX914" s="13" t="s">
        <v>76</v>
      </c>
      <c r="AY914" s="250" t="s">
        <v>168</v>
      </c>
    </row>
    <row r="915" s="14" customFormat="1">
      <c r="A915" s="14"/>
      <c r="B915" s="251"/>
      <c r="C915" s="252"/>
      <c r="D915" s="235" t="s">
        <v>205</v>
      </c>
      <c r="E915" s="253" t="s">
        <v>1</v>
      </c>
      <c r="F915" s="254" t="s">
        <v>207</v>
      </c>
      <c r="G915" s="252"/>
      <c r="H915" s="255">
        <v>54</v>
      </c>
      <c r="I915" s="256"/>
      <c r="J915" s="256"/>
      <c r="K915" s="252"/>
      <c r="L915" s="252"/>
      <c r="M915" s="257"/>
      <c r="N915" s="258"/>
      <c r="O915" s="259"/>
      <c r="P915" s="259"/>
      <c r="Q915" s="259"/>
      <c r="R915" s="259"/>
      <c r="S915" s="259"/>
      <c r="T915" s="259"/>
      <c r="U915" s="259"/>
      <c r="V915" s="259"/>
      <c r="W915" s="259"/>
      <c r="X915" s="260"/>
      <c r="Y915" s="14"/>
      <c r="Z915" s="14"/>
      <c r="AA915" s="14"/>
      <c r="AB915" s="14"/>
      <c r="AC915" s="14"/>
      <c r="AD915" s="14"/>
      <c r="AE915" s="14"/>
      <c r="AT915" s="261" t="s">
        <v>205</v>
      </c>
      <c r="AU915" s="261" t="s">
        <v>85</v>
      </c>
      <c r="AV915" s="14" t="s">
        <v>175</v>
      </c>
      <c r="AW915" s="14" t="s">
        <v>5</v>
      </c>
      <c r="AX915" s="14" t="s">
        <v>83</v>
      </c>
      <c r="AY915" s="261" t="s">
        <v>168</v>
      </c>
    </row>
    <row r="916" s="2" customFormat="1" ht="24.15" customHeight="1">
      <c r="A916" s="38"/>
      <c r="B916" s="39"/>
      <c r="C916" s="262" t="s">
        <v>1125</v>
      </c>
      <c r="D916" s="262" t="s">
        <v>304</v>
      </c>
      <c r="E916" s="263" t="s">
        <v>1126</v>
      </c>
      <c r="F916" s="264" t="s">
        <v>1127</v>
      </c>
      <c r="G916" s="265" t="s">
        <v>292</v>
      </c>
      <c r="H916" s="266">
        <v>54</v>
      </c>
      <c r="I916" s="267"/>
      <c r="J916" s="268"/>
      <c r="K916" s="269">
        <f>ROUND(P916*H916,2)</f>
        <v>0</v>
      </c>
      <c r="L916" s="264" t="s">
        <v>1</v>
      </c>
      <c r="M916" s="270"/>
      <c r="N916" s="271" t="s">
        <v>1</v>
      </c>
      <c r="O916" s="229" t="s">
        <v>39</v>
      </c>
      <c r="P916" s="230">
        <f>I916+J916</f>
        <v>0</v>
      </c>
      <c r="Q916" s="230">
        <f>ROUND(I916*H916,2)</f>
        <v>0</v>
      </c>
      <c r="R916" s="230">
        <f>ROUND(J916*H916,2)</f>
        <v>0</v>
      </c>
      <c r="S916" s="91"/>
      <c r="T916" s="231">
        <f>S916*H916</f>
        <v>0</v>
      </c>
      <c r="U916" s="231">
        <v>0</v>
      </c>
      <c r="V916" s="231">
        <f>U916*H916</f>
        <v>0</v>
      </c>
      <c r="W916" s="231">
        <v>0</v>
      </c>
      <c r="X916" s="232">
        <f>W916*H916</f>
        <v>0</v>
      </c>
      <c r="Y916" s="38"/>
      <c r="Z916" s="38"/>
      <c r="AA916" s="38"/>
      <c r="AB916" s="38"/>
      <c r="AC916" s="38"/>
      <c r="AD916" s="38"/>
      <c r="AE916" s="38"/>
      <c r="AR916" s="233" t="s">
        <v>236</v>
      </c>
      <c r="AT916" s="233" t="s">
        <v>304</v>
      </c>
      <c r="AU916" s="233" t="s">
        <v>85</v>
      </c>
      <c r="AY916" s="17" t="s">
        <v>168</v>
      </c>
      <c r="BE916" s="234">
        <f>IF(O916="základní",K916,0)</f>
        <v>0</v>
      </c>
      <c r="BF916" s="234">
        <f>IF(O916="snížená",K916,0)</f>
        <v>0</v>
      </c>
      <c r="BG916" s="234">
        <f>IF(O916="zákl. přenesená",K916,0)</f>
        <v>0</v>
      </c>
      <c r="BH916" s="234">
        <f>IF(O916="sníž. přenesená",K916,0)</f>
        <v>0</v>
      </c>
      <c r="BI916" s="234">
        <f>IF(O916="nulová",K916,0)</f>
        <v>0</v>
      </c>
      <c r="BJ916" s="17" t="s">
        <v>83</v>
      </c>
      <c r="BK916" s="234">
        <f>ROUND(P916*H916,2)</f>
        <v>0</v>
      </c>
      <c r="BL916" s="17" t="s">
        <v>198</v>
      </c>
      <c r="BM916" s="233" t="s">
        <v>1128</v>
      </c>
    </row>
    <row r="917" s="2" customFormat="1">
      <c r="A917" s="38"/>
      <c r="B917" s="39"/>
      <c r="C917" s="40"/>
      <c r="D917" s="235" t="s">
        <v>176</v>
      </c>
      <c r="E917" s="40"/>
      <c r="F917" s="236" t="s">
        <v>1127</v>
      </c>
      <c r="G917" s="40"/>
      <c r="H917" s="40"/>
      <c r="I917" s="237"/>
      <c r="J917" s="237"/>
      <c r="K917" s="40"/>
      <c r="L917" s="40"/>
      <c r="M917" s="44"/>
      <c r="N917" s="238"/>
      <c r="O917" s="239"/>
      <c r="P917" s="91"/>
      <c r="Q917" s="91"/>
      <c r="R917" s="91"/>
      <c r="S917" s="91"/>
      <c r="T917" s="91"/>
      <c r="U917" s="91"/>
      <c r="V917" s="91"/>
      <c r="W917" s="91"/>
      <c r="X917" s="92"/>
      <c r="Y917" s="38"/>
      <c r="Z917" s="38"/>
      <c r="AA917" s="38"/>
      <c r="AB917" s="38"/>
      <c r="AC917" s="38"/>
      <c r="AD917" s="38"/>
      <c r="AE917" s="38"/>
      <c r="AT917" s="17" t="s">
        <v>176</v>
      </c>
      <c r="AU917" s="17" t="s">
        <v>85</v>
      </c>
    </row>
    <row r="918" s="2" customFormat="1" ht="24.15" customHeight="1">
      <c r="A918" s="38"/>
      <c r="B918" s="39"/>
      <c r="C918" s="221" t="s">
        <v>665</v>
      </c>
      <c r="D918" s="221" t="s">
        <v>171</v>
      </c>
      <c r="E918" s="222" t="s">
        <v>1129</v>
      </c>
      <c r="F918" s="223" t="s">
        <v>1130</v>
      </c>
      <c r="G918" s="224" t="s">
        <v>478</v>
      </c>
      <c r="H918" s="225">
        <v>82.4</v>
      </c>
      <c r="I918" s="226"/>
      <c r="J918" s="226"/>
      <c r="K918" s="227">
        <f>ROUND(P918*H918,2)</f>
        <v>0</v>
      </c>
      <c r="L918" s="223" t="s">
        <v>1</v>
      </c>
      <c r="M918" s="44"/>
      <c r="N918" s="228" t="s">
        <v>1</v>
      </c>
      <c r="O918" s="229" t="s">
        <v>39</v>
      </c>
      <c r="P918" s="230">
        <f>I918+J918</f>
        <v>0</v>
      </c>
      <c r="Q918" s="230">
        <f>ROUND(I918*H918,2)</f>
        <v>0</v>
      </c>
      <c r="R918" s="230">
        <f>ROUND(J918*H918,2)</f>
        <v>0</v>
      </c>
      <c r="S918" s="91"/>
      <c r="T918" s="231">
        <f>S918*H918</f>
        <v>0</v>
      </c>
      <c r="U918" s="231">
        <v>0</v>
      </c>
      <c r="V918" s="231">
        <f>U918*H918</f>
        <v>0</v>
      </c>
      <c r="W918" s="231">
        <v>0</v>
      </c>
      <c r="X918" s="232">
        <f>W918*H918</f>
        <v>0</v>
      </c>
      <c r="Y918" s="38"/>
      <c r="Z918" s="38"/>
      <c r="AA918" s="38"/>
      <c r="AB918" s="38"/>
      <c r="AC918" s="38"/>
      <c r="AD918" s="38"/>
      <c r="AE918" s="38"/>
      <c r="AR918" s="233" t="s">
        <v>198</v>
      </c>
      <c r="AT918" s="233" t="s">
        <v>171</v>
      </c>
      <c r="AU918" s="233" t="s">
        <v>85</v>
      </c>
      <c r="AY918" s="17" t="s">
        <v>168</v>
      </c>
      <c r="BE918" s="234">
        <f>IF(O918="základní",K918,0)</f>
        <v>0</v>
      </c>
      <c r="BF918" s="234">
        <f>IF(O918="snížená",K918,0)</f>
        <v>0</v>
      </c>
      <c r="BG918" s="234">
        <f>IF(O918="zákl. přenesená",K918,0)</f>
        <v>0</v>
      </c>
      <c r="BH918" s="234">
        <f>IF(O918="sníž. přenesená",K918,0)</f>
        <v>0</v>
      </c>
      <c r="BI918" s="234">
        <f>IF(O918="nulová",K918,0)</f>
        <v>0</v>
      </c>
      <c r="BJ918" s="17" t="s">
        <v>83</v>
      </c>
      <c r="BK918" s="234">
        <f>ROUND(P918*H918,2)</f>
        <v>0</v>
      </c>
      <c r="BL918" s="17" t="s">
        <v>198</v>
      </c>
      <c r="BM918" s="233" t="s">
        <v>1131</v>
      </c>
    </row>
    <row r="919" s="2" customFormat="1">
      <c r="A919" s="38"/>
      <c r="B919" s="39"/>
      <c r="C919" s="40"/>
      <c r="D919" s="235" t="s">
        <v>176</v>
      </c>
      <c r="E919" s="40"/>
      <c r="F919" s="236" t="s">
        <v>1130</v>
      </c>
      <c r="G919" s="40"/>
      <c r="H919" s="40"/>
      <c r="I919" s="237"/>
      <c r="J919" s="237"/>
      <c r="K919" s="40"/>
      <c r="L919" s="40"/>
      <c r="M919" s="44"/>
      <c r="N919" s="238"/>
      <c r="O919" s="239"/>
      <c r="P919" s="91"/>
      <c r="Q919" s="91"/>
      <c r="R919" s="91"/>
      <c r="S919" s="91"/>
      <c r="T919" s="91"/>
      <c r="U919" s="91"/>
      <c r="V919" s="91"/>
      <c r="W919" s="91"/>
      <c r="X919" s="92"/>
      <c r="Y919" s="38"/>
      <c r="Z919" s="38"/>
      <c r="AA919" s="38"/>
      <c r="AB919" s="38"/>
      <c r="AC919" s="38"/>
      <c r="AD919" s="38"/>
      <c r="AE919" s="38"/>
      <c r="AT919" s="17" t="s">
        <v>176</v>
      </c>
      <c r="AU919" s="17" t="s">
        <v>85</v>
      </c>
    </row>
    <row r="920" s="2" customFormat="1" ht="44.25" customHeight="1">
      <c r="A920" s="38"/>
      <c r="B920" s="39"/>
      <c r="C920" s="262" t="s">
        <v>1132</v>
      </c>
      <c r="D920" s="262" t="s">
        <v>304</v>
      </c>
      <c r="E920" s="263" t="s">
        <v>1133</v>
      </c>
      <c r="F920" s="264" t="s">
        <v>1134</v>
      </c>
      <c r="G920" s="265" t="s">
        <v>478</v>
      </c>
      <c r="H920" s="266">
        <v>82.4</v>
      </c>
      <c r="I920" s="267"/>
      <c r="J920" s="268"/>
      <c r="K920" s="269">
        <f>ROUND(P920*H920,2)</f>
        <v>0</v>
      </c>
      <c r="L920" s="264" t="s">
        <v>1</v>
      </c>
      <c r="M920" s="270"/>
      <c r="N920" s="271" t="s">
        <v>1</v>
      </c>
      <c r="O920" s="229" t="s">
        <v>39</v>
      </c>
      <c r="P920" s="230">
        <f>I920+J920</f>
        <v>0</v>
      </c>
      <c r="Q920" s="230">
        <f>ROUND(I920*H920,2)</f>
        <v>0</v>
      </c>
      <c r="R920" s="230">
        <f>ROUND(J920*H920,2)</f>
        <v>0</v>
      </c>
      <c r="S920" s="91"/>
      <c r="T920" s="231">
        <f>S920*H920</f>
        <v>0</v>
      </c>
      <c r="U920" s="231">
        <v>0</v>
      </c>
      <c r="V920" s="231">
        <f>U920*H920</f>
        <v>0</v>
      </c>
      <c r="W920" s="231">
        <v>0</v>
      </c>
      <c r="X920" s="232">
        <f>W920*H920</f>
        <v>0</v>
      </c>
      <c r="Y920" s="38"/>
      <c r="Z920" s="38"/>
      <c r="AA920" s="38"/>
      <c r="AB920" s="38"/>
      <c r="AC920" s="38"/>
      <c r="AD920" s="38"/>
      <c r="AE920" s="38"/>
      <c r="AR920" s="233" t="s">
        <v>236</v>
      </c>
      <c r="AT920" s="233" t="s">
        <v>304</v>
      </c>
      <c r="AU920" s="233" t="s">
        <v>85</v>
      </c>
      <c r="AY920" s="17" t="s">
        <v>168</v>
      </c>
      <c r="BE920" s="234">
        <f>IF(O920="základní",K920,0)</f>
        <v>0</v>
      </c>
      <c r="BF920" s="234">
        <f>IF(O920="snížená",K920,0)</f>
        <v>0</v>
      </c>
      <c r="BG920" s="234">
        <f>IF(O920="zákl. přenesená",K920,0)</f>
        <v>0</v>
      </c>
      <c r="BH920" s="234">
        <f>IF(O920="sníž. přenesená",K920,0)</f>
        <v>0</v>
      </c>
      <c r="BI920" s="234">
        <f>IF(O920="nulová",K920,0)</f>
        <v>0</v>
      </c>
      <c r="BJ920" s="17" t="s">
        <v>83</v>
      </c>
      <c r="BK920" s="234">
        <f>ROUND(P920*H920,2)</f>
        <v>0</v>
      </c>
      <c r="BL920" s="17" t="s">
        <v>198</v>
      </c>
      <c r="BM920" s="233" t="s">
        <v>1135</v>
      </c>
    </row>
    <row r="921" s="2" customFormat="1">
      <c r="A921" s="38"/>
      <c r="B921" s="39"/>
      <c r="C921" s="40"/>
      <c r="D921" s="235" t="s">
        <v>176</v>
      </c>
      <c r="E921" s="40"/>
      <c r="F921" s="236" t="s">
        <v>1134</v>
      </c>
      <c r="G921" s="40"/>
      <c r="H921" s="40"/>
      <c r="I921" s="237"/>
      <c r="J921" s="237"/>
      <c r="K921" s="40"/>
      <c r="L921" s="40"/>
      <c r="M921" s="44"/>
      <c r="N921" s="238"/>
      <c r="O921" s="239"/>
      <c r="P921" s="91"/>
      <c r="Q921" s="91"/>
      <c r="R921" s="91"/>
      <c r="S921" s="91"/>
      <c r="T921" s="91"/>
      <c r="U921" s="91"/>
      <c r="V921" s="91"/>
      <c r="W921" s="91"/>
      <c r="X921" s="92"/>
      <c r="Y921" s="38"/>
      <c r="Z921" s="38"/>
      <c r="AA921" s="38"/>
      <c r="AB921" s="38"/>
      <c r="AC921" s="38"/>
      <c r="AD921" s="38"/>
      <c r="AE921" s="38"/>
      <c r="AT921" s="17" t="s">
        <v>176</v>
      </c>
      <c r="AU921" s="17" t="s">
        <v>85</v>
      </c>
    </row>
    <row r="922" s="2" customFormat="1" ht="24.15" customHeight="1">
      <c r="A922" s="38"/>
      <c r="B922" s="39"/>
      <c r="C922" s="221" t="s">
        <v>670</v>
      </c>
      <c r="D922" s="221" t="s">
        <v>171</v>
      </c>
      <c r="E922" s="222" t="s">
        <v>1136</v>
      </c>
      <c r="F922" s="223" t="s">
        <v>1137</v>
      </c>
      <c r="G922" s="224" t="s">
        <v>203</v>
      </c>
      <c r="H922" s="225">
        <v>45.022</v>
      </c>
      <c r="I922" s="226"/>
      <c r="J922" s="226"/>
      <c r="K922" s="227">
        <f>ROUND(P922*H922,2)</f>
        <v>0</v>
      </c>
      <c r="L922" s="223" t="s">
        <v>1</v>
      </c>
      <c r="M922" s="44"/>
      <c r="N922" s="228" t="s">
        <v>1</v>
      </c>
      <c r="O922" s="229" t="s">
        <v>39</v>
      </c>
      <c r="P922" s="230">
        <f>I922+J922</f>
        <v>0</v>
      </c>
      <c r="Q922" s="230">
        <f>ROUND(I922*H922,2)</f>
        <v>0</v>
      </c>
      <c r="R922" s="230">
        <f>ROUND(J922*H922,2)</f>
        <v>0</v>
      </c>
      <c r="S922" s="91"/>
      <c r="T922" s="231">
        <f>S922*H922</f>
        <v>0</v>
      </c>
      <c r="U922" s="231">
        <v>0</v>
      </c>
      <c r="V922" s="231">
        <f>U922*H922</f>
        <v>0</v>
      </c>
      <c r="W922" s="231">
        <v>0</v>
      </c>
      <c r="X922" s="232">
        <f>W922*H922</f>
        <v>0</v>
      </c>
      <c r="Y922" s="38"/>
      <c r="Z922" s="38"/>
      <c r="AA922" s="38"/>
      <c r="AB922" s="38"/>
      <c r="AC922" s="38"/>
      <c r="AD922" s="38"/>
      <c r="AE922" s="38"/>
      <c r="AR922" s="233" t="s">
        <v>198</v>
      </c>
      <c r="AT922" s="233" t="s">
        <v>171</v>
      </c>
      <c r="AU922" s="233" t="s">
        <v>85</v>
      </c>
      <c r="AY922" s="17" t="s">
        <v>168</v>
      </c>
      <c r="BE922" s="234">
        <f>IF(O922="základní",K922,0)</f>
        <v>0</v>
      </c>
      <c r="BF922" s="234">
        <f>IF(O922="snížená",K922,0)</f>
        <v>0</v>
      </c>
      <c r="BG922" s="234">
        <f>IF(O922="zákl. přenesená",K922,0)</f>
        <v>0</v>
      </c>
      <c r="BH922" s="234">
        <f>IF(O922="sníž. přenesená",K922,0)</f>
        <v>0</v>
      </c>
      <c r="BI922" s="234">
        <f>IF(O922="nulová",K922,0)</f>
        <v>0</v>
      </c>
      <c r="BJ922" s="17" t="s">
        <v>83</v>
      </c>
      <c r="BK922" s="234">
        <f>ROUND(P922*H922,2)</f>
        <v>0</v>
      </c>
      <c r="BL922" s="17" t="s">
        <v>198</v>
      </c>
      <c r="BM922" s="233" t="s">
        <v>1138</v>
      </c>
    </row>
    <row r="923" s="2" customFormat="1">
      <c r="A923" s="38"/>
      <c r="B923" s="39"/>
      <c r="C923" s="40"/>
      <c r="D923" s="235" t="s">
        <v>176</v>
      </c>
      <c r="E923" s="40"/>
      <c r="F923" s="236" t="s">
        <v>1137</v>
      </c>
      <c r="G923" s="40"/>
      <c r="H923" s="40"/>
      <c r="I923" s="237"/>
      <c r="J923" s="237"/>
      <c r="K923" s="40"/>
      <c r="L923" s="40"/>
      <c r="M923" s="44"/>
      <c r="N923" s="238"/>
      <c r="O923" s="239"/>
      <c r="P923" s="91"/>
      <c r="Q923" s="91"/>
      <c r="R923" s="91"/>
      <c r="S923" s="91"/>
      <c r="T923" s="91"/>
      <c r="U923" s="91"/>
      <c r="V923" s="91"/>
      <c r="W923" s="91"/>
      <c r="X923" s="92"/>
      <c r="Y923" s="38"/>
      <c r="Z923" s="38"/>
      <c r="AA923" s="38"/>
      <c r="AB923" s="38"/>
      <c r="AC923" s="38"/>
      <c r="AD923" s="38"/>
      <c r="AE923" s="38"/>
      <c r="AT923" s="17" t="s">
        <v>176</v>
      </c>
      <c r="AU923" s="17" t="s">
        <v>85</v>
      </c>
    </row>
    <row r="924" s="13" customFormat="1">
      <c r="A924" s="13"/>
      <c r="B924" s="240"/>
      <c r="C924" s="241"/>
      <c r="D924" s="235" t="s">
        <v>205</v>
      </c>
      <c r="E924" s="242" t="s">
        <v>1</v>
      </c>
      <c r="F924" s="243" t="s">
        <v>1139</v>
      </c>
      <c r="G924" s="241"/>
      <c r="H924" s="244">
        <v>28.372</v>
      </c>
      <c r="I924" s="245"/>
      <c r="J924" s="245"/>
      <c r="K924" s="241"/>
      <c r="L924" s="241"/>
      <c r="M924" s="246"/>
      <c r="N924" s="247"/>
      <c r="O924" s="248"/>
      <c r="P924" s="248"/>
      <c r="Q924" s="248"/>
      <c r="R924" s="248"/>
      <c r="S924" s="248"/>
      <c r="T924" s="248"/>
      <c r="U924" s="248"/>
      <c r="V924" s="248"/>
      <c r="W924" s="248"/>
      <c r="X924" s="249"/>
      <c r="Y924" s="13"/>
      <c r="Z924" s="13"/>
      <c r="AA924" s="13"/>
      <c r="AB924" s="13"/>
      <c r="AC924" s="13"/>
      <c r="AD924" s="13"/>
      <c r="AE924" s="13"/>
      <c r="AT924" s="250" t="s">
        <v>205</v>
      </c>
      <c r="AU924" s="250" t="s">
        <v>85</v>
      </c>
      <c r="AV924" s="13" t="s">
        <v>85</v>
      </c>
      <c r="AW924" s="13" t="s">
        <v>5</v>
      </c>
      <c r="AX924" s="13" t="s">
        <v>76</v>
      </c>
      <c r="AY924" s="250" t="s">
        <v>168</v>
      </c>
    </row>
    <row r="925" s="13" customFormat="1">
      <c r="A925" s="13"/>
      <c r="B925" s="240"/>
      <c r="C925" s="241"/>
      <c r="D925" s="235" t="s">
        <v>205</v>
      </c>
      <c r="E925" s="242" t="s">
        <v>1</v>
      </c>
      <c r="F925" s="243" t="s">
        <v>1140</v>
      </c>
      <c r="G925" s="241"/>
      <c r="H925" s="244">
        <v>16.649999999999998</v>
      </c>
      <c r="I925" s="245"/>
      <c r="J925" s="245"/>
      <c r="K925" s="241"/>
      <c r="L925" s="241"/>
      <c r="M925" s="246"/>
      <c r="N925" s="247"/>
      <c r="O925" s="248"/>
      <c r="P925" s="248"/>
      <c r="Q925" s="248"/>
      <c r="R925" s="248"/>
      <c r="S925" s="248"/>
      <c r="T925" s="248"/>
      <c r="U925" s="248"/>
      <c r="V925" s="248"/>
      <c r="W925" s="248"/>
      <c r="X925" s="249"/>
      <c r="Y925" s="13"/>
      <c r="Z925" s="13"/>
      <c r="AA925" s="13"/>
      <c r="AB925" s="13"/>
      <c r="AC925" s="13"/>
      <c r="AD925" s="13"/>
      <c r="AE925" s="13"/>
      <c r="AT925" s="250" t="s">
        <v>205</v>
      </c>
      <c r="AU925" s="250" t="s">
        <v>85</v>
      </c>
      <c r="AV925" s="13" t="s">
        <v>85</v>
      </c>
      <c r="AW925" s="13" t="s">
        <v>5</v>
      </c>
      <c r="AX925" s="13" t="s">
        <v>76</v>
      </c>
      <c r="AY925" s="250" t="s">
        <v>168</v>
      </c>
    </row>
    <row r="926" s="14" customFormat="1">
      <c r="A926" s="14"/>
      <c r="B926" s="251"/>
      <c r="C926" s="252"/>
      <c r="D926" s="235" t="s">
        <v>205</v>
      </c>
      <c r="E926" s="253" t="s">
        <v>1</v>
      </c>
      <c r="F926" s="254" t="s">
        <v>207</v>
      </c>
      <c r="G926" s="252"/>
      <c r="H926" s="255">
        <v>45.022</v>
      </c>
      <c r="I926" s="256"/>
      <c r="J926" s="256"/>
      <c r="K926" s="252"/>
      <c r="L926" s="252"/>
      <c r="M926" s="257"/>
      <c r="N926" s="258"/>
      <c r="O926" s="259"/>
      <c r="P926" s="259"/>
      <c r="Q926" s="259"/>
      <c r="R926" s="259"/>
      <c r="S926" s="259"/>
      <c r="T926" s="259"/>
      <c r="U926" s="259"/>
      <c r="V926" s="259"/>
      <c r="W926" s="259"/>
      <c r="X926" s="260"/>
      <c r="Y926" s="14"/>
      <c r="Z926" s="14"/>
      <c r="AA926" s="14"/>
      <c r="AB926" s="14"/>
      <c r="AC926" s="14"/>
      <c r="AD926" s="14"/>
      <c r="AE926" s="14"/>
      <c r="AT926" s="261" t="s">
        <v>205</v>
      </c>
      <c r="AU926" s="261" t="s">
        <v>85</v>
      </c>
      <c r="AV926" s="14" t="s">
        <v>175</v>
      </c>
      <c r="AW926" s="14" t="s">
        <v>5</v>
      </c>
      <c r="AX926" s="14" t="s">
        <v>83</v>
      </c>
      <c r="AY926" s="261" t="s">
        <v>168</v>
      </c>
    </row>
    <row r="927" s="2" customFormat="1" ht="16.5" customHeight="1">
      <c r="A927" s="38"/>
      <c r="B927" s="39"/>
      <c r="C927" s="262" t="s">
        <v>1141</v>
      </c>
      <c r="D927" s="262" t="s">
        <v>304</v>
      </c>
      <c r="E927" s="263" t="s">
        <v>1142</v>
      </c>
      <c r="F927" s="264" t="s">
        <v>1143</v>
      </c>
      <c r="G927" s="265" t="s">
        <v>203</v>
      </c>
      <c r="H927" s="266">
        <v>51.01</v>
      </c>
      <c r="I927" s="267"/>
      <c r="J927" s="268"/>
      <c r="K927" s="269">
        <f>ROUND(P927*H927,2)</f>
        <v>0</v>
      </c>
      <c r="L927" s="264" t="s">
        <v>1</v>
      </c>
      <c r="M927" s="270"/>
      <c r="N927" s="271" t="s">
        <v>1</v>
      </c>
      <c r="O927" s="229" t="s">
        <v>39</v>
      </c>
      <c r="P927" s="230">
        <f>I927+J927</f>
        <v>0</v>
      </c>
      <c r="Q927" s="230">
        <f>ROUND(I927*H927,2)</f>
        <v>0</v>
      </c>
      <c r="R927" s="230">
        <f>ROUND(J927*H927,2)</f>
        <v>0</v>
      </c>
      <c r="S927" s="91"/>
      <c r="T927" s="231">
        <f>S927*H927</f>
        <v>0</v>
      </c>
      <c r="U927" s="231">
        <v>0</v>
      </c>
      <c r="V927" s="231">
        <f>U927*H927</f>
        <v>0</v>
      </c>
      <c r="W927" s="231">
        <v>0</v>
      </c>
      <c r="X927" s="232">
        <f>W927*H927</f>
        <v>0</v>
      </c>
      <c r="Y927" s="38"/>
      <c r="Z927" s="38"/>
      <c r="AA927" s="38"/>
      <c r="AB927" s="38"/>
      <c r="AC927" s="38"/>
      <c r="AD927" s="38"/>
      <c r="AE927" s="38"/>
      <c r="AR927" s="233" t="s">
        <v>236</v>
      </c>
      <c r="AT927" s="233" t="s">
        <v>304</v>
      </c>
      <c r="AU927" s="233" t="s">
        <v>85</v>
      </c>
      <c r="AY927" s="17" t="s">
        <v>168</v>
      </c>
      <c r="BE927" s="234">
        <f>IF(O927="základní",K927,0)</f>
        <v>0</v>
      </c>
      <c r="BF927" s="234">
        <f>IF(O927="snížená",K927,0)</f>
        <v>0</v>
      </c>
      <c r="BG927" s="234">
        <f>IF(O927="zákl. přenesená",K927,0)</f>
        <v>0</v>
      </c>
      <c r="BH927" s="234">
        <f>IF(O927="sníž. přenesená",K927,0)</f>
        <v>0</v>
      </c>
      <c r="BI927" s="234">
        <f>IF(O927="nulová",K927,0)</f>
        <v>0</v>
      </c>
      <c r="BJ927" s="17" t="s">
        <v>83</v>
      </c>
      <c r="BK927" s="234">
        <f>ROUND(P927*H927,2)</f>
        <v>0</v>
      </c>
      <c r="BL927" s="17" t="s">
        <v>198</v>
      </c>
      <c r="BM927" s="233" t="s">
        <v>1144</v>
      </c>
    </row>
    <row r="928" s="2" customFormat="1">
      <c r="A928" s="38"/>
      <c r="B928" s="39"/>
      <c r="C928" s="40"/>
      <c r="D928" s="235" t="s">
        <v>176</v>
      </c>
      <c r="E928" s="40"/>
      <c r="F928" s="236" t="s">
        <v>1143</v>
      </c>
      <c r="G928" s="40"/>
      <c r="H928" s="40"/>
      <c r="I928" s="237"/>
      <c r="J928" s="237"/>
      <c r="K928" s="40"/>
      <c r="L928" s="40"/>
      <c r="M928" s="44"/>
      <c r="N928" s="238"/>
      <c r="O928" s="239"/>
      <c r="P928" s="91"/>
      <c r="Q928" s="91"/>
      <c r="R928" s="91"/>
      <c r="S928" s="91"/>
      <c r="T928" s="91"/>
      <c r="U928" s="91"/>
      <c r="V928" s="91"/>
      <c r="W928" s="91"/>
      <c r="X928" s="92"/>
      <c r="Y928" s="38"/>
      <c r="Z928" s="38"/>
      <c r="AA928" s="38"/>
      <c r="AB928" s="38"/>
      <c r="AC928" s="38"/>
      <c r="AD928" s="38"/>
      <c r="AE928" s="38"/>
      <c r="AT928" s="17" t="s">
        <v>176</v>
      </c>
      <c r="AU928" s="17" t="s">
        <v>85</v>
      </c>
    </row>
    <row r="929" s="13" customFormat="1">
      <c r="A929" s="13"/>
      <c r="B929" s="240"/>
      <c r="C929" s="241"/>
      <c r="D929" s="235" t="s">
        <v>205</v>
      </c>
      <c r="E929" s="242" t="s">
        <v>1</v>
      </c>
      <c r="F929" s="243" t="s">
        <v>1145</v>
      </c>
      <c r="G929" s="241"/>
      <c r="H929" s="244">
        <v>51.01</v>
      </c>
      <c r="I929" s="245"/>
      <c r="J929" s="245"/>
      <c r="K929" s="241"/>
      <c r="L929" s="241"/>
      <c r="M929" s="246"/>
      <c r="N929" s="247"/>
      <c r="O929" s="248"/>
      <c r="P929" s="248"/>
      <c r="Q929" s="248"/>
      <c r="R929" s="248"/>
      <c r="S929" s="248"/>
      <c r="T929" s="248"/>
      <c r="U929" s="248"/>
      <c r="V929" s="248"/>
      <c r="W929" s="248"/>
      <c r="X929" s="249"/>
      <c r="Y929" s="13"/>
      <c r="Z929" s="13"/>
      <c r="AA929" s="13"/>
      <c r="AB929" s="13"/>
      <c r="AC929" s="13"/>
      <c r="AD929" s="13"/>
      <c r="AE929" s="13"/>
      <c r="AT929" s="250" t="s">
        <v>205</v>
      </c>
      <c r="AU929" s="250" t="s">
        <v>85</v>
      </c>
      <c r="AV929" s="13" t="s">
        <v>85</v>
      </c>
      <c r="AW929" s="13" t="s">
        <v>5</v>
      </c>
      <c r="AX929" s="13" t="s">
        <v>76</v>
      </c>
      <c r="AY929" s="250" t="s">
        <v>168</v>
      </c>
    </row>
    <row r="930" s="14" customFormat="1">
      <c r="A930" s="14"/>
      <c r="B930" s="251"/>
      <c r="C930" s="252"/>
      <c r="D930" s="235" t="s">
        <v>205</v>
      </c>
      <c r="E930" s="253" t="s">
        <v>1</v>
      </c>
      <c r="F930" s="254" t="s">
        <v>207</v>
      </c>
      <c r="G930" s="252"/>
      <c r="H930" s="255">
        <v>51.01</v>
      </c>
      <c r="I930" s="256"/>
      <c r="J930" s="256"/>
      <c r="K930" s="252"/>
      <c r="L930" s="252"/>
      <c r="M930" s="257"/>
      <c r="N930" s="258"/>
      <c r="O930" s="259"/>
      <c r="P930" s="259"/>
      <c r="Q930" s="259"/>
      <c r="R930" s="259"/>
      <c r="S930" s="259"/>
      <c r="T930" s="259"/>
      <c r="U930" s="259"/>
      <c r="V930" s="259"/>
      <c r="W930" s="259"/>
      <c r="X930" s="260"/>
      <c r="Y930" s="14"/>
      <c r="Z930" s="14"/>
      <c r="AA930" s="14"/>
      <c r="AB930" s="14"/>
      <c r="AC930" s="14"/>
      <c r="AD930" s="14"/>
      <c r="AE930" s="14"/>
      <c r="AT930" s="261" t="s">
        <v>205</v>
      </c>
      <c r="AU930" s="261" t="s">
        <v>85</v>
      </c>
      <c r="AV930" s="14" t="s">
        <v>175</v>
      </c>
      <c r="AW930" s="14" t="s">
        <v>5</v>
      </c>
      <c r="AX930" s="14" t="s">
        <v>83</v>
      </c>
      <c r="AY930" s="261" t="s">
        <v>168</v>
      </c>
    </row>
    <row r="931" s="2" customFormat="1" ht="16.5" customHeight="1">
      <c r="A931" s="38"/>
      <c r="B931" s="39"/>
      <c r="C931" s="221" t="s">
        <v>678</v>
      </c>
      <c r="D931" s="221" t="s">
        <v>171</v>
      </c>
      <c r="E931" s="222" t="s">
        <v>1146</v>
      </c>
      <c r="F931" s="223" t="s">
        <v>1147</v>
      </c>
      <c r="G931" s="224" t="s">
        <v>203</v>
      </c>
      <c r="H931" s="225">
        <v>53.9</v>
      </c>
      <c r="I931" s="226"/>
      <c r="J931" s="226"/>
      <c r="K931" s="227">
        <f>ROUND(P931*H931,2)</f>
        <v>0</v>
      </c>
      <c r="L931" s="223" t="s">
        <v>1</v>
      </c>
      <c r="M931" s="44"/>
      <c r="N931" s="228" t="s">
        <v>1</v>
      </c>
      <c r="O931" s="229" t="s">
        <v>39</v>
      </c>
      <c r="P931" s="230">
        <f>I931+J931</f>
        <v>0</v>
      </c>
      <c r="Q931" s="230">
        <f>ROUND(I931*H931,2)</f>
        <v>0</v>
      </c>
      <c r="R931" s="230">
        <f>ROUND(J931*H931,2)</f>
        <v>0</v>
      </c>
      <c r="S931" s="91"/>
      <c r="T931" s="231">
        <f>S931*H931</f>
        <v>0</v>
      </c>
      <c r="U931" s="231">
        <v>0</v>
      </c>
      <c r="V931" s="231">
        <f>U931*H931</f>
        <v>0</v>
      </c>
      <c r="W931" s="231">
        <v>0</v>
      </c>
      <c r="X931" s="232">
        <f>W931*H931</f>
        <v>0</v>
      </c>
      <c r="Y931" s="38"/>
      <c r="Z931" s="38"/>
      <c r="AA931" s="38"/>
      <c r="AB931" s="38"/>
      <c r="AC931" s="38"/>
      <c r="AD931" s="38"/>
      <c r="AE931" s="38"/>
      <c r="AR931" s="233" t="s">
        <v>198</v>
      </c>
      <c r="AT931" s="233" t="s">
        <v>171</v>
      </c>
      <c r="AU931" s="233" t="s">
        <v>85</v>
      </c>
      <c r="AY931" s="17" t="s">
        <v>168</v>
      </c>
      <c r="BE931" s="234">
        <f>IF(O931="základní",K931,0)</f>
        <v>0</v>
      </c>
      <c r="BF931" s="234">
        <f>IF(O931="snížená",K931,0)</f>
        <v>0</v>
      </c>
      <c r="BG931" s="234">
        <f>IF(O931="zákl. přenesená",K931,0)</f>
        <v>0</v>
      </c>
      <c r="BH931" s="234">
        <f>IF(O931="sníž. přenesená",K931,0)</f>
        <v>0</v>
      </c>
      <c r="BI931" s="234">
        <f>IF(O931="nulová",K931,0)</f>
        <v>0</v>
      </c>
      <c r="BJ931" s="17" t="s">
        <v>83</v>
      </c>
      <c r="BK931" s="234">
        <f>ROUND(P931*H931,2)</f>
        <v>0</v>
      </c>
      <c r="BL931" s="17" t="s">
        <v>198</v>
      </c>
      <c r="BM931" s="233" t="s">
        <v>1148</v>
      </c>
    </row>
    <row r="932" s="2" customFormat="1">
      <c r="A932" s="38"/>
      <c r="B932" s="39"/>
      <c r="C932" s="40"/>
      <c r="D932" s="235" t="s">
        <v>176</v>
      </c>
      <c r="E932" s="40"/>
      <c r="F932" s="236" t="s">
        <v>1147</v>
      </c>
      <c r="G932" s="40"/>
      <c r="H932" s="40"/>
      <c r="I932" s="237"/>
      <c r="J932" s="237"/>
      <c r="K932" s="40"/>
      <c r="L932" s="40"/>
      <c r="M932" s="44"/>
      <c r="N932" s="238"/>
      <c r="O932" s="239"/>
      <c r="P932" s="91"/>
      <c r="Q932" s="91"/>
      <c r="R932" s="91"/>
      <c r="S932" s="91"/>
      <c r="T932" s="91"/>
      <c r="U932" s="91"/>
      <c r="V932" s="91"/>
      <c r="W932" s="91"/>
      <c r="X932" s="92"/>
      <c r="Y932" s="38"/>
      <c r="Z932" s="38"/>
      <c r="AA932" s="38"/>
      <c r="AB932" s="38"/>
      <c r="AC932" s="38"/>
      <c r="AD932" s="38"/>
      <c r="AE932" s="38"/>
      <c r="AT932" s="17" t="s">
        <v>176</v>
      </c>
      <c r="AU932" s="17" t="s">
        <v>85</v>
      </c>
    </row>
    <row r="933" s="13" customFormat="1">
      <c r="A933" s="13"/>
      <c r="B933" s="240"/>
      <c r="C933" s="241"/>
      <c r="D933" s="235" t="s">
        <v>205</v>
      </c>
      <c r="E933" s="242" t="s">
        <v>1</v>
      </c>
      <c r="F933" s="243" t="s">
        <v>1149</v>
      </c>
      <c r="G933" s="241"/>
      <c r="H933" s="244">
        <v>53.9</v>
      </c>
      <c r="I933" s="245"/>
      <c r="J933" s="245"/>
      <c r="K933" s="241"/>
      <c r="L933" s="241"/>
      <c r="M933" s="246"/>
      <c r="N933" s="247"/>
      <c r="O933" s="248"/>
      <c r="P933" s="248"/>
      <c r="Q933" s="248"/>
      <c r="R933" s="248"/>
      <c r="S933" s="248"/>
      <c r="T933" s="248"/>
      <c r="U933" s="248"/>
      <c r="V933" s="248"/>
      <c r="W933" s="248"/>
      <c r="X933" s="249"/>
      <c r="Y933" s="13"/>
      <c r="Z933" s="13"/>
      <c r="AA933" s="13"/>
      <c r="AB933" s="13"/>
      <c r="AC933" s="13"/>
      <c r="AD933" s="13"/>
      <c r="AE933" s="13"/>
      <c r="AT933" s="250" t="s">
        <v>205</v>
      </c>
      <c r="AU933" s="250" t="s">
        <v>85</v>
      </c>
      <c r="AV933" s="13" t="s">
        <v>85</v>
      </c>
      <c r="AW933" s="13" t="s">
        <v>5</v>
      </c>
      <c r="AX933" s="13" t="s">
        <v>76</v>
      </c>
      <c r="AY933" s="250" t="s">
        <v>168</v>
      </c>
    </row>
    <row r="934" s="14" customFormat="1">
      <c r="A934" s="14"/>
      <c r="B934" s="251"/>
      <c r="C934" s="252"/>
      <c r="D934" s="235" t="s">
        <v>205</v>
      </c>
      <c r="E934" s="253" t="s">
        <v>1</v>
      </c>
      <c r="F934" s="254" t="s">
        <v>207</v>
      </c>
      <c r="G934" s="252"/>
      <c r="H934" s="255">
        <v>53.9</v>
      </c>
      <c r="I934" s="256"/>
      <c r="J934" s="256"/>
      <c r="K934" s="252"/>
      <c r="L934" s="252"/>
      <c r="M934" s="257"/>
      <c r="N934" s="258"/>
      <c r="O934" s="259"/>
      <c r="P934" s="259"/>
      <c r="Q934" s="259"/>
      <c r="R934" s="259"/>
      <c r="S934" s="259"/>
      <c r="T934" s="259"/>
      <c r="U934" s="259"/>
      <c r="V934" s="259"/>
      <c r="W934" s="259"/>
      <c r="X934" s="260"/>
      <c r="Y934" s="14"/>
      <c r="Z934" s="14"/>
      <c r="AA934" s="14"/>
      <c r="AB934" s="14"/>
      <c r="AC934" s="14"/>
      <c r="AD934" s="14"/>
      <c r="AE934" s="14"/>
      <c r="AT934" s="261" t="s">
        <v>205</v>
      </c>
      <c r="AU934" s="261" t="s">
        <v>85</v>
      </c>
      <c r="AV934" s="14" t="s">
        <v>175</v>
      </c>
      <c r="AW934" s="14" t="s">
        <v>5</v>
      </c>
      <c r="AX934" s="14" t="s">
        <v>83</v>
      </c>
      <c r="AY934" s="261" t="s">
        <v>168</v>
      </c>
    </row>
    <row r="935" s="2" customFormat="1" ht="24.15" customHeight="1">
      <c r="A935" s="38"/>
      <c r="B935" s="39"/>
      <c r="C935" s="262" t="s">
        <v>1150</v>
      </c>
      <c r="D935" s="262" t="s">
        <v>304</v>
      </c>
      <c r="E935" s="263" t="s">
        <v>1151</v>
      </c>
      <c r="F935" s="264" t="s">
        <v>1152</v>
      </c>
      <c r="G935" s="265" t="s">
        <v>292</v>
      </c>
      <c r="H935" s="266">
        <v>37</v>
      </c>
      <c r="I935" s="267"/>
      <c r="J935" s="268"/>
      <c r="K935" s="269">
        <f>ROUND(P935*H935,2)</f>
        <v>0</v>
      </c>
      <c r="L935" s="264" t="s">
        <v>1</v>
      </c>
      <c r="M935" s="270"/>
      <c r="N935" s="271" t="s">
        <v>1</v>
      </c>
      <c r="O935" s="229" t="s">
        <v>39</v>
      </c>
      <c r="P935" s="230">
        <f>I935+J935</f>
        <v>0</v>
      </c>
      <c r="Q935" s="230">
        <f>ROUND(I935*H935,2)</f>
        <v>0</v>
      </c>
      <c r="R935" s="230">
        <f>ROUND(J935*H935,2)</f>
        <v>0</v>
      </c>
      <c r="S935" s="91"/>
      <c r="T935" s="231">
        <f>S935*H935</f>
        <v>0</v>
      </c>
      <c r="U935" s="231">
        <v>0</v>
      </c>
      <c r="V935" s="231">
        <f>U935*H935</f>
        <v>0</v>
      </c>
      <c r="W935" s="231">
        <v>0</v>
      </c>
      <c r="X935" s="232">
        <f>W935*H935</f>
        <v>0</v>
      </c>
      <c r="Y935" s="38"/>
      <c r="Z935" s="38"/>
      <c r="AA935" s="38"/>
      <c r="AB935" s="38"/>
      <c r="AC935" s="38"/>
      <c r="AD935" s="38"/>
      <c r="AE935" s="38"/>
      <c r="AR935" s="233" t="s">
        <v>236</v>
      </c>
      <c r="AT935" s="233" t="s">
        <v>304</v>
      </c>
      <c r="AU935" s="233" t="s">
        <v>85</v>
      </c>
      <c r="AY935" s="17" t="s">
        <v>168</v>
      </c>
      <c r="BE935" s="234">
        <f>IF(O935="základní",K935,0)</f>
        <v>0</v>
      </c>
      <c r="BF935" s="234">
        <f>IF(O935="snížená",K935,0)</f>
        <v>0</v>
      </c>
      <c r="BG935" s="234">
        <f>IF(O935="zákl. přenesená",K935,0)</f>
        <v>0</v>
      </c>
      <c r="BH935" s="234">
        <f>IF(O935="sníž. přenesená",K935,0)</f>
        <v>0</v>
      </c>
      <c r="BI935" s="234">
        <f>IF(O935="nulová",K935,0)</f>
        <v>0</v>
      </c>
      <c r="BJ935" s="17" t="s">
        <v>83</v>
      </c>
      <c r="BK935" s="234">
        <f>ROUND(P935*H935,2)</f>
        <v>0</v>
      </c>
      <c r="BL935" s="17" t="s">
        <v>198</v>
      </c>
      <c r="BM935" s="233" t="s">
        <v>1153</v>
      </c>
    </row>
    <row r="936" s="2" customFormat="1">
      <c r="A936" s="38"/>
      <c r="B936" s="39"/>
      <c r="C936" s="40"/>
      <c r="D936" s="235" t="s">
        <v>176</v>
      </c>
      <c r="E936" s="40"/>
      <c r="F936" s="236" t="s">
        <v>1152</v>
      </c>
      <c r="G936" s="40"/>
      <c r="H936" s="40"/>
      <c r="I936" s="237"/>
      <c r="J936" s="237"/>
      <c r="K936" s="40"/>
      <c r="L936" s="40"/>
      <c r="M936" s="44"/>
      <c r="N936" s="238"/>
      <c r="O936" s="239"/>
      <c r="P936" s="91"/>
      <c r="Q936" s="91"/>
      <c r="R936" s="91"/>
      <c r="S936" s="91"/>
      <c r="T936" s="91"/>
      <c r="U936" s="91"/>
      <c r="V936" s="91"/>
      <c r="W936" s="91"/>
      <c r="X936" s="92"/>
      <c r="Y936" s="38"/>
      <c r="Z936" s="38"/>
      <c r="AA936" s="38"/>
      <c r="AB936" s="38"/>
      <c r="AC936" s="38"/>
      <c r="AD936" s="38"/>
      <c r="AE936" s="38"/>
      <c r="AT936" s="17" t="s">
        <v>176</v>
      </c>
      <c r="AU936" s="17" t="s">
        <v>85</v>
      </c>
    </row>
    <row r="937" s="13" customFormat="1">
      <c r="A937" s="13"/>
      <c r="B937" s="240"/>
      <c r="C937" s="241"/>
      <c r="D937" s="235" t="s">
        <v>205</v>
      </c>
      <c r="E937" s="242" t="s">
        <v>1</v>
      </c>
      <c r="F937" s="243" t="s">
        <v>1154</v>
      </c>
      <c r="G937" s="241"/>
      <c r="H937" s="244">
        <v>10</v>
      </c>
      <c r="I937" s="245"/>
      <c r="J937" s="245"/>
      <c r="K937" s="241"/>
      <c r="L937" s="241"/>
      <c r="M937" s="246"/>
      <c r="N937" s="247"/>
      <c r="O937" s="248"/>
      <c r="P937" s="248"/>
      <c r="Q937" s="248"/>
      <c r="R937" s="248"/>
      <c r="S937" s="248"/>
      <c r="T937" s="248"/>
      <c r="U937" s="248"/>
      <c r="V937" s="248"/>
      <c r="W937" s="248"/>
      <c r="X937" s="249"/>
      <c r="Y937" s="13"/>
      <c r="Z937" s="13"/>
      <c r="AA937" s="13"/>
      <c r="AB937" s="13"/>
      <c r="AC937" s="13"/>
      <c r="AD937" s="13"/>
      <c r="AE937" s="13"/>
      <c r="AT937" s="250" t="s">
        <v>205</v>
      </c>
      <c r="AU937" s="250" t="s">
        <v>85</v>
      </c>
      <c r="AV937" s="13" t="s">
        <v>85</v>
      </c>
      <c r="AW937" s="13" t="s">
        <v>5</v>
      </c>
      <c r="AX937" s="13" t="s">
        <v>76</v>
      </c>
      <c r="AY937" s="250" t="s">
        <v>168</v>
      </c>
    </row>
    <row r="938" s="13" customFormat="1">
      <c r="A938" s="13"/>
      <c r="B938" s="240"/>
      <c r="C938" s="241"/>
      <c r="D938" s="235" t="s">
        <v>205</v>
      </c>
      <c r="E938" s="242" t="s">
        <v>1</v>
      </c>
      <c r="F938" s="243" t="s">
        <v>1155</v>
      </c>
      <c r="G938" s="241"/>
      <c r="H938" s="244">
        <v>27</v>
      </c>
      <c r="I938" s="245"/>
      <c r="J938" s="245"/>
      <c r="K938" s="241"/>
      <c r="L938" s="241"/>
      <c r="M938" s="246"/>
      <c r="N938" s="247"/>
      <c r="O938" s="248"/>
      <c r="P938" s="248"/>
      <c r="Q938" s="248"/>
      <c r="R938" s="248"/>
      <c r="S938" s="248"/>
      <c r="T938" s="248"/>
      <c r="U938" s="248"/>
      <c r="V938" s="248"/>
      <c r="W938" s="248"/>
      <c r="X938" s="249"/>
      <c r="Y938" s="13"/>
      <c r="Z938" s="13"/>
      <c r="AA938" s="13"/>
      <c r="AB938" s="13"/>
      <c r="AC938" s="13"/>
      <c r="AD938" s="13"/>
      <c r="AE938" s="13"/>
      <c r="AT938" s="250" t="s">
        <v>205</v>
      </c>
      <c r="AU938" s="250" t="s">
        <v>85</v>
      </c>
      <c r="AV938" s="13" t="s">
        <v>85</v>
      </c>
      <c r="AW938" s="13" t="s">
        <v>5</v>
      </c>
      <c r="AX938" s="13" t="s">
        <v>76</v>
      </c>
      <c r="AY938" s="250" t="s">
        <v>168</v>
      </c>
    </row>
    <row r="939" s="14" customFormat="1">
      <c r="A939" s="14"/>
      <c r="B939" s="251"/>
      <c r="C939" s="252"/>
      <c r="D939" s="235" t="s">
        <v>205</v>
      </c>
      <c r="E939" s="253" t="s">
        <v>1</v>
      </c>
      <c r="F939" s="254" t="s">
        <v>207</v>
      </c>
      <c r="G939" s="252"/>
      <c r="H939" s="255">
        <v>37</v>
      </c>
      <c r="I939" s="256"/>
      <c r="J939" s="256"/>
      <c r="K939" s="252"/>
      <c r="L939" s="252"/>
      <c r="M939" s="257"/>
      <c r="N939" s="258"/>
      <c r="O939" s="259"/>
      <c r="P939" s="259"/>
      <c r="Q939" s="259"/>
      <c r="R939" s="259"/>
      <c r="S939" s="259"/>
      <c r="T939" s="259"/>
      <c r="U939" s="259"/>
      <c r="V939" s="259"/>
      <c r="W939" s="259"/>
      <c r="X939" s="260"/>
      <c r="Y939" s="14"/>
      <c r="Z939" s="14"/>
      <c r="AA939" s="14"/>
      <c r="AB939" s="14"/>
      <c r="AC939" s="14"/>
      <c r="AD939" s="14"/>
      <c r="AE939" s="14"/>
      <c r="AT939" s="261" t="s">
        <v>205</v>
      </c>
      <c r="AU939" s="261" t="s">
        <v>85</v>
      </c>
      <c r="AV939" s="14" t="s">
        <v>175</v>
      </c>
      <c r="AW939" s="14" t="s">
        <v>5</v>
      </c>
      <c r="AX939" s="14" t="s">
        <v>83</v>
      </c>
      <c r="AY939" s="261" t="s">
        <v>168</v>
      </c>
    </row>
    <row r="940" s="2" customFormat="1" ht="24.15" customHeight="1">
      <c r="A940" s="38"/>
      <c r="B940" s="39"/>
      <c r="C940" s="262" t="s">
        <v>683</v>
      </c>
      <c r="D940" s="262" t="s">
        <v>304</v>
      </c>
      <c r="E940" s="263" t="s">
        <v>1156</v>
      </c>
      <c r="F940" s="264" t="s">
        <v>1157</v>
      </c>
      <c r="G940" s="265" t="s">
        <v>292</v>
      </c>
      <c r="H940" s="266">
        <v>19</v>
      </c>
      <c r="I940" s="267"/>
      <c r="J940" s="268"/>
      <c r="K940" s="269">
        <f>ROUND(P940*H940,2)</f>
        <v>0</v>
      </c>
      <c r="L940" s="264" t="s">
        <v>1</v>
      </c>
      <c r="M940" s="270"/>
      <c r="N940" s="271" t="s">
        <v>1</v>
      </c>
      <c r="O940" s="229" t="s">
        <v>39</v>
      </c>
      <c r="P940" s="230">
        <f>I940+J940</f>
        <v>0</v>
      </c>
      <c r="Q940" s="230">
        <f>ROUND(I940*H940,2)</f>
        <v>0</v>
      </c>
      <c r="R940" s="230">
        <f>ROUND(J940*H940,2)</f>
        <v>0</v>
      </c>
      <c r="S940" s="91"/>
      <c r="T940" s="231">
        <f>S940*H940</f>
        <v>0</v>
      </c>
      <c r="U940" s="231">
        <v>0</v>
      </c>
      <c r="V940" s="231">
        <f>U940*H940</f>
        <v>0</v>
      </c>
      <c r="W940" s="231">
        <v>0</v>
      </c>
      <c r="X940" s="232">
        <f>W940*H940</f>
        <v>0</v>
      </c>
      <c r="Y940" s="38"/>
      <c r="Z940" s="38"/>
      <c r="AA940" s="38"/>
      <c r="AB940" s="38"/>
      <c r="AC940" s="38"/>
      <c r="AD940" s="38"/>
      <c r="AE940" s="38"/>
      <c r="AR940" s="233" t="s">
        <v>236</v>
      </c>
      <c r="AT940" s="233" t="s">
        <v>304</v>
      </c>
      <c r="AU940" s="233" t="s">
        <v>85</v>
      </c>
      <c r="AY940" s="17" t="s">
        <v>168</v>
      </c>
      <c r="BE940" s="234">
        <f>IF(O940="základní",K940,0)</f>
        <v>0</v>
      </c>
      <c r="BF940" s="234">
        <f>IF(O940="snížená",K940,0)</f>
        <v>0</v>
      </c>
      <c r="BG940" s="234">
        <f>IF(O940="zákl. přenesená",K940,0)</f>
        <v>0</v>
      </c>
      <c r="BH940" s="234">
        <f>IF(O940="sníž. přenesená",K940,0)</f>
        <v>0</v>
      </c>
      <c r="BI940" s="234">
        <f>IF(O940="nulová",K940,0)</f>
        <v>0</v>
      </c>
      <c r="BJ940" s="17" t="s">
        <v>83</v>
      </c>
      <c r="BK940" s="234">
        <f>ROUND(P940*H940,2)</f>
        <v>0</v>
      </c>
      <c r="BL940" s="17" t="s">
        <v>198</v>
      </c>
      <c r="BM940" s="233" t="s">
        <v>1158</v>
      </c>
    </row>
    <row r="941" s="2" customFormat="1">
      <c r="A941" s="38"/>
      <c r="B941" s="39"/>
      <c r="C941" s="40"/>
      <c r="D941" s="235" t="s">
        <v>176</v>
      </c>
      <c r="E941" s="40"/>
      <c r="F941" s="236" t="s">
        <v>1157</v>
      </c>
      <c r="G941" s="40"/>
      <c r="H941" s="40"/>
      <c r="I941" s="237"/>
      <c r="J941" s="237"/>
      <c r="K941" s="40"/>
      <c r="L941" s="40"/>
      <c r="M941" s="44"/>
      <c r="N941" s="238"/>
      <c r="O941" s="239"/>
      <c r="P941" s="91"/>
      <c r="Q941" s="91"/>
      <c r="R941" s="91"/>
      <c r="S941" s="91"/>
      <c r="T941" s="91"/>
      <c r="U941" s="91"/>
      <c r="V941" s="91"/>
      <c r="W941" s="91"/>
      <c r="X941" s="92"/>
      <c r="Y941" s="38"/>
      <c r="Z941" s="38"/>
      <c r="AA941" s="38"/>
      <c r="AB941" s="38"/>
      <c r="AC941" s="38"/>
      <c r="AD941" s="38"/>
      <c r="AE941" s="38"/>
      <c r="AT941" s="17" t="s">
        <v>176</v>
      </c>
      <c r="AU941" s="17" t="s">
        <v>85</v>
      </c>
    </row>
    <row r="942" s="13" customFormat="1">
      <c r="A942" s="13"/>
      <c r="B942" s="240"/>
      <c r="C942" s="241"/>
      <c r="D942" s="235" t="s">
        <v>205</v>
      </c>
      <c r="E942" s="242" t="s">
        <v>1</v>
      </c>
      <c r="F942" s="243" t="s">
        <v>1154</v>
      </c>
      <c r="G942" s="241"/>
      <c r="H942" s="244">
        <v>10</v>
      </c>
      <c r="I942" s="245"/>
      <c r="J942" s="245"/>
      <c r="K942" s="241"/>
      <c r="L942" s="241"/>
      <c r="M942" s="246"/>
      <c r="N942" s="247"/>
      <c r="O942" s="248"/>
      <c r="P942" s="248"/>
      <c r="Q942" s="248"/>
      <c r="R942" s="248"/>
      <c r="S942" s="248"/>
      <c r="T942" s="248"/>
      <c r="U942" s="248"/>
      <c r="V942" s="248"/>
      <c r="W942" s="248"/>
      <c r="X942" s="249"/>
      <c r="Y942" s="13"/>
      <c r="Z942" s="13"/>
      <c r="AA942" s="13"/>
      <c r="AB942" s="13"/>
      <c r="AC942" s="13"/>
      <c r="AD942" s="13"/>
      <c r="AE942" s="13"/>
      <c r="AT942" s="250" t="s">
        <v>205</v>
      </c>
      <c r="AU942" s="250" t="s">
        <v>85</v>
      </c>
      <c r="AV942" s="13" t="s">
        <v>85</v>
      </c>
      <c r="AW942" s="13" t="s">
        <v>5</v>
      </c>
      <c r="AX942" s="13" t="s">
        <v>76</v>
      </c>
      <c r="AY942" s="250" t="s">
        <v>168</v>
      </c>
    </row>
    <row r="943" s="13" customFormat="1">
      <c r="A943" s="13"/>
      <c r="B943" s="240"/>
      <c r="C943" s="241"/>
      <c r="D943" s="235" t="s">
        <v>205</v>
      </c>
      <c r="E943" s="242" t="s">
        <v>1</v>
      </c>
      <c r="F943" s="243" t="s">
        <v>1159</v>
      </c>
      <c r="G943" s="241"/>
      <c r="H943" s="244">
        <v>9</v>
      </c>
      <c r="I943" s="245"/>
      <c r="J943" s="245"/>
      <c r="K943" s="241"/>
      <c r="L943" s="241"/>
      <c r="M943" s="246"/>
      <c r="N943" s="247"/>
      <c r="O943" s="248"/>
      <c r="P943" s="248"/>
      <c r="Q943" s="248"/>
      <c r="R943" s="248"/>
      <c r="S943" s="248"/>
      <c r="T943" s="248"/>
      <c r="U943" s="248"/>
      <c r="V943" s="248"/>
      <c r="W943" s="248"/>
      <c r="X943" s="249"/>
      <c r="Y943" s="13"/>
      <c r="Z943" s="13"/>
      <c r="AA943" s="13"/>
      <c r="AB943" s="13"/>
      <c r="AC943" s="13"/>
      <c r="AD943" s="13"/>
      <c r="AE943" s="13"/>
      <c r="AT943" s="250" t="s">
        <v>205</v>
      </c>
      <c r="AU943" s="250" t="s">
        <v>85</v>
      </c>
      <c r="AV943" s="13" t="s">
        <v>85</v>
      </c>
      <c r="AW943" s="13" t="s">
        <v>5</v>
      </c>
      <c r="AX943" s="13" t="s">
        <v>76</v>
      </c>
      <c r="AY943" s="250" t="s">
        <v>168</v>
      </c>
    </row>
    <row r="944" s="14" customFormat="1">
      <c r="A944" s="14"/>
      <c r="B944" s="251"/>
      <c r="C944" s="252"/>
      <c r="D944" s="235" t="s">
        <v>205</v>
      </c>
      <c r="E944" s="253" t="s">
        <v>1</v>
      </c>
      <c r="F944" s="254" t="s">
        <v>207</v>
      </c>
      <c r="G944" s="252"/>
      <c r="H944" s="255">
        <v>19</v>
      </c>
      <c r="I944" s="256"/>
      <c r="J944" s="256"/>
      <c r="K944" s="252"/>
      <c r="L944" s="252"/>
      <c r="M944" s="257"/>
      <c r="N944" s="258"/>
      <c r="O944" s="259"/>
      <c r="P944" s="259"/>
      <c r="Q944" s="259"/>
      <c r="R944" s="259"/>
      <c r="S944" s="259"/>
      <c r="T944" s="259"/>
      <c r="U944" s="259"/>
      <c r="V944" s="259"/>
      <c r="W944" s="259"/>
      <c r="X944" s="260"/>
      <c r="Y944" s="14"/>
      <c r="Z944" s="14"/>
      <c r="AA944" s="14"/>
      <c r="AB944" s="14"/>
      <c r="AC944" s="14"/>
      <c r="AD944" s="14"/>
      <c r="AE944" s="14"/>
      <c r="AT944" s="261" t="s">
        <v>205</v>
      </c>
      <c r="AU944" s="261" t="s">
        <v>85</v>
      </c>
      <c r="AV944" s="14" t="s">
        <v>175</v>
      </c>
      <c r="AW944" s="14" t="s">
        <v>5</v>
      </c>
      <c r="AX944" s="14" t="s">
        <v>83</v>
      </c>
      <c r="AY944" s="261" t="s">
        <v>168</v>
      </c>
    </row>
    <row r="945" s="2" customFormat="1" ht="24.15" customHeight="1">
      <c r="A945" s="38"/>
      <c r="B945" s="39"/>
      <c r="C945" s="221" t="s">
        <v>1160</v>
      </c>
      <c r="D945" s="221" t="s">
        <v>171</v>
      </c>
      <c r="E945" s="222" t="s">
        <v>1161</v>
      </c>
      <c r="F945" s="223" t="s">
        <v>1162</v>
      </c>
      <c r="G945" s="224" t="s">
        <v>203</v>
      </c>
      <c r="H945" s="225">
        <v>68.208</v>
      </c>
      <c r="I945" s="226"/>
      <c r="J945" s="226"/>
      <c r="K945" s="227">
        <f>ROUND(P945*H945,2)</f>
        <v>0</v>
      </c>
      <c r="L945" s="223" t="s">
        <v>1</v>
      </c>
      <c r="M945" s="44"/>
      <c r="N945" s="228" t="s">
        <v>1</v>
      </c>
      <c r="O945" s="229" t="s">
        <v>39</v>
      </c>
      <c r="P945" s="230">
        <f>I945+J945</f>
        <v>0</v>
      </c>
      <c r="Q945" s="230">
        <f>ROUND(I945*H945,2)</f>
        <v>0</v>
      </c>
      <c r="R945" s="230">
        <f>ROUND(J945*H945,2)</f>
        <v>0</v>
      </c>
      <c r="S945" s="91"/>
      <c r="T945" s="231">
        <f>S945*H945</f>
        <v>0</v>
      </c>
      <c r="U945" s="231">
        <v>0</v>
      </c>
      <c r="V945" s="231">
        <f>U945*H945</f>
        <v>0</v>
      </c>
      <c r="W945" s="231">
        <v>0</v>
      </c>
      <c r="X945" s="232">
        <f>W945*H945</f>
        <v>0</v>
      </c>
      <c r="Y945" s="38"/>
      <c r="Z945" s="38"/>
      <c r="AA945" s="38"/>
      <c r="AB945" s="38"/>
      <c r="AC945" s="38"/>
      <c r="AD945" s="38"/>
      <c r="AE945" s="38"/>
      <c r="AR945" s="233" t="s">
        <v>198</v>
      </c>
      <c r="AT945" s="233" t="s">
        <v>171</v>
      </c>
      <c r="AU945" s="233" t="s">
        <v>85</v>
      </c>
      <c r="AY945" s="17" t="s">
        <v>168</v>
      </c>
      <c r="BE945" s="234">
        <f>IF(O945="základní",K945,0)</f>
        <v>0</v>
      </c>
      <c r="BF945" s="234">
        <f>IF(O945="snížená",K945,0)</f>
        <v>0</v>
      </c>
      <c r="BG945" s="234">
        <f>IF(O945="zákl. přenesená",K945,0)</f>
        <v>0</v>
      </c>
      <c r="BH945" s="234">
        <f>IF(O945="sníž. přenesená",K945,0)</f>
        <v>0</v>
      </c>
      <c r="BI945" s="234">
        <f>IF(O945="nulová",K945,0)</f>
        <v>0</v>
      </c>
      <c r="BJ945" s="17" t="s">
        <v>83</v>
      </c>
      <c r="BK945" s="234">
        <f>ROUND(P945*H945,2)</f>
        <v>0</v>
      </c>
      <c r="BL945" s="17" t="s">
        <v>198</v>
      </c>
      <c r="BM945" s="233" t="s">
        <v>1163</v>
      </c>
    </row>
    <row r="946" s="2" customFormat="1">
      <c r="A946" s="38"/>
      <c r="B946" s="39"/>
      <c r="C946" s="40"/>
      <c r="D946" s="235" t="s">
        <v>176</v>
      </c>
      <c r="E946" s="40"/>
      <c r="F946" s="236" t="s">
        <v>1162</v>
      </c>
      <c r="G946" s="40"/>
      <c r="H946" s="40"/>
      <c r="I946" s="237"/>
      <c r="J946" s="237"/>
      <c r="K946" s="40"/>
      <c r="L946" s="40"/>
      <c r="M946" s="44"/>
      <c r="N946" s="238"/>
      <c r="O946" s="239"/>
      <c r="P946" s="91"/>
      <c r="Q946" s="91"/>
      <c r="R946" s="91"/>
      <c r="S946" s="91"/>
      <c r="T946" s="91"/>
      <c r="U946" s="91"/>
      <c r="V946" s="91"/>
      <c r="W946" s="91"/>
      <c r="X946" s="92"/>
      <c r="Y946" s="38"/>
      <c r="Z946" s="38"/>
      <c r="AA946" s="38"/>
      <c r="AB946" s="38"/>
      <c r="AC946" s="38"/>
      <c r="AD946" s="38"/>
      <c r="AE946" s="38"/>
      <c r="AT946" s="17" t="s">
        <v>176</v>
      </c>
      <c r="AU946" s="17" t="s">
        <v>85</v>
      </c>
    </row>
    <row r="947" s="13" customFormat="1">
      <c r="A947" s="13"/>
      <c r="B947" s="240"/>
      <c r="C947" s="241"/>
      <c r="D947" s="235" t="s">
        <v>205</v>
      </c>
      <c r="E947" s="242" t="s">
        <v>1</v>
      </c>
      <c r="F947" s="243" t="s">
        <v>1164</v>
      </c>
      <c r="G947" s="241"/>
      <c r="H947" s="244">
        <v>14.616</v>
      </c>
      <c r="I947" s="245"/>
      <c r="J947" s="245"/>
      <c r="K947" s="241"/>
      <c r="L947" s="241"/>
      <c r="M947" s="246"/>
      <c r="N947" s="247"/>
      <c r="O947" s="248"/>
      <c r="P947" s="248"/>
      <c r="Q947" s="248"/>
      <c r="R947" s="248"/>
      <c r="S947" s="248"/>
      <c r="T947" s="248"/>
      <c r="U947" s="248"/>
      <c r="V947" s="248"/>
      <c r="W947" s="248"/>
      <c r="X947" s="249"/>
      <c r="Y947" s="13"/>
      <c r="Z947" s="13"/>
      <c r="AA947" s="13"/>
      <c r="AB947" s="13"/>
      <c r="AC947" s="13"/>
      <c r="AD947" s="13"/>
      <c r="AE947" s="13"/>
      <c r="AT947" s="250" t="s">
        <v>205</v>
      </c>
      <c r="AU947" s="250" t="s">
        <v>85</v>
      </c>
      <c r="AV947" s="13" t="s">
        <v>85</v>
      </c>
      <c r="AW947" s="13" t="s">
        <v>5</v>
      </c>
      <c r="AX947" s="13" t="s">
        <v>76</v>
      </c>
      <c r="AY947" s="250" t="s">
        <v>168</v>
      </c>
    </row>
    <row r="948" s="13" customFormat="1">
      <c r="A948" s="13"/>
      <c r="B948" s="240"/>
      <c r="C948" s="241"/>
      <c r="D948" s="235" t="s">
        <v>205</v>
      </c>
      <c r="E948" s="242" t="s">
        <v>1</v>
      </c>
      <c r="F948" s="243" t="s">
        <v>1165</v>
      </c>
      <c r="G948" s="241"/>
      <c r="H948" s="244">
        <v>34.104</v>
      </c>
      <c r="I948" s="245"/>
      <c r="J948" s="245"/>
      <c r="K948" s="241"/>
      <c r="L948" s="241"/>
      <c r="M948" s="246"/>
      <c r="N948" s="247"/>
      <c r="O948" s="248"/>
      <c r="P948" s="248"/>
      <c r="Q948" s="248"/>
      <c r="R948" s="248"/>
      <c r="S948" s="248"/>
      <c r="T948" s="248"/>
      <c r="U948" s="248"/>
      <c r="V948" s="248"/>
      <c r="W948" s="248"/>
      <c r="X948" s="249"/>
      <c r="Y948" s="13"/>
      <c r="Z948" s="13"/>
      <c r="AA948" s="13"/>
      <c r="AB948" s="13"/>
      <c r="AC948" s="13"/>
      <c r="AD948" s="13"/>
      <c r="AE948" s="13"/>
      <c r="AT948" s="250" t="s">
        <v>205</v>
      </c>
      <c r="AU948" s="250" t="s">
        <v>85</v>
      </c>
      <c r="AV948" s="13" t="s">
        <v>85</v>
      </c>
      <c r="AW948" s="13" t="s">
        <v>5</v>
      </c>
      <c r="AX948" s="13" t="s">
        <v>76</v>
      </c>
      <c r="AY948" s="250" t="s">
        <v>168</v>
      </c>
    </row>
    <row r="949" s="13" customFormat="1">
      <c r="A949" s="13"/>
      <c r="B949" s="240"/>
      <c r="C949" s="241"/>
      <c r="D949" s="235" t="s">
        <v>205</v>
      </c>
      <c r="E949" s="242" t="s">
        <v>1</v>
      </c>
      <c r="F949" s="243" t="s">
        <v>1166</v>
      </c>
      <c r="G949" s="241"/>
      <c r="H949" s="244">
        <v>19.488</v>
      </c>
      <c r="I949" s="245"/>
      <c r="J949" s="245"/>
      <c r="K949" s="241"/>
      <c r="L949" s="241"/>
      <c r="M949" s="246"/>
      <c r="N949" s="247"/>
      <c r="O949" s="248"/>
      <c r="P949" s="248"/>
      <c r="Q949" s="248"/>
      <c r="R949" s="248"/>
      <c r="S949" s="248"/>
      <c r="T949" s="248"/>
      <c r="U949" s="248"/>
      <c r="V949" s="248"/>
      <c r="W949" s="248"/>
      <c r="X949" s="249"/>
      <c r="Y949" s="13"/>
      <c r="Z949" s="13"/>
      <c r="AA949" s="13"/>
      <c r="AB949" s="13"/>
      <c r="AC949" s="13"/>
      <c r="AD949" s="13"/>
      <c r="AE949" s="13"/>
      <c r="AT949" s="250" t="s">
        <v>205</v>
      </c>
      <c r="AU949" s="250" t="s">
        <v>85</v>
      </c>
      <c r="AV949" s="13" t="s">
        <v>85</v>
      </c>
      <c r="AW949" s="13" t="s">
        <v>5</v>
      </c>
      <c r="AX949" s="13" t="s">
        <v>76</v>
      </c>
      <c r="AY949" s="250" t="s">
        <v>168</v>
      </c>
    </row>
    <row r="950" s="14" customFormat="1">
      <c r="A950" s="14"/>
      <c r="B950" s="251"/>
      <c r="C950" s="252"/>
      <c r="D950" s="235" t="s">
        <v>205</v>
      </c>
      <c r="E950" s="253" t="s">
        <v>1</v>
      </c>
      <c r="F950" s="254" t="s">
        <v>207</v>
      </c>
      <c r="G950" s="252"/>
      <c r="H950" s="255">
        <v>68.208</v>
      </c>
      <c r="I950" s="256"/>
      <c r="J950" s="256"/>
      <c r="K950" s="252"/>
      <c r="L950" s="252"/>
      <c r="M950" s="257"/>
      <c r="N950" s="258"/>
      <c r="O950" s="259"/>
      <c r="P950" s="259"/>
      <c r="Q950" s="259"/>
      <c r="R950" s="259"/>
      <c r="S950" s="259"/>
      <c r="T950" s="259"/>
      <c r="U950" s="259"/>
      <c r="V950" s="259"/>
      <c r="W950" s="259"/>
      <c r="X950" s="260"/>
      <c r="Y950" s="14"/>
      <c r="Z950" s="14"/>
      <c r="AA950" s="14"/>
      <c r="AB950" s="14"/>
      <c r="AC950" s="14"/>
      <c r="AD950" s="14"/>
      <c r="AE950" s="14"/>
      <c r="AT950" s="261" t="s">
        <v>205</v>
      </c>
      <c r="AU950" s="261" t="s">
        <v>85</v>
      </c>
      <c r="AV950" s="14" t="s">
        <v>175</v>
      </c>
      <c r="AW950" s="14" t="s">
        <v>5</v>
      </c>
      <c r="AX950" s="14" t="s">
        <v>83</v>
      </c>
      <c r="AY950" s="261" t="s">
        <v>168</v>
      </c>
    </row>
    <row r="951" s="2" customFormat="1" ht="24.15" customHeight="1">
      <c r="A951" s="38"/>
      <c r="B951" s="39"/>
      <c r="C951" s="262" t="s">
        <v>688</v>
      </c>
      <c r="D951" s="262" t="s">
        <v>304</v>
      </c>
      <c r="E951" s="263" t="s">
        <v>1167</v>
      </c>
      <c r="F951" s="264" t="s">
        <v>1168</v>
      </c>
      <c r="G951" s="265" t="s">
        <v>203</v>
      </c>
      <c r="H951" s="266">
        <v>14.616</v>
      </c>
      <c r="I951" s="267"/>
      <c r="J951" s="268"/>
      <c r="K951" s="269">
        <f>ROUND(P951*H951,2)</f>
        <v>0</v>
      </c>
      <c r="L951" s="264" t="s">
        <v>1</v>
      </c>
      <c r="M951" s="270"/>
      <c r="N951" s="271" t="s">
        <v>1</v>
      </c>
      <c r="O951" s="229" t="s">
        <v>39</v>
      </c>
      <c r="P951" s="230">
        <f>I951+J951</f>
        <v>0</v>
      </c>
      <c r="Q951" s="230">
        <f>ROUND(I951*H951,2)</f>
        <v>0</v>
      </c>
      <c r="R951" s="230">
        <f>ROUND(J951*H951,2)</f>
        <v>0</v>
      </c>
      <c r="S951" s="91"/>
      <c r="T951" s="231">
        <f>S951*H951</f>
        <v>0</v>
      </c>
      <c r="U951" s="231">
        <v>0</v>
      </c>
      <c r="V951" s="231">
        <f>U951*H951</f>
        <v>0</v>
      </c>
      <c r="W951" s="231">
        <v>0</v>
      </c>
      <c r="X951" s="232">
        <f>W951*H951</f>
        <v>0</v>
      </c>
      <c r="Y951" s="38"/>
      <c r="Z951" s="38"/>
      <c r="AA951" s="38"/>
      <c r="AB951" s="38"/>
      <c r="AC951" s="38"/>
      <c r="AD951" s="38"/>
      <c r="AE951" s="38"/>
      <c r="AR951" s="233" t="s">
        <v>236</v>
      </c>
      <c r="AT951" s="233" t="s">
        <v>304</v>
      </c>
      <c r="AU951" s="233" t="s">
        <v>85</v>
      </c>
      <c r="AY951" s="17" t="s">
        <v>168</v>
      </c>
      <c r="BE951" s="234">
        <f>IF(O951="základní",K951,0)</f>
        <v>0</v>
      </c>
      <c r="BF951" s="234">
        <f>IF(O951="snížená",K951,0)</f>
        <v>0</v>
      </c>
      <c r="BG951" s="234">
        <f>IF(O951="zákl. přenesená",K951,0)</f>
        <v>0</v>
      </c>
      <c r="BH951" s="234">
        <f>IF(O951="sníž. přenesená",K951,0)</f>
        <v>0</v>
      </c>
      <c r="BI951" s="234">
        <f>IF(O951="nulová",K951,0)</f>
        <v>0</v>
      </c>
      <c r="BJ951" s="17" t="s">
        <v>83</v>
      </c>
      <c r="BK951" s="234">
        <f>ROUND(P951*H951,2)</f>
        <v>0</v>
      </c>
      <c r="BL951" s="17" t="s">
        <v>198</v>
      </c>
      <c r="BM951" s="233" t="s">
        <v>1169</v>
      </c>
    </row>
    <row r="952" s="2" customFormat="1">
      <c r="A952" s="38"/>
      <c r="B952" s="39"/>
      <c r="C952" s="40"/>
      <c r="D952" s="235" t="s">
        <v>176</v>
      </c>
      <c r="E952" s="40"/>
      <c r="F952" s="236" t="s">
        <v>1168</v>
      </c>
      <c r="G952" s="40"/>
      <c r="H952" s="40"/>
      <c r="I952" s="237"/>
      <c r="J952" s="237"/>
      <c r="K952" s="40"/>
      <c r="L952" s="40"/>
      <c r="M952" s="44"/>
      <c r="N952" s="238"/>
      <c r="O952" s="239"/>
      <c r="P952" s="91"/>
      <c r="Q952" s="91"/>
      <c r="R952" s="91"/>
      <c r="S952" s="91"/>
      <c r="T952" s="91"/>
      <c r="U952" s="91"/>
      <c r="V952" s="91"/>
      <c r="W952" s="91"/>
      <c r="X952" s="92"/>
      <c r="Y952" s="38"/>
      <c r="Z952" s="38"/>
      <c r="AA952" s="38"/>
      <c r="AB952" s="38"/>
      <c r="AC952" s="38"/>
      <c r="AD952" s="38"/>
      <c r="AE952" s="38"/>
      <c r="AT952" s="17" t="s">
        <v>176</v>
      </c>
      <c r="AU952" s="17" t="s">
        <v>85</v>
      </c>
    </row>
    <row r="953" s="13" customFormat="1">
      <c r="A953" s="13"/>
      <c r="B953" s="240"/>
      <c r="C953" s="241"/>
      <c r="D953" s="235" t="s">
        <v>205</v>
      </c>
      <c r="E953" s="242" t="s">
        <v>1</v>
      </c>
      <c r="F953" s="243" t="s">
        <v>1164</v>
      </c>
      <c r="G953" s="241"/>
      <c r="H953" s="244">
        <v>14.616</v>
      </c>
      <c r="I953" s="245"/>
      <c r="J953" s="245"/>
      <c r="K953" s="241"/>
      <c r="L953" s="241"/>
      <c r="M953" s="246"/>
      <c r="N953" s="247"/>
      <c r="O953" s="248"/>
      <c r="P953" s="248"/>
      <c r="Q953" s="248"/>
      <c r="R953" s="248"/>
      <c r="S953" s="248"/>
      <c r="T953" s="248"/>
      <c r="U953" s="248"/>
      <c r="V953" s="248"/>
      <c r="W953" s="248"/>
      <c r="X953" s="249"/>
      <c r="Y953" s="13"/>
      <c r="Z953" s="13"/>
      <c r="AA953" s="13"/>
      <c r="AB953" s="13"/>
      <c r="AC953" s="13"/>
      <c r="AD953" s="13"/>
      <c r="AE953" s="13"/>
      <c r="AT953" s="250" t="s">
        <v>205</v>
      </c>
      <c r="AU953" s="250" t="s">
        <v>85</v>
      </c>
      <c r="AV953" s="13" t="s">
        <v>85</v>
      </c>
      <c r="AW953" s="13" t="s">
        <v>5</v>
      </c>
      <c r="AX953" s="13" t="s">
        <v>76</v>
      </c>
      <c r="AY953" s="250" t="s">
        <v>168</v>
      </c>
    </row>
    <row r="954" s="14" customFormat="1">
      <c r="A954" s="14"/>
      <c r="B954" s="251"/>
      <c r="C954" s="252"/>
      <c r="D954" s="235" t="s">
        <v>205</v>
      </c>
      <c r="E954" s="253" t="s">
        <v>1</v>
      </c>
      <c r="F954" s="254" t="s">
        <v>207</v>
      </c>
      <c r="G954" s="252"/>
      <c r="H954" s="255">
        <v>14.616</v>
      </c>
      <c r="I954" s="256"/>
      <c r="J954" s="256"/>
      <c r="K954" s="252"/>
      <c r="L954" s="252"/>
      <c r="M954" s="257"/>
      <c r="N954" s="258"/>
      <c r="O954" s="259"/>
      <c r="P954" s="259"/>
      <c r="Q954" s="259"/>
      <c r="R954" s="259"/>
      <c r="S954" s="259"/>
      <c r="T954" s="259"/>
      <c r="U954" s="259"/>
      <c r="V954" s="259"/>
      <c r="W954" s="259"/>
      <c r="X954" s="260"/>
      <c r="Y954" s="14"/>
      <c r="Z954" s="14"/>
      <c r="AA954" s="14"/>
      <c r="AB954" s="14"/>
      <c r="AC954" s="14"/>
      <c r="AD954" s="14"/>
      <c r="AE954" s="14"/>
      <c r="AT954" s="261" t="s">
        <v>205</v>
      </c>
      <c r="AU954" s="261" t="s">
        <v>85</v>
      </c>
      <c r="AV954" s="14" t="s">
        <v>175</v>
      </c>
      <c r="AW954" s="14" t="s">
        <v>5</v>
      </c>
      <c r="AX954" s="14" t="s">
        <v>83</v>
      </c>
      <c r="AY954" s="261" t="s">
        <v>168</v>
      </c>
    </row>
    <row r="955" s="2" customFormat="1" ht="24.15" customHeight="1">
      <c r="A955" s="38"/>
      <c r="B955" s="39"/>
      <c r="C955" s="262" t="s">
        <v>1170</v>
      </c>
      <c r="D955" s="262" t="s">
        <v>304</v>
      </c>
      <c r="E955" s="263" t="s">
        <v>1171</v>
      </c>
      <c r="F955" s="264" t="s">
        <v>1172</v>
      </c>
      <c r="G955" s="265" t="s">
        <v>203</v>
      </c>
      <c r="H955" s="266">
        <v>34.104</v>
      </c>
      <c r="I955" s="267"/>
      <c r="J955" s="268"/>
      <c r="K955" s="269">
        <f>ROUND(P955*H955,2)</f>
        <v>0</v>
      </c>
      <c r="L955" s="264" t="s">
        <v>1</v>
      </c>
      <c r="M955" s="270"/>
      <c r="N955" s="271" t="s">
        <v>1</v>
      </c>
      <c r="O955" s="229" t="s">
        <v>39</v>
      </c>
      <c r="P955" s="230">
        <f>I955+J955</f>
        <v>0</v>
      </c>
      <c r="Q955" s="230">
        <f>ROUND(I955*H955,2)</f>
        <v>0</v>
      </c>
      <c r="R955" s="230">
        <f>ROUND(J955*H955,2)</f>
        <v>0</v>
      </c>
      <c r="S955" s="91"/>
      <c r="T955" s="231">
        <f>S955*H955</f>
        <v>0</v>
      </c>
      <c r="U955" s="231">
        <v>0</v>
      </c>
      <c r="V955" s="231">
        <f>U955*H955</f>
        <v>0</v>
      </c>
      <c r="W955" s="231">
        <v>0</v>
      </c>
      <c r="X955" s="232">
        <f>W955*H955</f>
        <v>0</v>
      </c>
      <c r="Y955" s="38"/>
      <c r="Z955" s="38"/>
      <c r="AA955" s="38"/>
      <c r="AB955" s="38"/>
      <c r="AC955" s="38"/>
      <c r="AD955" s="38"/>
      <c r="AE955" s="38"/>
      <c r="AR955" s="233" t="s">
        <v>236</v>
      </c>
      <c r="AT955" s="233" t="s">
        <v>304</v>
      </c>
      <c r="AU955" s="233" t="s">
        <v>85</v>
      </c>
      <c r="AY955" s="17" t="s">
        <v>168</v>
      </c>
      <c r="BE955" s="234">
        <f>IF(O955="základní",K955,0)</f>
        <v>0</v>
      </c>
      <c r="BF955" s="234">
        <f>IF(O955="snížená",K955,0)</f>
        <v>0</v>
      </c>
      <c r="BG955" s="234">
        <f>IF(O955="zákl. přenesená",K955,0)</f>
        <v>0</v>
      </c>
      <c r="BH955" s="234">
        <f>IF(O955="sníž. přenesená",K955,0)</f>
        <v>0</v>
      </c>
      <c r="BI955" s="234">
        <f>IF(O955="nulová",K955,0)</f>
        <v>0</v>
      </c>
      <c r="BJ955" s="17" t="s">
        <v>83</v>
      </c>
      <c r="BK955" s="234">
        <f>ROUND(P955*H955,2)</f>
        <v>0</v>
      </c>
      <c r="BL955" s="17" t="s">
        <v>198</v>
      </c>
      <c r="BM955" s="233" t="s">
        <v>1173</v>
      </c>
    </row>
    <row r="956" s="2" customFormat="1">
      <c r="A956" s="38"/>
      <c r="B956" s="39"/>
      <c r="C956" s="40"/>
      <c r="D956" s="235" t="s">
        <v>176</v>
      </c>
      <c r="E956" s="40"/>
      <c r="F956" s="236" t="s">
        <v>1172</v>
      </c>
      <c r="G956" s="40"/>
      <c r="H956" s="40"/>
      <c r="I956" s="237"/>
      <c r="J956" s="237"/>
      <c r="K956" s="40"/>
      <c r="L956" s="40"/>
      <c r="M956" s="44"/>
      <c r="N956" s="238"/>
      <c r="O956" s="239"/>
      <c r="P956" s="91"/>
      <c r="Q956" s="91"/>
      <c r="R956" s="91"/>
      <c r="S956" s="91"/>
      <c r="T956" s="91"/>
      <c r="U956" s="91"/>
      <c r="V956" s="91"/>
      <c r="W956" s="91"/>
      <c r="X956" s="92"/>
      <c r="Y956" s="38"/>
      <c r="Z956" s="38"/>
      <c r="AA956" s="38"/>
      <c r="AB956" s="38"/>
      <c r="AC956" s="38"/>
      <c r="AD956" s="38"/>
      <c r="AE956" s="38"/>
      <c r="AT956" s="17" t="s">
        <v>176</v>
      </c>
      <c r="AU956" s="17" t="s">
        <v>85</v>
      </c>
    </row>
    <row r="957" s="13" customFormat="1">
      <c r="A957" s="13"/>
      <c r="B957" s="240"/>
      <c r="C957" s="241"/>
      <c r="D957" s="235" t="s">
        <v>205</v>
      </c>
      <c r="E957" s="242" t="s">
        <v>1</v>
      </c>
      <c r="F957" s="243" t="s">
        <v>1165</v>
      </c>
      <c r="G957" s="241"/>
      <c r="H957" s="244">
        <v>34.104</v>
      </c>
      <c r="I957" s="245"/>
      <c r="J957" s="245"/>
      <c r="K957" s="241"/>
      <c r="L957" s="241"/>
      <c r="M957" s="246"/>
      <c r="N957" s="247"/>
      <c r="O957" s="248"/>
      <c r="P957" s="248"/>
      <c r="Q957" s="248"/>
      <c r="R957" s="248"/>
      <c r="S957" s="248"/>
      <c r="T957" s="248"/>
      <c r="U957" s="248"/>
      <c r="V957" s="248"/>
      <c r="W957" s="248"/>
      <c r="X957" s="249"/>
      <c r="Y957" s="13"/>
      <c r="Z957" s="13"/>
      <c r="AA957" s="13"/>
      <c r="AB957" s="13"/>
      <c r="AC957" s="13"/>
      <c r="AD957" s="13"/>
      <c r="AE957" s="13"/>
      <c r="AT957" s="250" t="s">
        <v>205</v>
      </c>
      <c r="AU957" s="250" t="s">
        <v>85</v>
      </c>
      <c r="AV957" s="13" t="s">
        <v>85</v>
      </c>
      <c r="AW957" s="13" t="s">
        <v>5</v>
      </c>
      <c r="AX957" s="13" t="s">
        <v>76</v>
      </c>
      <c r="AY957" s="250" t="s">
        <v>168</v>
      </c>
    </row>
    <row r="958" s="14" customFormat="1">
      <c r="A958" s="14"/>
      <c r="B958" s="251"/>
      <c r="C958" s="252"/>
      <c r="D958" s="235" t="s">
        <v>205</v>
      </c>
      <c r="E958" s="253" t="s">
        <v>1</v>
      </c>
      <c r="F958" s="254" t="s">
        <v>207</v>
      </c>
      <c r="G958" s="252"/>
      <c r="H958" s="255">
        <v>34.104</v>
      </c>
      <c r="I958" s="256"/>
      <c r="J958" s="256"/>
      <c r="K958" s="252"/>
      <c r="L958" s="252"/>
      <c r="M958" s="257"/>
      <c r="N958" s="258"/>
      <c r="O958" s="259"/>
      <c r="P958" s="259"/>
      <c r="Q958" s="259"/>
      <c r="R958" s="259"/>
      <c r="S958" s="259"/>
      <c r="T958" s="259"/>
      <c r="U958" s="259"/>
      <c r="V958" s="259"/>
      <c r="W958" s="259"/>
      <c r="X958" s="260"/>
      <c r="Y958" s="14"/>
      <c r="Z958" s="14"/>
      <c r="AA958" s="14"/>
      <c r="AB958" s="14"/>
      <c r="AC958" s="14"/>
      <c r="AD958" s="14"/>
      <c r="AE958" s="14"/>
      <c r="AT958" s="261" t="s">
        <v>205</v>
      </c>
      <c r="AU958" s="261" t="s">
        <v>85</v>
      </c>
      <c r="AV958" s="14" t="s">
        <v>175</v>
      </c>
      <c r="AW958" s="14" t="s">
        <v>5</v>
      </c>
      <c r="AX958" s="14" t="s">
        <v>83</v>
      </c>
      <c r="AY958" s="261" t="s">
        <v>168</v>
      </c>
    </row>
    <row r="959" s="2" customFormat="1" ht="24.15" customHeight="1">
      <c r="A959" s="38"/>
      <c r="B959" s="39"/>
      <c r="C959" s="262" t="s">
        <v>693</v>
      </c>
      <c r="D959" s="262" t="s">
        <v>304</v>
      </c>
      <c r="E959" s="263" t="s">
        <v>1174</v>
      </c>
      <c r="F959" s="264" t="s">
        <v>1175</v>
      </c>
      <c r="G959" s="265" t="s">
        <v>203</v>
      </c>
      <c r="H959" s="266">
        <v>19.488</v>
      </c>
      <c r="I959" s="267"/>
      <c r="J959" s="268"/>
      <c r="K959" s="269">
        <f>ROUND(P959*H959,2)</f>
        <v>0</v>
      </c>
      <c r="L959" s="264" t="s">
        <v>1</v>
      </c>
      <c r="M959" s="270"/>
      <c r="N959" s="271" t="s">
        <v>1</v>
      </c>
      <c r="O959" s="229" t="s">
        <v>39</v>
      </c>
      <c r="P959" s="230">
        <f>I959+J959</f>
        <v>0</v>
      </c>
      <c r="Q959" s="230">
        <f>ROUND(I959*H959,2)</f>
        <v>0</v>
      </c>
      <c r="R959" s="230">
        <f>ROUND(J959*H959,2)</f>
        <v>0</v>
      </c>
      <c r="S959" s="91"/>
      <c r="T959" s="231">
        <f>S959*H959</f>
        <v>0</v>
      </c>
      <c r="U959" s="231">
        <v>0</v>
      </c>
      <c r="V959" s="231">
        <f>U959*H959</f>
        <v>0</v>
      </c>
      <c r="W959" s="231">
        <v>0</v>
      </c>
      <c r="X959" s="232">
        <f>W959*H959</f>
        <v>0</v>
      </c>
      <c r="Y959" s="38"/>
      <c r="Z959" s="38"/>
      <c r="AA959" s="38"/>
      <c r="AB959" s="38"/>
      <c r="AC959" s="38"/>
      <c r="AD959" s="38"/>
      <c r="AE959" s="38"/>
      <c r="AR959" s="233" t="s">
        <v>236</v>
      </c>
      <c r="AT959" s="233" t="s">
        <v>304</v>
      </c>
      <c r="AU959" s="233" t="s">
        <v>85</v>
      </c>
      <c r="AY959" s="17" t="s">
        <v>168</v>
      </c>
      <c r="BE959" s="234">
        <f>IF(O959="základní",K959,0)</f>
        <v>0</v>
      </c>
      <c r="BF959" s="234">
        <f>IF(O959="snížená",K959,0)</f>
        <v>0</v>
      </c>
      <c r="BG959" s="234">
        <f>IF(O959="zákl. přenesená",K959,0)</f>
        <v>0</v>
      </c>
      <c r="BH959" s="234">
        <f>IF(O959="sníž. přenesená",K959,0)</f>
        <v>0</v>
      </c>
      <c r="BI959" s="234">
        <f>IF(O959="nulová",K959,0)</f>
        <v>0</v>
      </c>
      <c r="BJ959" s="17" t="s">
        <v>83</v>
      </c>
      <c r="BK959" s="234">
        <f>ROUND(P959*H959,2)</f>
        <v>0</v>
      </c>
      <c r="BL959" s="17" t="s">
        <v>198</v>
      </c>
      <c r="BM959" s="233" t="s">
        <v>1176</v>
      </c>
    </row>
    <row r="960" s="2" customFormat="1">
      <c r="A960" s="38"/>
      <c r="B960" s="39"/>
      <c r="C960" s="40"/>
      <c r="D960" s="235" t="s">
        <v>176</v>
      </c>
      <c r="E960" s="40"/>
      <c r="F960" s="236" t="s">
        <v>1175</v>
      </c>
      <c r="G960" s="40"/>
      <c r="H960" s="40"/>
      <c r="I960" s="237"/>
      <c r="J960" s="237"/>
      <c r="K960" s="40"/>
      <c r="L960" s="40"/>
      <c r="M960" s="44"/>
      <c r="N960" s="238"/>
      <c r="O960" s="239"/>
      <c r="P960" s="91"/>
      <c r="Q960" s="91"/>
      <c r="R960" s="91"/>
      <c r="S960" s="91"/>
      <c r="T960" s="91"/>
      <c r="U960" s="91"/>
      <c r="V960" s="91"/>
      <c r="W960" s="91"/>
      <c r="X960" s="92"/>
      <c r="Y960" s="38"/>
      <c r="Z960" s="38"/>
      <c r="AA960" s="38"/>
      <c r="AB960" s="38"/>
      <c r="AC960" s="38"/>
      <c r="AD960" s="38"/>
      <c r="AE960" s="38"/>
      <c r="AT960" s="17" t="s">
        <v>176</v>
      </c>
      <c r="AU960" s="17" t="s">
        <v>85</v>
      </c>
    </row>
    <row r="961" s="13" customFormat="1">
      <c r="A961" s="13"/>
      <c r="B961" s="240"/>
      <c r="C961" s="241"/>
      <c r="D961" s="235" t="s">
        <v>205</v>
      </c>
      <c r="E961" s="242" t="s">
        <v>1</v>
      </c>
      <c r="F961" s="243" t="s">
        <v>1166</v>
      </c>
      <c r="G961" s="241"/>
      <c r="H961" s="244">
        <v>19.488</v>
      </c>
      <c r="I961" s="245"/>
      <c r="J961" s="245"/>
      <c r="K961" s="241"/>
      <c r="L961" s="241"/>
      <c r="M961" s="246"/>
      <c r="N961" s="247"/>
      <c r="O961" s="248"/>
      <c r="P961" s="248"/>
      <c r="Q961" s="248"/>
      <c r="R961" s="248"/>
      <c r="S961" s="248"/>
      <c r="T961" s="248"/>
      <c r="U961" s="248"/>
      <c r="V961" s="248"/>
      <c r="W961" s="248"/>
      <c r="X961" s="249"/>
      <c r="Y961" s="13"/>
      <c r="Z961" s="13"/>
      <c r="AA961" s="13"/>
      <c r="AB961" s="13"/>
      <c r="AC961" s="13"/>
      <c r="AD961" s="13"/>
      <c r="AE961" s="13"/>
      <c r="AT961" s="250" t="s">
        <v>205</v>
      </c>
      <c r="AU961" s="250" t="s">
        <v>85</v>
      </c>
      <c r="AV961" s="13" t="s">
        <v>85</v>
      </c>
      <c r="AW961" s="13" t="s">
        <v>5</v>
      </c>
      <c r="AX961" s="13" t="s">
        <v>76</v>
      </c>
      <c r="AY961" s="250" t="s">
        <v>168</v>
      </c>
    </row>
    <row r="962" s="14" customFormat="1">
      <c r="A962" s="14"/>
      <c r="B962" s="251"/>
      <c r="C962" s="252"/>
      <c r="D962" s="235" t="s">
        <v>205</v>
      </c>
      <c r="E962" s="253" t="s">
        <v>1</v>
      </c>
      <c r="F962" s="254" t="s">
        <v>207</v>
      </c>
      <c r="G962" s="252"/>
      <c r="H962" s="255">
        <v>19.488</v>
      </c>
      <c r="I962" s="256"/>
      <c r="J962" s="256"/>
      <c r="K962" s="252"/>
      <c r="L962" s="252"/>
      <c r="M962" s="257"/>
      <c r="N962" s="258"/>
      <c r="O962" s="259"/>
      <c r="P962" s="259"/>
      <c r="Q962" s="259"/>
      <c r="R962" s="259"/>
      <c r="S962" s="259"/>
      <c r="T962" s="259"/>
      <c r="U962" s="259"/>
      <c r="V962" s="259"/>
      <c r="W962" s="259"/>
      <c r="X962" s="260"/>
      <c r="Y962" s="14"/>
      <c r="Z962" s="14"/>
      <c r="AA962" s="14"/>
      <c r="AB962" s="14"/>
      <c r="AC962" s="14"/>
      <c r="AD962" s="14"/>
      <c r="AE962" s="14"/>
      <c r="AT962" s="261" t="s">
        <v>205</v>
      </c>
      <c r="AU962" s="261" t="s">
        <v>85</v>
      </c>
      <c r="AV962" s="14" t="s">
        <v>175</v>
      </c>
      <c r="AW962" s="14" t="s">
        <v>5</v>
      </c>
      <c r="AX962" s="14" t="s">
        <v>83</v>
      </c>
      <c r="AY962" s="261" t="s">
        <v>168</v>
      </c>
    </row>
    <row r="963" s="2" customFormat="1" ht="24.15" customHeight="1">
      <c r="A963" s="38"/>
      <c r="B963" s="39"/>
      <c r="C963" s="221" t="s">
        <v>1177</v>
      </c>
      <c r="D963" s="221" t="s">
        <v>171</v>
      </c>
      <c r="E963" s="222" t="s">
        <v>1178</v>
      </c>
      <c r="F963" s="223" t="s">
        <v>1179</v>
      </c>
      <c r="G963" s="224" t="s">
        <v>203</v>
      </c>
      <c r="H963" s="225">
        <v>3.96</v>
      </c>
      <c r="I963" s="226"/>
      <c r="J963" s="226"/>
      <c r="K963" s="227">
        <f>ROUND(P963*H963,2)</f>
        <v>0</v>
      </c>
      <c r="L963" s="223" t="s">
        <v>1</v>
      </c>
      <c r="M963" s="44"/>
      <c r="N963" s="228" t="s">
        <v>1</v>
      </c>
      <c r="O963" s="229" t="s">
        <v>39</v>
      </c>
      <c r="P963" s="230">
        <f>I963+J963</f>
        <v>0</v>
      </c>
      <c r="Q963" s="230">
        <f>ROUND(I963*H963,2)</f>
        <v>0</v>
      </c>
      <c r="R963" s="230">
        <f>ROUND(J963*H963,2)</f>
        <v>0</v>
      </c>
      <c r="S963" s="91"/>
      <c r="T963" s="231">
        <f>S963*H963</f>
        <v>0</v>
      </c>
      <c r="U963" s="231">
        <v>0</v>
      </c>
      <c r="V963" s="231">
        <f>U963*H963</f>
        <v>0</v>
      </c>
      <c r="W963" s="231">
        <v>0</v>
      </c>
      <c r="X963" s="232">
        <f>W963*H963</f>
        <v>0</v>
      </c>
      <c r="Y963" s="38"/>
      <c r="Z963" s="38"/>
      <c r="AA963" s="38"/>
      <c r="AB963" s="38"/>
      <c r="AC963" s="38"/>
      <c r="AD963" s="38"/>
      <c r="AE963" s="38"/>
      <c r="AR963" s="233" t="s">
        <v>198</v>
      </c>
      <c r="AT963" s="233" t="s">
        <v>171</v>
      </c>
      <c r="AU963" s="233" t="s">
        <v>85</v>
      </c>
      <c r="AY963" s="17" t="s">
        <v>168</v>
      </c>
      <c r="BE963" s="234">
        <f>IF(O963="základní",K963,0)</f>
        <v>0</v>
      </c>
      <c r="BF963" s="234">
        <f>IF(O963="snížená",K963,0)</f>
        <v>0</v>
      </c>
      <c r="BG963" s="234">
        <f>IF(O963="zákl. přenesená",K963,0)</f>
        <v>0</v>
      </c>
      <c r="BH963" s="234">
        <f>IF(O963="sníž. přenesená",K963,0)</f>
        <v>0</v>
      </c>
      <c r="BI963" s="234">
        <f>IF(O963="nulová",K963,0)</f>
        <v>0</v>
      </c>
      <c r="BJ963" s="17" t="s">
        <v>83</v>
      </c>
      <c r="BK963" s="234">
        <f>ROUND(P963*H963,2)</f>
        <v>0</v>
      </c>
      <c r="BL963" s="17" t="s">
        <v>198</v>
      </c>
      <c r="BM963" s="233" t="s">
        <v>1180</v>
      </c>
    </row>
    <row r="964" s="2" customFormat="1">
      <c r="A964" s="38"/>
      <c r="B964" s="39"/>
      <c r="C964" s="40"/>
      <c r="D964" s="235" t="s">
        <v>176</v>
      </c>
      <c r="E964" s="40"/>
      <c r="F964" s="236" t="s">
        <v>1179</v>
      </c>
      <c r="G964" s="40"/>
      <c r="H964" s="40"/>
      <c r="I964" s="237"/>
      <c r="J964" s="237"/>
      <c r="K964" s="40"/>
      <c r="L964" s="40"/>
      <c r="M964" s="44"/>
      <c r="N964" s="238"/>
      <c r="O964" s="239"/>
      <c r="P964" s="91"/>
      <c r="Q964" s="91"/>
      <c r="R964" s="91"/>
      <c r="S964" s="91"/>
      <c r="T964" s="91"/>
      <c r="U964" s="91"/>
      <c r="V964" s="91"/>
      <c r="W964" s="91"/>
      <c r="X964" s="92"/>
      <c r="Y964" s="38"/>
      <c r="Z964" s="38"/>
      <c r="AA964" s="38"/>
      <c r="AB964" s="38"/>
      <c r="AC964" s="38"/>
      <c r="AD964" s="38"/>
      <c r="AE964" s="38"/>
      <c r="AT964" s="17" t="s">
        <v>176</v>
      </c>
      <c r="AU964" s="17" t="s">
        <v>85</v>
      </c>
    </row>
    <row r="965" s="13" customFormat="1">
      <c r="A965" s="13"/>
      <c r="B965" s="240"/>
      <c r="C965" s="241"/>
      <c r="D965" s="235" t="s">
        <v>205</v>
      </c>
      <c r="E965" s="242" t="s">
        <v>1</v>
      </c>
      <c r="F965" s="243" t="s">
        <v>1181</v>
      </c>
      <c r="G965" s="241"/>
      <c r="H965" s="244">
        <v>3.96</v>
      </c>
      <c r="I965" s="245"/>
      <c r="J965" s="245"/>
      <c r="K965" s="241"/>
      <c r="L965" s="241"/>
      <c r="M965" s="246"/>
      <c r="N965" s="247"/>
      <c r="O965" s="248"/>
      <c r="P965" s="248"/>
      <c r="Q965" s="248"/>
      <c r="R965" s="248"/>
      <c r="S965" s="248"/>
      <c r="T965" s="248"/>
      <c r="U965" s="248"/>
      <c r="V965" s="248"/>
      <c r="W965" s="248"/>
      <c r="X965" s="249"/>
      <c r="Y965" s="13"/>
      <c r="Z965" s="13"/>
      <c r="AA965" s="13"/>
      <c r="AB965" s="13"/>
      <c r="AC965" s="13"/>
      <c r="AD965" s="13"/>
      <c r="AE965" s="13"/>
      <c r="AT965" s="250" t="s">
        <v>205</v>
      </c>
      <c r="AU965" s="250" t="s">
        <v>85</v>
      </c>
      <c r="AV965" s="13" t="s">
        <v>85</v>
      </c>
      <c r="AW965" s="13" t="s">
        <v>5</v>
      </c>
      <c r="AX965" s="13" t="s">
        <v>76</v>
      </c>
      <c r="AY965" s="250" t="s">
        <v>168</v>
      </c>
    </row>
    <row r="966" s="14" customFormat="1">
      <c r="A966" s="14"/>
      <c r="B966" s="251"/>
      <c r="C966" s="252"/>
      <c r="D966" s="235" t="s">
        <v>205</v>
      </c>
      <c r="E966" s="253" t="s">
        <v>1</v>
      </c>
      <c r="F966" s="254" t="s">
        <v>207</v>
      </c>
      <c r="G966" s="252"/>
      <c r="H966" s="255">
        <v>3.96</v>
      </c>
      <c r="I966" s="256"/>
      <c r="J966" s="256"/>
      <c r="K966" s="252"/>
      <c r="L966" s="252"/>
      <c r="M966" s="257"/>
      <c r="N966" s="258"/>
      <c r="O966" s="259"/>
      <c r="P966" s="259"/>
      <c r="Q966" s="259"/>
      <c r="R966" s="259"/>
      <c r="S966" s="259"/>
      <c r="T966" s="259"/>
      <c r="U966" s="259"/>
      <c r="V966" s="259"/>
      <c r="W966" s="259"/>
      <c r="X966" s="260"/>
      <c r="Y966" s="14"/>
      <c r="Z966" s="14"/>
      <c r="AA966" s="14"/>
      <c r="AB966" s="14"/>
      <c r="AC966" s="14"/>
      <c r="AD966" s="14"/>
      <c r="AE966" s="14"/>
      <c r="AT966" s="261" t="s">
        <v>205</v>
      </c>
      <c r="AU966" s="261" t="s">
        <v>85</v>
      </c>
      <c r="AV966" s="14" t="s">
        <v>175</v>
      </c>
      <c r="AW966" s="14" t="s">
        <v>5</v>
      </c>
      <c r="AX966" s="14" t="s">
        <v>83</v>
      </c>
      <c r="AY966" s="261" t="s">
        <v>168</v>
      </c>
    </row>
    <row r="967" s="2" customFormat="1" ht="24.15" customHeight="1">
      <c r="A967" s="38"/>
      <c r="B967" s="39"/>
      <c r="C967" s="262" t="s">
        <v>697</v>
      </c>
      <c r="D967" s="262" t="s">
        <v>304</v>
      </c>
      <c r="E967" s="263" t="s">
        <v>1182</v>
      </c>
      <c r="F967" s="264" t="s">
        <v>1183</v>
      </c>
      <c r="G967" s="265" t="s">
        <v>203</v>
      </c>
      <c r="H967" s="266">
        <v>3.96</v>
      </c>
      <c r="I967" s="267"/>
      <c r="J967" s="268"/>
      <c r="K967" s="269">
        <f>ROUND(P967*H967,2)</f>
        <v>0</v>
      </c>
      <c r="L967" s="264" t="s">
        <v>1</v>
      </c>
      <c r="M967" s="270"/>
      <c r="N967" s="271" t="s">
        <v>1</v>
      </c>
      <c r="O967" s="229" t="s">
        <v>39</v>
      </c>
      <c r="P967" s="230">
        <f>I967+J967</f>
        <v>0</v>
      </c>
      <c r="Q967" s="230">
        <f>ROUND(I967*H967,2)</f>
        <v>0</v>
      </c>
      <c r="R967" s="230">
        <f>ROUND(J967*H967,2)</f>
        <v>0</v>
      </c>
      <c r="S967" s="91"/>
      <c r="T967" s="231">
        <f>S967*H967</f>
        <v>0</v>
      </c>
      <c r="U967" s="231">
        <v>0</v>
      </c>
      <c r="V967" s="231">
        <f>U967*H967</f>
        <v>0</v>
      </c>
      <c r="W967" s="231">
        <v>0</v>
      </c>
      <c r="X967" s="232">
        <f>W967*H967</f>
        <v>0</v>
      </c>
      <c r="Y967" s="38"/>
      <c r="Z967" s="38"/>
      <c r="AA967" s="38"/>
      <c r="AB967" s="38"/>
      <c r="AC967" s="38"/>
      <c r="AD967" s="38"/>
      <c r="AE967" s="38"/>
      <c r="AR967" s="233" t="s">
        <v>236</v>
      </c>
      <c r="AT967" s="233" t="s">
        <v>304</v>
      </c>
      <c r="AU967" s="233" t="s">
        <v>85</v>
      </c>
      <c r="AY967" s="17" t="s">
        <v>168</v>
      </c>
      <c r="BE967" s="234">
        <f>IF(O967="základní",K967,0)</f>
        <v>0</v>
      </c>
      <c r="BF967" s="234">
        <f>IF(O967="snížená",K967,0)</f>
        <v>0</v>
      </c>
      <c r="BG967" s="234">
        <f>IF(O967="zákl. přenesená",K967,0)</f>
        <v>0</v>
      </c>
      <c r="BH967" s="234">
        <f>IF(O967="sníž. přenesená",K967,0)</f>
        <v>0</v>
      </c>
      <c r="BI967" s="234">
        <f>IF(O967="nulová",K967,0)</f>
        <v>0</v>
      </c>
      <c r="BJ967" s="17" t="s">
        <v>83</v>
      </c>
      <c r="BK967" s="234">
        <f>ROUND(P967*H967,2)</f>
        <v>0</v>
      </c>
      <c r="BL967" s="17" t="s">
        <v>198</v>
      </c>
      <c r="BM967" s="233" t="s">
        <v>1184</v>
      </c>
    </row>
    <row r="968" s="2" customFormat="1">
      <c r="A968" s="38"/>
      <c r="B968" s="39"/>
      <c r="C968" s="40"/>
      <c r="D968" s="235" t="s">
        <v>176</v>
      </c>
      <c r="E968" s="40"/>
      <c r="F968" s="236" t="s">
        <v>1183</v>
      </c>
      <c r="G968" s="40"/>
      <c r="H968" s="40"/>
      <c r="I968" s="237"/>
      <c r="J968" s="237"/>
      <c r="K968" s="40"/>
      <c r="L968" s="40"/>
      <c r="M968" s="44"/>
      <c r="N968" s="238"/>
      <c r="O968" s="239"/>
      <c r="P968" s="91"/>
      <c r="Q968" s="91"/>
      <c r="R968" s="91"/>
      <c r="S968" s="91"/>
      <c r="T968" s="91"/>
      <c r="U968" s="91"/>
      <c r="V968" s="91"/>
      <c r="W968" s="91"/>
      <c r="X968" s="92"/>
      <c r="Y968" s="38"/>
      <c r="Z968" s="38"/>
      <c r="AA968" s="38"/>
      <c r="AB968" s="38"/>
      <c r="AC968" s="38"/>
      <c r="AD968" s="38"/>
      <c r="AE968" s="38"/>
      <c r="AT968" s="17" t="s">
        <v>176</v>
      </c>
      <c r="AU968" s="17" t="s">
        <v>85</v>
      </c>
    </row>
    <row r="969" s="2" customFormat="1" ht="24.15" customHeight="1">
      <c r="A969" s="38"/>
      <c r="B969" s="39"/>
      <c r="C969" s="221" t="s">
        <v>1185</v>
      </c>
      <c r="D969" s="221" t="s">
        <v>171</v>
      </c>
      <c r="E969" s="222" t="s">
        <v>1186</v>
      </c>
      <c r="F969" s="223" t="s">
        <v>1187</v>
      </c>
      <c r="G969" s="224" t="s">
        <v>478</v>
      </c>
      <c r="H969" s="225">
        <v>148.58</v>
      </c>
      <c r="I969" s="226"/>
      <c r="J969" s="226"/>
      <c r="K969" s="227">
        <f>ROUND(P969*H969,2)</f>
        <v>0</v>
      </c>
      <c r="L969" s="223" t="s">
        <v>1</v>
      </c>
      <c r="M969" s="44"/>
      <c r="N969" s="228" t="s">
        <v>1</v>
      </c>
      <c r="O969" s="229" t="s">
        <v>39</v>
      </c>
      <c r="P969" s="230">
        <f>I969+J969</f>
        <v>0</v>
      </c>
      <c r="Q969" s="230">
        <f>ROUND(I969*H969,2)</f>
        <v>0</v>
      </c>
      <c r="R969" s="230">
        <f>ROUND(J969*H969,2)</f>
        <v>0</v>
      </c>
      <c r="S969" s="91"/>
      <c r="T969" s="231">
        <f>S969*H969</f>
        <v>0</v>
      </c>
      <c r="U969" s="231">
        <v>0</v>
      </c>
      <c r="V969" s="231">
        <f>U969*H969</f>
        <v>0</v>
      </c>
      <c r="W969" s="231">
        <v>0</v>
      </c>
      <c r="X969" s="232">
        <f>W969*H969</f>
        <v>0</v>
      </c>
      <c r="Y969" s="38"/>
      <c r="Z969" s="38"/>
      <c r="AA969" s="38"/>
      <c r="AB969" s="38"/>
      <c r="AC969" s="38"/>
      <c r="AD969" s="38"/>
      <c r="AE969" s="38"/>
      <c r="AR969" s="233" t="s">
        <v>198</v>
      </c>
      <c r="AT969" s="233" t="s">
        <v>171</v>
      </c>
      <c r="AU969" s="233" t="s">
        <v>85</v>
      </c>
      <c r="AY969" s="17" t="s">
        <v>168</v>
      </c>
      <c r="BE969" s="234">
        <f>IF(O969="základní",K969,0)</f>
        <v>0</v>
      </c>
      <c r="BF969" s="234">
        <f>IF(O969="snížená",K969,0)</f>
        <v>0</v>
      </c>
      <c r="BG969" s="234">
        <f>IF(O969="zákl. přenesená",K969,0)</f>
        <v>0</v>
      </c>
      <c r="BH969" s="234">
        <f>IF(O969="sníž. přenesená",K969,0)</f>
        <v>0</v>
      </c>
      <c r="BI969" s="234">
        <f>IF(O969="nulová",K969,0)</f>
        <v>0</v>
      </c>
      <c r="BJ969" s="17" t="s">
        <v>83</v>
      </c>
      <c r="BK969" s="234">
        <f>ROUND(P969*H969,2)</f>
        <v>0</v>
      </c>
      <c r="BL969" s="17" t="s">
        <v>198</v>
      </c>
      <c r="BM969" s="233" t="s">
        <v>1188</v>
      </c>
    </row>
    <row r="970" s="2" customFormat="1">
      <c r="A970" s="38"/>
      <c r="B970" s="39"/>
      <c r="C970" s="40"/>
      <c r="D970" s="235" t="s">
        <v>176</v>
      </c>
      <c r="E970" s="40"/>
      <c r="F970" s="236" t="s">
        <v>1187</v>
      </c>
      <c r="G970" s="40"/>
      <c r="H970" s="40"/>
      <c r="I970" s="237"/>
      <c r="J970" s="237"/>
      <c r="K970" s="40"/>
      <c r="L970" s="40"/>
      <c r="M970" s="44"/>
      <c r="N970" s="238"/>
      <c r="O970" s="239"/>
      <c r="P970" s="91"/>
      <c r="Q970" s="91"/>
      <c r="R970" s="91"/>
      <c r="S970" s="91"/>
      <c r="T970" s="91"/>
      <c r="U970" s="91"/>
      <c r="V970" s="91"/>
      <c r="W970" s="91"/>
      <c r="X970" s="92"/>
      <c r="Y970" s="38"/>
      <c r="Z970" s="38"/>
      <c r="AA970" s="38"/>
      <c r="AB970" s="38"/>
      <c r="AC970" s="38"/>
      <c r="AD970" s="38"/>
      <c r="AE970" s="38"/>
      <c r="AT970" s="17" t="s">
        <v>176</v>
      </c>
      <c r="AU970" s="17" t="s">
        <v>85</v>
      </c>
    </row>
    <row r="971" s="13" customFormat="1">
      <c r="A971" s="13"/>
      <c r="B971" s="240"/>
      <c r="C971" s="241"/>
      <c r="D971" s="235" t="s">
        <v>205</v>
      </c>
      <c r="E971" s="242" t="s">
        <v>1</v>
      </c>
      <c r="F971" s="243" t="s">
        <v>1189</v>
      </c>
      <c r="G971" s="241"/>
      <c r="H971" s="244">
        <v>124.04</v>
      </c>
      <c r="I971" s="245"/>
      <c r="J971" s="245"/>
      <c r="K971" s="241"/>
      <c r="L971" s="241"/>
      <c r="M971" s="246"/>
      <c r="N971" s="247"/>
      <c r="O971" s="248"/>
      <c r="P971" s="248"/>
      <c r="Q971" s="248"/>
      <c r="R971" s="248"/>
      <c r="S971" s="248"/>
      <c r="T971" s="248"/>
      <c r="U971" s="248"/>
      <c r="V971" s="248"/>
      <c r="W971" s="248"/>
      <c r="X971" s="249"/>
      <c r="Y971" s="13"/>
      <c r="Z971" s="13"/>
      <c r="AA971" s="13"/>
      <c r="AB971" s="13"/>
      <c r="AC971" s="13"/>
      <c r="AD971" s="13"/>
      <c r="AE971" s="13"/>
      <c r="AT971" s="250" t="s">
        <v>205</v>
      </c>
      <c r="AU971" s="250" t="s">
        <v>85</v>
      </c>
      <c r="AV971" s="13" t="s">
        <v>85</v>
      </c>
      <c r="AW971" s="13" t="s">
        <v>5</v>
      </c>
      <c r="AX971" s="13" t="s">
        <v>76</v>
      </c>
      <c r="AY971" s="250" t="s">
        <v>168</v>
      </c>
    </row>
    <row r="972" s="13" customFormat="1">
      <c r="A972" s="13"/>
      <c r="B972" s="240"/>
      <c r="C972" s="241"/>
      <c r="D972" s="235" t="s">
        <v>205</v>
      </c>
      <c r="E972" s="242" t="s">
        <v>1</v>
      </c>
      <c r="F972" s="243" t="s">
        <v>1190</v>
      </c>
      <c r="G972" s="241"/>
      <c r="H972" s="244">
        <v>14.28</v>
      </c>
      <c r="I972" s="245"/>
      <c r="J972" s="245"/>
      <c r="K972" s="241"/>
      <c r="L972" s="241"/>
      <c r="M972" s="246"/>
      <c r="N972" s="247"/>
      <c r="O972" s="248"/>
      <c r="P972" s="248"/>
      <c r="Q972" s="248"/>
      <c r="R972" s="248"/>
      <c r="S972" s="248"/>
      <c r="T972" s="248"/>
      <c r="U972" s="248"/>
      <c r="V972" s="248"/>
      <c r="W972" s="248"/>
      <c r="X972" s="249"/>
      <c r="Y972" s="13"/>
      <c r="Z972" s="13"/>
      <c r="AA972" s="13"/>
      <c r="AB972" s="13"/>
      <c r="AC972" s="13"/>
      <c r="AD972" s="13"/>
      <c r="AE972" s="13"/>
      <c r="AT972" s="250" t="s">
        <v>205</v>
      </c>
      <c r="AU972" s="250" t="s">
        <v>85</v>
      </c>
      <c r="AV972" s="13" t="s">
        <v>85</v>
      </c>
      <c r="AW972" s="13" t="s">
        <v>5</v>
      </c>
      <c r="AX972" s="13" t="s">
        <v>76</v>
      </c>
      <c r="AY972" s="250" t="s">
        <v>168</v>
      </c>
    </row>
    <row r="973" s="15" customFormat="1">
      <c r="A973" s="15"/>
      <c r="B973" s="273"/>
      <c r="C973" s="274"/>
      <c r="D973" s="235" t="s">
        <v>205</v>
      </c>
      <c r="E973" s="275" t="s">
        <v>1</v>
      </c>
      <c r="F973" s="276" t="s">
        <v>1191</v>
      </c>
      <c r="G973" s="274"/>
      <c r="H973" s="277">
        <v>138.32</v>
      </c>
      <c r="I973" s="278"/>
      <c r="J973" s="278"/>
      <c r="K973" s="274"/>
      <c r="L973" s="274"/>
      <c r="M973" s="279"/>
      <c r="N973" s="280"/>
      <c r="O973" s="281"/>
      <c r="P973" s="281"/>
      <c r="Q973" s="281"/>
      <c r="R973" s="281"/>
      <c r="S973" s="281"/>
      <c r="T973" s="281"/>
      <c r="U973" s="281"/>
      <c r="V973" s="281"/>
      <c r="W973" s="281"/>
      <c r="X973" s="282"/>
      <c r="Y973" s="15"/>
      <c r="Z973" s="15"/>
      <c r="AA973" s="15"/>
      <c r="AB973" s="15"/>
      <c r="AC973" s="15"/>
      <c r="AD973" s="15"/>
      <c r="AE973" s="15"/>
      <c r="AT973" s="283" t="s">
        <v>205</v>
      </c>
      <c r="AU973" s="283" t="s">
        <v>85</v>
      </c>
      <c r="AV973" s="15" t="s">
        <v>179</v>
      </c>
      <c r="AW973" s="15" t="s">
        <v>5</v>
      </c>
      <c r="AX973" s="15" t="s">
        <v>76</v>
      </c>
      <c r="AY973" s="283" t="s">
        <v>168</v>
      </c>
    </row>
    <row r="974" s="13" customFormat="1">
      <c r="A974" s="13"/>
      <c r="B974" s="240"/>
      <c r="C974" s="241"/>
      <c r="D974" s="235" t="s">
        <v>205</v>
      </c>
      <c r="E974" s="242" t="s">
        <v>1</v>
      </c>
      <c r="F974" s="243" t="s">
        <v>1192</v>
      </c>
      <c r="G974" s="241"/>
      <c r="H974" s="244">
        <v>10.26</v>
      </c>
      <c r="I974" s="245"/>
      <c r="J974" s="245"/>
      <c r="K974" s="241"/>
      <c r="L974" s="241"/>
      <c r="M974" s="246"/>
      <c r="N974" s="247"/>
      <c r="O974" s="248"/>
      <c r="P974" s="248"/>
      <c r="Q974" s="248"/>
      <c r="R974" s="248"/>
      <c r="S974" s="248"/>
      <c r="T974" s="248"/>
      <c r="U974" s="248"/>
      <c r="V974" s="248"/>
      <c r="W974" s="248"/>
      <c r="X974" s="249"/>
      <c r="Y974" s="13"/>
      <c r="Z974" s="13"/>
      <c r="AA974" s="13"/>
      <c r="AB974" s="13"/>
      <c r="AC974" s="13"/>
      <c r="AD974" s="13"/>
      <c r="AE974" s="13"/>
      <c r="AT974" s="250" t="s">
        <v>205</v>
      </c>
      <c r="AU974" s="250" t="s">
        <v>85</v>
      </c>
      <c r="AV974" s="13" t="s">
        <v>85</v>
      </c>
      <c r="AW974" s="13" t="s">
        <v>5</v>
      </c>
      <c r="AX974" s="13" t="s">
        <v>76</v>
      </c>
      <c r="AY974" s="250" t="s">
        <v>168</v>
      </c>
    </row>
    <row r="975" s="15" customFormat="1">
      <c r="A975" s="15"/>
      <c r="B975" s="273"/>
      <c r="C975" s="274"/>
      <c r="D975" s="235" t="s">
        <v>205</v>
      </c>
      <c r="E975" s="275" t="s">
        <v>1</v>
      </c>
      <c r="F975" s="276" t="s">
        <v>1193</v>
      </c>
      <c r="G975" s="274"/>
      <c r="H975" s="277">
        <v>10.26</v>
      </c>
      <c r="I975" s="278"/>
      <c r="J975" s="278"/>
      <c r="K975" s="274"/>
      <c r="L975" s="274"/>
      <c r="M975" s="279"/>
      <c r="N975" s="280"/>
      <c r="O975" s="281"/>
      <c r="P975" s="281"/>
      <c r="Q975" s="281"/>
      <c r="R975" s="281"/>
      <c r="S975" s="281"/>
      <c r="T975" s="281"/>
      <c r="U975" s="281"/>
      <c r="V975" s="281"/>
      <c r="W975" s="281"/>
      <c r="X975" s="282"/>
      <c r="Y975" s="15"/>
      <c r="Z975" s="15"/>
      <c r="AA975" s="15"/>
      <c r="AB975" s="15"/>
      <c r="AC975" s="15"/>
      <c r="AD975" s="15"/>
      <c r="AE975" s="15"/>
      <c r="AT975" s="283" t="s">
        <v>205</v>
      </c>
      <c r="AU975" s="283" t="s">
        <v>85</v>
      </c>
      <c r="AV975" s="15" t="s">
        <v>179</v>
      </c>
      <c r="AW975" s="15" t="s">
        <v>5</v>
      </c>
      <c r="AX975" s="15" t="s">
        <v>76</v>
      </c>
      <c r="AY975" s="283" t="s">
        <v>168</v>
      </c>
    </row>
    <row r="976" s="14" customFormat="1">
      <c r="A976" s="14"/>
      <c r="B976" s="251"/>
      <c r="C976" s="252"/>
      <c r="D976" s="235" t="s">
        <v>205</v>
      </c>
      <c r="E976" s="253" t="s">
        <v>1</v>
      </c>
      <c r="F976" s="254" t="s">
        <v>207</v>
      </c>
      <c r="G976" s="252"/>
      <c r="H976" s="255">
        <v>148.58</v>
      </c>
      <c r="I976" s="256"/>
      <c r="J976" s="256"/>
      <c r="K976" s="252"/>
      <c r="L976" s="252"/>
      <c r="M976" s="257"/>
      <c r="N976" s="258"/>
      <c r="O976" s="259"/>
      <c r="P976" s="259"/>
      <c r="Q976" s="259"/>
      <c r="R976" s="259"/>
      <c r="S976" s="259"/>
      <c r="T976" s="259"/>
      <c r="U976" s="259"/>
      <c r="V976" s="259"/>
      <c r="W976" s="259"/>
      <c r="X976" s="260"/>
      <c r="Y976" s="14"/>
      <c r="Z976" s="14"/>
      <c r="AA976" s="14"/>
      <c r="AB976" s="14"/>
      <c r="AC976" s="14"/>
      <c r="AD976" s="14"/>
      <c r="AE976" s="14"/>
      <c r="AT976" s="261" t="s">
        <v>205</v>
      </c>
      <c r="AU976" s="261" t="s">
        <v>85</v>
      </c>
      <c r="AV976" s="14" t="s">
        <v>175</v>
      </c>
      <c r="AW976" s="14" t="s">
        <v>5</v>
      </c>
      <c r="AX976" s="14" t="s">
        <v>83</v>
      </c>
      <c r="AY976" s="261" t="s">
        <v>168</v>
      </c>
    </row>
    <row r="977" s="2" customFormat="1" ht="24.15" customHeight="1">
      <c r="A977" s="38"/>
      <c r="B977" s="39"/>
      <c r="C977" s="221" t="s">
        <v>701</v>
      </c>
      <c r="D977" s="221" t="s">
        <v>171</v>
      </c>
      <c r="E977" s="222" t="s">
        <v>1194</v>
      </c>
      <c r="F977" s="223" t="s">
        <v>1195</v>
      </c>
      <c r="G977" s="224" t="s">
        <v>478</v>
      </c>
      <c r="H977" s="225">
        <v>148.58</v>
      </c>
      <c r="I977" s="226"/>
      <c r="J977" s="226"/>
      <c r="K977" s="227">
        <f>ROUND(P977*H977,2)</f>
        <v>0</v>
      </c>
      <c r="L977" s="223" t="s">
        <v>1</v>
      </c>
      <c r="M977" s="44"/>
      <c r="N977" s="228" t="s">
        <v>1</v>
      </c>
      <c r="O977" s="229" t="s">
        <v>39</v>
      </c>
      <c r="P977" s="230">
        <f>I977+J977</f>
        <v>0</v>
      </c>
      <c r="Q977" s="230">
        <f>ROUND(I977*H977,2)</f>
        <v>0</v>
      </c>
      <c r="R977" s="230">
        <f>ROUND(J977*H977,2)</f>
        <v>0</v>
      </c>
      <c r="S977" s="91"/>
      <c r="T977" s="231">
        <f>S977*H977</f>
        <v>0</v>
      </c>
      <c r="U977" s="231">
        <v>0</v>
      </c>
      <c r="V977" s="231">
        <f>U977*H977</f>
        <v>0</v>
      </c>
      <c r="W977" s="231">
        <v>0</v>
      </c>
      <c r="X977" s="232">
        <f>W977*H977</f>
        <v>0</v>
      </c>
      <c r="Y977" s="38"/>
      <c r="Z977" s="38"/>
      <c r="AA977" s="38"/>
      <c r="AB977" s="38"/>
      <c r="AC977" s="38"/>
      <c r="AD977" s="38"/>
      <c r="AE977" s="38"/>
      <c r="AR977" s="233" t="s">
        <v>198</v>
      </c>
      <c r="AT977" s="233" t="s">
        <v>171</v>
      </c>
      <c r="AU977" s="233" t="s">
        <v>85</v>
      </c>
      <c r="AY977" s="17" t="s">
        <v>168</v>
      </c>
      <c r="BE977" s="234">
        <f>IF(O977="základní",K977,0)</f>
        <v>0</v>
      </c>
      <c r="BF977" s="234">
        <f>IF(O977="snížená",K977,0)</f>
        <v>0</v>
      </c>
      <c r="BG977" s="234">
        <f>IF(O977="zákl. přenesená",K977,0)</f>
        <v>0</v>
      </c>
      <c r="BH977" s="234">
        <f>IF(O977="sníž. přenesená",K977,0)</f>
        <v>0</v>
      </c>
      <c r="BI977" s="234">
        <f>IF(O977="nulová",K977,0)</f>
        <v>0</v>
      </c>
      <c r="BJ977" s="17" t="s">
        <v>83</v>
      </c>
      <c r="BK977" s="234">
        <f>ROUND(P977*H977,2)</f>
        <v>0</v>
      </c>
      <c r="BL977" s="17" t="s">
        <v>198</v>
      </c>
      <c r="BM977" s="233" t="s">
        <v>1196</v>
      </c>
    </row>
    <row r="978" s="2" customFormat="1">
      <c r="A978" s="38"/>
      <c r="B978" s="39"/>
      <c r="C978" s="40"/>
      <c r="D978" s="235" t="s">
        <v>176</v>
      </c>
      <c r="E978" s="40"/>
      <c r="F978" s="236" t="s">
        <v>1195</v>
      </c>
      <c r="G978" s="40"/>
      <c r="H978" s="40"/>
      <c r="I978" s="237"/>
      <c r="J978" s="237"/>
      <c r="K978" s="40"/>
      <c r="L978" s="40"/>
      <c r="M978" s="44"/>
      <c r="N978" s="238"/>
      <c r="O978" s="239"/>
      <c r="P978" s="91"/>
      <c r="Q978" s="91"/>
      <c r="R978" s="91"/>
      <c r="S978" s="91"/>
      <c r="T978" s="91"/>
      <c r="U978" s="91"/>
      <c r="V978" s="91"/>
      <c r="W978" s="91"/>
      <c r="X978" s="92"/>
      <c r="Y978" s="38"/>
      <c r="Z978" s="38"/>
      <c r="AA978" s="38"/>
      <c r="AB978" s="38"/>
      <c r="AC978" s="38"/>
      <c r="AD978" s="38"/>
      <c r="AE978" s="38"/>
      <c r="AT978" s="17" t="s">
        <v>176</v>
      </c>
      <c r="AU978" s="17" t="s">
        <v>85</v>
      </c>
    </row>
    <row r="979" s="2" customFormat="1" ht="37.8" customHeight="1">
      <c r="A979" s="38"/>
      <c r="B979" s="39"/>
      <c r="C979" s="221" t="s">
        <v>1197</v>
      </c>
      <c r="D979" s="221" t="s">
        <v>171</v>
      </c>
      <c r="E979" s="222" t="s">
        <v>1198</v>
      </c>
      <c r="F979" s="223" t="s">
        <v>1199</v>
      </c>
      <c r="G979" s="224" t="s">
        <v>292</v>
      </c>
      <c r="H979" s="225">
        <v>1</v>
      </c>
      <c r="I979" s="226"/>
      <c r="J979" s="226"/>
      <c r="K979" s="227">
        <f>ROUND(P979*H979,2)</f>
        <v>0</v>
      </c>
      <c r="L979" s="223" t="s">
        <v>1</v>
      </c>
      <c r="M979" s="44"/>
      <c r="N979" s="228" t="s">
        <v>1</v>
      </c>
      <c r="O979" s="229" t="s">
        <v>39</v>
      </c>
      <c r="P979" s="230">
        <f>I979+J979</f>
        <v>0</v>
      </c>
      <c r="Q979" s="230">
        <f>ROUND(I979*H979,2)</f>
        <v>0</v>
      </c>
      <c r="R979" s="230">
        <f>ROUND(J979*H979,2)</f>
        <v>0</v>
      </c>
      <c r="S979" s="91"/>
      <c r="T979" s="231">
        <f>S979*H979</f>
        <v>0</v>
      </c>
      <c r="U979" s="231">
        <v>0</v>
      </c>
      <c r="V979" s="231">
        <f>U979*H979</f>
        <v>0</v>
      </c>
      <c r="W979" s="231">
        <v>0</v>
      </c>
      <c r="X979" s="232">
        <f>W979*H979</f>
        <v>0</v>
      </c>
      <c r="Y979" s="38"/>
      <c r="Z979" s="38"/>
      <c r="AA979" s="38"/>
      <c r="AB979" s="38"/>
      <c r="AC979" s="38"/>
      <c r="AD979" s="38"/>
      <c r="AE979" s="38"/>
      <c r="AR979" s="233" t="s">
        <v>198</v>
      </c>
      <c r="AT979" s="233" t="s">
        <v>171</v>
      </c>
      <c r="AU979" s="233" t="s">
        <v>85</v>
      </c>
      <c r="AY979" s="17" t="s">
        <v>168</v>
      </c>
      <c r="BE979" s="234">
        <f>IF(O979="základní",K979,0)</f>
        <v>0</v>
      </c>
      <c r="BF979" s="234">
        <f>IF(O979="snížená",K979,0)</f>
        <v>0</v>
      </c>
      <c r="BG979" s="234">
        <f>IF(O979="zákl. přenesená",K979,0)</f>
        <v>0</v>
      </c>
      <c r="BH979" s="234">
        <f>IF(O979="sníž. přenesená",K979,0)</f>
        <v>0</v>
      </c>
      <c r="BI979" s="234">
        <f>IF(O979="nulová",K979,0)</f>
        <v>0</v>
      </c>
      <c r="BJ979" s="17" t="s">
        <v>83</v>
      </c>
      <c r="BK979" s="234">
        <f>ROUND(P979*H979,2)</f>
        <v>0</v>
      </c>
      <c r="BL979" s="17" t="s">
        <v>198</v>
      </c>
      <c r="BM979" s="233" t="s">
        <v>1200</v>
      </c>
    </row>
    <row r="980" s="2" customFormat="1">
      <c r="A980" s="38"/>
      <c r="B980" s="39"/>
      <c r="C980" s="40"/>
      <c r="D980" s="235" t="s">
        <v>176</v>
      </c>
      <c r="E980" s="40"/>
      <c r="F980" s="236" t="s">
        <v>1199</v>
      </c>
      <c r="G980" s="40"/>
      <c r="H980" s="40"/>
      <c r="I980" s="237"/>
      <c r="J980" s="237"/>
      <c r="K980" s="40"/>
      <c r="L980" s="40"/>
      <c r="M980" s="44"/>
      <c r="N980" s="238"/>
      <c r="O980" s="239"/>
      <c r="P980" s="91"/>
      <c r="Q980" s="91"/>
      <c r="R980" s="91"/>
      <c r="S980" s="91"/>
      <c r="T980" s="91"/>
      <c r="U980" s="91"/>
      <c r="V980" s="91"/>
      <c r="W980" s="91"/>
      <c r="X980" s="92"/>
      <c r="Y980" s="38"/>
      <c r="Z980" s="38"/>
      <c r="AA980" s="38"/>
      <c r="AB980" s="38"/>
      <c r="AC980" s="38"/>
      <c r="AD980" s="38"/>
      <c r="AE980" s="38"/>
      <c r="AT980" s="17" t="s">
        <v>176</v>
      </c>
      <c r="AU980" s="17" t="s">
        <v>85</v>
      </c>
    </row>
    <row r="981" s="13" customFormat="1">
      <c r="A981" s="13"/>
      <c r="B981" s="240"/>
      <c r="C981" s="241"/>
      <c r="D981" s="235" t="s">
        <v>205</v>
      </c>
      <c r="E981" s="242" t="s">
        <v>1</v>
      </c>
      <c r="F981" s="243" t="s">
        <v>1201</v>
      </c>
      <c r="G981" s="241"/>
      <c r="H981" s="244">
        <v>1</v>
      </c>
      <c r="I981" s="245"/>
      <c r="J981" s="245"/>
      <c r="K981" s="241"/>
      <c r="L981" s="241"/>
      <c r="M981" s="246"/>
      <c r="N981" s="247"/>
      <c r="O981" s="248"/>
      <c r="P981" s="248"/>
      <c r="Q981" s="248"/>
      <c r="R981" s="248"/>
      <c r="S981" s="248"/>
      <c r="T981" s="248"/>
      <c r="U981" s="248"/>
      <c r="V981" s="248"/>
      <c r="W981" s="248"/>
      <c r="X981" s="249"/>
      <c r="Y981" s="13"/>
      <c r="Z981" s="13"/>
      <c r="AA981" s="13"/>
      <c r="AB981" s="13"/>
      <c r="AC981" s="13"/>
      <c r="AD981" s="13"/>
      <c r="AE981" s="13"/>
      <c r="AT981" s="250" t="s">
        <v>205</v>
      </c>
      <c r="AU981" s="250" t="s">
        <v>85</v>
      </c>
      <c r="AV981" s="13" t="s">
        <v>85</v>
      </c>
      <c r="AW981" s="13" t="s">
        <v>5</v>
      </c>
      <c r="AX981" s="13" t="s">
        <v>76</v>
      </c>
      <c r="AY981" s="250" t="s">
        <v>168</v>
      </c>
    </row>
    <row r="982" s="14" customFormat="1">
      <c r="A982" s="14"/>
      <c r="B982" s="251"/>
      <c r="C982" s="252"/>
      <c r="D982" s="235" t="s">
        <v>205</v>
      </c>
      <c r="E982" s="253" t="s">
        <v>1</v>
      </c>
      <c r="F982" s="254" t="s">
        <v>207</v>
      </c>
      <c r="G982" s="252"/>
      <c r="H982" s="255">
        <v>1</v>
      </c>
      <c r="I982" s="256"/>
      <c r="J982" s="256"/>
      <c r="K982" s="252"/>
      <c r="L982" s="252"/>
      <c r="M982" s="257"/>
      <c r="N982" s="258"/>
      <c r="O982" s="259"/>
      <c r="P982" s="259"/>
      <c r="Q982" s="259"/>
      <c r="R982" s="259"/>
      <c r="S982" s="259"/>
      <c r="T982" s="259"/>
      <c r="U982" s="259"/>
      <c r="V982" s="259"/>
      <c r="W982" s="259"/>
      <c r="X982" s="260"/>
      <c r="Y982" s="14"/>
      <c r="Z982" s="14"/>
      <c r="AA982" s="14"/>
      <c r="AB982" s="14"/>
      <c r="AC982" s="14"/>
      <c r="AD982" s="14"/>
      <c r="AE982" s="14"/>
      <c r="AT982" s="261" t="s">
        <v>205</v>
      </c>
      <c r="AU982" s="261" t="s">
        <v>85</v>
      </c>
      <c r="AV982" s="14" t="s">
        <v>175</v>
      </c>
      <c r="AW982" s="14" t="s">
        <v>5</v>
      </c>
      <c r="AX982" s="14" t="s">
        <v>83</v>
      </c>
      <c r="AY982" s="261" t="s">
        <v>168</v>
      </c>
    </row>
    <row r="983" s="2" customFormat="1" ht="37.8" customHeight="1">
      <c r="A983" s="38"/>
      <c r="B983" s="39"/>
      <c r="C983" s="262" t="s">
        <v>706</v>
      </c>
      <c r="D983" s="262" t="s">
        <v>304</v>
      </c>
      <c r="E983" s="263" t="s">
        <v>1202</v>
      </c>
      <c r="F983" s="264" t="s">
        <v>1203</v>
      </c>
      <c r="G983" s="265" t="s">
        <v>203</v>
      </c>
      <c r="H983" s="266">
        <v>6.566</v>
      </c>
      <c r="I983" s="267"/>
      <c r="J983" s="268"/>
      <c r="K983" s="269">
        <f>ROUND(P983*H983,2)</f>
        <v>0</v>
      </c>
      <c r="L983" s="264" t="s">
        <v>1</v>
      </c>
      <c r="M983" s="270"/>
      <c r="N983" s="271" t="s">
        <v>1</v>
      </c>
      <c r="O983" s="229" t="s">
        <v>39</v>
      </c>
      <c r="P983" s="230">
        <f>I983+J983</f>
        <v>0</v>
      </c>
      <c r="Q983" s="230">
        <f>ROUND(I983*H983,2)</f>
        <v>0</v>
      </c>
      <c r="R983" s="230">
        <f>ROUND(J983*H983,2)</f>
        <v>0</v>
      </c>
      <c r="S983" s="91"/>
      <c r="T983" s="231">
        <f>S983*H983</f>
        <v>0</v>
      </c>
      <c r="U983" s="231">
        <v>0</v>
      </c>
      <c r="V983" s="231">
        <f>U983*H983</f>
        <v>0</v>
      </c>
      <c r="W983" s="231">
        <v>0</v>
      </c>
      <c r="X983" s="232">
        <f>W983*H983</f>
        <v>0</v>
      </c>
      <c r="Y983" s="38"/>
      <c r="Z983" s="38"/>
      <c r="AA983" s="38"/>
      <c r="AB983" s="38"/>
      <c r="AC983" s="38"/>
      <c r="AD983" s="38"/>
      <c r="AE983" s="38"/>
      <c r="AR983" s="233" t="s">
        <v>236</v>
      </c>
      <c r="AT983" s="233" t="s">
        <v>304</v>
      </c>
      <c r="AU983" s="233" t="s">
        <v>85</v>
      </c>
      <c r="AY983" s="17" t="s">
        <v>168</v>
      </c>
      <c r="BE983" s="234">
        <f>IF(O983="základní",K983,0)</f>
        <v>0</v>
      </c>
      <c r="BF983" s="234">
        <f>IF(O983="snížená",K983,0)</f>
        <v>0</v>
      </c>
      <c r="BG983" s="234">
        <f>IF(O983="zákl. přenesená",K983,0)</f>
        <v>0</v>
      </c>
      <c r="BH983" s="234">
        <f>IF(O983="sníž. přenesená",K983,0)</f>
        <v>0</v>
      </c>
      <c r="BI983" s="234">
        <f>IF(O983="nulová",K983,0)</f>
        <v>0</v>
      </c>
      <c r="BJ983" s="17" t="s">
        <v>83</v>
      </c>
      <c r="BK983" s="234">
        <f>ROUND(P983*H983,2)</f>
        <v>0</v>
      </c>
      <c r="BL983" s="17" t="s">
        <v>198</v>
      </c>
      <c r="BM983" s="233" t="s">
        <v>1204</v>
      </c>
    </row>
    <row r="984" s="2" customFormat="1">
      <c r="A984" s="38"/>
      <c r="B984" s="39"/>
      <c r="C984" s="40"/>
      <c r="D984" s="235" t="s">
        <v>176</v>
      </c>
      <c r="E984" s="40"/>
      <c r="F984" s="236" t="s">
        <v>1203</v>
      </c>
      <c r="G984" s="40"/>
      <c r="H984" s="40"/>
      <c r="I984" s="237"/>
      <c r="J984" s="237"/>
      <c r="K984" s="40"/>
      <c r="L984" s="40"/>
      <c r="M984" s="44"/>
      <c r="N984" s="238"/>
      <c r="O984" s="239"/>
      <c r="P984" s="91"/>
      <c r="Q984" s="91"/>
      <c r="R984" s="91"/>
      <c r="S984" s="91"/>
      <c r="T984" s="91"/>
      <c r="U984" s="91"/>
      <c r="V984" s="91"/>
      <c r="W984" s="91"/>
      <c r="X984" s="92"/>
      <c r="Y984" s="38"/>
      <c r="Z984" s="38"/>
      <c r="AA984" s="38"/>
      <c r="AB984" s="38"/>
      <c r="AC984" s="38"/>
      <c r="AD984" s="38"/>
      <c r="AE984" s="38"/>
      <c r="AT984" s="17" t="s">
        <v>176</v>
      </c>
      <c r="AU984" s="17" t="s">
        <v>85</v>
      </c>
    </row>
    <row r="985" s="2" customFormat="1">
      <c r="A985" s="38"/>
      <c r="B985" s="39"/>
      <c r="C985" s="40"/>
      <c r="D985" s="235" t="s">
        <v>308</v>
      </c>
      <c r="E985" s="40"/>
      <c r="F985" s="272" t="s">
        <v>1205</v>
      </c>
      <c r="G985" s="40"/>
      <c r="H985" s="40"/>
      <c r="I985" s="237"/>
      <c r="J985" s="237"/>
      <c r="K985" s="40"/>
      <c r="L985" s="40"/>
      <c r="M985" s="44"/>
      <c r="N985" s="238"/>
      <c r="O985" s="239"/>
      <c r="P985" s="91"/>
      <c r="Q985" s="91"/>
      <c r="R985" s="91"/>
      <c r="S985" s="91"/>
      <c r="T985" s="91"/>
      <c r="U985" s="91"/>
      <c r="V985" s="91"/>
      <c r="W985" s="91"/>
      <c r="X985" s="92"/>
      <c r="Y985" s="38"/>
      <c r="Z985" s="38"/>
      <c r="AA985" s="38"/>
      <c r="AB985" s="38"/>
      <c r="AC985" s="38"/>
      <c r="AD985" s="38"/>
      <c r="AE985" s="38"/>
      <c r="AT985" s="17" t="s">
        <v>308</v>
      </c>
      <c r="AU985" s="17" t="s">
        <v>85</v>
      </c>
    </row>
    <row r="986" s="13" customFormat="1">
      <c r="A986" s="13"/>
      <c r="B986" s="240"/>
      <c r="C986" s="241"/>
      <c r="D986" s="235" t="s">
        <v>205</v>
      </c>
      <c r="E986" s="242" t="s">
        <v>1</v>
      </c>
      <c r="F986" s="243" t="s">
        <v>1206</v>
      </c>
      <c r="G986" s="241"/>
      <c r="H986" s="244">
        <v>6.566</v>
      </c>
      <c r="I986" s="245"/>
      <c r="J986" s="245"/>
      <c r="K986" s="241"/>
      <c r="L986" s="241"/>
      <c r="M986" s="246"/>
      <c r="N986" s="247"/>
      <c r="O986" s="248"/>
      <c r="P986" s="248"/>
      <c r="Q986" s="248"/>
      <c r="R986" s="248"/>
      <c r="S986" s="248"/>
      <c r="T986" s="248"/>
      <c r="U986" s="248"/>
      <c r="V986" s="248"/>
      <c r="W986" s="248"/>
      <c r="X986" s="249"/>
      <c r="Y986" s="13"/>
      <c r="Z986" s="13"/>
      <c r="AA986" s="13"/>
      <c r="AB986" s="13"/>
      <c r="AC986" s="13"/>
      <c r="AD986" s="13"/>
      <c r="AE986" s="13"/>
      <c r="AT986" s="250" t="s">
        <v>205</v>
      </c>
      <c r="AU986" s="250" t="s">
        <v>85</v>
      </c>
      <c r="AV986" s="13" t="s">
        <v>85</v>
      </c>
      <c r="AW986" s="13" t="s">
        <v>5</v>
      </c>
      <c r="AX986" s="13" t="s">
        <v>76</v>
      </c>
      <c r="AY986" s="250" t="s">
        <v>168</v>
      </c>
    </row>
    <row r="987" s="14" customFormat="1">
      <c r="A987" s="14"/>
      <c r="B987" s="251"/>
      <c r="C987" s="252"/>
      <c r="D987" s="235" t="s">
        <v>205</v>
      </c>
      <c r="E987" s="253" t="s">
        <v>1</v>
      </c>
      <c r="F987" s="254" t="s">
        <v>207</v>
      </c>
      <c r="G987" s="252"/>
      <c r="H987" s="255">
        <v>6.566</v>
      </c>
      <c r="I987" s="256"/>
      <c r="J987" s="256"/>
      <c r="K987" s="252"/>
      <c r="L987" s="252"/>
      <c r="M987" s="257"/>
      <c r="N987" s="258"/>
      <c r="O987" s="259"/>
      <c r="P987" s="259"/>
      <c r="Q987" s="259"/>
      <c r="R987" s="259"/>
      <c r="S987" s="259"/>
      <c r="T987" s="259"/>
      <c r="U987" s="259"/>
      <c r="V987" s="259"/>
      <c r="W987" s="259"/>
      <c r="X987" s="260"/>
      <c r="Y987" s="14"/>
      <c r="Z987" s="14"/>
      <c r="AA987" s="14"/>
      <c r="AB987" s="14"/>
      <c r="AC987" s="14"/>
      <c r="AD987" s="14"/>
      <c r="AE987" s="14"/>
      <c r="AT987" s="261" t="s">
        <v>205</v>
      </c>
      <c r="AU987" s="261" t="s">
        <v>85</v>
      </c>
      <c r="AV987" s="14" t="s">
        <v>175</v>
      </c>
      <c r="AW987" s="14" t="s">
        <v>5</v>
      </c>
      <c r="AX987" s="14" t="s">
        <v>83</v>
      </c>
      <c r="AY987" s="261" t="s">
        <v>168</v>
      </c>
    </row>
    <row r="988" s="2" customFormat="1" ht="16.5" customHeight="1">
      <c r="A988" s="38"/>
      <c r="B988" s="39"/>
      <c r="C988" s="221" t="s">
        <v>1207</v>
      </c>
      <c r="D988" s="221" t="s">
        <v>171</v>
      </c>
      <c r="E988" s="222" t="s">
        <v>1208</v>
      </c>
      <c r="F988" s="223" t="s">
        <v>1209</v>
      </c>
      <c r="G988" s="224" t="s">
        <v>292</v>
      </c>
      <c r="H988" s="225">
        <v>1</v>
      </c>
      <c r="I988" s="226"/>
      <c r="J988" s="226"/>
      <c r="K988" s="227">
        <f>ROUND(P988*H988,2)</f>
        <v>0</v>
      </c>
      <c r="L988" s="223" t="s">
        <v>1</v>
      </c>
      <c r="M988" s="44"/>
      <c r="N988" s="228" t="s">
        <v>1</v>
      </c>
      <c r="O988" s="229" t="s">
        <v>39</v>
      </c>
      <c r="P988" s="230">
        <f>I988+J988</f>
        <v>0</v>
      </c>
      <c r="Q988" s="230">
        <f>ROUND(I988*H988,2)</f>
        <v>0</v>
      </c>
      <c r="R988" s="230">
        <f>ROUND(J988*H988,2)</f>
        <v>0</v>
      </c>
      <c r="S988" s="91"/>
      <c r="T988" s="231">
        <f>S988*H988</f>
        <v>0</v>
      </c>
      <c r="U988" s="231">
        <v>0</v>
      </c>
      <c r="V988" s="231">
        <f>U988*H988</f>
        <v>0</v>
      </c>
      <c r="W988" s="231">
        <v>0</v>
      </c>
      <c r="X988" s="232">
        <f>W988*H988</f>
        <v>0</v>
      </c>
      <c r="Y988" s="38"/>
      <c r="Z988" s="38"/>
      <c r="AA988" s="38"/>
      <c r="AB988" s="38"/>
      <c r="AC988" s="38"/>
      <c r="AD988" s="38"/>
      <c r="AE988" s="38"/>
      <c r="AR988" s="233" t="s">
        <v>198</v>
      </c>
      <c r="AT988" s="233" t="s">
        <v>171</v>
      </c>
      <c r="AU988" s="233" t="s">
        <v>85</v>
      </c>
      <c r="AY988" s="17" t="s">
        <v>168</v>
      </c>
      <c r="BE988" s="234">
        <f>IF(O988="základní",K988,0)</f>
        <v>0</v>
      </c>
      <c r="BF988" s="234">
        <f>IF(O988="snížená",K988,0)</f>
        <v>0</v>
      </c>
      <c r="BG988" s="234">
        <f>IF(O988="zákl. přenesená",K988,0)</f>
        <v>0</v>
      </c>
      <c r="BH988" s="234">
        <f>IF(O988="sníž. přenesená",K988,0)</f>
        <v>0</v>
      </c>
      <c r="BI988" s="234">
        <f>IF(O988="nulová",K988,0)</f>
        <v>0</v>
      </c>
      <c r="BJ988" s="17" t="s">
        <v>83</v>
      </c>
      <c r="BK988" s="234">
        <f>ROUND(P988*H988,2)</f>
        <v>0</v>
      </c>
      <c r="BL988" s="17" t="s">
        <v>198</v>
      </c>
      <c r="BM988" s="233" t="s">
        <v>1210</v>
      </c>
    </row>
    <row r="989" s="2" customFormat="1">
      <c r="A989" s="38"/>
      <c r="B989" s="39"/>
      <c r="C989" s="40"/>
      <c r="D989" s="235" t="s">
        <v>176</v>
      </c>
      <c r="E989" s="40"/>
      <c r="F989" s="236" t="s">
        <v>1209</v>
      </c>
      <c r="G989" s="40"/>
      <c r="H989" s="40"/>
      <c r="I989" s="237"/>
      <c r="J989" s="237"/>
      <c r="K989" s="40"/>
      <c r="L989" s="40"/>
      <c r="M989" s="44"/>
      <c r="N989" s="238"/>
      <c r="O989" s="239"/>
      <c r="P989" s="91"/>
      <c r="Q989" s="91"/>
      <c r="R989" s="91"/>
      <c r="S989" s="91"/>
      <c r="T989" s="91"/>
      <c r="U989" s="91"/>
      <c r="V989" s="91"/>
      <c r="W989" s="91"/>
      <c r="X989" s="92"/>
      <c r="Y989" s="38"/>
      <c r="Z989" s="38"/>
      <c r="AA989" s="38"/>
      <c r="AB989" s="38"/>
      <c r="AC989" s="38"/>
      <c r="AD989" s="38"/>
      <c r="AE989" s="38"/>
      <c r="AT989" s="17" t="s">
        <v>176</v>
      </c>
      <c r="AU989" s="17" t="s">
        <v>85</v>
      </c>
    </row>
    <row r="990" s="13" customFormat="1">
      <c r="A990" s="13"/>
      <c r="B990" s="240"/>
      <c r="C990" s="241"/>
      <c r="D990" s="235" t="s">
        <v>205</v>
      </c>
      <c r="E990" s="242" t="s">
        <v>1</v>
      </c>
      <c r="F990" s="243" t="s">
        <v>83</v>
      </c>
      <c r="G990" s="241"/>
      <c r="H990" s="244">
        <v>1</v>
      </c>
      <c r="I990" s="245"/>
      <c r="J990" s="245"/>
      <c r="K990" s="241"/>
      <c r="L990" s="241"/>
      <c r="M990" s="246"/>
      <c r="N990" s="247"/>
      <c r="O990" s="248"/>
      <c r="P990" s="248"/>
      <c r="Q990" s="248"/>
      <c r="R990" s="248"/>
      <c r="S990" s="248"/>
      <c r="T990" s="248"/>
      <c r="U990" s="248"/>
      <c r="V990" s="248"/>
      <c r="W990" s="248"/>
      <c r="X990" s="249"/>
      <c r="Y990" s="13"/>
      <c r="Z990" s="13"/>
      <c r="AA990" s="13"/>
      <c r="AB990" s="13"/>
      <c r="AC990" s="13"/>
      <c r="AD990" s="13"/>
      <c r="AE990" s="13"/>
      <c r="AT990" s="250" t="s">
        <v>205</v>
      </c>
      <c r="AU990" s="250" t="s">
        <v>85</v>
      </c>
      <c r="AV990" s="13" t="s">
        <v>85</v>
      </c>
      <c r="AW990" s="13" t="s">
        <v>5</v>
      </c>
      <c r="AX990" s="13" t="s">
        <v>76</v>
      </c>
      <c r="AY990" s="250" t="s">
        <v>168</v>
      </c>
    </row>
    <row r="991" s="14" customFormat="1">
      <c r="A991" s="14"/>
      <c r="B991" s="251"/>
      <c r="C991" s="252"/>
      <c r="D991" s="235" t="s">
        <v>205</v>
      </c>
      <c r="E991" s="253" t="s">
        <v>1</v>
      </c>
      <c r="F991" s="254" t="s">
        <v>207</v>
      </c>
      <c r="G991" s="252"/>
      <c r="H991" s="255">
        <v>1</v>
      </c>
      <c r="I991" s="256"/>
      <c r="J991" s="256"/>
      <c r="K991" s="252"/>
      <c r="L991" s="252"/>
      <c r="M991" s="257"/>
      <c r="N991" s="258"/>
      <c r="O991" s="259"/>
      <c r="P991" s="259"/>
      <c r="Q991" s="259"/>
      <c r="R991" s="259"/>
      <c r="S991" s="259"/>
      <c r="T991" s="259"/>
      <c r="U991" s="259"/>
      <c r="V991" s="259"/>
      <c r="W991" s="259"/>
      <c r="X991" s="260"/>
      <c r="Y991" s="14"/>
      <c r="Z991" s="14"/>
      <c r="AA991" s="14"/>
      <c r="AB991" s="14"/>
      <c r="AC991" s="14"/>
      <c r="AD991" s="14"/>
      <c r="AE991" s="14"/>
      <c r="AT991" s="261" t="s">
        <v>205</v>
      </c>
      <c r="AU991" s="261" t="s">
        <v>85</v>
      </c>
      <c r="AV991" s="14" t="s">
        <v>175</v>
      </c>
      <c r="AW991" s="14" t="s">
        <v>5</v>
      </c>
      <c r="AX991" s="14" t="s">
        <v>83</v>
      </c>
      <c r="AY991" s="261" t="s">
        <v>168</v>
      </c>
    </row>
    <row r="992" s="2" customFormat="1" ht="16.5" customHeight="1">
      <c r="A992" s="38"/>
      <c r="B992" s="39"/>
      <c r="C992" s="262" t="s">
        <v>710</v>
      </c>
      <c r="D992" s="262" t="s">
        <v>304</v>
      </c>
      <c r="E992" s="263" t="s">
        <v>1211</v>
      </c>
      <c r="F992" s="264" t="s">
        <v>1212</v>
      </c>
      <c r="G992" s="265" t="s">
        <v>292</v>
      </c>
      <c r="H992" s="266">
        <v>1</v>
      </c>
      <c r="I992" s="267"/>
      <c r="J992" s="268"/>
      <c r="K992" s="269">
        <f>ROUND(P992*H992,2)</f>
        <v>0</v>
      </c>
      <c r="L992" s="264" t="s">
        <v>1</v>
      </c>
      <c r="M992" s="270"/>
      <c r="N992" s="271" t="s">
        <v>1</v>
      </c>
      <c r="O992" s="229" t="s">
        <v>39</v>
      </c>
      <c r="P992" s="230">
        <f>I992+J992</f>
        <v>0</v>
      </c>
      <c r="Q992" s="230">
        <f>ROUND(I992*H992,2)</f>
        <v>0</v>
      </c>
      <c r="R992" s="230">
        <f>ROUND(J992*H992,2)</f>
        <v>0</v>
      </c>
      <c r="S992" s="91"/>
      <c r="T992" s="231">
        <f>S992*H992</f>
        <v>0</v>
      </c>
      <c r="U992" s="231">
        <v>0</v>
      </c>
      <c r="V992" s="231">
        <f>U992*H992</f>
        <v>0</v>
      </c>
      <c r="W992" s="231">
        <v>0</v>
      </c>
      <c r="X992" s="232">
        <f>W992*H992</f>
        <v>0</v>
      </c>
      <c r="Y992" s="38"/>
      <c r="Z992" s="38"/>
      <c r="AA992" s="38"/>
      <c r="AB992" s="38"/>
      <c r="AC992" s="38"/>
      <c r="AD992" s="38"/>
      <c r="AE992" s="38"/>
      <c r="AR992" s="233" t="s">
        <v>236</v>
      </c>
      <c r="AT992" s="233" t="s">
        <v>304</v>
      </c>
      <c r="AU992" s="233" t="s">
        <v>85</v>
      </c>
      <c r="AY992" s="17" t="s">
        <v>168</v>
      </c>
      <c r="BE992" s="234">
        <f>IF(O992="základní",K992,0)</f>
        <v>0</v>
      </c>
      <c r="BF992" s="234">
        <f>IF(O992="snížená",K992,0)</f>
        <v>0</v>
      </c>
      <c r="BG992" s="234">
        <f>IF(O992="zákl. přenesená",K992,0)</f>
        <v>0</v>
      </c>
      <c r="BH992" s="234">
        <f>IF(O992="sníž. přenesená",K992,0)</f>
        <v>0</v>
      </c>
      <c r="BI992" s="234">
        <f>IF(O992="nulová",K992,0)</f>
        <v>0</v>
      </c>
      <c r="BJ992" s="17" t="s">
        <v>83</v>
      </c>
      <c r="BK992" s="234">
        <f>ROUND(P992*H992,2)</f>
        <v>0</v>
      </c>
      <c r="BL992" s="17" t="s">
        <v>198</v>
      </c>
      <c r="BM992" s="233" t="s">
        <v>1213</v>
      </c>
    </row>
    <row r="993" s="2" customFormat="1">
      <c r="A993" s="38"/>
      <c r="B993" s="39"/>
      <c r="C993" s="40"/>
      <c r="D993" s="235" t="s">
        <v>176</v>
      </c>
      <c r="E993" s="40"/>
      <c r="F993" s="236" t="s">
        <v>1212</v>
      </c>
      <c r="G993" s="40"/>
      <c r="H993" s="40"/>
      <c r="I993" s="237"/>
      <c r="J993" s="237"/>
      <c r="K993" s="40"/>
      <c r="L993" s="40"/>
      <c r="M993" s="44"/>
      <c r="N993" s="238"/>
      <c r="O993" s="239"/>
      <c r="P993" s="91"/>
      <c r="Q993" s="91"/>
      <c r="R993" s="91"/>
      <c r="S993" s="91"/>
      <c r="T993" s="91"/>
      <c r="U993" s="91"/>
      <c r="V993" s="91"/>
      <c r="W993" s="91"/>
      <c r="X993" s="92"/>
      <c r="Y993" s="38"/>
      <c r="Z993" s="38"/>
      <c r="AA993" s="38"/>
      <c r="AB993" s="38"/>
      <c r="AC993" s="38"/>
      <c r="AD993" s="38"/>
      <c r="AE993" s="38"/>
      <c r="AT993" s="17" t="s">
        <v>176</v>
      </c>
      <c r="AU993" s="17" t="s">
        <v>85</v>
      </c>
    </row>
    <row r="994" s="2" customFormat="1" ht="16.5" customHeight="1">
      <c r="A994" s="38"/>
      <c r="B994" s="39"/>
      <c r="C994" s="221" t="s">
        <v>1214</v>
      </c>
      <c r="D994" s="221" t="s">
        <v>171</v>
      </c>
      <c r="E994" s="222" t="s">
        <v>1215</v>
      </c>
      <c r="F994" s="223" t="s">
        <v>1216</v>
      </c>
      <c r="G994" s="224" t="s">
        <v>292</v>
      </c>
      <c r="H994" s="225">
        <v>1</v>
      </c>
      <c r="I994" s="226"/>
      <c r="J994" s="226"/>
      <c r="K994" s="227">
        <f>ROUND(P994*H994,2)</f>
        <v>0</v>
      </c>
      <c r="L994" s="223" t="s">
        <v>1</v>
      </c>
      <c r="M994" s="44"/>
      <c r="N994" s="228" t="s">
        <v>1</v>
      </c>
      <c r="O994" s="229" t="s">
        <v>39</v>
      </c>
      <c r="P994" s="230">
        <f>I994+J994</f>
        <v>0</v>
      </c>
      <c r="Q994" s="230">
        <f>ROUND(I994*H994,2)</f>
        <v>0</v>
      </c>
      <c r="R994" s="230">
        <f>ROUND(J994*H994,2)</f>
        <v>0</v>
      </c>
      <c r="S994" s="91"/>
      <c r="T994" s="231">
        <f>S994*H994</f>
        <v>0</v>
      </c>
      <c r="U994" s="231">
        <v>0</v>
      </c>
      <c r="V994" s="231">
        <f>U994*H994</f>
        <v>0</v>
      </c>
      <c r="W994" s="231">
        <v>0</v>
      </c>
      <c r="X994" s="232">
        <f>W994*H994</f>
        <v>0</v>
      </c>
      <c r="Y994" s="38"/>
      <c r="Z994" s="38"/>
      <c r="AA994" s="38"/>
      <c r="AB994" s="38"/>
      <c r="AC994" s="38"/>
      <c r="AD994" s="38"/>
      <c r="AE994" s="38"/>
      <c r="AR994" s="233" t="s">
        <v>198</v>
      </c>
      <c r="AT994" s="233" t="s">
        <v>171</v>
      </c>
      <c r="AU994" s="233" t="s">
        <v>85</v>
      </c>
      <c r="AY994" s="17" t="s">
        <v>168</v>
      </c>
      <c r="BE994" s="234">
        <f>IF(O994="základní",K994,0)</f>
        <v>0</v>
      </c>
      <c r="BF994" s="234">
        <f>IF(O994="snížená",K994,0)</f>
        <v>0</v>
      </c>
      <c r="BG994" s="234">
        <f>IF(O994="zákl. přenesená",K994,0)</f>
        <v>0</v>
      </c>
      <c r="BH994" s="234">
        <f>IF(O994="sníž. přenesená",K994,0)</f>
        <v>0</v>
      </c>
      <c r="BI994" s="234">
        <f>IF(O994="nulová",K994,0)</f>
        <v>0</v>
      </c>
      <c r="BJ994" s="17" t="s">
        <v>83</v>
      </c>
      <c r="BK994" s="234">
        <f>ROUND(P994*H994,2)</f>
        <v>0</v>
      </c>
      <c r="BL994" s="17" t="s">
        <v>198</v>
      </c>
      <c r="BM994" s="233" t="s">
        <v>1217</v>
      </c>
    </row>
    <row r="995" s="2" customFormat="1">
      <c r="A995" s="38"/>
      <c r="B995" s="39"/>
      <c r="C995" s="40"/>
      <c r="D995" s="235" t="s">
        <v>176</v>
      </c>
      <c r="E995" s="40"/>
      <c r="F995" s="236" t="s">
        <v>1216</v>
      </c>
      <c r="G995" s="40"/>
      <c r="H995" s="40"/>
      <c r="I995" s="237"/>
      <c r="J995" s="237"/>
      <c r="K995" s="40"/>
      <c r="L995" s="40"/>
      <c r="M995" s="44"/>
      <c r="N995" s="238"/>
      <c r="O995" s="239"/>
      <c r="P995" s="91"/>
      <c r="Q995" s="91"/>
      <c r="R995" s="91"/>
      <c r="S995" s="91"/>
      <c r="T995" s="91"/>
      <c r="U995" s="91"/>
      <c r="V995" s="91"/>
      <c r="W995" s="91"/>
      <c r="X995" s="92"/>
      <c r="Y995" s="38"/>
      <c r="Z995" s="38"/>
      <c r="AA995" s="38"/>
      <c r="AB995" s="38"/>
      <c r="AC995" s="38"/>
      <c r="AD995" s="38"/>
      <c r="AE995" s="38"/>
      <c r="AT995" s="17" t="s">
        <v>176</v>
      </c>
      <c r="AU995" s="17" t="s">
        <v>85</v>
      </c>
    </row>
    <row r="996" s="13" customFormat="1">
      <c r="A996" s="13"/>
      <c r="B996" s="240"/>
      <c r="C996" s="241"/>
      <c r="D996" s="235" t="s">
        <v>205</v>
      </c>
      <c r="E996" s="242" t="s">
        <v>1</v>
      </c>
      <c r="F996" s="243" t="s">
        <v>83</v>
      </c>
      <c r="G996" s="241"/>
      <c r="H996" s="244">
        <v>1</v>
      </c>
      <c r="I996" s="245"/>
      <c r="J996" s="245"/>
      <c r="K996" s="241"/>
      <c r="L996" s="241"/>
      <c r="M996" s="246"/>
      <c r="N996" s="247"/>
      <c r="O996" s="248"/>
      <c r="P996" s="248"/>
      <c r="Q996" s="248"/>
      <c r="R996" s="248"/>
      <c r="S996" s="248"/>
      <c r="T996" s="248"/>
      <c r="U996" s="248"/>
      <c r="V996" s="248"/>
      <c r="W996" s="248"/>
      <c r="X996" s="249"/>
      <c r="Y996" s="13"/>
      <c r="Z996" s="13"/>
      <c r="AA996" s="13"/>
      <c r="AB996" s="13"/>
      <c r="AC996" s="13"/>
      <c r="AD996" s="13"/>
      <c r="AE996" s="13"/>
      <c r="AT996" s="250" t="s">
        <v>205</v>
      </c>
      <c r="AU996" s="250" t="s">
        <v>85</v>
      </c>
      <c r="AV996" s="13" t="s">
        <v>85</v>
      </c>
      <c r="AW996" s="13" t="s">
        <v>5</v>
      </c>
      <c r="AX996" s="13" t="s">
        <v>76</v>
      </c>
      <c r="AY996" s="250" t="s">
        <v>168</v>
      </c>
    </row>
    <row r="997" s="14" customFormat="1">
      <c r="A997" s="14"/>
      <c r="B997" s="251"/>
      <c r="C997" s="252"/>
      <c r="D997" s="235" t="s">
        <v>205</v>
      </c>
      <c r="E997" s="253" t="s">
        <v>1</v>
      </c>
      <c r="F997" s="254" t="s">
        <v>207</v>
      </c>
      <c r="G997" s="252"/>
      <c r="H997" s="255">
        <v>1</v>
      </c>
      <c r="I997" s="256"/>
      <c r="J997" s="256"/>
      <c r="K997" s="252"/>
      <c r="L997" s="252"/>
      <c r="M997" s="257"/>
      <c r="N997" s="258"/>
      <c r="O997" s="259"/>
      <c r="P997" s="259"/>
      <c r="Q997" s="259"/>
      <c r="R997" s="259"/>
      <c r="S997" s="259"/>
      <c r="T997" s="259"/>
      <c r="U997" s="259"/>
      <c r="V997" s="259"/>
      <c r="W997" s="259"/>
      <c r="X997" s="260"/>
      <c r="Y997" s="14"/>
      <c r="Z997" s="14"/>
      <c r="AA997" s="14"/>
      <c r="AB997" s="14"/>
      <c r="AC997" s="14"/>
      <c r="AD997" s="14"/>
      <c r="AE997" s="14"/>
      <c r="AT997" s="261" t="s">
        <v>205</v>
      </c>
      <c r="AU997" s="261" t="s">
        <v>85</v>
      </c>
      <c r="AV997" s="14" t="s">
        <v>175</v>
      </c>
      <c r="AW997" s="14" t="s">
        <v>5</v>
      </c>
      <c r="AX997" s="14" t="s">
        <v>83</v>
      </c>
      <c r="AY997" s="261" t="s">
        <v>168</v>
      </c>
    </row>
    <row r="998" s="2" customFormat="1" ht="16.5" customHeight="1">
      <c r="A998" s="38"/>
      <c r="B998" s="39"/>
      <c r="C998" s="262" t="s">
        <v>714</v>
      </c>
      <c r="D998" s="262" t="s">
        <v>304</v>
      </c>
      <c r="E998" s="263" t="s">
        <v>1218</v>
      </c>
      <c r="F998" s="264" t="s">
        <v>1219</v>
      </c>
      <c r="G998" s="265" t="s">
        <v>292</v>
      </c>
      <c r="H998" s="266">
        <v>1</v>
      </c>
      <c r="I998" s="267"/>
      <c r="J998" s="268"/>
      <c r="K998" s="269">
        <f>ROUND(P998*H998,2)</f>
        <v>0</v>
      </c>
      <c r="L998" s="264" t="s">
        <v>1</v>
      </c>
      <c r="M998" s="270"/>
      <c r="N998" s="271" t="s">
        <v>1</v>
      </c>
      <c r="O998" s="229" t="s">
        <v>39</v>
      </c>
      <c r="P998" s="230">
        <f>I998+J998</f>
        <v>0</v>
      </c>
      <c r="Q998" s="230">
        <f>ROUND(I998*H998,2)</f>
        <v>0</v>
      </c>
      <c r="R998" s="230">
        <f>ROUND(J998*H998,2)</f>
        <v>0</v>
      </c>
      <c r="S998" s="91"/>
      <c r="T998" s="231">
        <f>S998*H998</f>
        <v>0</v>
      </c>
      <c r="U998" s="231">
        <v>0</v>
      </c>
      <c r="V998" s="231">
        <f>U998*H998</f>
        <v>0</v>
      </c>
      <c r="W998" s="231">
        <v>0</v>
      </c>
      <c r="X998" s="232">
        <f>W998*H998</f>
        <v>0</v>
      </c>
      <c r="Y998" s="38"/>
      <c r="Z998" s="38"/>
      <c r="AA998" s="38"/>
      <c r="AB998" s="38"/>
      <c r="AC998" s="38"/>
      <c r="AD998" s="38"/>
      <c r="AE998" s="38"/>
      <c r="AR998" s="233" t="s">
        <v>236</v>
      </c>
      <c r="AT998" s="233" t="s">
        <v>304</v>
      </c>
      <c r="AU998" s="233" t="s">
        <v>85</v>
      </c>
      <c r="AY998" s="17" t="s">
        <v>168</v>
      </c>
      <c r="BE998" s="234">
        <f>IF(O998="základní",K998,0)</f>
        <v>0</v>
      </c>
      <c r="BF998" s="234">
        <f>IF(O998="snížená",K998,0)</f>
        <v>0</v>
      </c>
      <c r="BG998" s="234">
        <f>IF(O998="zákl. přenesená",K998,0)</f>
        <v>0</v>
      </c>
      <c r="BH998" s="234">
        <f>IF(O998="sníž. přenesená",K998,0)</f>
        <v>0</v>
      </c>
      <c r="BI998" s="234">
        <f>IF(O998="nulová",K998,0)</f>
        <v>0</v>
      </c>
      <c r="BJ998" s="17" t="s">
        <v>83</v>
      </c>
      <c r="BK998" s="234">
        <f>ROUND(P998*H998,2)</f>
        <v>0</v>
      </c>
      <c r="BL998" s="17" t="s">
        <v>198</v>
      </c>
      <c r="BM998" s="233" t="s">
        <v>1220</v>
      </c>
    </row>
    <row r="999" s="2" customFormat="1">
      <c r="A999" s="38"/>
      <c r="B999" s="39"/>
      <c r="C999" s="40"/>
      <c r="D999" s="235" t="s">
        <v>176</v>
      </c>
      <c r="E999" s="40"/>
      <c r="F999" s="236" t="s">
        <v>1219</v>
      </c>
      <c r="G999" s="40"/>
      <c r="H999" s="40"/>
      <c r="I999" s="237"/>
      <c r="J999" s="237"/>
      <c r="K999" s="40"/>
      <c r="L999" s="40"/>
      <c r="M999" s="44"/>
      <c r="N999" s="238"/>
      <c r="O999" s="239"/>
      <c r="P999" s="91"/>
      <c r="Q999" s="91"/>
      <c r="R999" s="91"/>
      <c r="S999" s="91"/>
      <c r="T999" s="91"/>
      <c r="U999" s="91"/>
      <c r="V999" s="91"/>
      <c r="W999" s="91"/>
      <c r="X999" s="92"/>
      <c r="Y999" s="38"/>
      <c r="Z999" s="38"/>
      <c r="AA999" s="38"/>
      <c r="AB999" s="38"/>
      <c r="AC999" s="38"/>
      <c r="AD999" s="38"/>
      <c r="AE999" s="38"/>
      <c r="AT999" s="17" t="s">
        <v>176</v>
      </c>
      <c r="AU999" s="17" t="s">
        <v>85</v>
      </c>
    </row>
    <row r="1000" s="2" customFormat="1" ht="24.15" customHeight="1">
      <c r="A1000" s="38"/>
      <c r="B1000" s="39"/>
      <c r="C1000" s="221" t="s">
        <v>1221</v>
      </c>
      <c r="D1000" s="221" t="s">
        <v>171</v>
      </c>
      <c r="E1000" s="222" t="s">
        <v>1222</v>
      </c>
      <c r="F1000" s="223" t="s">
        <v>1223</v>
      </c>
      <c r="G1000" s="224" t="s">
        <v>478</v>
      </c>
      <c r="H1000" s="225">
        <v>4.6</v>
      </c>
      <c r="I1000" s="226"/>
      <c r="J1000" s="226"/>
      <c r="K1000" s="227">
        <f>ROUND(P1000*H1000,2)</f>
        <v>0</v>
      </c>
      <c r="L1000" s="223" t="s">
        <v>1</v>
      </c>
      <c r="M1000" s="44"/>
      <c r="N1000" s="228" t="s">
        <v>1</v>
      </c>
      <c r="O1000" s="229" t="s">
        <v>39</v>
      </c>
      <c r="P1000" s="230">
        <f>I1000+J1000</f>
        <v>0</v>
      </c>
      <c r="Q1000" s="230">
        <f>ROUND(I1000*H1000,2)</f>
        <v>0</v>
      </c>
      <c r="R1000" s="230">
        <f>ROUND(J1000*H1000,2)</f>
        <v>0</v>
      </c>
      <c r="S1000" s="91"/>
      <c r="T1000" s="231">
        <f>S1000*H1000</f>
        <v>0</v>
      </c>
      <c r="U1000" s="231">
        <v>0</v>
      </c>
      <c r="V1000" s="231">
        <f>U1000*H1000</f>
        <v>0</v>
      </c>
      <c r="W1000" s="231">
        <v>0</v>
      </c>
      <c r="X1000" s="232">
        <f>W1000*H1000</f>
        <v>0</v>
      </c>
      <c r="Y1000" s="38"/>
      <c r="Z1000" s="38"/>
      <c r="AA1000" s="38"/>
      <c r="AB1000" s="38"/>
      <c r="AC1000" s="38"/>
      <c r="AD1000" s="38"/>
      <c r="AE1000" s="38"/>
      <c r="AR1000" s="233" t="s">
        <v>198</v>
      </c>
      <c r="AT1000" s="233" t="s">
        <v>171</v>
      </c>
      <c r="AU1000" s="233" t="s">
        <v>85</v>
      </c>
      <c r="AY1000" s="17" t="s">
        <v>168</v>
      </c>
      <c r="BE1000" s="234">
        <f>IF(O1000="základní",K1000,0)</f>
        <v>0</v>
      </c>
      <c r="BF1000" s="234">
        <f>IF(O1000="snížená",K1000,0)</f>
        <v>0</v>
      </c>
      <c r="BG1000" s="234">
        <f>IF(O1000="zákl. přenesená",K1000,0)</f>
        <v>0</v>
      </c>
      <c r="BH1000" s="234">
        <f>IF(O1000="sníž. přenesená",K1000,0)</f>
        <v>0</v>
      </c>
      <c r="BI1000" s="234">
        <f>IF(O1000="nulová",K1000,0)</f>
        <v>0</v>
      </c>
      <c r="BJ1000" s="17" t="s">
        <v>83</v>
      </c>
      <c r="BK1000" s="234">
        <f>ROUND(P1000*H1000,2)</f>
        <v>0</v>
      </c>
      <c r="BL1000" s="17" t="s">
        <v>198</v>
      </c>
      <c r="BM1000" s="233" t="s">
        <v>1224</v>
      </c>
    </row>
    <row r="1001" s="2" customFormat="1">
      <c r="A1001" s="38"/>
      <c r="B1001" s="39"/>
      <c r="C1001" s="40"/>
      <c r="D1001" s="235" t="s">
        <v>176</v>
      </c>
      <c r="E1001" s="40"/>
      <c r="F1001" s="236" t="s">
        <v>1223</v>
      </c>
      <c r="G1001" s="40"/>
      <c r="H1001" s="40"/>
      <c r="I1001" s="237"/>
      <c r="J1001" s="237"/>
      <c r="K1001" s="40"/>
      <c r="L1001" s="40"/>
      <c r="M1001" s="44"/>
      <c r="N1001" s="238"/>
      <c r="O1001" s="239"/>
      <c r="P1001" s="91"/>
      <c r="Q1001" s="91"/>
      <c r="R1001" s="91"/>
      <c r="S1001" s="91"/>
      <c r="T1001" s="91"/>
      <c r="U1001" s="91"/>
      <c r="V1001" s="91"/>
      <c r="W1001" s="91"/>
      <c r="X1001" s="92"/>
      <c r="Y1001" s="38"/>
      <c r="Z1001" s="38"/>
      <c r="AA1001" s="38"/>
      <c r="AB1001" s="38"/>
      <c r="AC1001" s="38"/>
      <c r="AD1001" s="38"/>
      <c r="AE1001" s="38"/>
      <c r="AT1001" s="17" t="s">
        <v>176</v>
      </c>
      <c r="AU1001" s="17" t="s">
        <v>85</v>
      </c>
    </row>
    <row r="1002" s="2" customFormat="1" ht="37.8" customHeight="1">
      <c r="A1002" s="38"/>
      <c r="B1002" s="39"/>
      <c r="C1002" s="262" t="s">
        <v>719</v>
      </c>
      <c r="D1002" s="262" t="s">
        <v>304</v>
      </c>
      <c r="E1002" s="263" t="s">
        <v>1225</v>
      </c>
      <c r="F1002" s="264" t="s">
        <v>1226</v>
      </c>
      <c r="G1002" s="265" t="s">
        <v>478</v>
      </c>
      <c r="H1002" s="266">
        <v>4.6</v>
      </c>
      <c r="I1002" s="267"/>
      <c r="J1002" s="268"/>
      <c r="K1002" s="269">
        <f>ROUND(P1002*H1002,2)</f>
        <v>0</v>
      </c>
      <c r="L1002" s="264" t="s">
        <v>1</v>
      </c>
      <c r="M1002" s="270"/>
      <c r="N1002" s="271" t="s">
        <v>1</v>
      </c>
      <c r="O1002" s="229" t="s">
        <v>39</v>
      </c>
      <c r="P1002" s="230">
        <f>I1002+J1002</f>
        <v>0</v>
      </c>
      <c r="Q1002" s="230">
        <f>ROUND(I1002*H1002,2)</f>
        <v>0</v>
      </c>
      <c r="R1002" s="230">
        <f>ROUND(J1002*H1002,2)</f>
        <v>0</v>
      </c>
      <c r="S1002" s="91"/>
      <c r="T1002" s="231">
        <f>S1002*H1002</f>
        <v>0</v>
      </c>
      <c r="U1002" s="231">
        <v>0</v>
      </c>
      <c r="V1002" s="231">
        <f>U1002*H1002</f>
        <v>0</v>
      </c>
      <c r="W1002" s="231">
        <v>0</v>
      </c>
      <c r="X1002" s="232">
        <f>W1002*H1002</f>
        <v>0</v>
      </c>
      <c r="Y1002" s="38"/>
      <c r="Z1002" s="38"/>
      <c r="AA1002" s="38"/>
      <c r="AB1002" s="38"/>
      <c r="AC1002" s="38"/>
      <c r="AD1002" s="38"/>
      <c r="AE1002" s="38"/>
      <c r="AR1002" s="233" t="s">
        <v>236</v>
      </c>
      <c r="AT1002" s="233" t="s">
        <v>304</v>
      </c>
      <c r="AU1002" s="233" t="s">
        <v>85</v>
      </c>
      <c r="AY1002" s="17" t="s">
        <v>168</v>
      </c>
      <c r="BE1002" s="234">
        <f>IF(O1002="základní",K1002,0)</f>
        <v>0</v>
      </c>
      <c r="BF1002" s="234">
        <f>IF(O1002="snížená",K1002,0)</f>
        <v>0</v>
      </c>
      <c r="BG1002" s="234">
        <f>IF(O1002="zákl. přenesená",K1002,0)</f>
        <v>0</v>
      </c>
      <c r="BH1002" s="234">
        <f>IF(O1002="sníž. přenesená",K1002,0)</f>
        <v>0</v>
      </c>
      <c r="BI1002" s="234">
        <f>IF(O1002="nulová",K1002,0)</f>
        <v>0</v>
      </c>
      <c r="BJ1002" s="17" t="s">
        <v>83</v>
      </c>
      <c r="BK1002" s="234">
        <f>ROUND(P1002*H1002,2)</f>
        <v>0</v>
      </c>
      <c r="BL1002" s="17" t="s">
        <v>198</v>
      </c>
      <c r="BM1002" s="233" t="s">
        <v>1227</v>
      </c>
    </row>
    <row r="1003" s="2" customFormat="1">
      <c r="A1003" s="38"/>
      <c r="B1003" s="39"/>
      <c r="C1003" s="40"/>
      <c r="D1003" s="235" t="s">
        <v>176</v>
      </c>
      <c r="E1003" s="40"/>
      <c r="F1003" s="236" t="s">
        <v>1226</v>
      </c>
      <c r="G1003" s="40"/>
      <c r="H1003" s="40"/>
      <c r="I1003" s="237"/>
      <c r="J1003" s="237"/>
      <c r="K1003" s="40"/>
      <c r="L1003" s="40"/>
      <c r="M1003" s="44"/>
      <c r="N1003" s="238"/>
      <c r="O1003" s="239"/>
      <c r="P1003" s="91"/>
      <c r="Q1003" s="91"/>
      <c r="R1003" s="91"/>
      <c r="S1003" s="91"/>
      <c r="T1003" s="91"/>
      <c r="U1003" s="91"/>
      <c r="V1003" s="91"/>
      <c r="W1003" s="91"/>
      <c r="X1003" s="92"/>
      <c r="Y1003" s="38"/>
      <c r="Z1003" s="38"/>
      <c r="AA1003" s="38"/>
      <c r="AB1003" s="38"/>
      <c r="AC1003" s="38"/>
      <c r="AD1003" s="38"/>
      <c r="AE1003" s="38"/>
      <c r="AT1003" s="17" t="s">
        <v>176</v>
      </c>
      <c r="AU1003" s="17" t="s">
        <v>85</v>
      </c>
    </row>
    <row r="1004" s="2" customFormat="1" ht="21.75" customHeight="1">
      <c r="A1004" s="38"/>
      <c r="B1004" s="39"/>
      <c r="C1004" s="262" t="s">
        <v>1228</v>
      </c>
      <c r="D1004" s="262" t="s">
        <v>304</v>
      </c>
      <c r="E1004" s="263" t="s">
        <v>1229</v>
      </c>
      <c r="F1004" s="264" t="s">
        <v>1230</v>
      </c>
      <c r="G1004" s="265" t="s">
        <v>1231</v>
      </c>
      <c r="H1004" s="266">
        <v>1</v>
      </c>
      <c r="I1004" s="267"/>
      <c r="J1004" s="268"/>
      <c r="K1004" s="269">
        <f>ROUND(P1004*H1004,2)</f>
        <v>0</v>
      </c>
      <c r="L1004" s="264" t="s">
        <v>1</v>
      </c>
      <c r="M1004" s="270"/>
      <c r="N1004" s="271" t="s">
        <v>1</v>
      </c>
      <c r="O1004" s="229" t="s">
        <v>39</v>
      </c>
      <c r="P1004" s="230">
        <f>I1004+J1004</f>
        <v>0</v>
      </c>
      <c r="Q1004" s="230">
        <f>ROUND(I1004*H1004,2)</f>
        <v>0</v>
      </c>
      <c r="R1004" s="230">
        <f>ROUND(J1004*H1004,2)</f>
        <v>0</v>
      </c>
      <c r="S1004" s="91"/>
      <c r="T1004" s="231">
        <f>S1004*H1004</f>
        <v>0</v>
      </c>
      <c r="U1004" s="231">
        <v>0</v>
      </c>
      <c r="V1004" s="231">
        <f>U1004*H1004</f>
        <v>0</v>
      </c>
      <c r="W1004" s="231">
        <v>0</v>
      </c>
      <c r="X1004" s="232">
        <f>W1004*H1004</f>
        <v>0</v>
      </c>
      <c r="Y1004" s="38"/>
      <c r="Z1004" s="38"/>
      <c r="AA1004" s="38"/>
      <c r="AB1004" s="38"/>
      <c r="AC1004" s="38"/>
      <c r="AD1004" s="38"/>
      <c r="AE1004" s="38"/>
      <c r="AR1004" s="233" t="s">
        <v>236</v>
      </c>
      <c r="AT1004" s="233" t="s">
        <v>304</v>
      </c>
      <c r="AU1004" s="233" t="s">
        <v>85</v>
      </c>
      <c r="AY1004" s="17" t="s">
        <v>168</v>
      </c>
      <c r="BE1004" s="234">
        <f>IF(O1004="základní",K1004,0)</f>
        <v>0</v>
      </c>
      <c r="BF1004" s="234">
        <f>IF(O1004="snížená",K1004,0)</f>
        <v>0</v>
      </c>
      <c r="BG1004" s="234">
        <f>IF(O1004="zákl. přenesená",K1004,0)</f>
        <v>0</v>
      </c>
      <c r="BH1004" s="234">
        <f>IF(O1004="sníž. přenesená",K1004,0)</f>
        <v>0</v>
      </c>
      <c r="BI1004" s="234">
        <f>IF(O1004="nulová",K1004,0)</f>
        <v>0</v>
      </c>
      <c r="BJ1004" s="17" t="s">
        <v>83</v>
      </c>
      <c r="BK1004" s="234">
        <f>ROUND(P1004*H1004,2)</f>
        <v>0</v>
      </c>
      <c r="BL1004" s="17" t="s">
        <v>198</v>
      </c>
      <c r="BM1004" s="233" t="s">
        <v>1232</v>
      </c>
    </row>
    <row r="1005" s="2" customFormat="1">
      <c r="A1005" s="38"/>
      <c r="B1005" s="39"/>
      <c r="C1005" s="40"/>
      <c r="D1005" s="235" t="s">
        <v>176</v>
      </c>
      <c r="E1005" s="40"/>
      <c r="F1005" s="236" t="s">
        <v>1230</v>
      </c>
      <c r="G1005" s="40"/>
      <c r="H1005" s="40"/>
      <c r="I1005" s="237"/>
      <c r="J1005" s="237"/>
      <c r="K1005" s="40"/>
      <c r="L1005" s="40"/>
      <c r="M1005" s="44"/>
      <c r="N1005" s="238"/>
      <c r="O1005" s="239"/>
      <c r="P1005" s="91"/>
      <c r="Q1005" s="91"/>
      <c r="R1005" s="91"/>
      <c r="S1005" s="91"/>
      <c r="T1005" s="91"/>
      <c r="U1005" s="91"/>
      <c r="V1005" s="91"/>
      <c r="W1005" s="91"/>
      <c r="X1005" s="92"/>
      <c r="Y1005" s="38"/>
      <c r="Z1005" s="38"/>
      <c r="AA1005" s="38"/>
      <c r="AB1005" s="38"/>
      <c r="AC1005" s="38"/>
      <c r="AD1005" s="38"/>
      <c r="AE1005" s="38"/>
      <c r="AT1005" s="17" t="s">
        <v>176</v>
      </c>
      <c r="AU1005" s="17" t="s">
        <v>85</v>
      </c>
    </row>
    <row r="1006" s="2" customFormat="1" ht="24.15" customHeight="1">
      <c r="A1006" s="38"/>
      <c r="B1006" s="39"/>
      <c r="C1006" s="221" t="s">
        <v>723</v>
      </c>
      <c r="D1006" s="221" t="s">
        <v>171</v>
      </c>
      <c r="E1006" s="222" t="s">
        <v>1233</v>
      </c>
      <c r="F1006" s="223" t="s">
        <v>1234</v>
      </c>
      <c r="G1006" s="224" t="s">
        <v>478</v>
      </c>
      <c r="H1006" s="225">
        <v>4.6</v>
      </c>
      <c r="I1006" s="226"/>
      <c r="J1006" s="226"/>
      <c r="K1006" s="227">
        <f>ROUND(P1006*H1006,2)</f>
        <v>0</v>
      </c>
      <c r="L1006" s="223" t="s">
        <v>1</v>
      </c>
      <c r="M1006" s="44"/>
      <c r="N1006" s="228" t="s">
        <v>1</v>
      </c>
      <c r="O1006" s="229" t="s">
        <v>39</v>
      </c>
      <c r="P1006" s="230">
        <f>I1006+J1006</f>
        <v>0</v>
      </c>
      <c r="Q1006" s="230">
        <f>ROUND(I1006*H1006,2)</f>
        <v>0</v>
      </c>
      <c r="R1006" s="230">
        <f>ROUND(J1006*H1006,2)</f>
        <v>0</v>
      </c>
      <c r="S1006" s="91"/>
      <c r="T1006" s="231">
        <f>S1006*H1006</f>
        <v>0</v>
      </c>
      <c r="U1006" s="231">
        <v>0</v>
      </c>
      <c r="V1006" s="231">
        <f>U1006*H1006</f>
        <v>0</v>
      </c>
      <c r="W1006" s="231">
        <v>0</v>
      </c>
      <c r="X1006" s="232">
        <f>W1006*H1006</f>
        <v>0</v>
      </c>
      <c r="Y1006" s="38"/>
      <c r="Z1006" s="38"/>
      <c r="AA1006" s="38"/>
      <c r="AB1006" s="38"/>
      <c r="AC1006" s="38"/>
      <c r="AD1006" s="38"/>
      <c r="AE1006" s="38"/>
      <c r="AR1006" s="233" t="s">
        <v>198</v>
      </c>
      <c r="AT1006" s="233" t="s">
        <v>171</v>
      </c>
      <c r="AU1006" s="233" t="s">
        <v>85</v>
      </c>
      <c r="AY1006" s="17" t="s">
        <v>168</v>
      </c>
      <c r="BE1006" s="234">
        <f>IF(O1006="základní",K1006,0)</f>
        <v>0</v>
      </c>
      <c r="BF1006" s="234">
        <f>IF(O1006="snížená",K1006,0)</f>
        <v>0</v>
      </c>
      <c r="BG1006" s="234">
        <f>IF(O1006="zákl. přenesená",K1006,0)</f>
        <v>0</v>
      </c>
      <c r="BH1006" s="234">
        <f>IF(O1006="sníž. přenesená",K1006,0)</f>
        <v>0</v>
      </c>
      <c r="BI1006" s="234">
        <f>IF(O1006="nulová",K1006,0)</f>
        <v>0</v>
      </c>
      <c r="BJ1006" s="17" t="s">
        <v>83</v>
      </c>
      <c r="BK1006" s="234">
        <f>ROUND(P1006*H1006,2)</f>
        <v>0</v>
      </c>
      <c r="BL1006" s="17" t="s">
        <v>198</v>
      </c>
      <c r="BM1006" s="233" t="s">
        <v>1235</v>
      </c>
    </row>
    <row r="1007" s="2" customFormat="1">
      <c r="A1007" s="38"/>
      <c r="B1007" s="39"/>
      <c r="C1007" s="40"/>
      <c r="D1007" s="235" t="s">
        <v>176</v>
      </c>
      <c r="E1007" s="40"/>
      <c r="F1007" s="236" t="s">
        <v>1234</v>
      </c>
      <c r="G1007" s="40"/>
      <c r="H1007" s="40"/>
      <c r="I1007" s="237"/>
      <c r="J1007" s="237"/>
      <c r="K1007" s="40"/>
      <c r="L1007" s="40"/>
      <c r="M1007" s="44"/>
      <c r="N1007" s="238"/>
      <c r="O1007" s="239"/>
      <c r="P1007" s="91"/>
      <c r="Q1007" s="91"/>
      <c r="R1007" s="91"/>
      <c r="S1007" s="91"/>
      <c r="T1007" s="91"/>
      <c r="U1007" s="91"/>
      <c r="V1007" s="91"/>
      <c r="W1007" s="91"/>
      <c r="X1007" s="92"/>
      <c r="Y1007" s="38"/>
      <c r="Z1007" s="38"/>
      <c r="AA1007" s="38"/>
      <c r="AB1007" s="38"/>
      <c r="AC1007" s="38"/>
      <c r="AD1007" s="38"/>
      <c r="AE1007" s="38"/>
      <c r="AT1007" s="17" t="s">
        <v>176</v>
      </c>
      <c r="AU1007" s="17" t="s">
        <v>85</v>
      </c>
    </row>
    <row r="1008" s="2" customFormat="1" ht="24.15" customHeight="1">
      <c r="A1008" s="38"/>
      <c r="B1008" s="39"/>
      <c r="C1008" s="221" t="s">
        <v>1236</v>
      </c>
      <c r="D1008" s="221" t="s">
        <v>171</v>
      </c>
      <c r="E1008" s="222" t="s">
        <v>1237</v>
      </c>
      <c r="F1008" s="223" t="s">
        <v>1238</v>
      </c>
      <c r="G1008" s="224" t="s">
        <v>478</v>
      </c>
      <c r="H1008" s="225">
        <v>4</v>
      </c>
      <c r="I1008" s="226"/>
      <c r="J1008" s="226"/>
      <c r="K1008" s="227">
        <f>ROUND(P1008*H1008,2)</f>
        <v>0</v>
      </c>
      <c r="L1008" s="223" t="s">
        <v>1</v>
      </c>
      <c r="M1008" s="44"/>
      <c r="N1008" s="228" t="s">
        <v>1</v>
      </c>
      <c r="O1008" s="229" t="s">
        <v>39</v>
      </c>
      <c r="P1008" s="230">
        <f>I1008+J1008</f>
        <v>0</v>
      </c>
      <c r="Q1008" s="230">
        <f>ROUND(I1008*H1008,2)</f>
        <v>0</v>
      </c>
      <c r="R1008" s="230">
        <f>ROUND(J1008*H1008,2)</f>
        <v>0</v>
      </c>
      <c r="S1008" s="91"/>
      <c r="T1008" s="231">
        <f>S1008*H1008</f>
        <v>0</v>
      </c>
      <c r="U1008" s="231">
        <v>0</v>
      </c>
      <c r="V1008" s="231">
        <f>U1008*H1008</f>
        <v>0</v>
      </c>
      <c r="W1008" s="231">
        <v>0</v>
      </c>
      <c r="X1008" s="232">
        <f>W1008*H1008</f>
        <v>0</v>
      </c>
      <c r="Y1008" s="38"/>
      <c r="Z1008" s="38"/>
      <c r="AA1008" s="38"/>
      <c r="AB1008" s="38"/>
      <c r="AC1008" s="38"/>
      <c r="AD1008" s="38"/>
      <c r="AE1008" s="38"/>
      <c r="AR1008" s="233" t="s">
        <v>198</v>
      </c>
      <c r="AT1008" s="233" t="s">
        <v>171</v>
      </c>
      <c r="AU1008" s="233" t="s">
        <v>85</v>
      </c>
      <c r="AY1008" s="17" t="s">
        <v>168</v>
      </c>
      <c r="BE1008" s="234">
        <f>IF(O1008="základní",K1008,0)</f>
        <v>0</v>
      </c>
      <c r="BF1008" s="234">
        <f>IF(O1008="snížená",K1008,0)</f>
        <v>0</v>
      </c>
      <c r="BG1008" s="234">
        <f>IF(O1008="zákl. přenesená",K1008,0)</f>
        <v>0</v>
      </c>
      <c r="BH1008" s="234">
        <f>IF(O1008="sníž. přenesená",K1008,0)</f>
        <v>0</v>
      </c>
      <c r="BI1008" s="234">
        <f>IF(O1008="nulová",K1008,0)</f>
        <v>0</v>
      </c>
      <c r="BJ1008" s="17" t="s">
        <v>83</v>
      </c>
      <c r="BK1008" s="234">
        <f>ROUND(P1008*H1008,2)</f>
        <v>0</v>
      </c>
      <c r="BL1008" s="17" t="s">
        <v>198</v>
      </c>
      <c r="BM1008" s="233" t="s">
        <v>1239</v>
      </c>
    </row>
    <row r="1009" s="2" customFormat="1">
      <c r="A1009" s="38"/>
      <c r="B1009" s="39"/>
      <c r="C1009" s="40"/>
      <c r="D1009" s="235" t="s">
        <v>176</v>
      </c>
      <c r="E1009" s="40"/>
      <c r="F1009" s="236" t="s">
        <v>1238</v>
      </c>
      <c r="G1009" s="40"/>
      <c r="H1009" s="40"/>
      <c r="I1009" s="237"/>
      <c r="J1009" s="237"/>
      <c r="K1009" s="40"/>
      <c r="L1009" s="40"/>
      <c r="M1009" s="44"/>
      <c r="N1009" s="238"/>
      <c r="O1009" s="239"/>
      <c r="P1009" s="91"/>
      <c r="Q1009" s="91"/>
      <c r="R1009" s="91"/>
      <c r="S1009" s="91"/>
      <c r="T1009" s="91"/>
      <c r="U1009" s="91"/>
      <c r="V1009" s="91"/>
      <c r="W1009" s="91"/>
      <c r="X1009" s="92"/>
      <c r="Y1009" s="38"/>
      <c r="Z1009" s="38"/>
      <c r="AA1009" s="38"/>
      <c r="AB1009" s="38"/>
      <c r="AC1009" s="38"/>
      <c r="AD1009" s="38"/>
      <c r="AE1009" s="38"/>
      <c r="AT1009" s="17" t="s">
        <v>176</v>
      </c>
      <c r="AU1009" s="17" t="s">
        <v>85</v>
      </c>
    </row>
    <row r="1010" s="2" customFormat="1" ht="24.15" customHeight="1">
      <c r="A1010" s="38"/>
      <c r="B1010" s="39"/>
      <c r="C1010" s="221" t="s">
        <v>727</v>
      </c>
      <c r="D1010" s="221" t="s">
        <v>171</v>
      </c>
      <c r="E1010" s="222" t="s">
        <v>1240</v>
      </c>
      <c r="F1010" s="223" t="s">
        <v>1241</v>
      </c>
      <c r="G1010" s="224" t="s">
        <v>292</v>
      </c>
      <c r="H1010" s="225">
        <v>1</v>
      </c>
      <c r="I1010" s="226"/>
      <c r="J1010" s="226"/>
      <c r="K1010" s="227">
        <f>ROUND(P1010*H1010,2)</f>
        <v>0</v>
      </c>
      <c r="L1010" s="223" t="s">
        <v>1</v>
      </c>
      <c r="M1010" s="44"/>
      <c r="N1010" s="228" t="s">
        <v>1</v>
      </c>
      <c r="O1010" s="229" t="s">
        <v>39</v>
      </c>
      <c r="P1010" s="230">
        <f>I1010+J1010</f>
        <v>0</v>
      </c>
      <c r="Q1010" s="230">
        <f>ROUND(I1010*H1010,2)</f>
        <v>0</v>
      </c>
      <c r="R1010" s="230">
        <f>ROUND(J1010*H1010,2)</f>
        <v>0</v>
      </c>
      <c r="S1010" s="91"/>
      <c r="T1010" s="231">
        <f>S1010*H1010</f>
        <v>0</v>
      </c>
      <c r="U1010" s="231">
        <v>0</v>
      </c>
      <c r="V1010" s="231">
        <f>U1010*H1010</f>
        <v>0</v>
      </c>
      <c r="W1010" s="231">
        <v>0</v>
      </c>
      <c r="X1010" s="232">
        <f>W1010*H1010</f>
        <v>0</v>
      </c>
      <c r="Y1010" s="38"/>
      <c r="Z1010" s="38"/>
      <c r="AA1010" s="38"/>
      <c r="AB1010" s="38"/>
      <c r="AC1010" s="38"/>
      <c r="AD1010" s="38"/>
      <c r="AE1010" s="38"/>
      <c r="AR1010" s="233" t="s">
        <v>198</v>
      </c>
      <c r="AT1010" s="233" t="s">
        <v>171</v>
      </c>
      <c r="AU1010" s="233" t="s">
        <v>85</v>
      </c>
      <c r="AY1010" s="17" t="s">
        <v>168</v>
      </c>
      <c r="BE1010" s="234">
        <f>IF(O1010="základní",K1010,0)</f>
        <v>0</v>
      </c>
      <c r="BF1010" s="234">
        <f>IF(O1010="snížená",K1010,0)</f>
        <v>0</v>
      </c>
      <c r="BG1010" s="234">
        <f>IF(O1010="zákl. přenesená",K1010,0)</f>
        <v>0</v>
      </c>
      <c r="BH1010" s="234">
        <f>IF(O1010="sníž. přenesená",K1010,0)</f>
        <v>0</v>
      </c>
      <c r="BI1010" s="234">
        <f>IF(O1010="nulová",K1010,0)</f>
        <v>0</v>
      </c>
      <c r="BJ1010" s="17" t="s">
        <v>83</v>
      </c>
      <c r="BK1010" s="234">
        <f>ROUND(P1010*H1010,2)</f>
        <v>0</v>
      </c>
      <c r="BL1010" s="17" t="s">
        <v>198</v>
      </c>
      <c r="BM1010" s="233" t="s">
        <v>1242</v>
      </c>
    </row>
    <row r="1011" s="2" customFormat="1">
      <c r="A1011" s="38"/>
      <c r="B1011" s="39"/>
      <c r="C1011" s="40"/>
      <c r="D1011" s="235" t="s">
        <v>176</v>
      </c>
      <c r="E1011" s="40"/>
      <c r="F1011" s="236" t="s">
        <v>1241</v>
      </c>
      <c r="G1011" s="40"/>
      <c r="H1011" s="40"/>
      <c r="I1011" s="237"/>
      <c r="J1011" s="237"/>
      <c r="K1011" s="40"/>
      <c r="L1011" s="40"/>
      <c r="M1011" s="44"/>
      <c r="N1011" s="238"/>
      <c r="O1011" s="239"/>
      <c r="P1011" s="91"/>
      <c r="Q1011" s="91"/>
      <c r="R1011" s="91"/>
      <c r="S1011" s="91"/>
      <c r="T1011" s="91"/>
      <c r="U1011" s="91"/>
      <c r="V1011" s="91"/>
      <c r="W1011" s="91"/>
      <c r="X1011" s="92"/>
      <c r="Y1011" s="38"/>
      <c r="Z1011" s="38"/>
      <c r="AA1011" s="38"/>
      <c r="AB1011" s="38"/>
      <c r="AC1011" s="38"/>
      <c r="AD1011" s="38"/>
      <c r="AE1011" s="38"/>
      <c r="AT1011" s="17" t="s">
        <v>176</v>
      </c>
      <c r="AU1011" s="17" t="s">
        <v>85</v>
      </c>
    </row>
    <row r="1012" s="2" customFormat="1" ht="24.15" customHeight="1">
      <c r="A1012" s="38"/>
      <c r="B1012" s="39"/>
      <c r="C1012" s="262" t="s">
        <v>1243</v>
      </c>
      <c r="D1012" s="262" t="s">
        <v>304</v>
      </c>
      <c r="E1012" s="263" t="s">
        <v>1244</v>
      </c>
      <c r="F1012" s="264" t="s">
        <v>1245</v>
      </c>
      <c r="G1012" s="265" t="s">
        <v>292</v>
      </c>
      <c r="H1012" s="266">
        <v>1</v>
      </c>
      <c r="I1012" s="267"/>
      <c r="J1012" s="268"/>
      <c r="K1012" s="269">
        <f>ROUND(P1012*H1012,2)</f>
        <v>0</v>
      </c>
      <c r="L1012" s="264" t="s">
        <v>1</v>
      </c>
      <c r="M1012" s="270"/>
      <c r="N1012" s="271" t="s">
        <v>1</v>
      </c>
      <c r="O1012" s="229" t="s">
        <v>39</v>
      </c>
      <c r="P1012" s="230">
        <f>I1012+J1012</f>
        <v>0</v>
      </c>
      <c r="Q1012" s="230">
        <f>ROUND(I1012*H1012,2)</f>
        <v>0</v>
      </c>
      <c r="R1012" s="230">
        <f>ROUND(J1012*H1012,2)</f>
        <v>0</v>
      </c>
      <c r="S1012" s="91"/>
      <c r="T1012" s="231">
        <f>S1012*H1012</f>
        <v>0</v>
      </c>
      <c r="U1012" s="231">
        <v>0</v>
      </c>
      <c r="V1012" s="231">
        <f>U1012*H1012</f>
        <v>0</v>
      </c>
      <c r="W1012" s="231">
        <v>0</v>
      </c>
      <c r="X1012" s="232">
        <f>W1012*H1012</f>
        <v>0</v>
      </c>
      <c r="Y1012" s="38"/>
      <c r="Z1012" s="38"/>
      <c r="AA1012" s="38"/>
      <c r="AB1012" s="38"/>
      <c r="AC1012" s="38"/>
      <c r="AD1012" s="38"/>
      <c r="AE1012" s="38"/>
      <c r="AR1012" s="233" t="s">
        <v>236</v>
      </c>
      <c r="AT1012" s="233" t="s">
        <v>304</v>
      </c>
      <c r="AU1012" s="233" t="s">
        <v>85</v>
      </c>
      <c r="AY1012" s="17" t="s">
        <v>168</v>
      </c>
      <c r="BE1012" s="234">
        <f>IF(O1012="základní",K1012,0)</f>
        <v>0</v>
      </c>
      <c r="BF1012" s="234">
        <f>IF(O1012="snížená",K1012,0)</f>
        <v>0</v>
      </c>
      <c r="BG1012" s="234">
        <f>IF(O1012="zákl. přenesená",K1012,0)</f>
        <v>0</v>
      </c>
      <c r="BH1012" s="234">
        <f>IF(O1012="sníž. přenesená",K1012,0)</f>
        <v>0</v>
      </c>
      <c r="BI1012" s="234">
        <f>IF(O1012="nulová",K1012,0)</f>
        <v>0</v>
      </c>
      <c r="BJ1012" s="17" t="s">
        <v>83</v>
      </c>
      <c r="BK1012" s="234">
        <f>ROUND(P1012*H1012,2)</f>
        <v>0</v>
      </c>
      <c r="BL1012" s="17" t="s">
        <v>198</v>
      </c>
      <c r="BM1012" s="233" t="s">
        <v>1246</v>
      </c>
    </row>
    <row r="1013" s="2" customFormat="1">
      <c r="A1013" s="38"/>
      <c r="B1013" s="39"/>
      <c r="C1013" s="40"/>
      <c r="D1013" s="235" t="s">
        <v>176</v>
      </c>
      <c r="E1013" s="40"/>
      <c r="F1013" s="236" t="s">
        <v>1245</v>
      </c>
      <c r="G1013" s="40"/>
      <c r="H1013" s="40"/>
      <c r="I1013" s="237"/>
      <c r="J1013" s="237"/>
      <c r="K1013" s="40"/>
      <c r="L1013" s="40"/>
      <c r="M1013" s="44"/>
      <c r="N1013" s="238"/>
      <c r="O1013" s="239"/>
      <c r="P1013" s="91"/>
      <c r="Q1013" s="91"/>
      <c r="R1013" s="91"/>
      <c r="S1013" s="91"/>
      <c r="T1013" s="91"/>
      <c r="U1013" s="91"/>
      <c r="V1013" s="91"/>
      <c r="W1013" s="91"/>
      <c r="X1013" s="92"/>
      <c r="Y1013" s="38"/>
      <c r="Z1013" s="38"/>
      <c r="AA1013" s="38"/>
      <c r="AB1013" s="38"/>
      <c r="AC1013" s="38"/>
      <c r="AD1013" s="38"/>
      <c r="AE1013" s="38"/>
      <c r="AT1013" s="17" t="s">
        <v>176</v>
      </c>
      <c r="AU1013" s="17" t="s">
        <v>85</v>
      </c>
    </row>
    <row r="1014" s="2" customFormat="1">
      <c r="A1014" s="38"/>
      <c r="B1014" s="39"/>
      <c r="C1014" s="40"/>
      <c r="D1014" s="235" t="s">
        <v>308</v>
      </c>
      <c r="E1014" s="40"/>
      <c r="F1014" s="272" t="s">
        <v>1247</v>
      </c>
      <c r="G1014" s="40"/>
      <c r="H1014" s="40"/>
      <c r="I1014" s="237"/>
      <c r="J1014" s="237"/>
      <c r="K1014" s="40"/>
      <c r="L1014" s="40"/>
      <c r="M1014" s="44"/>
      <c r="N1014" s="238"/>
      <c r="O1014" s="239"/>
      <c r="P1014" s="91"/>
      <c r="Q1014" s="91"/>
      <c r="R1014" s="91"/>
      <c r="S1014" s="91"/>
      <c r="T1014" s="91"/>
      <c r="U1014" s="91"/>
      <c r="V1014" s="91"/>
      <c r="W1014" s="91"/>
      <c r="X1014" s="92"/>
      <c r="Y1014" s="38"/>
      <c r="Z1014" s="38"/>
      <c r="AA1014" s="38"/>
      <c r="AB1014" s="38"/>
      <c r="AC1014" s="38"/>
      <c r="AD1014" s="38"/>
      <c r="AE1014" s="38"/>
      <c r="AT1014" s="17" t="s">
        <v>308</v>
      </c>
      <c r="AU1014" s="17" t="s">
        <v>85</v>
      </c>
    </row>
    <row r="1015" s="2" customFormat="1" ht="21.75" customHeight="1">
      <c r="A1015" s="38"/>
      <c r="B1015" s="39"/>
      <c r="C1015" s="221" t="s">
        <v>732</v>
      </c>
      <c r="D1015" s="221" t="s">
        <v>171</v>
      </c>
      <c r="E1015" s="222" t="s">
        <v>1248</v>
      </c>
      <c r="F1015" s="223" t="s">
        <v>1249</v>
      </c>
      <c r="G1015" s="224" t="s">
        <v>174</v>
      </c>
      <c r="H1015" s="225">
        <v>1</v>
      </c>
      <c r="I1015" s="226"/>
      <c r="J1015" s="226"/>
      <c r="K1015" s="227">
        <f>ROUND(P1015*H1015,2)</f>
        <v>0</v>
      </c>
      <c r="L1015" s="223" t="s">
        <v>1</v>
      </c>
      <c r="M1015" s="44"/>
      <c r="N1015" s="228" t="s">
        <v>1</v>
      </c>
      <c r="O1015" s="229" t="s">
        <v>39</v>
      </c>
      <c r="P1015" s="230">
        <f>I1015+J1015</f>
        <v>0</v>
      </c>
      <c r="Q1015" s="230">
        <f>ROUND(I1015*H1015,2)</f>
        <v>0</v>
      </c>
      <c r="R1015" s="230">
        <f>ROUND(J1015*H1015,2)</f>
        <v>0</v>
      </c>
      <c r="S1015" s="91"/>
      <c r="T1015" s="231">
        <f>S1015*H1015</f>
        <v>0</v>
      </c>
      <c r="U1015" s="231">
        <v>0</v>
      </c>
      <c r="V1015" s="231">
        <f>U1015*H1015</f>
        <v>0</v>
      </c>
      <c r="W1015" s="231">
        <v>0</v>
      </c>
      <c r="X1015" s="232">
        <f>W1015*H1015</f>
        <v>0</v>
      </c>
      <c r="Y1015" s="38"/>
      <c r="Z1015" s="38"/>
      <c r="AA1015" s="38"/>
      <c r="AB1015" s="38"/>
      <c r="AC1015" s="38"/>
      <c r="AD1015" s="38"/>
      <c r="AE1015" s="38"/>
      <c r="AR1015" s="233" t="s">
        <v>198</v>
      </c>
      <c r="AT1015" s="233" t="s">
        <v>171</v>
      </c>
      <c r="AU1015" s="233" t="s">
        <v>85</v>
      </c>
      <c r="AY1015" s="17" t="s">
        <v>168</v>
      </c>
      <c r="BE1015" s="234">
        <f>IF(O1015="základní",K1015,0)</f>
        <v>0</v>
      </c>
      <c r="BF1015" s="234">
        <f>IF(O1015="snížená",K1015,0)</f>
        <v>0</v>
      </c>
      <c r="BG1015" s="234">
        <f>IF(O1015="zákl. přenesená",K1015,0)</f>
        <v>0</v>
      </c>
      <c r="BH1015" s="234">
        <f>IF(O1015="sníž. přenesená",K1015,0)</f>
        <v>0</v>
      </c>
      <c r="BI1015" s="234">
        <f>IF(O1015="nulová",K1015,0)</f>
        <v>0</v>
      </c>
      <c r="BJ1015" s="17" t="s">
        <v>83</v>
      </c>
      <c r="BK1015" s="234">
        <f>ROUND(P1015*H1015,2)</f>
        <v>0</v>
      </c>
      <c r="BL1015" s="17" t="s">
        <v>198</v>
      </c>
      <c r="BM1015" s="233" t="s">
        <v>1250</v>
      </c>
    </row>
    <row r="1016" s="2" customFormat="1">
      <c r="A1016" s="38"/>
      <c r="B1016" s="39"/>
      <c r="C1016" s="40"/>
      <c r="D1016" s="235" t="s">
        <v>176</v>
      </c>
      <c r="E1016" s="40"/>
      <c r="F1016" s="236" t="s">
        <v>1249</v>
      </c>
      <c r="G1016" s="40"/>
      <c r="H1016" s="40"/>
      <c r="I1016" s="237"/>
      <c r="J1016" s="237"/>
      <c r="K1016" s="40"/>
      <c r="L1016" s="40"/>
      <c r="M1016" s="44"/>
      <c r="N1016" s="238"/>
      <c r="O1016" s="239"/>
      <c r="P1016" s="91"/>
      <c r="Q1016" s="91"/>
      <c r="R1016" s="91"/>
      <c r="S1016" s="91"/>
      <c r="T1016" s="91"/>
      <c r="U1016" s="91"/>
      <c r="V1016" s="91"/>
      <c r="W1016" s="91"/>
      <c r="X1016" s="92"/>
      <c r="Y1016" s="38"/>
      <c r="Z1016" s="38"/>
      <c r="AA1016" s="38"/>
      <c r="AB1016" s="38"/>
      <c r="AC1016" s="38"/>
      <c r="AD1016" s="38"/>
      <c r="AE1016" s="38"/>
      <c r="AT1016" s="17" t="s">
        <v>176</v>
      </c>
      <c r="AU1016" s="17" t="s">
        <v>85</v>
      </c>
    </row>
    <row r="1017" s="2" customFormat="1" ht="62.7" customHeight="1">
      <c r="A1017" s="38"/>
      <c r="B1017" s="39"/>
      <c r="C1017" s="221" t="s">
        <v>1251</v>
      </c>
      <c r="D1017" s="221" t="s">
        <v>171</v>
      </c>
      <c r="E1017" s="222" t="s">
        <v>1252</v>
      </c>
      <c r="F1017" s="223" t="s">
        <v>1253</v>
      </c>
      <c r="G1017" s="224" t="s">
        <v>292</v>
      </c>
      <c r="H1017" s="225">
        <v>1</v>
      </c>
      <c r="I1017" s="226"/>
      <c r="J1017" s="226"/>
      <c r="K1017" s="227">
        <f>ROUND(P1017*H1017,2)</f>
        <v>0</v>
      </c>
      <c r="L1017" s="223" t="s">
        <v>1</v>
      </c>
      <c r="M1017" s="44"/>
      <c r="N1017" s="228" t="s">
        <v>1</v>
      </c>
      <c r="O1017" s="229" t="s">
        <v>39</v>
      </c>
      <c r="P1017" s="230">
        <f>I1017+J1017</f>
        <v>0</v>
      </c>
      <c r="Q1017" s="230">
        <f>ROUND(I1017*H1017,2)</f>
        <v>0</v>
      </c>
      <c r="R1017" s="230">
        <f>ROUND(J1017*H1017,2)</f>
        <v>0</v>
      </c>
      <c r="S1017" s="91"/>
      <c r="T1017" s="231">
        <f>S1017*H1017</f>
        <v>0</v>
      </c>
      <c r="U1017" s="231">
        <v>0</v>
      </c>
      <c r="V1017" s="231">
        <f>U1017*H1017</f>
        <v>0</v>
      </c>
      <c r="W1017" s="231">
        <v>0</v>
      </c>
      <c r="X1017" s="232">
        <f>W1017*H1017</f>
        <v>0</v>
      </c>
      <c r="Y1017" s="38"/>
      <c r="Z1017" s="38"/>
      <c r="AA1017" s="38"/>
      <c r="AB1017" s="38"/>
      <c r="AC1017" s="38"/>
      <c r="AD1017" s="38"/>
      <c r="AE1017" s="38"/>
      <c r="AR1017" s="233" t="s">
        <v>198</v>
      </c>
      <c r="AT1017" s="233" t="s">
        <v>171</v>
      </c>
      <c r="AU1017" s="233" t="s">
        <v>85</v>
      </c>
      <c r="AY1017" s="17" t="s">
        <v>168</v>
      </c>
      <c r="BE1017" s="234">
        <f>IF(O1017="základní",K1017,0)</f>
        <v>0</v>
      </c>
      <c r="BF1017" s="234">
        <f>IF(O1017="snížená",K1017,0)</f>
        <v>0</v>
      </c>
      <c r="BG1017" s="234">
        <f>IF(O1017="zákl. přenesená",K1017,0)</f>
        <v>0</v>
      </c>
      <c r="BH1017" s="234">
        <f>IF(O1017="sníž. přenesená",K1017,0)</f>
        <v>0</v>
      </c>
      <c r="BI1017" s="234">
        <f>IF(O1017="nulová",K1017,0)</f>
        <v>0</v>
      </c>
      <c r="BJ1017" s="17" t="s">
        <v>83</v>
      </c>
      <c r="BK1017" s="234">
        <f>ROUND(P1017*H1017,2)</f>
        <v>0</v>
      </c>
      <c r="BL1017" s="17" t="s">
        <v>198</v>
      </c>
      <c r="BM1017" s="233" t="s">
        <v>1254</v>
      </c>
    </row>
    <row r="1018" s="2" customFormat="1">
      <c r="A1018" s="38"/>
      <c r="B1018" s="39"/>
      <c r="C1018" s="40"/>
      <c r="D1018" s="235" t="s">
        <v>176</v>
      </c>
      <c r="E1018" s="40"/>
      <c r="F1018" s="236" t="s">
        <v>1253</v>
      </c>
      <c r="G1018" s="40"/>
      <c r="H1018" s="40"/>
      <c r="I1018" s="237"/>
      <c r="J1018" s="237"/>
      <c r="K1018" s="40"/>
      <c r="L1018" s="40"/>
      <c r="M1018" s="44"/>
      <c r="N1018" s="238"/>
      <c r="O1018" s="239"/>
      <c r="P1018" s="91"/>
      <c r="Q1018" s="91"/>
      <c r="R1018" s="91"/>
      <c r="S1018" s="91"/>
      <c r="T1018" s="91"/>
      <c r="U1018" s="91"/>
      <c r="V1018" s="91"/>
      <c r="W1018" s="91"/>
      <c r="X1018" s="92"/>
      <c r="Y1018" s="38"/>
      <c r="Z1018" s="38"/>
      <c r="AA1018" s="38"/>
      <c r="AB1018" s="38"/>
      <c r="AC1018" s="38"/>
      <c r="AD1018" s="38"/>
      <c r="AE1018" s="38"/>
      <c r="AT1018" s="17" t="s">
        <v>176</v>
      </c>
      <c r="AU1018" s="17" t="s">
        <v>85</v>
      </c>
    </row>
    <row r="1019" s="2" customFormat="1" ht="55.5" customHeight="1">
      <c r="A1019" s="38"/>
      <c r="B1019" s="39"/>
      <c r="C1019" s="221" t="s">
        <v>736</v>
      </c>
      <c r="D1019" s="221" t="s">
        <v>171</v>
      </c>
      <c r="E1019" s="222" t="s">
        <v>1255</v>
      </c>
      <c r="F1019" s="223" t="s">
        <v>1256</v>
      </c>
      <c r="G1019" s="224" t="s">
        <v>292</v>
      </c>
      <c r="H1019" s="225">
        <v>2</v>
      </c>
      <c r="I1019" s="226"/>
      <c r="J1019" s="226"/>
      <c r="K1019" s="227">
        <f>ROUND(P1019*H1019,2)</f>
        <v>0</v>
      </c>
      <c r="L1019" s="223" t="s">
        <v>1</v>
      </c>
      <c r="M1019" s="44"/>
      <c r="N1019" s="228" t="s">
        <v>1</v>
      </c>
      <c r="O1019" s="229" t="s">
        <v>39</v>
      </c>
      <c r="P1019" s="230">
        <f>I1019+J1019</f>
        <v>0</v>
      </c>
      <c r="Q1019" s="230">
        <f>ROUND(I1019*H1019,2)</f>
        <v>0</v>
      </c>
      <c r="R1019" s="230">
        <f>ROUND(J1019*H1019,2)</f>
        <v>0</v>
      </c>
      <c r="S1019" s="91"/>
      <c r="T1019" s="231">
        <f>S1019*H1019</f>
        <v>0</v>
      </c>
      <c r="U1019" s="231">
        <v>0</v>
      </c>
      <c r="V1019" s="231">
        <f>U1019*H1019</f>
        <v>0</v>
      </c>
      <c r="W1019" s="231">
        <v>0</v>
      </c>
      <c r="X1019" s="232">
        <f>W1019*H1019</f>
        <v>0</v>
      </c>
      <c r="Y1019" s="38"/>
      <c r="Z1019" s="38"/>
      <c r="AA1019" s="38"/>
      <c r="AB1019" s="38"/>
      <c r="AC1019" s="38"/>
      <c r="AD1019" s="38"/>
      <c r="AE1019" s="38"/>
      <c r="AR1019" s="233" t="s">
        <v>198</v>
      </c>
      <c r="AT1019" s="233" t="s">
        <v>171</v>
      </c>
      <c r="AU1019" s="233" t="s">
        <v>85</v>
      </c>
      <c r="AY1019" s="17" t="s">
        <v>168</v>
      </c>
      <c r="BE1019" s="234">
        <f>IF(O1019="základní",K1019,0)</f>
        <v>0</v>
      </c>
      <c r="BF1019" s="234">
        <f>IF(O1019="snížená",K1019,0)</f>
        <v>0</v>
      </c>
      <c r="BG1019" s="234">
        <f>IF(O1019="zákl. přenesená",K1019,0)</f>
        <v>0</v>
      </c>
      <c r="BH1019" s="234">
        <f>IF(O1019="sníž. přenesená",K1019,0)</f>
        <v>0</v>
      </c>
      <c r="BI1019" s="234">
        <f>IF(O1019="nulová",K1019,0)</f>
        <v>0</v>
      </c>
      <c r="BJ1019" s="17" t="s">
        <v>83</v>
      </c>
      <c r="BK1019" s="234">
        <f>ROUND(P1019*H1019,2)</f>
        <v>0</v>
      </c>
      <c r="BL1019" s="17" t="s">
        <v>198</v>
      </c>
      <c r="BM1019" s="233" t="s">
        <v>1257</v>
      </c>
    </row>
    <row r="1020" s="2" customFormat="1">
      <c r="A1020" s="38"/>
      <c r="B1020" s="39"/>
      <c r="C1020" s="40"/>
      <c r="D1020" s="235" t="s">
        <v>176</v>
      </c>
      <c r="E1020" s="40"/>
      <c r="F1020" s="236" t="s">
        <v>1256</v>
      </c>
      <c r="G1020" s="40"/>
      <c r="H1020" s="40"/>
      <c r="I1020" s="237"/>
      <c r="J1020" s="237"/>
      <c r="K1020" s="40"/>
      <c r="L1020" s="40"/>
      <c r="M1020" s="44"/>
      <c r="N1020" s="238"/>
      <c r="O1020" s="239"/>
      <c r="P1020" s="91"/>
      <c r="Q1020" s="91"/>
      <c r="R1020" s="91"/>
      <c r="S1020" s="91"/>
      <c r="T1020" s="91"/>
      <c r="U1020" s="91"/>
      <c r="V1020" s="91"/>
      <c r="W1020" s="91"/>
      <c r="X1020" s="92"/>
      <c r="Y1020" s="38"/>
      <c r="Z1020" s="38"/>
      <c r="AA1020" s="38"/>
      <c r="AB1020" s="38"/>
      <c r="AC1020" s="38"/>
      <c r="AD1020" s="38"/>
      <c r="AE1020" s="38"/>
      <c r="AT1020" s="17" t="s">
        <v>176</v>
      </c>
      <c r="AU1020" s="17" t="s">
        <v>85</v>
      </c>
    </row>
    <row r="1021" s="2" customFormat="1" ht="24.15" customHeight="1">
      <c r="A1021" s="38"/>
      <c r="B1021" s="39"/>
      <c r="C1021" s="221" t="s">
        <v>1258</v>
      </c>
      <c r="D1021" s="221" t="s">
        <v>171</v>
      </c>
      <c r="E1021" s="222" t="s">
        <v>1259</v>
      </c>
      <c r="F1021" s="223" t="s">
        <v>1260</v>
      </c>
      <c r="G1021" s="224" t="s">
        <v>226</v>
      </c>
      <c r="H1021" s="225">
        <v>10.087999999999998</v>
      </c>
      <c r="I1021" s="226"/>
      <c r="J1021" s="226"/>
      <c r="K1021" s="227">
        <f>ROUND(P1021*H1021,2)</f>
        <v>0</v>
      </c>
      <c r="L1021" s="223" t="s">
        <v>1</v>
      </c>
      <c r="M1021" s="44"/>
      <c r="N1021" s="228" t="s">
        <v>1</v>
      </c>
      <c r="O1021" s="229" t="s">
        <v>39</v>
      </c>
      <c r="P1021" s="230">
        <f>I1021+J1021</f>
        <v>0</v>
      </c>
      <c r="Q1021" s="230">
        <f>ROUND(I1021*H1021,2)</f>
        <v>0</v>
      </c>
      <c r="R1021" s="230">
        <f>ROUND(J1021*H1021,2)</f>
        <v>0</v>
      </c>
      <c r="S1021" s="91"/>
      <c r="T1021" s="231">
        <f>S1021*H1021</f>
        <v>0</v>
      </c>
      <c r="U1021" s="231">
        <v>0</v>
      </c>
      <c r="V1021" s="231">
        <f>U1021*H1021</f>
        <v>0</v>
      </c>
      <c r="W1021" s="231">
        <v>0</v>
      </c>
      <c r="X1021" s="232">
        <f>W1021*H1021</f>
        <v>0</v>
      </c>
      <c r="Y1021" s="38"/>
      <c r="Z1021" s="38"/>
      <c r="AA1021" s="38"/>
      <c r="AB1021" s="38"/>
      <c r="AC1021" s="38"/>
      <c r="AD1021" s="38"/>
      <c r="AE1021" s="38"/>
      <c r="AR1021" s="233" t="s">
        <v>198</v>
      </c>
      <c r="AT1021" s="233" t="s">
        <v>171</v>
      </c>
      <c r="AU1021" s="233" t="s">
        <v>85</v>
      </c>
      <c r="AY1021" s="17" t="s">
        <v>168</v>
      </c>
      <c r="BE1021" s="234">
        <f>IF(O1021="základní",K1021,0)</f>
        <v>0</v>
      </c>
      <c r="BF1021" s="234">
        <f>IF(O1021="snížená",K1021,0)</f>
        <v>0</v>
      </c>
      <c r="BG1021" s="234">
        <f>IF(O1021="zákl. přenesená",K1021,0)</f>
        <v>0</v>
      </c>
      <c r="BH1021" s="234">
        <f>IF(O1021="sníž. přenesená",K1021,0)</f>
        <v>0</v>
      </c>
      <c r="BI1021" s="234">
        <f>IF(O1021="nulová",K1021,0)</f>
        <v>0</v>
      </c>
      <c r="BJ1021" s="17" t="s">
        <v>83</v>
      </c>
      <c r="BK1021" s="234">
        <f>ROUND(P1021*H1021,2)</f>
        <v>0</v>
      </c>
      <c r="BL1021" s="17" t="s">
        <v>198</v>
      </c>
      <c r="BM1021" s="233" t="s">
        <v>1261</v>
      </c>
    </row>
    <row r="1022" s="2" customFormat="1">
      <c r="A1022" s="38"/>
      <c r="B1022" s="39"/>
      <c r="C1022" s="40"/>
      <c r="D1022" s="235" t="s">
        <v>176</v>
      </c>
      <c r="E1022" s="40"/>
      <c r="F1022" s="236" t="s">
        <v>1260</v>
      </c>
      <c r="G1022" s="40"/>
      <c r="H1022" s="40"/>
      <c r="I1022" s="237"/>
      <c r="J1022" s="237"/>
      <c r="K1022" s="40"/>
      <c r="L1022" s="40"/>
      <c r="M1022" s="44"/>
      <c r="N1022" s="238"/>
      <c r="O1022" s="239"/>
      <c r="P1022" s="91"/>
      <c r="Q1022" s="91"/>
      <c r="R1022" s="91"/>
      <c r="S1022" s="91"/>
      <c r="T1022" s="91"/>
      <c r="U1022" s="91"/>
      <c r="V1022" s="91"/>
      <c r="W1022" s="91"/>
      <c r="X1022" s="92"/>
      <c r="Y1022" s="38"/>
      <c r="Z1022" s="38"/>
      <c r="AA1022" s="38"/>
      <c r="AB1022" s="38"/>
      <c r="AC1022" s="38"/>
      <c r="AD1022" s="38"/>
      <c r="AE1022" s="38"/>
      <c r="AT1022" s="17" t="s">
        <v>176</v>
      </c>
      <c r="AU1022" s="17" t="s">
        <v>85</v>
      </c>
    </row>
    <row r="1023" s="12" customFormat="1" ht="22.8" customHeight="1">
      <c r="A1023" s="12"/>
      <c r="B1023" s="204"/>
      <c r="C1023" s="205"/>
      <c r="D1023" s="206" t="s">
        <v>75</v>
      </c>
      <c r="E1023" s="219" t="s">
        <v>1262</v>
      </c>
      <c r="F1023" s="219" t="s">
        <v>1263</v>
      </c>
      <c r="G1023" s="205"/>
      <c r="H1023" s="205"/>
      <c r="I1023" s="208"/>
      <c r="J1023" s="208"/>
      <c r="K1023" s="220">
        <f>BK1023</f>
        <v>0</v>
      </c>
      <c r="L1023" s="205"/>
      <c r="M1023" s="210"/>
      <c r="N1023" s="211"/>
      <c r="O1023" s="212"/>
      <c r="P1023" s="212"/>
      <c r="Q1023" s="213">
        <f>SUM(Q1024:Q1058)</f>
        <v>0</v>
      </c>
      <c r="R1023" s="213">
        <f>SUM(R1024:R1058)</f>
        <v>0</v>
      </c>
      <c r="S1023" s="212"/>
      <c r="T1023" s="214">
        <f>SUM(T1024:T1058)</f>
        <v>0</v>
      </c>
      <c r="U1023" s="212"/>
      <c r="V1023" s="214">
        <f>SUM(V1024:V1058)</f>
        <v>0</v>
      </c>
      <c r="W1023" s="212"/>
      <c r="X1023" s="215">
        <f>SUM(X1024:X1058)</f>
        <v>0</v>
      </c>
      <c r="Y1023" s="12"/>
      <c r="Z1023" s="12"/>
      <c r="AA1023" s="12"/>
      <c r="AB1023" s="12"/>
      <c r="AC1023" s="12"/>
      <c r="AD1023" s="12"/>
      <c r="AE1023" s="12"/>
      <c r="AR1023" s="216" t="s">
        <v>85</v>
      </c>
      <c r="AT1023" s="217" t="s">
        <v>75</v>
      </c>
      <c r="AU1023" s="217" t="s">
        <v>83</v>
      </c>
      <c r="AY1023" s="216" t="s">
        <v>168</v>
      </c>
      <c r="BK1023" s="218">
        <f>SUM(BK1024:BK1058)</f>
        <v>0</v>
      </c>
    </row>
    <row r="1024" s="2" customFormat="1" ht="24.15" customHeight="1">
      <c r="A1024" s="38"/>
      <c r="B1024" s="39"/>
      <c r="C1024" s="221" t="s">
        <v>739</v>
      </c>
      <c r="D1024" s="221" t="s">
        <v>171</v>
      </c>
      <c r="E1024" s="222" t="s">
        <v>1264</v>
      </c>
      <c r="F1024" s="223" t="s">
        <v>1265</v>
      </c>
      <c r="G1024" s="224" t="s">
        <v>203</v>
      </c>
      <c r="H1024" s="225">
        <v>110.7</v>
      </c>
      <c r="I1024" s="226"/>
      <c r="J1024" s="226"/>
      <c r="K1024" s="227">
        <f>ROUND(P1024*H1024,2)</f>
        <v>0</v>
      </c>
      <c r="L1024" s="223" t="s">
        <v>1</v>
      </c>
      <c r="M1024" s="44"/>
      <c r="N1024" s="228" t="s">
        <v>1</v>
      </c>
      <c r="O1024" s="229" t="s">
        <v>39</v>
      </c>
      <c r="P1024" s="230">
        <f>I1024+J1024</f>
        <v>0</v>
      </c>
      <c r="Q1024" s="230">
        <f>ROUND(I1024*H1024,2)</f>
        <v>0</v>
      </c>
      <c r="R1024" s="230">
        <f>ROUND(J1024*H1024,2)</f>
        <v>0</v>
      </c>
      <c r="S1024" s="91"/>
      <c r="T1024" s="231">
        <f>S1024*H1024</f>
        <v>0</v>
      </c>
      <c r="U1024" s="231">
        <v>0</v>
      </c>
      <c r="V1024" s="231">
        <f>U1024*H1024</f>
        <v>0</v>
      </c>
      <c r="W1024" s="231">
        <v>0</v>
      </c>
      <c r="X1024" s="232">
        <f>W1024*H1024</f>
        <v>0</v>
      </c>
      <c r="Y1024" s="38"/>
      <c r="Z1024" s="38"/>
      <c r="AA1024" s="38"/>
      <c r="AB1024" s="38"/>
      <c r="AC1024" s="38"/>
      <c r="AD1024" s="38"/>
      <c r="AE1024" s="38"/>
      <c r="AR1024" s="233" t="s">
        <v>198</v>
      </c>
      <c r="AT1024" s="233" t="s">
        <v>171</v>
      </c>
      <c r="AU1024" s="233" t="s">
        <v>85</v>
      </c>
      <c r="AY1024" s="17" t="s">
        <v>168</v>
      </c>
      <c r="BE1024" s="234">
        <f>IF(O1024="základní",K1024,0)</f>
        <v>0</v>
      </c>
      <c r="BF1024" s="234">
        <f>IF(O1024="snížená",K1024,0)</f>
        <v>0</v>
      </c>
      <c r="BG1024" s="234">
        <f>IF(O1024="zákl. přenesená",K1024,0)</f>
        <v>0</v>
      </c>
      <c r="BH1024" s="234">
        <f>IF(O1024="sníž. přenesená",K1024,0)</f>
        <v>0</v>
      </c>
      <c r="BI1024" s="234">
        <f>IF(O1024="nulová",K1024,0)</f>
        <v>0</v>
      </c>
      <c r="BJ1024" s="17" t="s">
        <v>83</v>
      </c>
      <c r="BK1024" s="234">
        <f>ROUND(P1024*H1024,2)</f>
        <v>0</v>
      </c>
      <c r="BL1024" s="17" t="s">
        <v>198</v>
      </c>
      <c r="BM1024" s="233" t="s">
        <v>1266</v>
      </c>
    </row>
    <row r="1025" s="2" customFormat="1">
      <c r="A1025" s="38"/>
      <c r="B1025" s="39"/>
      <c r="C1025" s="40"/>
      <c r="D1025" s="235" t="s">
        <v>176</v>
      </c>
      <c r="E1025" s="40"/>
      <c r="F1025" s="236" t="s">
        <v>1265</v>
      </c>
      <c r="G1025" s="40"/>
      <c r="H1025" s="40"/>
      <c r="I1025" s="237"/>
      <c r="J1025" s="237"/>
      <c r="K1025" s="40"/>
      <c r="L1025" s="40"/>
      <c r="M1025" s="44"/>
      <c r="N1025" s="238"/>
      <c r="O1025" s="239"/>
      <c r="P1025" s="91"/>
      <c r="Q1025" s="91"/>
      <c r="R1025" s="91"/>
      <c r="S1025" s="91"/>
      <c r="T1025" s="91"/>
      <c r="U1025" s="91"/>
      <c r="V1025" s="91"/>
      <c r="W1025" s="91"/>
      <c r="X1025" s="92"/>
      <c r="Y1025" s="38"/>
      <c r="Z1025" s="38"/>
      <c r="AA1025" s="38"/>
      <c r="AB1025" s="38"/>
      <c r="AC1025" s="38"/>
      <c r="AD1025" s="38"/>
      <c r="AE1025" s="38"/>
      <c r="AT1025" s="17" t="s">
        <v>176</v>
      </c>
      <c r="AU1025" s="17" t="s">
        <v>85</v>
      </c>
    </row>
    <row r="1026" s="13" customFormat="1">
      <c r="A1026" s="13"/>
      <c r="B1026" s="240"/>
      <c r="C1026" s="241"/>
      <c r="D1026" s="235" t="s">
        <v>205</v>
      </c>
      <c r="E1026" s="242" t="s">
        <v>1</v>
      </c>
      <c r="F1026" s="243" t="s">
        <v>1267</v>
      </c>
      <c r="G1026" s="241"/>
      <c r="H1026" s="244">
        <v>110.7</v>
      </c>
      <c r="I1026" s="245"/>
      <c r="J1026" s="245"/>
      <c r="K1026" s="241"/>
      <c r="L1026" s="241"/>
      <c r="M1026" s="246"/>
      <c r="N1026" s="247"/>
      <c r="O1026" s="248"/>
      <c r="P1026" s="248"/>
      <c r="Q1026" s="248"/>
      <c r="R1026" s="248"/>
      <c r="S1026" s="248"/>
      <c r="T1026" s="248"/>
      <c r="U1026" s="248"/>
      <c r="V1026" s="248"/>
      <c r="W1026" s="248"/>
      <c r="X1026" s="249"/>
      <c r="Y1026" s="13"/>
      <c r="Z1026" s="13"/>
      <c r="AA1026" s="13"/>
      <c r="AB1026" s="13"/>
      <c r="AC1026" s="13"/>
      <c r="AD1026" s="13"/>
      <c r="AE1026" s="13"/>
      <c r="AT1026" s="250" t="s">
        <v>205</v>
      </c>
      <c r="AU1026" s="250" t="s">
        <v>85</v>
      </c>
      <c r="AV1026" s="13" t="s">
        <v>85</v>
      </c>
      <c r="AW1026" s="13" t="s">
        <v>5</v>
      </c>
      <c r="AX1026" s="13" t="s">
        <v>76</v>
      </c>
      <c r="AY1026" s="250" t="s">
        <v>168</v>
      </c>
    </row>
    <row r="1027" s="14" customFormat="1">
      <c r="A1027" s="14"/>
      <c r="B1027" s="251"/>
      <c r="C1027" s="252"/>
      <c r="D1027" s="235" t="s">
        <v>205</v>
      </c>
      <c r="E1027" s="253" t="s">
        <v>1</v>
      </c>
      <c r="F1027" s="254" t="s">
        <v>207</v>
      </c>
      <c r="G1027" s="252"/>
      <c r="H1027" s="255">
        <v>110.7</v>
      </c>
      <c r="I1027" s="256"/>
      <c r="J1027" s="256"/>
      <c r="K1027" s="252"/>
      <c r="L1027" s="252"/>
      <c r="M1027" s="257"/>
      <c r="N1027" s="258"/>
      <c r="O1027" s="259"/>
      <c r="P1027" s="259"/>
      <c r="Q1027" s="259"/>
      <c r="R1027" s="259"/>
      <c r="S1027" s="259"/>
      <c r="T1027" s="259"/>
      <c r="U1027" s="259"/>
      <c r="V1027" s="259"/>
      <c r="W1027" s="259"/>
      <c r="X1027" s="260"/>
      <c r="Y1027" s="14"/>
      <c r="Z1027" s="14"/>
      <c r="AA1027" s="14"/>
      <c r="AB1027" s="14"/>
      <c r="AC1027" s="14"/>
      <c r="AD1027" s="14"/>
      <c r="AE1027" s="14"/>
      <c r="AT1027" s="261" t="s">
        <v>205</v>
      </c>
      <c r="AU1027" s="261" t="s">
        <v>85</v>
      </c>
      <c r="AV1027" s="14" t="s">
        <v>175</v>
      </c>
      <c r="AW1027" s="14" t="s">
        <v>5</v>
      </c>
      <c r="AX1027" s="14" t="s">
        <v>83</v>
      </c>
      <c r="AY1027" s="261" t="s">
        <v>168</v>
      </c>
    </row>
    <row r="1028" s="2" customFormat="1" ht="24.15" customHeight="1">
      <c r="A1028" s="38"/>
      <c r="B1028" s="39"/>
      <c r="C1028" s="221" t="s">
        <v>1268</v>
      </c>
      <c r="D1028" s="221" t="s">
        <v>171</v>
      </c>
      <c r="E1028" s="222" t="s">
        <v>1269</v>
      </c>
      <c r="F1028" s="223" t="s">
        <v>1270</v>
      </c>
      <c r="G1028" s="224" t="s">
        <v>203</v>
      </c>
      <c r="H1028" s="225">
        <v>110.7</v>
      </c>
      <c r="I1028" s="226"/>
      <c r="J1028" s="226"/>
      <c r="K1028" s="227">
        <f>ROUND(P1028*H1028,2)</f>
        <v>0</v>
      </c>
      <c r="L1028" s="223" t="s">
        <v>1</v>
      </c>
      <c r="M1028" s="44"/>
      <c r="N1028" s="228" t="s">
        <v>1</v>
      </c>
      <c r="O1028" s="229" t="s">
        <v>39</v>
      </c>
      <c r="P1028" s="230">
        <f>I1028+J1028</f>
        <v>0</v>
      </c>
      <c r="Q1028" s="230">
        <f>ROUND(I1028*H1028,2)</f>
        <v>0</v>
      </c>
      <c r="R1028" s="230">
        <f>ROUND(J1028*H1028,2)</f>
        <v>0</v>
      </c>
      <c r="S1028" s="91"/>
      <c r="T1028" s="231">
        <f>S1028*H1028</f>
        <v>0</v>
      </c>
      <c r="U1028" s="231">
        <v>0</v>
      </c>
      <c r="V1028" s="231">
        <f>U1028*H1028</f>
        <v>0</v>
      </c>
      <c r="W1028" s="231">
        <v>0</v>
      </c>
      <c r="X1028" s="232">
        <f>W1028*H1028</f>
        <v>0</v>
      </c>
      <c r="Y1028" s="38"/>
      <c r="Z1028" s="38"/>
      <c r="AA1028" s="38"/>
      <c r="AB1028" s="38"/>
      <c r="AC1028" s="38"/>
      <c r="AD1028" s="38"/>
      <c r="AE1028" s="38"/>
      <c r="AR1028" s="233" t="s">
        <v>198</v>
      </c>
      <c r="AT1028" s="233" t="s">
        <v>171</v>
      </c>
      <c r="AU1028" s="233" t="s">
        <v>85</v>
      </c>
      <c r="AY1028" s="17" t="s">
        <v>168</v>
      </c>
      <c r="BE1028" s="234">
        <f>IF(O1028="základní",K1028,0)</f>
        <v>0</v>
      </c>
      <c r="BF1028" s="234">
        <f>IF(O1028="snížená",K1028,0)</f>
        <v>0</v>
      </c>
      <c r="BG1028" s="234">
        <f>IF(O1028="zákl. přenesená",K1028,0)</f>
        <v>0</v>
      </c>
      <c r="BH1028" s="234">
        <f>IF(O1028="sníž. přenesená",K1028,0)</f>
        <v>0</v>
      </c>
      <c r="BI1028" s="234">
        <f>IF(O1028="nulová",K1028,0)</f>
        <v>0</v>
      </c>
      <c r="BJ1028" s="17" t="s">
        <v>83</v>
      </c>
      <c r="BK1028" s="234">
        <f>ROUND(P1028*H1028,2)</f>
        <v>0</v>
      </c>
      <c r="BL1028" s="17" t="s">
        <v>198</v>
      </c>
      <c r="BM1028" s="233" t="s">
        <v>1271</v>
      </c>
    </row>
    <row r="1029" s="2" customFormat="1">
      <c r="A1029" s="38"/>
      <c r="B1029" s="39"/>
      <c r="C1029" s="40"/>
      <c r="D1029" s="235" t="s">
        <v>176</v>
      </c>
      <c r="E1029" s="40"/>
      <c r="F1029" s="236" t="s">
        <v>1270</v>
      </c>
      <c r="G1029" s="40"/>
      <c r="H1029" s="40"/>
      <c r="I1029" s="237"/>
      <c r="J1029" s="237"/>
      <c r="K1029" s="40"/>
      <c r="L1029" s="40"/>
      <c r="M1029" s="44"/>
      <c r="N1029" s="238"/>
      <c r="O1029" s="239"/>
      <c r="P1029" s="91"/>
      <c r="Q1029" s="91"/>
      <c r="R1029" s="91"/>
      <c r="S1029" s="91"/>
      <c r="T1029" s="91"/>
      <c r="U1029" s="91"/>
      <c r="V1029" s="91"/>
      <c r="W1029" s="91"/>
      <c r="X1029" s="92"/>
      <c r="Y1029" s="38"/>
      <c r="Z1029" s="38"/>
      <c r="AA1029" s="38"/>
      <c r="AB1029" s="38"/>
      <c r="AC1029" s="38"/>
      <c r="AD1029" s="38"/>
      <c r="AE1029" s="38"/>
      <c r="AT1029" s="17" t="s">
        <v>176</v>
      </c>
      <c r="AU1029" s="17" t="s">
        <v>85</v>
      </c>
    </row>
    <row r="1030" s="13" customFormat="1">
      <c r="A1030" s="13"/>
      <c r="B1030" s="240"/>
      <c r="C1030" s="241"/>
      <c r="D1030" s="235" t="s">
        <v>205</v>
      </c>
      <c r="E1030" s="242" t="s">
        <v>1</v>
      </c>
      <c r="F1030" s="243" t="s">
        <v>799</v>
      </c>
      <c r="G1030" s="241"/>
      <c r="H1030" s="244">
        <v>110.7</v>
      </c>
      <c r="I1030" s="245"/>
      <c r="J1030" s="245"/>
      <c r="K1030" s="241"/>
      <c r="L1030" s="241"/>
      <c r="M1030" s="246"/>
      <c r="N1030" s="247"/>
      <c r="O1030" s="248"/>
      <c r="P1030" s="248"/>
      <c r="Q1030" s="248"/>
      <c r="R1030" s="248"/>
      <c r="S1030" s="248"/>
      <c r="T1030" s="248"/>
      <c r="U1030" s="248"/>
      <c r="V1030" s="248"/>
      <c r="W1030" s="248"/>
      <c r="X1030" s="249"/>
      <c r="Y1030" s="13"/>
      <c r="Z1030" s="13"/>
      <c r="AA1030" s="13"/>
      <c r="AB1030" s="13"/>
      <c r="AC1030" s="13"/>
      <c r="AD1030" s="13"/>
      <c r="AE1030" s="13"/>
      <c r="AT1030" s="250" t="s">
        <v>205</v>
      </c>
      <c r="AU1030" s="250" t="s">
        <v>85</v>
      </c>
      <c r="AV1030" s="13" t="s">
        <v>85</v>
      </c>
      <c r="AW1030" s="13" t="s">
        <v>5</v>
      </c>
      <c r="AX1030" s="13" t="s">
        <v>76</v>
      </c>
      <c r="AY1030" s="250" t="s">
        <v>168</v>
      </c>
    </row>
    <row r="1031" s="14" customFormat="1">
      <c r="A1031" s="14"/>
      <c r="B1031" s="251"/>
      <c r="C1031" s="252"/>
      <c r="D1031" s="235" t="s">
        <v>205</v>
      </c>
      <c r="E1031" s="253" t="s">
        <v>1</v>
      </c>
      <c r="F1031" s="254" t="s">
        <v>207</v>
      </c>
      <c r="G1031" s="252"/>
      <c r="H1031" s="255">
        <v>110.7</v>
      </c>
      <c r="I1031" s="256"/>
      <c r="J1031" s="256"/>
      <c r="K1031" s="252"/>
      <c r="L1031" s="252"/>
      <c r="M1031" s="257"/>
      <c r="N1031" s="258"/>
      <c r="O1031" s="259"/>
      <c r="P1031" s="259"/>
      <c r="Q1031" s="259"/>
      <c r="R1031" s="259"/>
      <c r="S1031" s="259"/>
      <c r="T1031" s="259"/>
      <c r="U1031" s="259"/>
      <c r="V1031" s="259"/>
      <c r="W1031" s="259"/>
      <c r="X1031" s="260"/>
      <c r="Y1031" s="14"/>
      <c r="Z1031" s="14"/>
      <c r="AA1031" s="14"/>
      <c r="AB1031" s="14"/>
      <c r="AC1031" s="14"/>
      <c r="AD1031" s="14"/>
      <c r="AE1031" s="14"/>
      <c r="AT1031" s="261" t="s">
        <v>205</v>
      </c>
      <c r="AU1031" s="261" t="s">
        <v>85</v>
      </c>
      <c r="AV1031" s="14" t="s">
        <v>175</v>
      </c>
      <c r="AW1031" s="14" t="s">
        <v>5</v>
      </c>
      <c r="AX1031" s="14" t="s">
        <v>83</v>
      </c>
      <c r="AY1031" s="261" t="s">
        <v>168</v>
      </c>
    </row>
    <row r="1032" s="2" customFormat="1" ht="16.5" customHeight="1">
      <c r="A1032" s="38"/>
      <c r="B1032" s="39"/>
      <c r="C1032" s="221" t="s">
        <v>743</v>
      </c>
      <c r="D1032" s="221" t="s">
        <v>171</v>
      </c>
      <c r="E1032" s="222" t="s">
        <v>1272</v>
      </c>
      <c r="F1032" s="223" t="s">
        <v>1273</v>
      </c>
      <c r="G1032" s="224" t="s">
        <v>203</v>
      </c>
      <c r="H1032" s="225">
        <v>110.7</v>
      </c>
      <c r="I1032" s="226"/>
      <c r="J1032" s="226"/>
      <c r="K1032" s="227">
        <f>ROUND(P1032*H1032,2)</f>
        <v>0</v>
      </c>
      <c r="L1032" s="223" t="s">
        <v>1</v>
      </c>
      <c r="M1032" s="44"/>
      <c r="N1032" s="228" t="s">
        <v>1</v>
      </c>
      <c r="O1032" s="229" t="s">
        <v>39</v>
      </c>
      <c r="P1032" s="230">
        <f>I1032+J1032</f>
        <v>0</v>
      </c>
      <c r="Q1032" s="230">
        <f>ROUND(I1032*H1032,2)</f>
        <v>0</v>
      </c>
      <c r="R1032" s="230">
        <f>ROUND(J1032*H1032,2)</f>
        <v>0</v>
      </c>
      <c r="S1032" s="91"/>
      <c r="T1032" s="231">
        <f>S1032*H1032</f>
        <v>0</v>
      </c>
      <c r="U1032" s="231">
        <v>0</v>
      </c>
      <c r="V1032" s="231">
        <f>U1032*H1032</f>
        <v>0</v>
      </c>
      <c r="W1032" s="231">
        <v>0</v>
      </c>
      <c r="X1032" s="232">
        <f>W1032*H1032</f>
        <v>0</v>
      </c>
      <c r="Y1032" s="38"/>
      <c r="Z1032" s="38"/>
      <c r="AA1032" s="38"/>
      <c r="AB1032" s="38"/>
      <c r="AC1032" s="38"/>
      <c r="AD1032" s="38"/>
      <c r="AE1032" s="38"/>
      <c r="AR1032" s="233" t="s">
        <v>198</v>
      </c>
      <c r="AT1032" s="233" t="s">
        <v>171</v>
      </c>
      <c r="AU1032" s="233" t="s">
        <v>85</v>
      </c>
      <c r="AY1032" s="17" t="s">
        <v>168</v>
      </c>
      <c r="BE1032" s="234">
        <f>IF(O1032="základní",K1032,0)</f>
        <v>0</v>
      </c>
      <c r="BF1032" s="234">
        <f>IF(O1032="snížená",K1032,0)</f>
        <v>0</v>
      </c>
      <c r="BG1032" s="234">
        <f>IF(O1032="zákl. přenesená",K1032,0)</f>
        <v>0</v>
      </c>
      <c r="BH1032" s="234">
        <f>IF(O1032="sníž. přenesená",K1032,0)</f>
        <v>0</v>
      </c>
      <c r="BI1032" s="234">
        <f>IF(O1032="nulová",K1032,0)</f>
        <v>0</v>
      </c>
      <c r="BJ1032" s="17" t="s">
        <v>83</v>
      </c>
      <c r="BK1032" s="234">
        <f>ROUND(P1032*H1032,2)</f>
        <v>0</v>
      </c>
      <c r="BL1032" s="17" t="s">
        <v>198</v>
      </c>
      <c r="BM1032" s="233" t="s">
        <v>1274</v>
      </c>
    </row>
    <row r="1033" s="2" customFormat="1">
      <c r="A1033" s="38"/>
      <c r="B1033" s="39"/>
      <c r="C1033" s="40"/>
      <c r="D1033" s="235" t="s">
        <v>176</v>
      </c>
      <c r="E1033" s="40"/>
      <c r="F1033" s="236" t="s">
        <v>1273</v>
      </c>
      <c r="G1033" s="40"/>
      <c r="H1033" s="40"/>
      <c r="I1033" s="237"/>
      <c r="J1033" s="237"/>
      <c r="K1033" s="40"/>
      <c r="L1033" s="40"/>
      <c r="M1033" s="44"/>
      <c r="N1033" s="238"/>
      <c r="O1033" s="239"/>
      <c r="P1033" s="91"/>
      <c r="Q1033" s="91"/>
      <c r="R1033" s="91"/>
      <c r="S1033" s="91"/>
      <c r="T1033" s="91"/>
      <c r="U1033" s="91"/>
      <c r="V1033" s="91"/>
      <c r="W1033" s="91"/>
      <c r="X1033" s="92"/>
      <c r="Y1033" s="38"/>
      <c r="Z1033" s="38"/>
      <c r="AA1033" s="38"/>
      <c r="AB1033" s="38"/>
      <c r="AC1033" s="38"/>
      <c r="AD1033" s="38"/>
      <c r="AE1033" s="38"/>
      <c r="AT1033" s="17" t="s">
        <v>176</v>
      </c>
      <c r="AU1033" s="17" t="s">
        <v>85</v>
      </c>
    </row>
    <row r="1034" s="2" customFormat="1" ht="33" customHeight="1">
      <c r="A1034" s="38"/>
      <c r="B1034" s="39"/>
      <c r="C1034" s="262" t="s">
        <v>1275</v>
      </c>
      <c r="D1034" s="262" t="s">
        <v>304</v>
      </c>
      <c r="E1034" s="263" t="s">
        <v>1276</v>
      </c>
      <c r="F1034" s="264" t="s">
        <v>1277</v>
      </c>
      <c r="G1034" s="265" t="s">
        <v>203</v>
      </c>
      <c r="H1034" s="266">
        <v>121.77</v>
      </c>
      <c r="I1034" s="267"/>
      <c r="J1034" s="268"/>
      <c r="K1034" s="269">
        <f>ROUND(P1034*H1034,2)</f>
        <v>0</v>
      </c>
      <c r="L1034" s="264" t="s">
        <v>1</v>
      </c>
      <c r="M1034" s="270"/>
      <c r="N1034" s="271" t="s">
        <v>1</v>
      </c>
      <c r="O1034" s="229" t="s">
        <v>39</v>
      </c>
      <c r="P1034" s="230">
        <f>I1034+J1034</f>
        <v>0</v>
      </c>
      <c r="Q1034" s="230">
        <f>ROUND(I1034*H1034,2)</f>
        <v>0</v>
      </c>
      <c r="R1034" s="230">
        <f>ROUND(J1034*H1034,2)</f>
        <v>0</v>
      </c>
      <c r="S1034" s="91"/>
      <c r="T1034" s="231">
        <f>S1034*H1034</f>
        <v>0</v>
      </c>
      <c r="U1034" s="231">
        <v>0</v>
      </c>
      <c r="V1034" s="231">
        <f>U1034*H1034</f>
        <v>0</v>
      </c>
      <c r="W1034" s="231">
        <v>0</v>
      </c>
      <c r="X1034" s="232">
        <f>W1034*H1034</f>
        <v>0</v>
      </c>
      <c r="Y1034" s="38"/>
      <c r="Z1034" s="38"/>
      <c r="AA1034" s="38"/>
      <c r="AB1034" s="38"/>
      <c r="AC1034" s="38"/>
      <c r="AD1034" s="38"/>
      <c r="AE1034" s="38"/>
      <c r="AR1034" s="233" t="s">
        <v>236</v>
      </c>
      <c r="AT1034" s="233" t="s">
        <v>304</v>
      </c>
      <c r="AU1034" s="233" t="s">
        <v>85</v>
      </c>
      <c r="AY1034" s="17" t="s">
        <v>168</v>
      </c>
      <c r="BE1034" s="234">
        <f>IF(O1034="základní",K1034,0)</f>
        <v>0</v>
      </c>
      <c r="BF1034" s="234">
        <f>IF(O1034="snížená",K1034,0)</f>
        <v>0</v>
      </c>
      <c r="BG1034" s="234">
        <f>IF(O1034="zákl. přenesená",K1034,0)</f>
        <v>0</v>
      </c>
      <c r="BH1034" s="234">
        <f>IF(O1034="sníž. přenesená",K1034,0)</f>
        <v>0</v>
      </c>
      <c r="BI1034" s="234">
        <f>IF(O1034="nulová",K1034,0)</f>
        <v>0</v>
      </c>
      <c r="BJ1034" s="17" t="s">
        <v>83</v>
      </c>
      <c r="BK1034" s="234">
        <f>ROUND(P1034*H1034,2)</f>
        <v>0</v>
      </c>
      <c r="BL1034" s="17" t="s">
        <v>198</v>
      </c>
      <c r="BM1034" s="233" t="s">
        <v>1278</v>
      </c>
    </row>
    <row r="1035" s="2" customFormat="1">
      <c r="A1035" s="38"/>
      <c r="B1035" s="39"/>
      <c r="C1035" s="40"/>
      <c r="D1035" s="235" t="s">
        <v>176</v>
      </c>
      <c r="E1035" s="40"/>
      <c r="F1035" s="236" t="s">
        <v>1277</v>
      </c>
      <c r="G1035" s="40"/>
      <c r="H1035" s="40"/>
      <c r="I1035" s="237"/>
      <c r="J1035" s="237"/>
      <c r="K1035" s="40"/>
      <c r="L1035" s="40"/>
      <c r="M1035" s="44"/>
      <c r="N1035" s="238"/>
      <c r="O1035" s="239"/>
      <c r="P1035" s="91"/>
      <c r="Q1035" s="91"/>
      <c r="R1035" s="91"/>
      <c r="S1035" s="91"/>
      <c r="T1035" s="91"/>
      <c r="U1035" s="91"/>
      <c r="V1035" s="91"/>
      <c r="W1035" s="91"/>
      <c r="X1035" s="92"/>
      <c r="Y1035" s="38"/>
      <c r="Z1035" s="38"/>
      <c r="AA1035" s="38"/>
      <c r="AB1035" s="38"/>
      <c r="AC1035" s="38"/>
      <c r="AD1035" s="38"/>
      <c r="AE1035" s="38"/>
      <c r="AT1035" s="17" t="s">
        <v>176</v>
      </c>
      <c r="AU1035" s="17" t="s">
        <v>85</v>
      </c>
    </row>
    <row r="1036" s="13" customFormat="1">
      <c r="A1036" s="13"/>
      <c r="B1036" s="240"/>
      <c r="C1036" s="241"/>
      <c r="D1036" s="235" t="s">
        <v>205</v>
      </c>
      <c r="E1036" s="242" t="s">
        <v>1</v>
      </c>
      <c r="F1036" s="243" t="s">
        <v>1279</v>
      </c>
      <c r="G1036" s="241"/>
      <c r="H1036" s="244">
        <v>121.77</v>
      </c>
      <c r="I1036" s="245"/>
      <c r="J1036" s="245"/>
      <c r="K1036" s="241"/>
      <c r="L1036" s="241"/>
      <c r="M1036" s="246"/>
      <c r="N1036" s="247"/>
      <c r="O1036" s="248"/>
      <c r="P1036" s="248"/>
      <c r="Q1036" s="248"/>
      <c r="R1036" s="248"/>
      <c r="S1036" s="248"/>
      <c r="T1036" s="248"/>
      <c r="U1036" s="248"/>
      <c r="V1036" s="248"/>
      <c r="W1036" s="248"/>
      <c r="X1036" s="249"/>
      <c r="Y1036" s="13"/>
      <c r="Z1036" s="13"/>
      <c r="AA1036" s="13"/>
      <c r="AB1036" s="13"/>
      <c r="AC1036" s="13"/>
      <c r="AD1036" s="13"/>
      <c r="AE1036" s="13"/>
      <c r="AT1036" s="250" t="s">
        <v>205</v>
      </c>
      <c r="AU1036" s="250" t="s">
        <v>85</v>
      </c>
      <c r="AV1036" s="13" t="s">
        <v>85</v>
      </c>
      <c r="AW1036" s="13" t="s">
        <v>5</v>
      </c>
      <c r="AX1036" s="13" t="s">
        <v>76</v>
      </c>
      <c r="AY1036" s="250" t="s">
        <v>168</v>
      </c>
    </row>
    <row r="1037" s="14" customFormat="1">
      <c r="A1037" s="14"/>
      <c r="B1037" s="251"/>
      <c r="C1037" s="252"/>
      <c r="D1037" s="235" t="s">
        <v>205</v>
      </c>
      <c r="E1037" s="253" t="s">
        <v>1</v>
      </c>
      <c r="F1037" s="254" t="s">
        <v>207</v>
      </c>
      <c r="G1037" s="252"/>
      <c r="H1037" s="255">
        <v>121.77</v>
      </c>
      <c r="I1037" s="256"/>
      <c r="J1037" s="256"/>
      <c r="K1037" s="252"/>
      <c r="L1037" s="252"/>
      <c r="M1037" s="257"/>
      <c r="N1037" s="258"/>
      <c r="O1037" s="259"/>
      <c r="P1037" s="259"/>
      <c r="Q1037" s="259"/>
      <c r="R1037" s="259"/>
      <c r="S1037" s="259"/>
      <c r="T1037" s="259"/>
      <c r="U1037" s="259"/>
      <c r="V1037" s="259"/>
      <c r="W1037" s="259"/>
      <c r="X1037" s="260"/>
      <c r="Y1037" s="14"/>
      <c r="Z1037" s="14"/>
      <c r="AA1037" s="14"/>
      <c r="AB1037" s="14"/>
      <c r="AC1037" s="14"/>
      <c r="AD1037" s="14"/>
      <c r="AE1037" s="14"/>
      <c r="AT1037" s="261" t="s">
        <v>205</v>
      </c>
      <c r="AU1037" s="261" t="s">
        <v>85</v>
      </c>
      <c r="AV1037" s="14" t="s">
        <v>175</v>
      </c>
      <c r="AW1037" s="14" t="s">
        <v>5</v>
      </c>
      <c r="AX1037" s="14" t="s">
        <v>83</v>
      </c>
      <c r="AY1037" s="261" t="s">
        <v>168</v>
      </c>
    </row>
    <row r="1038" s="2" customFormat="1" ht="24.15" customHeight="1">
      <c r="A1038" s="38"/>
      <c r="B1038" s="39"/>
      <c r="C1038" s="221" t="s">
        <v>746</v>
      </c>
      <c r="D1038" s="221" t="s">
        <v>171</v>
      </c>
      <c r="E1038" s="222" t="s">
        <v>1280</v>
      </c>
      <c r="F1038" s="223" t="s">
        <v>1281</v>
      </c>
      <c r="G1038" s="224" t="s">
        <v>478</v>
      </c>
      <c r="H1038" s="225">
        <v>220.5</v>
      </c>
      <c r="I1038" s="226"/>
      <c r="J1038" s="226"/>
      <c r="K1038" s="227">
        <f>ROUND(P1038*H1038,2)</f>
        <v>0</v>
      </c>
      <c r="L1038" s="223" t="s">
        <v>1</v>
      </c>
      <c r="M1038" s="44"/>
      <c r="N1038" s="228" t="s">
        <v>1</v>
      </c>
      <c r="O1038" s="229" t="s">
        <v>39</v>
      </c>
      <c r="P1038" s="230">
        <f>I1038+J1038</f>
        <v>0</v>
      </c>
      <c r="Q1038" s="230">
        <f>ROUND(I1038*H1038,2)</f>
        <v>0</v>
      </c>
      <c r="R1038" s="230">
        <f>ROUND(J1038*H1038,2)</f>
        <v>0</v>
      </c>
      <c r="S1038" s="91"/>
      <c r="T1038" s="231">
        <f>S1038*H1038</f>
        <v>0</v>
      </c>
      <c r="U1038" s="231">
        <v>0</v>
      </c>
      <c r="V1038" s="231">
        <f>U1038*H1038</f>
        <v>0</v>
      </c>
      <c r="W1038" s="231">
        <v>0</v>
      </c>
      <c r="X1038" s="232">
        <f>W1038*H1038</f>
        <v>0</v>
      </c>
      <c r="Y1038" s="38"/>
      <c r="Z1038" s="38"/>
      <c r="AA1038" s="38"/>
      <c r="AB1038" s="38"/>
      <c r="AC1038" s="38"/>
      <c r="AD1038" s="38"/>
      <c r="AE1038" s="38"/>
      <c r="AR1038" s="233" t="s">
        <v>198</v>
      </c>
      <c r="AT1038" s="233" t="s">
        <v>171</v>
      </c>
      <c r="AU1038" s="233" t="s">
        <v>85</v>
      </c>
      <c r="AY1038" s="17" t="s">
        <v>168</v>
      </c>
      <c r="BE1038" s="234">
        <f>IF(O1038="základní",K1038,0)</f>
        <v>0</v>
      </c>
      <c r="BF1038" s="234">
        <f>IF(O1038="snížená",K1038,0)</f>
        <v>0</v>
      </c>
      <c r="BG1038" s="234">
        <f>IF(O1038="zákl. přenesená",K1038,0)</f>
        <v>0</v>
      </c>
      <c r="BH1038" s="234">
        <f>IF(O1038="sníž. přenesená",K1038,0)</f>
        <v>0</v>
      </c>
      <c r="BI1038" s="234">
        <f>IF(O1038="nulová",K1038,0)</f>
        <v>0</v>
      </c>
      <c r="BJ1038" s="17" t="s">
        <v>83</v>
      </c>
      <c r="BK1038" s="234">
        <f>ROUND(P1038*H1038,2)</f>
        <v>0</v>
      </c>
      <c r="BL1038" s="17" t="s">
        <v>198</v>
      </c>
      <c r="BM1038" s="233" t="s">
        <v>1282</v>
      </c>
    </row>
    <row r="1039" s="2" customFormat="1">
      <c r="A1039" s="38"/>
      <c r="B1039" s="39"/>
      <c r="C1039" s="40"/>
      <c r="D1039" s="235" t="s">
        <v>176</v>
      </c>
      <c r="E1039" s="40"/>
      <c r="F1039" s="236" t="s">
        <v>1281</v>
      </c>
      <c r="G1039" s="40"/>
      <c r="H1039" s="40"/>
      <c r="I1039" s="237"/>
      <c r="J1039" s="237"/>
      <c r="K1039" s="40"/>
      <c r="L1039" s="40"/>
      <c r="M1039" s="44"/>
      <c r="N1039" s="238"/>
      <c r="O1039" s="239"/>
      <c r="P1039" s="91"/>
      <c r="Q1039" s="91"/>
      <c r="R1039" s="91"/>
      <c r="S1039" s="91"/>
      <c r="T1039" s="91"/>
      <c r="U1039" s="91"/>
      <c r="V1039" s="91"/>
      <c r="W1039" s="91"/>
      <c r="X1039" s="92"/>
      <c r="Y1039" s="38"/>
      <c r="Z1039" s="38"/>
      <c r="AA1039" s="38"/>
      <c r="AB1039" s="38"/>
      <c r="AC1039" s="38"/>
      <c r="AD1039" s="38"/>
      <c r="AE1039" s="38"/>
      <c r="AT1039" s="17" t="s">
        <v>176</v>
      </c>
      <c r="AU1039" s="17" t="s">
        <v>85</v>
      </c>
    </row>
    <row r="1040" s="13" customFormat="1">
      <c r="A1040" s="13"/>
      <c r="B1040" s="240"/>
      <c r="C1040" s="241"/>
      <c r="D1040" s="235" t="s">
        <v>205</v>
      </c>
      <c r="E1040" s="242" t="s">
        <v>1</v>
      </c>
      <c r="F1040" s="243" t="s">
        <v>1283</v>
      </c>
      <c r="G1040" s="241"/>
      <c r="H1040" s="244">
        <v>110.7</v>
      </c>
      <c r="I1040" s="245"/>
      <c r="J1040" s="245"/>
      <c r="K1040" s="241"/>
      <c r="L1040" s="241"/>
      <c r="M1040" s="246"/>
      <c r="N1040" s="247"/>
      <c r="O1040" s="248"/>
      <c r="P1040" s="248"/>
      <c r="Q1040" s="248"/>
      <c r="R1040" s="248"/>
      <c r="S1040" s="248"/>
      <c r="T1040" s="248"/>
      <c r="U1040" s="248"/>
      <c r="V1040" s="248"/>
      <c r="W1040" s="248"/>
      <c r="X1040" s="249"/>
      <c r="Y1040" s="13"/>
      <c r="Z1040" s="13"/>
      <c r="AA1040" s="13"/>
      <c r="AB1040" s="13"/>
      <c r="AC1040" s="13"/>
      <c r="AD1040" s="13"/>
      <c r="AE1040" s="13"/>
      <c r="AT1040" s="250" t="s">
        <v>205</v>
      </c>
      <c r="AU1040" s="250" t="s">
        <v>85</v>
      </c>
      <c r="AV1040" s="13" t="s">
        <v>85</v>
      </c>
      <c r="AW1040" s="13" t="s">
        <v>5</v>
      </c>
      <c r="AX1040" s="13" t="s">
        <v>76</v>
      </c>
      <c r="AY1040" s="250" t="s">
        <v>168</v>
      </c>
    </row>
    <row r="1041" s="13" customFormat="1">
      <c r="A1041" s="13"/>
      <c r="B1041" s="240"/>
      <c r="C1041" s="241"/>
      <c r="D1041" s="235" t="s">
        <v>205</v>
      </c>
      <c r="E1041" s="242" t="s">
        <v>1</v>
      </c>
      <c r="F1041" s="243" t="s">
        <v>1284</v>
      </c>
      <c r="G1041" s="241"/>
      <c r="H1041" s="244">
        <v>109.8</v>
      </c>
      <c r="I1041" s="245"/>
      <c r="J1041" s="245"/>
      <c r="K1041" s="241"/>
      <c r="L1041" s="241"/>
      <c r="M1041" s="246"/>
      <c r="N1041" s="247"/>
      <c r="O1041" s="248"/>
      <c r="P1041" s="248"/>
      <c r="Q1041" s="248"/>
      <c r="R1041" s="248"/>
      <c r="S1041" s="248"/>
      <c r="T1041" s="248"/>
      <c r="U1041" s="248"/>
      <c r="V1041" s="248"/>
      <c r="W1041" s="248"/>
      <c r="X1041" s="249"/>
      <c r="Y1041" s="13"/>
      <c r="Z1041" s="13"/>
      <c r="AA1041" s="13"/>
      <c r="AB1041" s="13"/>
      <c r="AC1041" s="13"/>
      <c r="AD1041" s="13"/>
      <c r="AE1041" s="13"/>
      <c r="AT1041" s="250" t="s">
        <v>205</v>
      </c>
      <c r="AU1041" s="250" t="s">
        <v>85</v>
      </c>
      <c r="AV1041" s="13" t="s">
        <v>85</v>
      </c>
      <c r="AW1041" s="13" t="s">
        <v>5</v>
      </c>
      <c r="AX1041" s="13" t="s">
        <v>76</v>
      </c>
      <c r="AY1041" s="250" t="s">
        <v>168</v>
      </c>
    </row>
    <row r="1042" s="14" customFormat="1">
      <c r="A1042" s="14"/>
      <c r="B1042" s="251"/>
      <c r="C1042" s="252"/>
      <c r="D1042" s="235" t="s">
        <v>205</v>
      </c>
      <c r="E1042" s="253" t="s">
        <v>1</v>
      </c>
      <c r="F1042" s="254" t="s">
        <v>207</v>
      </c>
      <c r="G1042" s="252"/>
      <c r="H1042" s="255">
        <v>220.5</v>
      </c>
      <c r="I1042" s="256"/>
      <c r="J1042" s="256"/>
      <c r="K1042" s="252"/>
      <c r="L1042" s="252"/>
      <c r="M1042" s="257"/>
      <c r="N1042" s="258"/>
      <c r="O1042" s="259"/>
      <c r="P1042" s="259"/>
      <c r="Q1042" s="259"/>
      <c r="R1042" s="259"/>
      <c r="S1042" s="259"/>
      <c r="T1042" s="259"/>
      <c r="U1042" s="259"/>
      <c r="V1042" s="259"/>
      <c r="W1042" s="259"/>
      <c r="X1042" s="260"/>
      <c r="Y1042" s="14"/>
      <c r="Z1042" s="14"/>
      <c r="AA1042" s="14"/>
      <c r="AB1042" s="14"/>
      <c r="AC1042" s="14"/>
      <c r="AD1042" s="14"/>
      <c r="AE1042" s="14"/>
      <c r="AT1042" s="261" t="s">
        <v>205</v>
      </c>
      <c r="AU1042" s="261" t="s">
        <v>85</v>
      </c>
      <c r="AV1042" s="14" t="s">
        <v>175</v>
      </c>
      <c r="AW1042" s="14" t="s">
        <v>5</v>
      </c>
      <c r="AX1042" s="14" t="s">
        <v>83</v>
      </c>
      <c r="AY1042" s="261" t="s">
        <v>168</v>
      </c>
    </row>
    <row r="1043" s="2" customFormat="1" ht="24.15" customHeight="1">
      <c r="A1043" s="38"/>
      <c r="B1043" s="39"/>
      <c r="C1043" s="221" t="s">
        <v>1285</v>
      </c>
      <c r="D1043" s="221" t="s">
        <v>171</v>
      </c>
      <c r="E1043" s="222" t="s">
        <v>1286</v>
      </c>
      <c r="F1043" s="223" t="s">
        <v>1287</v>
      </c>
      <c r="G1043" s="224" t="s">
        <v>478</v>
      </c>
      <c r="H1043" s="225">
        <v>110.7</v>
      </c>
      <c r="I1043" s="226"/>
      <c r="J1043" s="226"/>
      <c r="K1043" s="227">
        <f>ROUND(P1043*H1043,2)</f>
        <v>0</v>
      </c>
      <c r="L1043" s="223" t="s">
        <v>1</v>
      </c>
      <c r="M1043" s="44"/>
      <c r="N1043" s="228" t="s">
        <v>1</v>
      </c>
      <c r="O1043" s="229" t="s">
        <v>39</v>
      </c>
      <c r="P1043" s="230">
        <f>I1043+J1043</f>
        <v>0</v>
      </c>
      <c r="Q1043" s="230">
        <f>ROUND(I1043*H1043,2)</f>
        <v>0</v>
      </c>
      <c r="R1043" s="230">
        <f>ROUND(J1043*H1043,2)</f>
        <v>0</v>
      </c>
      <c r="S1043" s="91"/>
      <c r="T1043" s="231">
        <f>S1043*H1043</f>
        <v>0</v>
      </c>
      <c r="U1043" s="231">
        <v>0</v>
      </c>
      <c r="V1043" s="231">
        <f>U1043*H1043</f>
        <v>0</v>
      </c>
      <c r="W1043" s="231">
        <v>0</v>
      </c>
      <c r="X1043" s="232">
        <f>W1043*H1043</f>
        <v>0</v>
      </c>
      <c r="Y1043" s="38"/>
      <c r="Z1043" s="38"/>
      <c r="AA1043" s="38"/>
      <c r="AB1043" s="38"/>
      <c r="AC1043" s="38"/>
      <c r="AD1043" s="38"/>
      <c r="AE1043" s="38"/>
      <c r="AR1043" s="233" t="s">
        <v>198</v>
      </c>
      <c r="AT1043" s="233" t="s">
        <v>171</v>
      </c>
      <c r="AU1043" s="233" t="s">
        <v>85</v>
      </c>
      <c r="AY1043" s="17" t="s">
        <v>168</v>
      </c>
      <c r="BE1043" s="234">
        <f>IF(O1043="základní",K1043,0)</f>
        <v>0</v>
      </c>
      <c r="BF1043" s="234">
        <f>IF(O1043="snížená",K1043,0)</f>
        <v>0</v>
      </c>
      <c r="BG1043" s="234">
        <f>IF(O1043="zákl. přenesená",K1043,0)</f>
        <v>0</v>
      </c>
      <c r="BH1043" s="234">
        <f>IF(O1043="sníž. přenesená",K1043,0)</f>
        <v>0</v>
      </c>
      <c r="BI1043" s="234">
        <f>IF(O1043="nulová",K1043,0)</f>
        <v>0</v>
      </c>
      <c r="BJ1043" s="17" t="s">
        <v>83</v>
      </c>
      <c r="BK1043" s="234">
        <f>ROUND(P1043*H1043,2)</f>
        <v>0</v>
      </c>
      <c r="BL1043" s="17" t="s">
        <v>198</v>
      </c>
      <c r="BM1043" s="233" t="s">
        <v>1288</v>
      </c>
    </row>
    <row r="1044" s="2" customFormat="1">
      <c r="A1044" s="38"/>
      <c r="B1044" s="39"/>
      <c r="C1044" s="40"/>
      <c r="D1044" s="235" t="s">
        <v>176</v>
      </c>
      <c r="E1044" s="40"/>
      <c r="F1044" s="236" t="s">
        <v>1287</v>
      </c>
      <c r="G1044" s="40"/>
      <c r="H1044" s="40"/>
      <c r="I1044" s="237"/>
      <c r="J1044" s="237"/>
      <c r="K1044" s="40"/>
      <c r="L1044" s="40"/>
      <c r="M1044" s="44"/>
      <c r="N1044" s="238"/>
      <c r="O1044" s="239"/>
      <c r="P1044" s="91"/>
      <c r="Q1044" s="91"/>
      <c r="R1044" s="91"/>
      <c r="S1044" s="91"/>
      <c r="T1044" s="91"/>
      <c r="U1044" s="91"/>
      <c r="V1044" s="91"/>
      <c r="W1044" s="91"/>
      <c r="X1044" s="92"/>
      <c r="Y1044" s="38"/>
      <c r="Z1044" s="38"/>
      <c r="AA1044" s="38"/>
      <c r="AB1044" s="38"/>
      <c r="AC1044" s="38"/>
      <c r="AD1044" s="38"/>
      <c r="AE1044" s="38"/>
      <c r="AT1044" s="17" t="s">
        <v>176</v>
      </c>
      <c r="AU1044" s="17" t="s">
        <v>85</v>
      </c>
    </row>
    <row r="1045" s="13" customFormat="1">
      <c r="A1045" s="13"/>
      <c r="B1045" s="240"/>
      <c r="C1045" s="241"/>
      <c r="D1045" s="235" t="s">
        <v>205</v>
      </c>
      <c r="E1045" s="242" t="s">
        <v>1</v>
      </c>
      <c r="F1045" s="243" t="s">
        <v>799</v>
      </c>
      <c r="G1045" s="241"/>
      <c r="H1045" s="244">
        <v>110.7</v>
      </c>
      <c r="I1045" s="245"/>
      <c r="J1045" s="245"/>
      <c r="K1045" s="241"/>
      <c r="L1045" s="241"/>
      <c r="M1045" s="246"/>
      <c r="N1045" s="247"/>
      <c r="O1045" s="248"/>
      <c r="P1045" s="248"/>
      <c r="Q1045" s="248"/>
      <c r="R1045" s="248"/>
      <c r="S1045" s="248"/>
      <c r="T1045" s="248"/>
      <c r="U1045" s="248"/>
      <c r="V1045" s="248"/>
      <c r="W1045" s="248"/>
      <c r="X1045" s="249"/>
      <c r="Y1045" s="13"/>
      <c r="Z1045" s="13"/>
      <c r="AA1045" s="13"/>
      <c r="AB1045" s="13"/>
      <c r="AC1045" s="13"/>
      <c r="AD1045" s="13"/>
      <c r="AE1045" s="13"/>
      <c r="AT1045" s="250" t="s">
        <v>205</v>
      </c>
      <c r="AU1045" s="250" t="s">
        <v>85</v>
      </c>
      <c r="AV1045" s="13" t="s">
        <v>85</v>
      </c>
      <c r="AW1045" s="13" t="s">
        <v>5</v>
      </c>
      <c r="AX1045" s="13" t="s">
        <v>76</v>
      </c>
      <c r="AY1045" s="250" t="s">
        <v>168</v>
      </c>
    </row>
    <row r="1046" s="14" customFormat="1">
      <c r="A1046" s="14"/>
      <c r="B1046" s="251"/>
      <c r="C1046" s="252"/>
      <c r="D1046" s="235" t="s">
        <v>205</v>
      </c>
      <c r="E1046" s="253" t="s">
        <v>1</v>
      </c>
      <c r="F1046" s="254" t="s">
        <v>207</v>
      </c>
      <c r="G1046" s="252"/>
      <c r="H1046" s="255">
        <v>110.7</v>
      </c>
      <c r="I1046" s="256"/>
      <c r="J1046" s="256"/>
      <c r="K1046" s="252"/>
      <c r="L1046" s="252"/>
      <c r="M1046" s="257"/>
      <c r="N1046" s="258"/>
      <c r="O1046" s="259"/>
      <c r="P1046" s="259"/>
      <c r="Q1046" s="259"/>
      <c r="R1046" s="259"/>
      <c r="S1046" s="259"/>
      <c r="T1046" s="259"/>
      <c r="U1046" s="259"/>
      <c r="V1046" s="259"/>
      <c r="W1046" s="259"/>
      <c r="X1046" s="260"/>
      <c r="Y1046" s="14"/>
      <c r="Z1046" s="14"/>
      <c r="AA1046" s="14"/>
      <c r="AB1046" s="14"/>
      <c r="AC1046" s="14"/>
      <c r="AD1046" s="14"/>
      <c r="AE1046" s="14"/>
      <c r="AT1046" s="261" t="s">
        <v>205</v>
      </c>
      <c r="AU1046" s="261" t="s">
        <v>85</v>
      </c>
      <c r="AV1046" s="14" t="s">
        <v>175</v>
      </c>
      <c r="AW1046" s="14" t="s">
        <v>5</v>
      </c>
      <c r="AX1046" s="14" t="s">
        <v>83</v>
      </c>
      <c r="AY1046" s="261" t="s">
        <v>168</v>
      </c>
    </row>
    <row r="1047" s="2" customFormat="1" ht="33" customHeight="1">
      <c r="A1047" s="38"/>
      <c r="B1047" s="39"/>
      <c r="C1047" s="262" t="s">
        <v>750</v>
      </c>
      <c r="D1047" s="262" t="s">
        <v>304</v>
      </c>
      <c r="E1047" s="263" t="s">
        <v>1276</v>
      </c>
      <c r="F1047" s="264" t="s">
        <v>1277</v>
      </c>
      <c r="G1047" s="265" t="s">
        <v>203</v>
      </c>
      <c r="H1047" s="266">
        <v>10.184</v>
      </c>
      <c r="I1047" s="267"/>
      <c r="J1047" s="268"/>
      <c r="K1047" s="269">
        <f>ROUND(P1047*H1047,2)</f>
        <v>0</v>
      </c>
      <c r="L1047" s="264" t="s">
        <v>1</v>
      </c>
      <c r="M1047" s="270"/>
      <c r="N1047" s="271" t="s">
        <v>1</v>
      </c>
      <c r="O1047" s="229" t="s">
        <v>39</v>
      </c>
      <c r="P1047" s="230">
        <f>I1047+J1047</f>
        <v>0</v>
      </c>
      <c r="Q1047" s="230">
        <f>ROUND(I1047*H1047,2)</f>
        <v>0</v>
      </c>
      <c r="R1047" s="230">
        <f>ROUND(J1047*H1047,2)</f>
        <v>0</v>
      </c>
      <c r="S1047" s="91"/>
      <c r="T1047" s="231">
        <f>S1047*H1047</f>
        <v>0</v>
      </c>
      <c r="U1047" s="231">
        <v>0</v>
      </c>
      <c r="V1047" s="231">
        <f>U1047*H1047</f>
        <v>0</v>
      </c>
      <c r="W1047" s="231">
        <v>0</v>
      </c>
      <c r="X1047" s="232">
        <f>W1047*H1047</f>
        <v>0</v>
      </c>
      <c r="Y1047" s="38"/>
      <c r="Z1047" s="38"/>
      <c r="AA1047" s="38"/>
      <c r="AB1047" s="38"/>
      <c r="AC1047" s="38"/>
      <c r="AD1047" s="38"/>
      <c r="AE1047" s="38"/>
      <c r="AR1047" s="233" t="s">
        <v>236</v>
      </c>
      <c r="AT1047" s="233" t="s">
        <v>304</v>
      </c>
      <c r="AU1047" s="233" t="s">
        <v>85</v>
      </c>
      <c r="AY1047" s="17" t="s">
        <v>168</v>
      </c>
      <c r="BE1047" s="234">
        <f>IF(O1047="základní",K1047,0)</f>
        <v>0</v>
      </c>
      <c r="BF1047" s="234">
        <f>IF(O1047="snížená",K1047,0)</f>
        <v>0</v>
      </c>
      <c r="BG1047" s="234">
        <f>IF(O1047="zákl. přenesená",K1047,0)</f>
        <v>0</v>
      </c>
      <c r="BH1047" s="234">
        <f>IF(O1047="sníž. přenesená",K1047,0)</f>
        <v>0</v>
      </c>
      <c r="BI1047" s="234">
        <f>IF(O1047="nulová",K1047,0)</f>
        <v>0</v>
      </c>
      <c r="BJ1047" s="17" t="s">
        <v>83</v>
      </c>
      <c r="BK1047" s="234">
        <f>ROUND(P1047*H1047,2)</f>
        <v>0</v>
      </c>
      <c r="BL1047" s="17" t="s">
        <v>198</v>
      </c>
      <c r="BM1047" s="233" t="s">
        <v>1289</v>
      </c>
    </row>
    <row r="1048" s="2" customFormat="1">
      <c r="A1048" s="38"/>
      <c r="B1048" s="39"/>
      <c r="C1048" s="40"/>
      <c r="D1048" s="235" t="s">
        <v>176</v>
      </c>
      <c r="E1048" s="40"/>
      <c r="F1048" s="236" t="s">
        <v>1277</v>
      </c>
      <c r="G1048" s="40"/>
      <c r="H1048" s="40"/>
      <c r="I1048" s="237"/>
      <c r="J1048" s="237"/>
      <c r="K1048" s="40"/>
      <c r="L1048" s="40"/>
      <c r="M1048" s="44"/>
      <c r="N1048" s="238"/>
      <c r="O1048" s="239"/>
      <c r="P1048" s="91"/>
      <c r="Q1048" s="91"/>
      <c r="R1048" s="91"/>
      <c r="S1048" s="91"/>
      <c r="T1048" s="91"/>
      <c r="U1048" s="91"/>
      <c r="V1048" s="91"/>
      <c r="W1048" s="91"/>
      <c r="X1048" s="92"/>
      <c r="Y1048" s="38"/>
      <c r="Z1048" s="38"/>
      <c r="AA1048" s="38"/>
      <c r="AB1048" s="38"/>
      <c r="AC1048" s="38"/>
      <c r="AD1048" s="38"/>
      <c r="AE1048" s="38"/>
      <c r="AT1048" s="17" t="s">
        <v>176</v>
      </c>
      <c r="AU1048" s="17" t="s">
        <v>85</v>
      </c>
    </row>
    <row r="1049" s="13" customFormat="1">
      <c r="A1049" s="13"/>
      <c r="B1049" s="240"/>
      <c r="C1049" s="241"/>
      <c r="D1049" s="235" t="s">
        <v>205</v>
      </c>
      <c r="E1049" s="242" t="s">
        <v>1</v>
      </c>
      <c r="F1049" s="243" t="s">
        <v>1290</v>
      </c>
      <c r="G1049" s="241"/>
      <c r="H1049" s="244">
        <v>10.184</v>
      </c>
      <c r="I1049" s="245"/>
      <c r="J1049" s="245"/>
      <c r="K1049" s="241"/>
      <c r="L1049" s="241"/>
      <c r="M1049" s="246"/>
      <c r="N1049" s="247"/>
      <c r="O1049" s="248"/>
      <c r="P1049" s="248"/>
      <c r="Q1049" s="248"/>
      <c r="R1049" s="248"/>
      <c r="S1049" s="248"/>
      <c r="T1049" s="248"/>
      <c r="U1049" s="248"/>
      <c r="V1049" s="248"/>
      <c r="W1049" s="248"/>
      <c r="X1049" s="249"/>
      <c r="Y1049" s="13"/>
      <c r="Z1049" s="13"/>
      <c r="AA1049" s="13"/>
      <c r="AB1049" s="13"/>
      <c r="AC1049" s="13"/>
      <c r="AD1049" s="13"/>
      <c r="AE1049" s="13"/>
      <c r="AT1049" s="250" t="s">
        <v>205</v>
      </c>
      <c r="AU1049" s="250" t="s">
        <v>85</v>
      </c>
      <c r="AV1049" s="13" t="s">
        <v>85</v>
      </c>
      <c r="AW1049" s="13" t="s">
        <v>5</v>
      </c>
      <c r="AX1049" s="13" t="s">
        <v>76</v>
      </c>
      <c r="AY1049" s="250" t="s">
        <v>168</v>
      </c>
    </row>
    <row r="1050" s="14" customFormat="1">
      <c r="A1050" s="14"/>
      <c r="B1050" s="251"/>
      <c r="C1050" s="252"/>
      <c r="D1050" s="235" t="s">
        <v>205</v>
      </c>
      <c r="E1050" s="253" t="s">
        <v>1</v>
      </c>
      <c r="F1050" s="254" t="s">
        <v>207</v>
      </c>
      <c r="G1050" s="252"/>
      <c r="H1050" s="255">
        <v>10.184</v>
      </c>
      <c r="I1050" s="256"/>
      <c r="J1050" s="256"/>
      <c r="K1050" s="252"/>
      <c r="L1050" s="252"/>
      <c r="M1050" s="257"/>
      <c r="N1050" s="258"/>
      <c r="O1050" s="259"/>
      <c r="P1050" s="259"/>
      <c r="Q1050" s="259"/>
      <c r="R1050" s="259"/>
      <c r="S1050" s="259"/>
      <c r="T1050" s="259"/>
      <c r="U1050" s="259"/>
      <c r="V1050" s="259"/>
      <c r="W1050" s="259"/>
      <c r="X1050" s="260"/>
      <c r="Y1050" s="14"/>
      <c r="Z1050" s="14"/>
      <c r="AA1050" s="14"/>
      <c r="AB1050" s="14"/>
      <c r="AC1050" s="14"/>
      <c r="AD1050" s="14"/>
      <c r="AE1050" s="14"/>
      <c r="AT1050" s="261" t="s">
        <v>205</v>
      </c>
      <c r="AU1050" s="261" t="s">
        <v>85</v>
      </c>
      <c r="AV1050" s="14" t="s">
        <v>175</v>
      </c>
      <c r="AW1050" s="14" t="s">
        <v>5</v>
      </c>
      <c r="AX1050" s="14" t="s">
        <v>83</v>
      </c>
      <c r="AY1050" s="261" t="s">
        <v>168</v>
      </c>
    </row>
    <row r="1051" s="2" customFormat="1" ht="16.5" customHeight="1">
      <c r="A1051" s="38"/>
      <c r="B1051" s="39"/>
      <c r="C1051" s="221" t="s">
        <v>1291</v>
      </c>
      <c r="D1051" s="221" t="s">
        <v>171</v>
      </c>
      <c r="E1051" s="222" t="s">
        <v>1292</v>
      </c>
      <c r="F1051" s="223" t="s">
        <v>1293</v>
      </c>
      <c r="G1051" s="224" t="s">
        <v>478</v>
      </c>
      <c r="H1051" s="225">
        <v>110.7</v>
      </c>
      <c r="I1051" s="226"/>
      <c r="J1051" s="226"/>
      <c r="K1051" s="227">
        <f>ROUND(P1051*H1051,2)</f>
        <v>0</v>
      </c>
      <c r="L1051" s="223" t="s">
        <v>1</v>
      </c>
      <c r="M1051" s="44"/>
      <c r="N1051" s="228" t="s">
        <v>1</v>
      </c>
      <c r="O1051" s="229" t="s">
        <v>39</v>
      </c>
      <c r="P1051" s="230">
        <f>I1051+J1051</f>
        <v>0</v>
      </c>
      <c r="Q1051" s="230">
        <f>ROUND(I1051*H1051,2)</f>
        <v>0</v>
      </c>
      <c r="R1051" s="230">
        <f>ROUND(J1051*H1051,2)</f>
        <v>0</v>
      </c>
      <c r="S1051" s="91"/>
      <c r="T1051" s="231">
        <f>S1051*H1051</f>
        <v>0</v>
      </c>
      <c r="U1051" s="231">
        <v>0</v>
      </c>
      <c r="V1051" s="231">
        <f>U1051*H1051</f>
        <v>0</v>
      </c>
      <c r="W1051" s="231">
        <v>0</v>
      </c>
      <c r="X1051" s="232">
        <f>W1051*H1051</f>
        <v>0</v>
      </c>
      <c r="Y1051" s="38"/>
      <c r="Z1051" s="38"/>
      <c r="AA1051" s="38"/>
      <c r="AB1051" s="38"/>
      <c r="AC1051" s="38"/>
      <c r="AD1051" s="38"/>
      <c r="AE1051" s="38"/>
      <c r="AR1051" s="233" t="s">
        <v>198</v>
      </c>
      <c r="AT1051" s="233" t="s">
        <v>171</v>
      </c>
      <c r="AU1051" s="233" t="s">
        <v>85</v>
      </c>
      <c r="AY1051" s="17" t="s">
        <v>168</v>
      </c>
      <c r="BE1051" s="234">
        <f>IF(O1051="základní",K1051,0)</f>
        <v>0</v>
      </c>
      <c r="BF1051" s="234">
        <f>IF(O1051="snížená",K1051,0)</f>
        <v>0</v>
      </c>
      <c r="BG1051" s="234">
        <f>IF(O1051="zákl. přenesená",K1051,0)</f>
        <v>0</v>
      </c>
      <c r="BH1051" s="234">
        <f>IF(O1051="sníž. přenesená",K1051,0)</f>
        <v>0</v>
      </c>
      <c r="BI1051" s="234">
        <f>IF(O1051="nulová",K1051,0)</f>
        <v>0</v>
      </c>
      <c r="BJ1051" s="17" t="s">
        <v>83</v>
      </c>
      <c r="BK1051" s="234">
        <f>ROUND(P1051*H1051,2)</f>
        <v>0</v>
      </c>
      <c r="BL1051" s="17" t="s">
        <v>198</v>
      </c>
      <c r="BM1051" s="233" t="s">
        <v>1294</v>
      </c>
    </row>
    <row r="1052" s="2" customFormat="1">
      <c r="A1052" s="38"/>
      <c r="B1052" s="39"/>
      <c r="C1052" s="40"/>
      <c r="D1052" s="235" t="s">
        <v>176</v>
      </c>
      <c r="E1052" s="40"/>
      <c r="F1052" s="236" t="s">
        <v>1293</v>
      </c>
      <c r="G1052" s="40"/>
      <c r="H1052" s="40"/>
      <c r="I1052" s="237"/>
      <c r="J1052" s="237"/>
      <c r="K1052" s="40"/>
      <c r="L1052" s="40"/>
      <c r="M1052" s="44"/>
      <c r="N1052" s="238"/>
      <c r="O1052" s="239"/>
      <c r="P1052" s="91"/>
      <c r="Q1052" s="91"/>
      <c r="R1052" s="91"/>
      <c r="S1052" s="91"/>
      <c r="T1052" s="91"/>
      <c r="U1052" s="91"/>
      <c r="V1052" s="91"/>
      <c r="W1052" s="91"/>
      <c r="X1052" s="92"/>
      <c r="Y1052" s="38"/>
      <c r="Z1052" s="38"/>
      <c r="AA1052" s="38"/>
      <c r="AB1052" s="38"/>
      <c r="AC1052" s="38"/>
      <c r="AD1052" s="38"/>
      <c r="AE1052" s="38"/>
      <c r="AT1052" s="17" t="s">
        <v>176</v>
      </c>
      <c r="AU1052" s="17" t="s">
        <v>85</v>
      </c>
    </row>
    <row r="1053" s="2" customFormat="1" ht="16.5" customHeight="1">
      <c r="A1053" s="38"/>
      <c r="B1053" s="39"/>
      <c r="C1053" s="262" t="s">
        <v>754</v>
      </c>
      <c r="D1053" s="262" t="s">
        <v>304</v>
      </c>
      <c r="E1053" s="263" t="s">
        <v>1295</v>
      </c>
      <c r="F1053" s="264" t="s">
        <v>1296</v>
      </c>
      <c r="G1053" s="265" t="s">
        <v>478</v>
      </c>
      <c r="H1053" s="266">
        <v>112.914</v>
      </c>
      <c r="I1053" s="267"/>
      <c r="J1053" s="268"/>
      <c r="K1053" s="269">
        <f>ROUND(P1053*H1053,2)</f>
        <v>0</v>
      </c>
      <c r="L1053" s="264" t="s">
        <v>1</v>
      </c>
      <c r="M1053" s="270"/>
      <c r="N1053" s="271" t="s">
        <v>1</v>
      </c>
      <c r="O1053" s="229" t="s">
        <v>39</v>
      </c>
      <c r="P1053" s="230">
        <f>I1053+J1053</f>
        <v>0</v>
      </c>
      <c r="Q1053" s="230">
        <f>ROUND(I1053*H1053,2)</f>
        <v>0</v>
      </c>
      <c r="R1053" s="230">
        <f>ROUND(J1053*H1053,2)</f>
        <v>0</v>
      </c>
      <c r="S1053" s="91"/>
      <c r="T1053" s="231">
        <f>S1053*H1053</f>
        <v>0</v>
      </c>
      <c r="U1053" s="231">
        <v>0</v>
      </c>
      <c r="V1053" s="231">
        <f>U1053*H1053</f>
        <v>0</v>
      </c>
      <c r="W1053" s="231">
        <v>0</v>
      </c>
      <c r="X1053" s="232">
        <f>W1053*H1053</f>
        <v>0</v>
      </c>
      <c r="Y1053" s="38"/>
      <c r="Z1053" s="38"/>
      <c r="AA1053" s="38"/>
      <c r="AB1053" s="38"/>
      <c r="AC1053" s="38"/>
      <c r="AD1053" s="38"/>
      <c r="AE1053" s="38"/>
      <c r="AR1053" s="233" t="s">
        <v>236</v>
      </c>
      <c r="AT1053" s="233" t="s">
        <v>304</v>
      </c>
      <c r="AU1053" s="233" t="s">
        <v>85</v>
      </c>
      <c r="AY1053" s="17" t="s">
        <v>168</v>
      </c>
      <c r="BE1053" s="234">
        <f>IF(O1053="základní",K1053,0)</f>
        <v>0</v>
      </c>
      <c r="BF1053" s="234">
        <f>IF(O1053="snížená",K1053,0)</f>
        <v>0</v>
      </c>
      <c r="BG1053" s="234">
        <f>IF(O1053="zákl. přenesená",K1053,0)</f>
        <v>0</v>
      </c>
      <c r="BH1053" s="234">
        <f>IF(O1053="sníž. přenesená",K1053,0)</f>
        <v>0</v>
      </c>
      <c r="BI1053" s="234">
        <f>IF(O1053="nulová",K1053,0)</f>
        <v>0</v>
      </c>
      <c r="BJ1053" s="17" t="s">
        <v>83</v>
      </c>
      <c r="BK1053" s="234">
        <f>ROUND(P1053*H1053,2)</f>
        <v>0</v>
      </c>
      <c r="BL1053" s="17" t="s">
        <v>198</v>
      </c>
      <c r="BM1053" s="233" t="s">
        <v>1297</v>
      </c>
    </row>
    <row r="1054" s="2" customFormat="1">
      <c r="A1054" s="38"/>
      <c r="B1054" s="39"/>
      <c r="C1054" s="40"/>
      <c r="D1054" s="235" t="s">
        <v>176</v>
      </c>
      <c r="E1054" s="40"/>
      <c r="F1054" s="236" t="s">
        <v>1296</v>
      </c>
      <c r="G1054" s="40"/>
      <c r="H1054" s="40"/>
      <c r="I1054" s="237"/>
      <c r="J1054" s="237"/>
      <c r="K1054" s="40"/>
      <c r="L1054" s="40"/>
      <c r="M1054" s="44"/>
      <c r="N1054" s="238"/>
      <c r="O1054" s="239"/>
      <c r="P1054" s="91"/>
      <c r="Q1054" s="91"/>
      <c r="R1054" s="91"/>
      <c r="S1054" s="91"/>
      <c r="T1054" s="91"/>
      <c r="U1054" s="91"/>
      <c r="V1054" s="91"/>
      <c r="W1054" s="91"/>
      <c r="X1054" s="92"/>
      <c r="Y1054" s="38"/>
      <c r="Z1054" s="38"/>
      <c r="AA1054" s="38"/>
      <c r="AB1054" s="38"/>
      <c r="AC1054" s="38"/>
      <c r="AD1054" s="38"/>
      <c r="AE1054" s="38"/>
      <c r="AT1054" s="17" t="s">
        <v>176</v>
      </c>
      <c r="AU1054" s="17" t="s">
        <v>85</v>
      </c>
    </row>
    <row r="1055" s="13" customFormat="1">
      <c r="A1055" s="13"/>
      <c r="B1055" s="240"/>
      <c r="C1055" s="241"/>
      <c r="D1055" s="235" t="s">
        <v>205</v>
      </c>
      <c r="E1055" s="242" t="s">
        <v>1</v>
      </c>
      <c r="F1055" s="243" t="s">
        <v>1298</v>
      </c>
      <c r="G1055" s="241"/>
      <c r="H1055" s="244">
        <v>112.914</v>
      </c>
      <c r="I1055" s="245"/>
      <c r="J1055" s="245"/>
      <c r="K1055" s="241"/>
      <c r="L1055" s="241"/>
      <c r="M1055" s="246"/>
      <c r="N1055" s="247"/>
      <c r="O1055" s="248"/>
      <c r="P1055" s="248"/>
      <c r="Q1055" s="248"/>
      <c r="R1055" s="248"/>
      <c r="S1055" s="248"/>
      <c r="T1055" s="248"/>
      <c r="U1055" s="248"/>
      <c r="V1055" s="248"/>
      <c r="W1055" s="248"/>
      <c r="X1055" s="249"/>
      <c r="Y1055" s="13"/>
      <c r="Z1055" s="13"/>
      <c r="AA1055" s="13"/>
      <c r="AB1055" s="13"/>
      <c r="AC1055" s="13"/>
      <c r="AD1055" s="13"/>
      <c r="AE1055" s="13"/>
      <c r="AT1055" s="250" t="s">
        <v>205</v>
      </c>
      <c r="AU1055" s="250" t="s">
        <v>85</v>
      </c>
      <c r="AV1055" s="13" t="s">
        <v>85</v>
      </c>
      <c r="AW1055" s="13" t="s">
        <v>5</v>
      </c>
      <c r="AX1055" s="13" t="s">
        <v>76</v>
      </c>
      <c r="AY1055" s="250" t="s">
        <v>168</v>
      </c>
    </row>
    <row r="1056" s="14" customFormat="1">
      <c r="A1056" s="14"/>
      <c r="B1056" s="251"/>
      <c r="C1056" s="252"/>
      <c r="D1056" s="235" t="s">
        <v>205</v>
      </c>
      <c r="E1056" s="253" t="s">
        <v>1</v>
      </c>
      <c r="F1056" s="254" t="s">
        <v>207</v>
      </c>
      <c r="G1056" s="252"/>
      <c r="H1056" s="255">
        <v>112.914</v>
      </c>
      <c r="I1056" s="256"/>
      <c r="J1056" s="256"/>
      <c r="K1056" s="252"/>
      <c r="L1056" s="252"/>
      <c r="M1056" s="257"/>
      <c r="N1056" s="258"/>
      <c r="O1056" s="259"/>
      <c r="P1056" s="259"/>
      <c r="Q1056" s="259"/>
      <c r="R1056" s="259"/>
      <c r="S1056" s="259"/>
      <c r="T1056" s="259"/>
      <c r="U1056" s="259"/>
      <c r="V1056" s="259"/>
      <c r="W1056" s="259"/>
      <c r="X1056" s="260"/>
      <c r="Y1056" s="14"/>
      <c r="Z1056" s="14"/>
      <c r="AA1056" s="14"/>
      <c r="AB1056" s="14"/>
      <c r="AC1056" s="14"/>
      <c r="AD1056" s="14"/>
      <c r="AE1056" s="14"/>
      <c r="AT1056" s="261" t="s">
        <v>205</v>
      </c>
      <c r="AU1056" s="261" t="s">
        <v>85</v>
      </c>
      <c r="AV1056" s="14" t="s">
        <v>175</v>
      </c>
      <c r="AW1056" s="14" t="s">
        <v>5</v>
      </c>
      <c r="AX1056" s="14" t="s">
        <v>83</v>
      </c>
      <c r="AY1056" s="261" t="s">
        <v>168</v>
      </c>
    </row>
    <row r="1057" s="2" customFormat="1" ht="24.15" customHeight="1">
      <c r="A1057" s="38"/>
      <c r="B1057" s="39"/>
      <c r="C1057" s="221" t="s">
        <v>1299</v>
      </c>
      <c r="D1057" s="221" t="s">
        <v>171</v>
      </c>
      <c r="E1057" s="222" t="s">
        <v>1300</v>
      </c>
      <c r="F1057" s="223" t="s">
        <v>1301</v>
      </c>
      <c r="G1057" s="224" t="s">
        <v>226</v>
      </c>
      <c r="H1057" s="225">
        <v>0.441</v>
      </c>
      <c r="I1057" s="226"/>
      <c r="J1057" s="226"/>
      <c r="K1057" s="227">
        <f>ROUND(P1057*H1057,2)</f>
        <v>0</v>
      </c>
      <c r="L1057" s="223" t="s">
        <v>1</v>
      </c>
      <c r="M1057" s="44"/>
      <c r="N1057" s="228" t="s">
        <v>1</v>
      </c>
      <c r="O1057" s="229" t="s">
        <v>39</v>
      </c>
      <c r="P1057" s="230">
        <f>I1057+J1057</f>
        <v>0</v>
      </c>
      <c r="Q1057" s="230">
        <f>ROUND(I1057*H1057,2)</f>
        <v>0</v>
      </c>
      <c r="R1057" s="230">
        <f>ROUND(J1057*H1057,2)</f>
        <v>0</v>
      </c>
      <c r="S1057" s="91"/>
      <c r="T1057" s="231">
        <f>S1057*H1057</f>
        <v>0</v>
      </c>
      <c r="U1057" s="231">
        <v>0</v>
      </c>
      <c r="V1057" s="231">
        <f>U1057*H1057</f>
        <v>0</v>
      </c>
      <c r="W1057" s="231">
        <v>0</v>
      </c>
      <c r="X1057" s="232">
        <f>W1057*H1057</f>
        <v>0</v>
      </c>
      <c r="Y1057" s="38"/>
      <c r="Z1057" s="38"/>
      <c r="AA1057" s="38"/>
      <c r="AB1057" s="38"/>
      <c r="AC1057" s="38"/>
      <c r="AD1057" s="38"/>
      <c r="AE1057" s="38"/>
      <c r="AR1057" s="233" t="s">
        <v>198</v>
      </c>
      <c r="AT1057" s="233" t="s">
        <v>171</v>
      </c>
      <c r="AU1057" s="233" t="s">
        <v>85</v>
      </c>
      <c r="AY1057" s="17" t="s">
        <v>168</v>
      </c>
      <c r="BE1057" s="234">
        <f>IF(O1057="základní",K1057,0)</f>
        <v>0</v>
      </c>
      <c r="BF1057" s="234">
        <f>IF(O1057="snížená",K1057,0)</f>
        <v>0</v>
      </c>
      <c r="BG1057" s="234">
        <f>IF(O1057="zákl. přenesená",K1057,0)</f>
        <v>0</v>
      </c>
      <c r="BH1057" s="234">
        <f>IF(O1057="sníž. přenesená",K1057,0)</f>
        <v>0</v>
      </c>
      <c r="BI1057" s="234">
        <f>IF(O1057="nulová",K1057,0)</f>
        <v>0</v>
      </c>
      <c r="BJ1057" s="17" t="s">
        <v>83</v>
      </c>
      <c r="BK1057" s="234">
        <f>ROUND(P1057*H1057,2)</f>
        <v>0</v>
      </c>
      <c r="BL1057" s="17" t="s">
        <v>198</v>
      </c>
      <c r="BM1057" s="233" t="s">
        <v>1302</v>
      </c>
    </row>
    <row r="1058" s="2" customFormat="1">
      <c r="A1058" s="38"/>
      <c r="B1058" s="39"/>
      <c r="C1058" s="40"/>
      <c r="D1058" s="235" t="s">
        <v>176</v>
      </c>
      <c r="E1058" s="40"/>
      <c r="F1058" s="236" t="s">
        <v>1301</v>
      </c>
      <c r="G1058" s="40"/>
      <c r="H1058" s="40"/>
      <c r="I1058" s="237"/>
      <c r="J1058" s="237"/>
      <c r="K1058" s="40"/>
      <c r="L1058" s="40"/>
      <c r="M1058" s="44"/>
      <c r="N1058" s="238"/>
      <c r="O1058" s="239"/>
      <c r="P1058" s="91"/>
      <c r="Q1058" s="91"/>
      <c r="R1058" s="91"/>
      <c r="S1058" s="91"/>
      <c r="T1058" s="91"/>
      <c r="U1058" s="91"/>
      <c r="V1058" s="91"/>
      <c r="W1058" s="91"/>
      <c r="X1058" s="92"/>
      <c r="Y1058" s="38"/>
      <c r="Z1058" s="38"/>
      <c r="AA1058" s="38"/>
      <c r="AB1058" s="38"/>
      <c r="AC1058" s="38"/>
      <c r="AD1058" s="38"/>
      <c r="AE1058" s="38"/>
      <c r="AT1058" s="17" t="s">
        <v>176</v>
      </c>
      <c r="AU1058" s="17" t="s">
        <v>85</v>
      </c>
    </row>
    <row r="1059" s="12" customFormat="1" ht="22.8" customHeight="1">
      <c r="A1059" s="12"/>
      <c r="B1059" s="204"/>
      <c r="C1059" s="205"/>
      <c r="D1059" s="206" t="s">
        <v>75</v>
      </c>
      <c r="E1059" s="219" t="s">
        <v>1303</v>
      </c>
      <c r="F1059" s="219" t="s">
        <v>1304</v>
      </c>
      <c r="G1059" s="205"/>
      <c r="H1059" s="205"/>
      <c r="I1059" s="208"/>
      <c r="J1059" s="208"/>
      <c r="K1059" s="220">
        <f>BK1059</f>
        <v>0</v>
      </c>
      <c r="L1059" s="205"/>
      <c r="M1059" s="210"/>
      <c r="N1059" s="211"/>
      <c r="O1059" s="212"/>
      <c r="P1059" s="212"/>
      <c r="Q1059" s="213">
        <f>SUM(Q1060:Q1085)</f>
        <v>0</v>
      </c>
      <c r="R1059" s="213">
        <f>SUM(R1060:R1085)</f>
        <v>0</v>
      </c>
      <c r="S1059" s="212"/>
      <c r="T1059" s="214">
        <f>SUM(T1060:T1085)</f>
        <v>0</v>
      </c>
      <c r="U1059" s="212"/>
      <c r="V1059" s="214">
        <f>SUM(V1060:V1085)</f>
        <v>0</v>
      </c>
      <c r="W1059" s="212"/>
      <c r="X1059" s="215">
        <f>SUM(X1060:X1085)</f>
        <v>0</v>
      </c>
      <c r="Y1059" s="12"/>
      <c r="Z1059" s="12"/>
      <c r="AA1059" s="12"/>
      <c r="AB1059" s="12"/>
      <c r="AC1059" s="12"/>
      <c r="AD1059" s="12"/>
      <c r="AE1059" s="12"/>
      <c r="AR1059" s="216" t="s">
        <v>85</v>
      </c>
      <c r="AT1059" s="217" t="s">
        <v>75</v>
      </c>
      <c r="AU1059" s="217" t="s">
        <v>83</v>
      </c>
      <c r="AY1059" s="216" t="s">
        <v>168</v>
      </c>
      <c r="BK1059" s="218">
        <f>SUM(BK1060:BK1085)</f>
        <v>0</v>
      </c>
    </row>
    <row r="1060" s="2" customFormat="1" ht="16.5" customHeight="1">
      <c r="A1060" s="38"/>
      <c r="B1060" s="39"/>
      <c r="C1060" s="221" t="s">
        <v>759</v>
      </c>
      <c r="D1060" s="221" t="s">
        <v>171</v>
      </c>
      <c r="E1060" s="222" t="s">
        <v>1305</v>
      </c>
      <c r="F1060" s="223" t="s">
        <v>1306</v>
      </c>
      <c r="G1060" s="224" t="s">
        <v>203</v>
      </c>
      <c r="H1060" s="225">
        <v>8.667</v>
      </c>
      <c r="I1060" s="226"/>
      <c r="J1060" s="226"/>
      <c r="K1060" s="227">
        <f>ROUND(P1060*H1060,2)</f>
        <v>0</v>
      </c>
      <c r="L1060" s="223" t="s">
        <v>1</v>
      </c>
      <c r="M1060" s="44"/>
      <c r="N1060" s="228" t="s">
        <v>1</v>
      </c>
      <c r="O1060" s="229" t="s">
        <v>39</v>
      </c>
      <c r="P1060" s="230">
        <f>I1060+J1060</f>
        <v>0</v>
      </c>
      <c r="Q1060" s="230">
        <f>ROUND(I1060*H1060,2)</f>
        <v>0</v>
      </c>
      <c r="R1060" s="230">
        <f>ROUND(J1060*H1060,2)</f>
        <v>0</v>
      </c>
      <c r="S1060" s="91"/>
      <c r="T1060" s="231">
        <f>S1060*H1060</f>
        <v>0</v>
      </c>
      <c r="U1060" s="231">
        <v>0</v>
      </c>
      <c r="V1060" s="231">
        <f>U1060*H1060</f>
        <v>0</v>
      </c>
      <c r="W1060" s="231">
        <v>0</v>
      </c>
      <c r="X1060" s="232">
        <f>W1060*H1060</f>
        <v>0</v>
      </c>
      <c r="Y1060" s="38"/>
      <c r="Z1060" s="38"/>
      <c r="AA1060" s="38"/>
      <c r="AB1060" s="38"/>
      <c r="AC1060" s="38"/>
      <c r="AD1060" s="38"/>
      <c r="AE1060" s="38"/>
      <c r="AR1060" s="233" t="s">
        <v>198</v>
      </c>
      <c r="AT1060" s="233" t="s">
        <v>171</v>
      </c>
      <c r="AU1060" s="233" t="s">
        <v>85</v>
      </c>
      <c r="AY1060" s="17" t="s">
        <v>168</v>
      </c>
      <c r="BE1060" s="234">
        <f>IF(O1060="základní",K1060,0)</f>
        <v>0</v>
      </c>
      <c r="BF1060" s="234">
        <f>IF(O1060="snížená",K1060,0)</f>
        <v>0</v>
      </c>
      <c r="BG1060" s="234">
        <f>IF(O1060="zákl. přenesená",K1060,0)</f>
        <v>0</v>
      </c>
      <c r="BH1060" s="234">
        <f>IF(O1060="sníž. přenesená",K1060,0)</f>
        <v>0</v>
      </c>
      <c r="BI1060" s="234">
        <f>IF(O1060="nulová",K1060,0)</f>
        <v>0</v>
      </c>
      <c r="BJ1060" s="17" t="s">
        <v>83</v>
      </c>
      <c r="BK1060" s="234">
        <f>ROUND(P1060*H1060,2)</f>
        <v>0</v>
      </c>
      <c r="BL1060" s="17" t="s">
        <v>198</v>
      </c>
      <c r="BM1060" s="233" t="s">
        <v>1307</v>
      </c>
    </row>
    <row r="1061" s="2" customFormat="1">
      <c r="A1061" s="38"/>
      <c r="B1061" s="39"/>
      <c r="C1061" s="40"/>
      <c r="D1061" s="235" t="s">
        <v>176</v>
      </c>
      <c r="E1061" s="40"/>
      <c r="F1061" s="236" t="s">
        <v>1306</v>
      </c>
      <c r="G1061" s="40"/>
      <c r="H1061" s="40"/>
      <c r="I1061" s="237"/>
      <c r="J1061" s="237"/>
      <c r="K1061" s="40"/>
      <c r="L1061" s="40"/>
      <c r="M1061" s="44"/>
      <c r="N1061" s="238"/>
      <c r="O1061" s="239"/>
      <c r="P1061" s="91"/>
      <c r="Q1061" s="91"/>
      <c r="R1061" s="91"/>
      <c r="S1061" s="91"/>
      <c r="T1061" s="91"/>
      <c r="U1061" s="91"/>
      <c r="V1061" s="91"/>
      <c r="W1061" s="91"/>
      <c r="X1061" s="92"/>
      <c r="Y1061" s="38"/>
      <c r="Z1061" s="38"/>
      <c r="AA1061" s="38"/>
      <c r="AB1061" s="38"/>
      <c r="AC1061" s="38"/>
      <c r="AD1061" s="38"/>
      <c r="AE1061" s="38"/>
      <c r="AT1061" s="17" t="s">
        <v>176</v>
      </c>
      <c r="AU1061" s="17" t="s">
        <v>85</v>
      </c>
    </row>
    <row r="1062" s="2" customFormat="1" ht="24.15" customHeight="1">
      <c r="A1062" s="38"/>
      <c r="B1062" s="39"/>
      <c r="C1062" s="221" t="s">
        <v>1308</v>
      </c>
      <c r="D1062" s="221" t="s">
        <v>171</v>
      </c>
      <c r="E1062" s="222" t="s">
        <v>1309</v>
      </c>
      <c r="F1062" s="223" t="s">
        <v>1310</v>
      </c>
      <c r="G1062" s="224" t="s">
        <v>203</v>
      </c>
      <c r="H1062" s="225">
        <v>8.667</v>
      </c>
      <c r="I1062" s="226"/>
      <c r="J1062" s="226"/>
      <c r="K1062" s="227">
        <f>ROUND(P1062*H1062,2)</f>
        <v>0</v>
      </c>
      <c r="L1062" s="223" t="s">
        <v>1</v>
      </c>
      <c r="M1062" s="44"/>
      <c r="N1062" s="228" t="s">
        <v>1</v>
      </c>
      <c r="O1062" s="229" t="s">
        <v>39</v>
      </c>
      <c r="P1062" s="230">
        <f>I1062+J1062</f>
        <v>0</v>
      </c>
      <c r="Q1062" s="230">
        <f>ROUND(I1062*H1062,2)</f>
        <v>0</v>
      </c>
      <c r="R1062" s="230">
        <f>ROUND(J1062*H1062,2)</f>
        <v>0</v>
      </c>
      <c r="S1062" s="91"/>
      <c r="T1062" s="231">
        <f>S1062*H1062</f>
        <v>0</v>
      </c>
      <c r="U1062" s="231">
        <v>0</v>
      </c>
      <c r="V1062" s="231">
        <f>U1062*H1062</f>
        <v>0</v>
      </c>
      <c r="W1062" s="231">
        <v>0</v>
      </c>
      <c r="X1062" s="232">
        <f>W1062*H1062</f>
        <v>0</v>
      </c>
      <c r="Y1062" s="38"/>
      <c r="Z1062" s="38"/>
      <c r="AA1062" s="38"/>
      <c r="AB1062" s="38"/>
      <c r="AC1062" s="38"/>
      <c r="AD1062" s="38"/>
      <c r="AE1062" s="38"/>
      <c r="AR1062" s="233" t="s">
        <v>198</v>
      </c>
      <c r="AT1062" s="233" t="s">
        <v>171</v>
      </c>
      <c r="AU1062" s="233" t="s">
        <v>85</v>
      </c>
      <c r="AY1062" s="17" t="s">
        <v>168</v>
      </c>
      <c r="BE1062" s="234">
        <f>IF(O1062="základní",K1062,0)</f>
        <v>0</v>
      </c>
      <c r="BF1062" s="234">
        <f>IF(O1062="snížená",K1062,0)</f>
        <v>0</v>
      </c>
      <c r="BG1062" s="234">
        <f>IF(O1062="zákl. přenesená",K1062,0)</f>
        <v>0</v>
      </c>
      <c r="BH1062" s="234">
        <f>IF(O1062="sníž. přenesená",K1062,0)</f>
        <v>0</v>
      </c>
      <c r="BI1062" s="234">
        <f>IF(O1062="nulová",K1062,0)</f>
        <v>0</v>
      </c>
      <c r="BJ1062" s="17" t="s">
        <v>83</v>
      </c>
      <c r="BK1062" s="234">
        <f>ROUND(P1062*H1062,2)</f>
        <v>0</v>
      </c>
      <c r="BL1062" s="17" t="s">
        <v>198</v>
      </c>
      <c r="BM1062" s="233" t="s">
        <v>1311</v>
      </c>
    </row>
    <row r="1063" s="2" customFormat="1">
      <c r="A1063" s="38"/>
      <c r="B1063" s="39"/>
      <c r="C1063" s="40"/>
      <c r="D1063" s="235" t="s">
        <v>176</v>
      </c>
      <c r="E1063" s="40"/>
      <c r="F1063" s="236" t="s">
        <v>1310</v>
      </c>
      <c r="G1063" s="40"/>
      <c r="H1063" s="40"/>
      <c r="I1063" s="237"/>
      <c r="J1063" s="237"/>
      <c r="K1063" s="40"/>
      <c r="L1063" s="40"/>
      <c r="M1063" s="44"/>
      <c r="N1063" s="238"/>
      <c r="O1063" s="239"/>
      <c r="P1063" s="91"/>
      <c r="Q1063" s="91"/>
      <c r="R1063" s="91"/>
      <c r="S1063" s="91"/>
      <c r="T1063" s="91"/>
      <c r="U1063" s="91"/>
      <c r="V1063" s="91"/>
      <c r="W1063" s="91"/>
      <c r="X1063" s="92"/>
      <c r="Y1063" s="38"/>
      <c r="Z1063" s="38"/>
      <c r="AA1063" s="38"/>
      <c r="AB1063" s="38"/>
      <c r="AC1063" s="38"/>
      <c r="AD1063" s="38"/>
      <c r="AE1063" s="38"/>
      <c r="AT1063" s="17" t="s">
        <v>176</v>
      </c>
      <c r="AU1063" s="17" t="s">
        <v>85</v>
      </c>
    </row>
    <row r="1064" s="2" customFormat="1" ht="24.15" customHeight="1">
      <c r="A1064" s="38"/>
      <c r="B1064" s="39"/>
      <c r="C1064" s="221" t="s">
        <v>764</v>
      </c>
      <c r="D1064" s="221" t="s">
        <v>171</v>
      </c>
      <c r="E1064" s="222" t="s">
        <v>1312</v>
      </c>
      <c r="F1064" s="223" t="s">
        <v>1313</v>
      </c>
      <c r="G1064" s="224" t="s">
        <v>478</v>
      </c>
      <c r="H1064" s="225">
        <v>13.815</v>
      </c>
      <c r="I1064" s="226"/>
      <c r="J1064" s="226"/>
      <c r="K1064" s="227">
        <f>ROUND(P1064*H1064,2)</f>
        <v>0</v>
      </c>
      <c r="L1064" s="223" t="s">
        <v>1</v>
      </c>
      <c r="M1064" s="44"/>
      <c r="N1064" s="228" t="s">
        <v>1</v>
      </c>
      <c r="O1064" s="229" t="s">
        <v>39</v>
      </c>
      <c r="P1064" s="230">
        <f>I1064+J1064</f>
        <v>0</v>
      </c>
      <c r="Q1064" s="230">
        <f>ROUND(I1064*H1064,2)</f>
        <v>0</v>
      </c>
      <c r="R1064" s="230">
        <f>ROUND(J1064*H1064,2)</f>
        <v>0</v>
      </c>
      <c r="S1064" s="91"/>
      <c r="T1064" s="231">
        <f>S1064*H1064</f>
        <v>0</v>
      </c>
      <c r="U1064" s="231">
        <v>0</v>
      </c>
      <c r="V1064" s="231">
        <f>U1064*H1064</f>
        <v>0</v>
      </c>
      <c r="W1064" s="231">
        <v>0</v>
      </c>
      <c r="X1064" s="232">
        <f>W1064*H1064</f>
        <v>0</v>
      </c>
      <c r="Y1064" s="38"/>
      <c r="Z1064" s="38"/>
      <c r="AA1064" s="38"/>
      <c r="AB1064" s="38"/>
      <c r="AC1064" s="38"/>
      <c r="AD1064" s="38"/>
      <c r="AE1064" s="38"/>
      <c r="AR1064" s="233" t="s">
        <v>198</v>
      </c>
      <c r="AT1064" s="233" t="s">
        <v>171</v>
      </c>
      <c r="AU1064" s="233" t="s">
        <v>85</v>
      </c>
      <c r="AY1064" s="17" t="s">
        <v>168</v>
      </c>
      <c r="BE1064" s="234">
        <f>IF(O1064="základní",K1064,0)</f>
        <v>0</v>
      </c>
      <c r="BF1064" s="234">
        <f>IF(O1064="snížená",K1064,0)</f>
        <v>0</v>
      </c>
      <c r="BG1064" s="234">
        <f>IF(O1064="zákl. přenesená",K1064,0)</f>
        <v>0</v>
      </c>
      <c r="BH1064" s="234">
        <f>IF(O1064="sníž. přenesená",K1064,0)</f>
        <v>0</v>
      </c>
      <c r="BI1064" s="234">
        <f>IF(O1064="nulová",K1064,0)</f>
        <v>0</v>
      </c>
      <c r="BJ1064" s="17" t="s">
        <v>83</v>
      </c>
      <c r="BK1064" s="234">
        <f>ROUND(P1064*H1064,2)</f>
        <v>0</v>
      </c>
      <c r="BL1064" s="17" t="s">
        <v>198</v>
      </c>
      <c r="BM1064" s="233" t="s">
        <v>1314</v>
      </c>
    </row>
    <row r="1065" s="2" customFormat="1">
      <c r="A1065" s="38"/>
      <c r="B1065" s="39"/>
      <c r="C1065" s="40"/>
      <c r="D1065" s="235" t="s">
        <v>176</v>
      </c>
      <c r="E1065" s="40"/>
      <c r="F1065" s="236" t="s">
        <v>1313</v>
      </c>
      <c r="G1065" s="40"/>
      <c r="H1065" s="40"/>
      <c r="I1065" s="237"/>
      <c r="J1065" s="237"/>
      <c r="K1065" s="40"/>
      <c r="L1065" s="40"/>
      <c r="M1065" s="44"/>
      <c r="N1065" s="238"/>
      <c r="O1065" s="239"/>
      <c r="P1065" s="91"/>
      <c r="Q1065" s="91"/>
      <c r="R1065" s="91"/>
      <c r="S1065" s="91"/>
      <c r="T1065" s="91"/>
      <c r="U1065" s="91"/>
      <c r="V1065" s="91"/>
      <c r="W1065" s="91"/>
      <c r="X1065" s="92"/>
      <c r="Y1065" s="38"/>
      <c r="Z1065" s="38"/>
      <c r="AA1065" s="38"/>
      <c r="AB1065" s="38"/>
      <c r="AC1065" s="38"/>
      <c r="AD1065" s="38"/>
      <c r="AE1065" s="38"/>
      <c r="AT1065" s="17" t="s">
        <v>176</v>
      </c>
      <c r="AU1065" s="17" t="s">
        <v>85</v>
      </c>
    </row>
    <row r="1066" s="13" customFormat="1">
      <c r="A1066" s="13"/>
      <c r="B1066" s="240"/>
      <c r="C1066" s="241"/>
      <c r="D1066" s="235" t="s">
        <v>205</v>
      </c>
      <c r="E1066" s="242" t="s">
        <v>1</v>
      </c>
      <c r="F1066" s="243" t="s">
        <v>1315</v>
      </c>
      <c r="G1066" s="241"/>
      <c r="H1066" s="244">
        <v>8.215</v>
      </c>
      <c r="I1066" s="245"/>
      <c r="J1066" s="245"/>
      <c r="K1066" s="241"/>
      <c r="L1066" s="241"/>
      <c r="M1066" s="246"/>
      <c r="N1066" s="247"/>
      <c r="O1066" s="248"/>
      <c r="P1066" s="248"/>
      <c r="Q1066" s="248"/>
      <c r="R1066" s="248"/>
      <c r="S1066" s="248"/>
      <c r="T1066" s="248"/>
      <c r="U1066" s="248"/>
      <c r="V1066" s="248"/>
      <c r="W1066" s="248"/>
      <c r="X1066" s="249"/>
      <c r="Y1066" s="13"/>
      <c r="Z1066" s="13"/>
      <c r="AA1066" s="13"/>
      <c r="AB1066" s="13"/>
      <c r="AC1066" s="13"/>
      <c r="AD1066" s="13"/>
      <c r="AE1066" s="13"/>
      <c r="AT1066" s="250" t="s">
        <v>205</v>
      </c>
      <c r="AU1066" s="250" t="s">
        <v>85</v>
      </c>
      <c r="AV1066" s="13" t="s">
        <v>85</v>
      </c>
      <c r="AW1066" s="13" t="s">
        <v>5</v>
      </c>
      <c r="AX1066" s="13" t="s">
        <v>76</v>
      </c>
      <c r="AY1066" s="250" t="s">
        <v>168</v>
      </c>
    </row>
    <row r="1067" s="13" customFormat="1">
      <c r="A1067" s="13"/>
      <c r="B1067" s="240"/>
      <c r="C1067" s="241"/>
      <c r="D1067" s="235" t="s">
        <v>205</v>
      </c>
      <c r="E1067" s="242" t="s">
        <v>1</v>
      </c>
      <c r="F1067" s="243" t="s">
        <v>1316</v>
      </c>
      <c r="G1067" s="241"/>
      <c r="H1067" s="244">
        <v>5.6</v>
      </c>
      <c r="I1067" s="245"/>
      <c r="J1067" s="245"/>
      <c r="K1067" s="241"/>
      <c r="L1067" s="241"/>
      <c r="M1067" s="246"/>
      <c r="N1067" s="247"/>
      <c r="O1067" s="248"/>
      <c r="P1067" s="248"/>
      <c r="Q1067" s="248"/>
      <c r="R1067" s="248"/>
      <c r="S1067" s="248"/>
      <c r="T1067" s="248"/>
      <c r="U1067" s="248"/>
      <c r="V1067" s="248"/>
      <c r="W1067" s="248"/>
      <c r="X1067" s="249"/>
      <c r="Y1067" s="13"/>
      <c r="Z1067" s="13"/>
      <c r="AA1067" s="13"/>
      <c r="AB1067" s="13"/>
      <c r="AC1067" s="13"/>
      <c r="AD1067" s="13"/>
      <c r="AE1067" s="13"/>
      <c r="AT1067" s="250" t="s">
        <v>205</v>
      </c>
      <c r="AU1067" s="250" t="s">
        <v>85</v>
      </c>
      <c r="AV1067" s="13" t="s">
        <v>85</v>
      </c>
      <c r="AW1067" s="13" t="s">
        <v>5</v>
      </c>
      <c r="AX1067" s="13" t="s">
        <v>76</v>
      </c>
      <c r="AY1067" s="250" t="s">
        <v>168</v>
      </c>
    </row>
    <row r="1068" s="14" customFormat="1">
      <c r="A1068" s="14"/>
      <c r="B1068" s="251"/>
      <c r="C1068" s="252"/>
      <c r="D1068" s="235" t="s">
        <v>205</v>
      </c>
      <c r="E1068" s="253" t="s">
        <v>1</v>
      </c>
      <c r="F1068" s="254" t="s">
        <v>207</v>
      </c>
      <c r="G1068" s="252"/>
      <c r="H1068" s="255">
        <v>13.815</v>
      </c>
      <c r="I1068" s="256"/>
      <c r="J1068" s="256"/>
      <c r="K1068" s="252"/>
      <c r="L1068" s="252"/>
      <c r="M1068" s="257"/>
      <c r="N1068" s="258"/>
      <c r="O1068" s="259"/>
      <c r="P1068" s="259"/>
      <c r="Q1068" s="259"/>
      <c r="R1068" s="259"/>
      <c r="S1068" s="259"/>
      <c r="T1068" s="259"/>
      <c r="U1068" s="259"/>
      <c r="V1068" s="259"/>
      <c r="W1068" s="259"/>
      <c r="X1068" s="260"/>
      <c r="Y1068" s="14"/>
      <c r="Z1068" s="14"/>
      <c r="AA1068" s="14"/>
      <c r="AB1068" s="14"/>
      <c r="AC1068" s="14"/>
      <c r="AD1068" s="14"/>
      <c r="AE1068" s="14"/>
      <c r="AT1068" s="261" t="s">
        <v>205</v>
      </c>
      <c r="AU1068" s="261" t="s">
        <v>85</v>
      </c>
      <c r="AV1068" s="14" t="s">
        <v>175</v>
      </c>
      <c r="AW1068" s="14" t="s">
        <v>5</v>
      </c>
      <c r="AX1068" s="14" t="s">
        <v>83</v>
      </c>
      <c r="AY1068" s="261" t="s">
        <v>168</v>
      </c>
    </row>
    <row r="1069" s="2" customFormat="1" ht="24.15" customHeight="1">
      <c r="A1069" s="38"/>
      <c r="B1069" s="39"/>
      <c r="C1069" s="262" t="s">
        <v>1317</v>
      </c>
      <c r="D1069" s="262" t="s">
        <v>304</v>
      </c>
      <c r="E1069" s="263" t="s">
        <v>1318</v>
      </c>
      <c r="F1069" s="264" t="s">
        <v>1319</v>
      </c>
      <c r="G1069" s="265" t="s">
        <v>478</v>
      </c>
      <c r="H1069" s="266">
        <v>15.197</v>
      </c>
      <c r="I1069" s="267"/>
      <c r="J1069" s="268"/>
      <c r="K1069" s="269">
        <f>ROUND(P1069*H1069,2)</f>
        <v>0</v>
      </c>
      <c r="L1069" s="264" t="s">
        <v>1</v>
      </c>
      <c r="M1069" s="270"/>
      <c r="N1069" s="271" t="s">
        <v>1</v>
      </c>
      <c r="O1069" s="229" t="s">
        <v>39</v>
      </c>
      <c r="P1069" s="230">
        <f>I1069+J1069</f>
        <v>0</v>
      </c>
      <c r="Q1069" s="230">
        <f>ROUND(I1069*H1069,2)</f>
        <v>0</v>
      </c>
      <c r="R1069" s="230">
        <f>ROUND(J1069*H1069,2)</f>
        <v>0</v>
      </c>
      <c r="S1069" s="91"/>
      <c r="T1069" s="231">
        <f>S1069*H1069</f>
        <v>0</v>
      </c>
      <c r="U1069" s="231">
        <v>0</v>
      </c>
      <c r="V1069" s="231">
        <f>U1069*H1069</f>
        <v>0</v>
      </c>
      <c r="W1069" s="231">
        <v>0</v>
      </c>
      <c r="X1069" s="232">
        <f>W1069*H1069</f>
        <v>0</v>
      </c>
      <c r="Y1069" s="38"/>
      <c r="Z1069" s="38"/>
      <c r="AA1069" s="38"/>
      <c r="AB1069" s="38"/>
      <c r="AC1069" s="38"/>
      <c r="AD1069" s="38"/>
      <c r="AE1069" s="38"/>
      <c r="AR1069" s="233" t="s">
        <v>236</v>
      </c>
      <c r="AT1069" s="233" t="s">
        <v>304</v>
      </c>
      <c r="AU1069" s="233" t="s">
        <v>85</v>
      </c>
      <c r="AY1069" s="17" t="s">
        <v>168</v>
      </c>
      <c r="BE1069" s="234">
        <f>IF(O1069="základní",K1069,0)</f>
        <v>0</v>
      </c>
      <c r="BF1069" s="234">
        <f>IF(O1069="snížená",K1069,0)</f>
        <v>0</v>
      </c>
      <c r="BG1069" s="234">
        <f>IF(O1069="zákl. přenesená",K1069,0)</f>
        <v>0</v>
      </c>
      <c r="BH1069" s="234">
        <f>IF(O1069="sníž. přenesená",K1069,0)</f>
        <v>0</v>
      </c>
      <c r="BI1069" s="234">
        <f>IF(O1069="nulová",K1069,0)</f>
        <v>0</v>
      </c>
      <c r="BJ1069" s="17" t="s">
        <v>83</v>
      </c>
      <c r="BK1069" s="234">
        <f>ROUND(P1069*H1069,2)</f>
        <v>0</v>
      </c>
      <c r="BL1069" s="17" t="s">
        <v>198</v>
      </c>
      <c r="BM1069" s="233" t="s">
        <v>1320</v>
      </c>
    </row>
    <row r="1070" s="2" customFormat="1">
      <c r="A1070" s="38"/>
      <c r="B1070" s="39"/>
      <c r="C1070" s="40"/>
      <c r="D1070" s="235" t="s">
        <v>176</v>
      </c>
      <c r="E1070" s="40"/>
      <c r="F1070" s="236" t="s">
        <v>1319</v>
      </c>
      <c r="G1070" s="40"/>
      <c r="H1070" s="40"/>
      <c r="I1070" s="237"/>
      <c r="J1070" s="237"/>
      <c r="K1070" s="40"/>
      <c r="L1070" s="40"/>
      <c r="M1070" s="44"/>
      <c r="N1070" s="238"/>
      <c r="O1070" s="239"/>
      <c r="P1070" s="91"/>
      <c r="Q1070" s="91"/>
      <c r="R1070" s="91"/>
      <c r="S1070" s="91"/>
      <c r="T1070" s="91"/>
      <c r="U1070" s="91"/>
      <c r="V1070" s="91"/>
      <c r="W1070" s="91"/>
      <c r="X1070" s="92"/>
      <c r="Y1070" s="38"/>
      <c r="Z1070" s="38"/>
      <c r="AA1070" s="38"/>
      <c r="AB1070" s="38"/>
      <c r="AC1070" s="38"/>
      <c r="AD1070" s="38"/>
      <c r="AE1070" s="38"/>
      <c r="AT1070" s="17" t="s">
        <v>176</v>
      </c>
      <c r="AU1070" s="17" t="s">
        <v>85</v>
      </c>
    </row>
    <row r="1071" s="13" customFormat="1">
      <c r="A1071" s="13"/>
      <c r="B1071" s="240"/>
      <c r="C1071" s="241"/>
      <c r="D1071" s="235" t="s">
        <v>205</v>
      </c>
      <c r="E1071" s="242" t="s">
        <v>1</v>
      </c>
      <c r="F1071" s="243" t="s">
        <v>1321</v>
      </c>
      <c r="G1071" s="241"/>
      <c r="H1071" s="244">
        <v>15.197</v>
      </c>
      <c r="I1071" s="245"/>
      <c r="J1071" s="245"/>
      <c r="K1071" s="241"/>
      <c r="L1071" s="241"/>
      <c r="M1071" s="246"/>
      <c r="N1071" s="247"/>
      <c r="O1071" s="248"/>
      <c r="P1071" s="248"/>
      <c r="Q1071" s="248"/>
      <c r="R1071" s="248"/>
      <c r="S1071" s="248"/>
      <c r="T1071" s="248"/>
      <c r="U1071" s="248"/>
      <c r="V1071" s="248"/>
      <c r="W1071" s="248"/>
      <c r="X1071" s="249"/>
      <c r="Y1071" s="13"/>
      <c r="Z1071" s="13"/>
      <c r="AA1071" s="13"/>
      <c r="AB1071" s="13"/>
      <c r="AC1071" s="13"/>
      <c r="AD1071" s="13"/>
      <c r="AE1071" s="13"/>
      <c r="AT1071" s="250" t="s">
        <v>205</v>
      </c>
      <c r="AU1071" s="250" t="s">
        <v>85</v>
      </c>
      <c r="AV1071" s="13" t="s">
        <v>85</v>
      </c>
      <c r="AW1071" s="13" t="s">
        <v>5</v>
      </c>
      <c r="AX1071" s="13" t="s">
        <v>76</v>
      </c>
      <c r="AY1071" s="250" t="s">
        <v>168</v>
      </c>
    </row>
    <row r="1072" s="14" customFormat="1">
      <c r="A1072" s="14"/>
      <c r="B1072" s="251"/>
      <c r="C1072" s="252"/>
      <c r="D1072" s="235" t="s">
        <v>205</v>
      </c>
      <c r="E1072" s="253" t="s">
        <v>1</v>
      </c>
      <c r="F1072" s="254" t="s">
        <v>207</v>
      </c>
      <c r="G1072" s="252"/>
      <c r="H1072" s="255">
        <v>15.197</v>
      </c>
      <c r="I1072" s="256"/>
      <c r="J1072" s="256"/>
      <c r="K1072" s="252"/>
      <c r="L1072" s="252"/>
      <c r="M1072" s="257"/>
      <c r="N1072" s="258"/>
      <c r="O1072" s="259"/>
      <c r="P1072" s="259"/>
      <c r="Q1072" s="259"/>
      <c r="R1072" s="259"/>
      <c r="S1072" s="259"/>
      <c r="T1072" s="259"/>
      <c r="U1072" s="259"/>
      <c r="V1072" s="259"/>
      <c r="W1072" s="259"/>
      <c r="X1072" s="260"/>
      <c r="Y1072" s="14"/>
      <c r="Z1072" s="14"/>
      <c r="AA1072" s="14"/>
      <c r="AB1072" s="14"/>
      <c r="AC1072" s="14"/>
      <c r="AD1072" s="14"/>
      <c r="AE1072" s="14"/>
      <c r="AT1072" s="261" t="s">
        <v>205</v>
      </c>
      <c r="AU1072" s="261" t="s">
        <v>85</v>
      </c>
      <c r="AV1072" s="14" t="s">
        <v>175</v>
      </c>
      <c r="AW1072" s="14" t="s">
        <v>5</v>
      </c>
      <c r="AX1072" s="14" t="s">
        <v>83</v>
      </c>
      <c r="AY1072" s="261" t="s">
        <v>168</v>
      </c>
    </row>
    <row r="1073" s="2" customFormat="1" ht="33" customHeight="1">
      <c r="A1073" s="38"/>
      <c r="B1073" s="39"/>
      <c r="C1073" s="221" t="s">
        <v>766</v>
      </c>
      <c r="D1073" s="221" t="s">
        <v>171</v>
      </c>
      <c r="E1073" s="222" t="s">
        <v>1322</v>
      </c>
      <c r="F1073" s="223" t="s">
        <v>1323</v>
      </c>
      <c r="G1073" s="224" t="s">
        <v>203</v>
      </c>
      <c r="H1073" s="225">
        <v>8.667</v>
      </c>
      <c r="I1073" s="226"/>
      <c r="J1073" s="226"/>
      <c r="K1073" s="227">
        <f>ROUND(P1073*H1073,2)</f>
        <v>0</v>
      </c>
      <c r="L1073" s="223" t="s">
        <v>1</v>
      </c>
      <c r="M1073" s="44"/>
      <c r="N1073" s="228" t="s">
        <v>1</v>
      </c>
      <c r="O1073" s="229" t="s">
        <v>39</v>
      </c>
      <c r="P1073" s="230">
        <f>I1073+J1073</f>
        <v>0</v>
      </c>
      <c r="Q1073" s="230">
        <f>ROUND(I1073*H1073,2)</f>
        <v>0</v>
      </c>
      <c r="R1073" s="230">
        <f>ROUND(J1073*H1073,2)</f>
        <v>0</v>
      </c>
      <c r="S1073" s="91"/>
      <c r="T1073" s="231">
        <f>S1073*H1073</f>
        <v>0</v>
      </c>
      <c r="U1073" s="231">
        <v>0</v>
      </c>
      <c r="V1073" s="231">
        <f>U1073*H1073</f>
        <v>0</v>
      </c>
      <c r="W1073" s="231">
        <v>0</v>
      </c>
      <c r="X1073" s="232">
        <f>W1073*H1073</f>
        <v>0</v>
      </c>
      <c r="Y1073" s="38"/>
      <c r="Z1073" s="38"/>
      <c r="AA1073" s="38"/>
      <c r="AB1073" s="38"/>
      <c r="AC1073" s="38"/>
      <c r="AD1073" s="38"/>
      <c r="AE1073" s="38"/>
      <c r="AR1073" s="233" t="s">
        <v>198</v>
      </c>
      <c r="AT1073" s="233" t="s">
        <v>171</v>
      </c>
      <c r="AU1073" s="233" t="s">
        <v>85</v>
      </c>
      <c r="AY1073" s="17" t="s">
        <v>168</v>
      </c>
      <c r="BE1073" s="234">
        <f>IF(O1073="základní",K1073,0)</f>
        <v>0</v>
      </c>
      <c r="BF1073" s="234">
        <f>IF(O1073="snížená",K1073,0)</f>
        <v>0</v>
      </c>
      <c r="BG1073" s="234">
        <f>IF(O1073="zákl. přenesená",K1073,0)</f>
        <v>0</v>
      </c>
      <c r="BH1073" s="234">
        <f>IF(O1073="sníž. přenesená",K1073,0)</f>
        <v>0</v>
      </c>
      <c r="BI1073" s="234">
        <f>IF(O1073="nulová",K1073,0)</f>
        <v>0</v>
      </c>
      <c r="BJ1073" s="17" t="s">
        <v>83</v>
      </c>
      <c r="BK1073" s="234">
        <f>ROUND(P1073*H1073,2)</f>
        <v>0</v>
      </c>
      <c r="BL1073" s="17" t="s">
        <v>198</v>
      </c>
      <c r="BM1073" s="233" t="s">
        <v>1324</v>
      </c>
    </row>
    <row r="1074" s="2" customFormat="1">
      <c r="A1074" s="38"/>
      <c r="B1074" s="39"/>
      <c r="C1074" s="40"/>
      <c r="D1074" s="235" t="s">
        <v>176</v>
      </c>
      <c r="E1074" s="40"/>
      <c r="F1074" s="236" t="s">
        <v>1323</v>
      </c>
      <c r="G1074" s="40"/>
      <c r="H1074" s="40"/>
      <c r="I1074" s="237"/>
      <c r="J1074" s="237"/>
      <c r="K1074" s="40"/>
      <c r="L1074" s="40"/>
      <c r="M1074" s="44"/>
      <c r="N1074" s="238"/>
      <c r="O1074" s="239"/>
      <c r="P1074" s="91"/>
      <c r="Q1074" s="91"/>
      <c r="R1074" s="91"/>
      <c r="S1074" s="91"/>
      <c r="T1074" s="91"/>
      <c r="U1074" s="91"/>
      <c r="V1074" s="91"/>
      <c r="W1074" s="91"/>
      <c r="X1074" s="92"/>
      <c r="Y1074" s="38"/>
      <c r="Z1074" s="38"/>
      <c r="AA1074" s="38"/>
      <c r="AB1074" s="38"/>
      <c r="AC1074" s="38"/>
      <c r="AD1074" s="38"/>
      <c r="AE1074" s="38"/>
      <c r="AT1074" s="17" t="s">
        <v>176</v>
      </c>
      <c r="AU1074" s="17" t="s">
        <v>85</v>
      </c>
    </row>
    <row r="1075" s="13" customFormat="1">
      <c r="A1075" s="13"/>
      <c r="B1075" s="240"/>
      <c r="C1075" s="241"/>
      <c r="D1075" s="235" t="s">
        <v>205</v>
      </c>
      <c r="E1075" s="242" t="s">
        <v>1</v>
      </c>
      <c r="F1075" s="243" t="s">
        <v>1325</v>
      </c>
      <c r="G1075" s="241"/>
      <c r="H1075" s="244">
        <v>5.067</v>
      </c>
      <c r="I1075" s="245"/>
      <c r="J1075" s="245"/>
      <c r="K1075" s="241"/>
      <c r="L1075" s="241"/>
      <c r="M1075" s="246"/>
      <c r="N1075" s="247"/>
      <c r="O1075" s="248"/>
      <c r="P1075" s="248"/>
      <c r="Q1075" s="248"/>
      <c r="R1075" s="248"/>
      <c r="S1075" s="248"/>
      <c r="T1075" s="248"/>
      <c r="U1075" s="248"/>
      <c r="V1075" s="248"/>
      <c r="W1075" s="248"/>
      <c r="X1075" s="249"/>
      <c r="Y1075" s="13"/>
      <c r="Z1075" s="13"/>
      <c r="AA1075" s="13"/>
      <c r="AB1075" s="13"/>
      <c r="AC1075" s="13"/>
      <c r="AD1075" s="13"/>
      <c r="AE1075" s="13"/>
      <c r="AT1075" s="250" t="s">
        <v>205</v>
      </c>
      <c r="AU1075" s="250" t="s">
        <v>85</v>
      </c>
      <c r="AV1075" s="13" t="s">
        <v>85</v>
      </c>
      <c r="AW1075" s="13" t="s">
        <v>5</v>
      </c>
      <c r="AX1075" s="13" t="s">
        <v>76</v>
      </c>
      <c r="AY1075" s="250" t="s">
        <v>168</v>
      </c>
    </row>
    <row r="1076" s="13" customFormat="1">
      <c r="A1076" s="13"/>
      <c r="B1076" s="240"/>
      <c r="C1076" s="241"/>
      <c r="D1076" s="235" t="s">
        <v>205</v>
      </c>
      <c r="E1076" s="242" t="s">
        <v>1</v>
      </c>
      <c r="F1076" s="243" t="s">
        <v>1326</v>
      </c>
      <c r="G1076" s="241"/>
      <c r="H1076" s="244">
        <v>3.6</v>
      </c>
      <c r="I1076" s="245"/>
      <c r="J1076" s="245"/>
      <c r="K1076" s="241"/>
      <c r="L1076" s="241"/>
      <c r="M1076" s="246"/>
      <c r="N1076" s="247"/>
      <c r="O1076" s="248"/>
      <c r="P1076" s="248"/>
      <c r="Q1076" s="248"/>
      <c r="R1076" s="248"/>
      <c r="S1076" s="248"/>
      <c r="T1076" s="248"/>
      <c r="U1076" s="248"/>
      <c r="V1076" s="248"/>
      <c r="W1076" s="248"/>
      <c r="X1076" s="249"/>
      <c r="Y1076" s="13"/>
      <c r="Z1076" s="13"/>
      <c r="AA1076" s="13"/>
      <c r="AB1076" s="13"/>
      <c r="AC1076" s="13"/>
      <c r="AD1076" s="13"/>
      <c r="AE1076" s="13"/>
      <c r="AT1076" s="250" t="s">
        <v>205</v>
      </c>
      <c r="AU1076" s="250" t="s">
        <v>85</v>
      </c>
      <c r="AV1076" s="13" t="s">
        <v>85</v>
      </c>
      <c r="AW1076" s="13" t="s">
        <v>5</v>
      </c>
      <c r="AX1076" s="13" t="s">
        <v>76</v>
      </c>
      <c r="AY1076" s="250" t="s">
        <v>168</v>
      </c>
    </row>
    <row r="1077" s="14" customFormat="1">
      <c r="A1077" s="14"/>
      <c r="B1077" s="251"/>
      <c r="C1077" s="252"/>
      <c r="D1077" s="235" t="s">
        <v>205</v>
      </c>
      <c r="E1077" s="253" t="s">
        <v>1</v>
      </c>
      <c r="F1077" s="254" t="s">
        <v>207</v>
      </c>
      <c r="G1077" s="252"/>
      <c r="H1077" s="255">
        <v>8.667</v>
      </c>
      <c r="I1077" s="256"/>
      <c r="J1077" s="256"/>
      <c r="K1077" s="252"/>
      <c r="L1077" s="252"/>
      <c r="M1077" s="257"/>
      <c r="N1077" s="258"/>
      <c r="O1077" s="259"/>
      <c r="P1077" s="259"/>
      <c r="Q1077" s="259"/>
      <c r="R1077" s="259"/>
      <c r="S1077" s="259"/>
      <c r="T1077" s="259"/>
      <c r="U1077" s="259"/>
      <c r="V1077" s="259"/>
      <c r="W1077" s="259"/>
      <c r="X1077" s="260"/>
      <c r="Y1077" s="14"/>
      <c r="Z1077" s="14"/>
      <c r="AA1077" s="14"/>
      <c r="AB1077" s="14"/>
      <c r="AC1077" s="14"/>
      <c r="AD1077" s="14"/>
      <c r="AE1077" s="14"/>
      <c r="AT1077" s="261" t="s">
        <v>205</v>
      </c>
      <c r="AU1077" s="261" t="s">
        <v>85</v>
      </c>
      <c r="AV1077" s="14" t="s">
        <v>175</v>
      </c>
      <c r="AW1077" s="14" t="s">
        <v>5</v>
      </c>
      <c r="AX1077" s="14" t="s">
        <v>83</v>
      </c>
      <c r="AY1077" s="261" t="s">
        <v>168</v>
      </c>
    </row>
    <row r="1078" s="2" customFormat="1" ht="24.15" customHeight="1">
      <c r="A1078" s="38"/>
      <c r="B1078" s="39"/>
      <c r="C1078" s="262" t="s">
        <v>1327</v>
      </c>
      <c r="D1078" s="262" t="s">
        <v>304</v>
      </c>
      <c r="E1078" s="263" t="s">
        <v>1328</v>
      </c>
      <c r="F1078" s="264" t="s">
        <v>1329</v>
      </c>
      <c r="G1078" s="265" t="s">
        <v>203</v>
      </c>
      <c r="H1078" s="266">
        <v>9.534</v>
      </c>
      <c r="I1078" s="267"/>
      <c r="J1078" s="268"/>
      <c r="K1078" s="269">
        <f>ROUND(P1078*H1078,2)</f>
        <v>0</v>
      </c>
      <c r="L1078" s="264" t="s">
        <v>1</v>
      </c>
      <c r="M1078" s="270"/>
      <c r="N1078" s="271" t="s">
        <v>1</v>
      </c>
      <c r="O1078" s="229" t="s">
        <v>39</v>
      </c>
      <c r="P1078" s="230">
        <f>I1078+J1078</f>
        <v>0</v>
      </c>
      <c r="Q1078" s="230">
        <f>ROUND(I1078*H1078,2)</f>
        <v>0</v>
      </c>
      <c r="R1078" s="230">
        <f>ROUND(J1078*H1078,2)</f>
        <v>0</v>
      </c>
      <c r="S1078" s="91"/>
      <c r="T1078" s="231">
        <f>S1078*H1078</f>
        <v>0</v>
      </c>
      <c r="U1078" s="231">
        <v>0</v>
      </c>
      <c r="V1078" s="231">
        <f>U1078*H1078</f>
        <v>0</v>
      </c>
      <c r="W1078" s="231">
        <v>0</v>
      </c>
      <c r="X1078" s="232">
        <f>W1078*H1078</f>
        <v>0</v>
      </c>
      <c r="Y1078" s="38"/>
      <c r="Z1078" s="38"/>
      <c r="AA1078" s="38"/>
      <c r="AB1078" s="38"/>
      <c r="AC1078" s="38"/>
      <c r="AD1078" s="38"/>
      <c r="AE1078" s="38"/>
      <c r="AR1078" s="233" t="s">
        <v>236</v>
      </c>
      <c r="AT1078" s="233" t="s">
        <v>304</v>
      </c>
      <c r="AU1078" s="233" t="s">
        <v>85</v>
      </c>
      <c r="AY1078" s="17" t="s">
        <v>168</v>
      </c>
      <c r="BE1078" s="234">
        <f>IF(O1078="základní",K1078,0)</f>
        <v>0</v>
      </c>
      <c r="BF1078" s="234">
        <f>IF(O1078="snížená",K1078,0)</f>
        <v>0</v>
      </c>
      <c r="BG1078" s="234">
        <f>IF(O1078="zákl. přenesená",K1078,0)</f>
        <v>0</v>
      </c>
      <c r="BH1078" s="234">
        <f>IF(O1078="sníž. přenesená",K1078,0)</f>
        <v>0</v>
      </c>
      <c r="BI1078" s="234">
        <f>IF(O1078="nulová",K1078,0)</f>
        <v>0</v>
      </c>
      <c r="BJ1078" s="17" t="s">
        <v>83</v>
      </c>
      <c r="BK1078" s="234">
        <f>ROUND(P1078*H1078,2)</f>
        <v>0</v>
      </c>
      <c r="BL1078" s="17" t="s">
        <v>198</v>
      </c>
      <c r="BM1078" s="233" t="s">
        <v>1330</v>
      </c>
    </row>
    <row r="1079" s="2" customFormat="1">
      <c r="A1079" s="38"/>
      <c r="B1079" s="39"/>
      <c r="C1079" s="40"/>
      <c r="D1079" s="235" t="s">
        <v>176</v>
      </c>
      <c r="E1079" s="40"/>
      <c r="F1079" s="236" t="s">
        <v>1329</v>
      </c>
      <c r="G1079" s="40"/>
      <c r="H1079" s="40"/>
      <c r="I1079" s="237"/>
      <c r="J1079" s="237"/>
      <c r="K1079" s="40"/>
      <c r="L1079" s="40"/>
      <c r="M1079" s="44"/>
      <c r="N1079" s="238"/>
      <c r="O1079" s="239"/>
      <c r="P1079" s="91"/>
      <c r="Q1079" s="91"/>
      <c r="R1079" s="91"/>
      <c r="S1079" s="91"/>
      <c r="T1079" s="91"/>
      <c r="U1079" s="91"/>
      <c r="V1079" s="91"/>
      <c r="W1079" s="91"/>
      <c r="X1079" s="92"/>
      <c r="Y1079" s="38"/>
      <c r="Z1079" s="38"/>
      <c r="AA1079" s="38"/>
      <c r="AB1079" s="38"/>
      <c r="AC1079" s="38"/>
      <c r="AD1079" s="38"/>
      <c r="AE1079" s="38"/>
      <c r="AT1079" s="17" t="s">
        <v>176</v>
      </c>
      <c r="AU1079" s="17" t="s">
        <v>85</v>
      </c>
    </row>
    <row r="1080" s="13" customFormat="1">
      <c r="A1080" s="13"/>
      <c r="B1080" s="240"/>
      <c r="C1080" s="241"/>
      <c r="D1080" s="235" t="s">
        <v>205</v>
      </c>
      <c r="E1080" s="242" t="s">
        <v>1</v>
      </c>
      <c r="F1080" s="243" t="s">
        <v>1331</v>
      </c>
      <c r="G1080" s="241"/>
      <c r="H1080" s="244">
        <v>9.534</v>
      </c>
      <c r="I1080" s="245"/>
      <c r="J1080" s="245"/>
      <c r="K1080" s="241"/>
      <c r="L1080" s="241"/>
      <c r="M1080" s="246"/>
      <c r="N1080" s="247"/>
      <c r="O1080" s="248"/>
      <c r="P1080" s="248"/>
      <c r="Q1080" s="248"/>
      <c r="R1080" s="248"/>
      <c r="S1080" s="248"/>
      <c r="T1080" s="248"/>
      <c r="U1080" s="248"/>
      <c r="V1080" s="248"/>
      <c r="W1080" s="248"/>
      <c r="X1080" s="249"/>
      <c r="Y1080" s="13"/>
      <c r="Z1080" s="13"/>
      <c r="AA1080" s="13"/>
      <c r="AB1080" s="13"/>
      <c r="AC1080" s="13"/>
      <c r="AD1080" s="13"/>
      <c r="AE1080" s="13"/>
      <c r="AT1080" s="250" t="s">
        <v>205</v>
      </c>
      <c r="AU1080" s="250" t="s">
        <v>85</v>
      </c>
      <c r="AV1080" s="13" t="s">
        <v>85</v>
      </c>
      <c r="AW1080" s="13" t="s">
        <v>5</v>
      </c>
      <c r="AX1080" s="13" t="s">
        <v>76</v>
      </c>
      <c r="AY1080" s="250" t="s">
        <v>168</v>
      </c>
    </row>
    <row r="1081" s="14" customFormat="1">
      <c r="A1081" s="14"/>
      <c r="B1081" s="251"/>
      <c r="C1081" s="252"/>
      <c r="D1081" s="235" t="s">
        <v>205</v>
      </c>
      <c r="E1081" s="253" t="s">
        <v>1</v>
      </c>
      <c r="F1081" s="254" t="s">
        <v>207</v>
      </c>
      <c r="G1081" s="252"/>
      <c r="H1081" s="255">
        <v>9.534</v>
      </c>
      <c r="I1081" s="256"/>
      <c r="J1081" s="256"/>
      <c r="K1081" s="252"/>
      <c r="L1081" s="252"/>
      <c r="M1081" s="257"/>
      <c r="N1081" s="258"/>
      <c r="O1081" s="259"/>
      <c r="P1081" s="259"/>
      <c r="Q1081" s="259"/>
      <c r="R1081" s="259"/>
      <c r="S1081" s="259"/>
      <c r="T1081" s="259"/>
      <c r="U1081" s="259"/>
      <c r="V1081" s="259"/>
      <c r="W1081" s="259"/>
      <c r="X1081" s="260"/>
      <c r="Y1081" s="14"/>
      <c r="Z1081" s="14"/>
      <c r="AA1081" s="14"/>
      <c r="AB1081" s="14"/>
      <c r="AC1081" s="14"/>
      <c r="AD1081" s="14"/>
      <c r="AE1081" s="14"/>
      <c r="AT1081" s="261" t="s">
        <v>205</v>
      </c>
      <c r="AU1081" s="261" t="s">
        <v>85</v>
      </c>
      <c r="AV1081" s="14" t="s">
        <v>175</v>
      </c>
      <c r="AW1081" s="14" t="s">
        <v>5</v>
      </c>
      <c r="AX1081" s="14" t="s">
        <v>83</v>
      </c>
      <c r="AY1081" s="261" t="s">
        <v>168</v>
      </c>
    </row>
    <row r="1082" s="2" customFormat="1" ht="33" customHeight="1">
      <c r="A1082" s="38"/>
      <c r="B1082" s="39"/>
      <c r="C1082" s="221" t="s">
        <v>771</v>
      </c>
      <c r="D1082" s="221" t="s">
        <v>171</v>
      </c>
      <c r="E1082" s="222" t="s">
        <v>1332</v>
      </c>
      <c r="F1082" s="223" t="s">
        <v>1333</v>
      </c>
      <c r="G1082" s="224" t="s">
        <v>203</v>
      </c>
      <c r="H1082" s="225">
        <v>8.667</v>
      </c>
      <c r="I1082" s="226"/>
      <c r="J1082" s="226"/>
      <c r="K1082" s="227">
        <f>ROUND(P1082*H1082,2)</f>
        <v>0</v>
      </c>
      <c r="L1082" s="223" t="s">
        <v>1</v>
      </c>
      <c r="M1082" s="44"/>
      <c r="N1082" s="228" t="s">
        <v>1</v>
      </c>
      <c r="O1082" s="229" t="s">
        <v>39</v>
      </c>
      <c r="P1082" s="230">
        <f>I1082+J1082</f>
        <v>0</v>
      </c>
      <c r="Q1082" s="230">
        <f>ROUND(I1082*H1082,2)</f>
        <v>0</v>
      </c>
      <c r="R1082" s="230">
        <f>ROUND(J1082*H1082,2)</f>
        <v>0</v>
      </c>
      <c r="S1082" s="91"/>
      <c r="T1082" s="231">
        <f>S1082*H1082</f>
        <v>0</v>
      </c>
      <c r="U1082" s="231">
        <v>0</v>
      </c>
      <c r="V1082" s="231">
        <f>U1082*H1082</f>
        <v>0</v>
      </c>
      <c r="W1082" s="231">
        <v>0</v>
      </c>
      <c r="X1082" s="232">
        <f>W1082*H1082</f>
        <v>0</v>
      </c>
      <c r="Y1082" s="38"/>
      <c r="Z1082" s="38"/>
      <c r="AA1082" s="38"/>
      <c r="AB1082" s="38"/>
      <c r="AC1082" s="38"/>
      <c r="AD1082" s="38"/>
      <c r="AE1082" s="38"/>
      <c r="AR1082" s="233" t="s">
        <v>198</v>
      </c>
      <c r="AT1082" s="233" t="s">
        <v>171</v>
      </c>
      <c r="AU1082" s="233" t="s">
        <v>85</v>
      </c>
      <c r="AY1082" s="17" t="s">
        <v>168</v>
      </c>
      <c r="BE1082" s="234">
        <f>IF(O1082="základní",K1082,0)</f>
        <v>0</v>
      </c>
      <c r="BF1082" s="234">
        <f>IF(O1082="snížená",K1082,0)</f>
        <v>0</v>
      </c>
      <c r="BG1082" s="234">
        <f>IF(O1082="zákl. přenesená",K1082,0)</f>
        <v>0</v>
      </c>
      <c r="BH1082" s="234">
        <f>IF(O1082="sníž. přenesená",K1082,0)</f>
        <v>0</v>
      </c>
      <c r="BI1082" s="234">
        <f>IF(O1082="nulová",K1082,0)</f>
        <v>0</v>
      </c>
      <c r="BJ1082" s="17" t="s">
        <v>83</v>
      </c>
      <c r="BK1082" s="234">
        <f>ROUND(P1082*H1082,2)</f>
        <v>0</v>
      </c>
      <c r="BL1082" s="17" t="s">
        <v>198</v>
      </c>
      <c r="BM1082" s="233" t="s">
        <v>1334</v>
      </c>
    </row>
    <row r="1083" s="2" customFormat="1">
      <c r="A1083" s="38"/>
      <c r="B1083" s="39"/>
      <c r="C1083" s="40"/>
      <c r="D1083" s="235" t="s">
        <v>176</v>
      </c>
      <c r="E1083" s="40"/>
      <c r="F1083" s="236" t="s">
        <v>1333</v>
      </c>
      <c r="G1083" s="40"/>
      <c r="H1083" s="40"/>
      <c r="I1083" s="237"/>
      <c r="J1083" s="237"/>
      <c r="K1083" s="40"/>
      <c r="L1083" s="40"/>
      <c r="M1083" s="44"/>
      <c r="N1083" s="238"/>
      <c r="O1083" s="239"/>
      <c r="P1083" s="91"/>
      <c r="Q1083" s="91"/>
      <c r="R1083" s="91"/>
      <c r="S1083" s="91"/>
      <c r="T1083" s="91"/>
      <c r="U1083" s="91"/>
      <c r="V1083" s="91"/>
      <c r="W1083" s="91"/>
      <c r="X1083" s="92"/>
      <c r="Y1083" s="38"/>
      <c r="Z1083" s="38"/>
      <c r="AA1083" s="38"/>
      <c r="AB1083" s="38"/>
      <c r="AC1083" s="38"/>
      <c r="AD1083" s="38"/>
      <c r="AE1083" s="38"/>
      <c r="AT1083" s="17" t="s">
        <v>176</v>
      </c>
      <c r="AU1083" s="17" t="s">
        <v>85</v>
      </c>
    </row>
    <row r="1084" s="2" customFormat="1" ht="24.15" customHeight="1">
      <c r="A1084" s="38"/>
      <c r="B1084" s="39"/>
      <c r="C1084" s="221" t="s">
        <v>1335</v>
      </c>
      <c r="D1084" s="221" t="s">
        <v>171</v>
      </c>
      <c r="E1084" s="222" t="s">
        <v>1336</v>
      </c>
      <c r="F1084" s="223" t="s">
        <v>1337</v>
      </c>
      <c r="G1084" s="224" t="s">
        <v>226</v>
      </c>
      <c r="H1084" s="225">
        <v>0.221</v>
      </c>
      <c r="I1084" s="226"/>
      <c r="J1084" s="226"/>
      <c r="K1084" s="227">
        <f>ROUND(P1084*H1084,2)</f>
        <v>0</v>
      </c>
      <c r="L1084" s="223" t="s">
        <v>1</v>
      </c>
      <c r="M1084" s="44"/>
      <c r="N1084" s="228" t="s">
        <v>1</v>
      </c>
      <c r="O1084" s="229" t="s">
        <v>39</v>
      </c>
      <c r="P1084" s="230">
        <f>I1084+J1084</f>
        <v>0</v>
      </c>
      <c r="Q1084" s="230">
        <f>ROUND(I1084*H1084,2)</f>
        <v>0</v>
      </c>
      <c r="R1084" s="230">
        <f>ROUND(J1084*H1084,2)</f>
        <v>0</v>
      </c>
      <c r="S1084" s="91"/>
      <c r="T1084" s="231">
        <f>S1084*H1084</f>
        <v>0</v>
      </c>
      <c r="U1084" s="231">
        <v>0</v>
      </c>
      <c r="V1084" s="231">
        <f>U1084*H1084</f>
        <v>0</v>
      </c>
      <c r="W1084" s="231">
        <v>0</v>
      </c>
      <c r="X1084" s="232">
        <f>W1084*H1084</f>
        <v>0</v>
      </c>
      <c r="Y1084" s="38"/>
      <c r="Z1084" s="38"/>
      <c r="AA1084" s="38"/>
      <c r="AB1084" s="38"/>
      <c r="AC1084" s="38"/>
      <c r="AD1084" s="38"/>
      <c r="AE1084" s="38"/>
      <c r="AR1084" s="233" t="s">
        <v>198</v>
      </c>
      <c r="AT1084" s="233" t="s">
        <v>171</v>
      </c>
      <c r="AU1084" s="233" t="s">
        <v>85</v>
      </c>
      <c r="AY1084" s="17" t="s">
        <v>168</v>
      </c>
      <c r="BE1084" s="234">
        <f>IF(O1084="základní",K1084,0)</f>
        <v>0</v>
      </c>
      <c r="BF1084" s="234">
        <f>IF(O1084="snížená",K1084,0)</f>
        <v>0</v>
      </c>
      <c r="BG1084" s="234">
        <f>IF(O1084="zákl. přenesená",K1084,0)</f>
        <v>0</v>
      </c>
      <c r="BH1084" s="234">
        <f>IF(O1084="sníž. přenesená",K1084,0)</f>
        <v>0</v>
      </c>
      <c r="BI1084" s="234">
        <f>IF(O1084="nulová",K1084,0)</f>
        <v>0</v>
      </c>
      <c r="BJ1084" s="17" t="s">
        <v>83</v>
      </c>
      <c r="BK1084" s="234">
        <f>ROUND(P1084*H1084,2)</f>
        <v>0</v>
      </c>
      <c r="BL1084" s="17" t="s">
        <v>198</v>
      </c>
      <c r="BM1084" s="233" t="s">
        <v>1338</v>
      </c>
    </row>
    <row r="1085" s="2" customFormat="1">
      <c r="A1085" s="38"/>
      <c r="B1085" s="39"/>
      <c r="C1085" s="40"/>
      <c r="D1085" s="235" t="s">
        <v>176</v>
      </c>
      <c r="E1085" s="40"/>
      <c r="F1085" s="236" t="s">
        <v>1337</v>
      </c>
      <c r="G1085" s="40"/>
      <c r="H1085" s="40"/>
      <c r="I1085" s="237"/>
      <c r="J1085" s="237"/>
      <c r="K1085" s="40"/>
      <c r="L1085" s="40"/>
      <c r="M1085" s="44"/>
      <c r="N1085" s="238"/>
      <c r="O1085" s="239"/>
      <c r="P1085" s="91"/>
      <c r="Q1085" s="91"/>
      <c r="R1085" s="91"/>
      <c r="S1085" s="91"/>
      <c r="T1085" s="91"/>
      <c r="U1085" s="91"/>
      <c r="V1085" s="91"/>
      <c r="W1085" s="91"/>
      <c r="X1085" s="92"/>
      <c r="Y1085" s="38"/>
      <c r="Z1085" s="38"/>
      <c r="AA1085" s="38"/>
      <c r="AB1085" s="38"/>
      <c r="AC1085" s="38"/>
      <c r="AD1085" s="38"/>
      <c r="AE1085" s="38"/>
      <c r="AT1085" s="17" t="s">
        <v>176</v>
      </c>
      <c r="AU1085" s="17" t="s">
        <v>85</v>
      </c>
    </row>
    <row r="1086" s="12" customFormat="1" ht="22.8" customHeight="1">
      <c r="A1086" s="12"/>
      <c r="B1086" s="204"/>
      <c r="C1086" s="205"/>
      <c r="D1086" s="206" t="s">
        <v>75</v>
      </c>
      <c r="E1086" s="219" t="s">
        <v>1339</v>
      </c>
      <c r="F1086" s="219" t="s">
        <v>1340</v>
      </c>
      <c r="G1086" s="205"/>
      <c r="H1086" s="205"/>
      <c r="I1086" s="208"/>
      <c r="J1086" s="208"/>
      <c r="K1086" s="220">
        <f>BK1086</f>
        <v>0</v>
      </c>
      <c r="L1086" s="205"/>
      <c r="M1086" s="210"/>
      <c r="N1086" s="211"/>
      <c r="O1086" s="212"/>
      <c r="P1086" s="212"/>
      <c r="Q1086" s="213">
        <f>SUM(Q1087:Q1092)</f>
        <v>0</v>
      </c>
      <c r="R1086" s="213">
        <f>SUM(R1087:R1092)</f>
        <v>0</v>
      </c>
      <c r="S1086" s="212"/>
      <c r="T1086" s="214">
        <f>SUM(T1087:T1092)</f>
        <v>0</v>
      </c>
      <c r="U1086" s="212"/>
      <c r="V1086" s="214">
        <f>SUM(V1087:V1092)</f>
        <v>0</v>
      </c>
      <c r="W1086" s="212"/>
      <c r="X1086" s="215">
        <f>SUM(X1087:X1092)</f>
        <v>0</v>
      </c>
      <c r="Y1086" s="12"/>
      <c r="Z1086" s="12"/>
      <c r="AA1086" s="12"/>
      <c r="AB1086" s="12"/>
      <c r="AC1086" s="12"/>
      <c r="AD1086" s="12"/>
      <c r="AE1086" s="12"/>
      <c r="AR1086" s="216" t="s">
        <v>85</v>
      </c>
      <c r="AT1086" s="217" t="s">
        <v>75</v>
      </c>
      <c r="AU1086" s="217" t="s">
        <v>83</v>
      </c>
      <c r="AY1086" s="216" t="s">
        <v>168</v>
      </c>
      <c r="BK1086" s="218">
        <f>SUM(BK1087:BK1092)</f>
        <v>0</v>
      </c>
    </row>
    <row r="1087" s="2" customFormat="1" ht="24.15" customHeight="1">
      <c r="A1087" s="38"/>
      <c r="B1087" s="39"/>
      <c r="C1087" s="221" t="s">
        <v>772</v>
      </c>
      <c r="D1087" s="221" t="s">
        <v>171</v>
      </c>
      <c r="E1087" s="222" t="s">
        <v>1341</v>
      </c>
      <c r="F1087" s="223" t="s">
        <v>1342</v>
      </c>
      <c r="G1087" s="224" t="s">
        <v>203</v>
      </c>
      <c r="H1087" s="225">
        <v>0.252</v>
      </c>
      <c r="I1087" s="226"/>
      <c r="J1087" s="226"/>
      <c r="K1087" s="227">
        <f>ROUND(P1087*H1087,2)</f>
        <v>0</v>
      </c>
      <c r="L1087" s="223" t="s">
        <v>1</v>
      </c>
      <c r="M1087" s="44"/>
      <c r="N1087" s="228" t="s">
        <v>1</v>
      </c>
      <c r="O1087" s="229" t="s">
        <v>39</v>
      </c>
      <c r="P1087" s="230">
        <f>I1087+J1087</f>
        <v>0</v>
      </c>
      <c r="Q1087" s="230">
        <f>ROUND(I1087*H1087,2)</f>
        <v>0</v>
      </c>
      <c r="R1087" s="230">
        <f>ROUND(J1087*H1087,2)</f>
        <v>0</v>
      </c>
      <c r="S1087" s="91"/>
      <c r="T1087" s="231">
        <f>S1087*H1087</f>
        <v>0</v>
      </c>
      <c r="U1087" s="231">
        <v>0</v>
      </c>
      <c r="V1087" s="231">
        <f>U1087*H1087</f>
        <v>0</v>
      </c>
      <c r="W1087" s="231">
        <v>0</v>
      </c>
      <c r="X1087" s="232">
        <f>W1087*H1087</f>
        <v>0</v>
      </c>
      <c r="Y1087" s="38"/>
      <c r="Z1087" s="38"/>
      <c r="AA1087" s="38"/>
      <c r="AB1087" s="38"/>
      <c r="AC1087" s="38"/>
      <c r="AD1087" s="38"/>
      <c r="AE1087" s="38"/>
      <c r="AR1087" s="233" t="s">
        <v>198</v>
      </c>
      <c r="AT1087" s="233" t="s">
        <v>171</v>
      </c>
      <c r="AU1087" s="233" t="s">
        <v>85</v>
      </c>
      <c r="AY1087" s="17" t="s">
        <v>168</v>
      </c>
      <c r="BE1087" s="234">
        <f>IF(O1087="základní",K1087,0)</f>
        <v>0</v>
      </c>
      <c r="BF1087" s="234">
        <f>IF(O1087="snížená",K1087,0)</f>
        <v>0</v>
      </c>
      <c r="BG1087" s="234">
        <f>IF(O1087="zákl. přenesená",K1087,0)</f>
        <v>0</v>
      </c>
      <c r="BH1087" s="234">
        <f>IF(O1087="sníž. přenesená",K1087,0)</f>
        <v>0</v>
      </c>
      <c r="BI1087" s="234">
        <f>IF(O1087="nulová",K1087,0)</f>
        <v>0</v>
      </c>
      <c r="BJ1087" s="17" t="s">
        <v>83</v>
      </c>
      <c r="BK1087" s="234">
        <f>ROUND(P1087*H1087,2)</f>
        <v>0</v>
      </c>
      <c r="BL1087" s="17" t="s">
        <v>198</v>
      </c>
      <c r="BM1087" s="233" t="s">
        <v>1343</v>
      </c>
    </row>
    <row r="1088" s="2" customFormat="1">
      <c r="A1088" s="38"/>
      <c r="B1088" s="39"/>
      <c r="C1088" s="40"/>
      <c r="D1088" s="235" t="s">
        <v>176</v>
      </c>
      <c r="E1088" s="40"/>
      <c r="F1088" s="236" t="s">
        <v>1342</v>
      </c>
      <c r="G1088" s="40"/>
      <c r="H1088" s="40"/>
      <c r="I1088" s="237"/>
      <c r="J1088" s="237"/>
      <c r="K1088" s="40"/>
      <c r="L1088" s="40"/>
      <c r="M1088" s="44"/>
      <c r="N1088" s="238"/>
      <c r="O1088" s="239"/>
      <c r="P1088" s="91"/>
      <c r="Q1088" s="91"/>
      <c r="R1088" s="91"/>
      <c r="S1088" s="91"/>
      <c r="T1088" s="91"/>
      <c r="U1088" s="91"/>
      <c r="V1088" s="91"/>
      <c r="W1088" s="91"/>
      <c r="X1088" s="92"/>
      <c r="Y1088" s="38"/>
      <c r="Z1088" s="38"/>
      <c r="AA1088" s="38"/>
      <c r="AB1088" s="38"/>
      <c r="AC1088" s="38"/>
      <c r="AD1088" s="38"/>
      <c r="AE1088" s="38"/>
      <c r="AT1088" s="17" t="s">
        <v>176</v>
      </c>
      <c r="AU1088" s="17" t="s">
        <v>85</v>
      </c>
    </row>
    <row r="1089" s="13" customFormat="1">
      <c r="A1089" s="13"/>
      <c r="B1089" s="240"/>
      <c r="C1089" s="241"/>
      <c r="D1089" s="235" t="s">
        <v>205</v>
      </c>
      <c r="E1089" s="242" t="s">
        <v>1</v>
      </c>
      <c r="F1089" s="243" t="s">
        <v>1344</v>
      </c>
      <c r="G1089" s="241"/>
      <c r="H1089" s="244">
        <v>0.252</v>
      </c>
      <c r="I1089" s="245"/>
      <c r="J1089" s="245"/>
      <c r="K1089" s="241"/>
      <c r="L1089" s="241"/>
      <c r="M1089" s="246"/>
      <c r="N1089" s="247"/>
      <c r="O1089" s="248"/>
      <c r="P1089" s="248"/>
      <c r="Q1089" s="248"/>
      <c r="R1089" s="248"/>
      <c r="S1089" s="248"/>
      <c r="T1089" s="248"/>
      <c r="U1089" s="248"/>
      <c r="V1089" s="248"/>
      <c r="W1089" s="248"/>
      <c r="X1089" s="249"/>
      <c r="Y1089" s="13"/>
      <c r="Z1089" s="13"/>
      <c r="AA1089" s="13"/>
      <c r="AB1089" s="13"/>
      <c r="AC1089" s="13"/>
      <c r="AD1089" s="13"/>
      <c r="AE1089" s="13"/>
      <c r="AT1089" s="250" t="s">
        <v>205</v>
      </c>
      <c r="AU1089" s="250" t="s">
        <v>85</v>
      </c>
      <c r="AV1089" s="13" t="s">
        <v>85</v>
      </c>
      <c r="AW1089" s="13" t="s">
        <v>5</v>
      </c>
      <c r="AX1089" s="13" t="s">
        <v>76</v>
      </c>
      <c r="AY1089" s="250" t="s">
        <v>168</v>
      </c>
    </row>
    <row r="1090" s="14" customFormat="1">
      <c r="A1090" s="14"/>
      <c r="B1090" s="251"/>
      <c r="C1090" s="252"/>
      <c r="D1090" s="235" t="s">
        <v>205</v>
      </c>
      <c r="E1090" s="253" t="s">
        <v>1</v>
      </c>
      <c r="F1090" s="254" t="s">
        <v>207</v>
      </c>
      <c r="G1090" s="252"/>
      <c r="H1090" s="255">
        <v>0.252</v>
      </c>
      <c r="I1090" s="256"/>
      <c r="J1090" s="256"/>
      <c r="K1090" s="252"/>
      <c r="L1090" s="252"/>
      <c r="M1090" s="257"/>
      <c r="N1090" s="258"/>
      <c r="O1090" s="259"/>
      <c r="P1090" s="259"/>
      <c r="Q1090" s="259"/>
      <c r="R1090" s="259"/>
      <c r="S1090" s="259"/>
      <c r="T1090" s="259"/>
      <c r="U1090" s="259"/>
      <c r="V1090" s="259"/>
      <c r="W1090" s="259"/>
      <c r="X1090" s="260"/>
      <c r="Y1090" s="14"/>
      <c r="Z1090" s="14"/>
      <c r="AA1090" s="14"/>
      <c r="AB1090" s="14"/>
      <c r="AC1090" s="14"/>
      <c r="AD1090" s="14"/>
      <c r="AE1090" s="14"/>
      <c r="AT1090" s="261" t="s">
        <v>205</v>
      </c>
      <c r="AU1090" s="261" t="s">
        <v>85</v>
      </c>
      <c r="AV1090" s="14" t="s">
        <v>175</v>
      </c>
      <c r="AW1090" s="14" t="s">
        <v>5</v>
      </c>
      <c r="AX1090" s="14" t="s">
        <v>83</v>
      </c>
      <c r="AY1090" s="261" t="s">
        <v>168</v>
      </c>
    </row>
    <row r="1091" s="2" customFormat="1" ht="24.15" customHeight="1">
      <c r="A1091" s="38"/>
      <c r="B1091" s="39"/>
      <c r="C1091" s="221" t="s">
        <v>1345</v>
      </c>
      <c r="D1091" s="221" t="s">
        <v>171</v>
      </c>
      <c r="E1091" s="222" t="s">
        <v>1346</v>
      </c>
      <c r="F1091" s="223" t="s">
        <v>1347</v>
      </c>
      <c r="G1091" s="224" t="s">
        <v>203</v>
      </c>
      <c r="H1091" s="225">
        <v>0.252</v>
      </c>
      <c r="I1091" s="226"/>
      <c r="J1091" s="226"/>
      <c r="K1091" s="227">
        <f>ROUND(P1091*H1091,2)</f>
        <v>0</v>
      </c>
      <c r="L1091" s="223" t="s">
        <v>1</v>
      </c>
      <c r="M1091" s="44"/>
      <c r="N1091" s="228" t="s">
        <v>1</v>
      </c>
      <c r="O1091" s="229" t="s">
        <v>39</v>
      </c>
      <c r="P1091" s="230">
        <f>I1091+J1091</f>
        <v>0</v>
      </c>
      <c r="Q1091" s="230">
        <f>ROUND(I1091*H1091,2)</f>
        <v>0</v>
      </c>
      <c r="R1091" s="230">
        <f>ROUND(J1091*H1091,2)</f>
        <v>0</v>
      </c>
      <c r="S1091" s="91"/>
      <c r="T1091" s="231">
        <f>S1091*H1091</f>
        <v>0</v>
      </c>
      <c r="U1091" s="231">
        <v>0</v>
      </c>
      <c r="V1091" s="231">
        <f>U1091*H1091</f>
        <v>0</v>
      </c>
      <c r="W1091" s="231">
        <v>0</v>
      </c>
      <c r="X1091" s="232">
        <f>W1091*H1091</f>
        <v>0</v>
      </c>
      <c r="Y1091" s="38"/>
      <c r="Z1091" s="38"/>
      <c r="AA1091" s="38"/>
      <c r="AB1091" s="38"/>
      <c r="AC1091" s="38"/>
      <c r="AD1091" s="38"/>
      <c r="AE1091" s="38"/>
      <c r="AR1091" s="233" t="s">
        <v>198</v>
      </c>
      <c r="AT1091" s="233" t="s">
        <v>171</v>
      </c>
      <c r="AU1091" s="233" t="s">
        <v>85</v>
      </c>
      <c r="AY1091" s="17" t="s">
        <v>168</v>
      </c>
      <c r="BE1091" s="234">
        <f>IF(O1091="základní",K1091,0)</f>
        <v>0</v>
      </c>
      <c r="BF1091" s="234">
        <f>IF(O1091="snížená",K1091,0)</f>
        <v>0</v>
      </c>
      <c r="BG1091" s="234">
        <f>IF(O1091="zákl. přenesená",K1091,0)</f>
        <v>0</v>
      </c>
      <c r="BH1091" s="234">
        <f>IF(O1091="sníž. přenesená",K1091,0)</f>
        <v>0</v>
      </c>
      <c r="BI1091" s="234">
        <f>IF(O1091="nulová",K1091,0)</f>
        <v>0</v>
      </c>
      <c r="BJ1091" s="17" t="s">
        <v>83</v>
      </c>
      <c r="BK1091" s="234">
        <f>ROUND(P1091*H1091,2)</f>
        <v>0</v>
      </c>
      <c r="BL1091" s="17" t="s">
        <v>198</v>
      </c>
      <c r="BM1091" s="233" t="s">
        <v>1348</v>
      </c>
    </row>
    <row r="1092" s="2" customFormat="1">
      <c r="A1092" s="38"/>
      <c r="B1092" s="39"/>
      <c r="C1092" s="40"/>
      <c r="D1092" s="235" t="s">
        <v>176</v>
      </c>
      <c r="E1092" s="40"/>
      <c r="F1092" s="236" t="s">
        <v>1347</v>
      </c>
      <c r="G1092" s="40"/>
      <c r="H1092" s="40"/>
      <c r="I1092" s="237"/>
      <c r="J1092" s="237"/>
      <c r="K1092" s="40"/>
      <c r="L1092" s="40"/>
      <c r="M1092" s="44"/>
      <c r="N1092" s="238"/>
      <c r="O1092" s="239"/>
      <c r="P1092" s="91"/>
      <c r="Q1092" s="91"/>
      <c r="R1092" s="91"/>
      <c r="S1092" s="91"/>
      <c r="T1092" s="91"/>
      <c r="U1092" s="91"/>
      <c r="V1092" s="91"/>
      <c r="W1092" s="91"/>
      <c r="X1092" s="92"/>
      <c r="Y1092" s="38"/>
      <c r="Z1092" s="38"/>
      <c r="AA1092" s="38"/>
      <c r="AB1092" s="38"/>
      <c r="AC1092" s="38"/>
      <c r="AD1092" s="38"/>
      <c r="AE1092" s="38"/>
      <c r="AT1092" s="17" t="s">
        <v>176</v>
      </c>
      <c r="AU1092" s="17" t="s">
        <v>85</v>
      </c>
    </row>
    <row r="1093" s="12" customFormat="1" ht="22.8" customHeight="1">
      <c r="A1093" s="12"/>
      <c r="B1093" s="204"/>
      <c r="C1093" s="205"/>
      <c r="D1093" s="206" t="s">
        <v>75</v>
      </c>
      <c r="E1093" s="219" t="s">
        <v>1349</v>
      </c>
      <c r="F1093" s="219" t="s">
        <v>1350</v>
      </c>
      <c r="G1093" s="205"/>
      <c r="H1093" s="205"/>
      <c r="I1093" s="208"/>
      <c r="J1093" s="208"/>
      <c r="K1093" s="220">
        <f>BK1093</f>
        <v>0</v>
      </c>
      <c r="L1093" s="205"/>
      <c r="M1093" s="210"/>
      <c r="N1093" s="211"/>
      <c r="O1093" s="212"/>
      <c r="P1093" s="212"/>
      <c r="Q1093" s="213">
        <f>SUM(Q1094:Q1147)</f>
        <v>0</v>
      </c>
      <c r="R1093" s="213">
        <f>SUM(R1094:R1147)</f>
        <v>0</v>
      </c>
      <c r="S1093" s="212"/>
      <c r="T1093" s="214">
        <f>SUM(T1094:T1147)</f>
        <v>0</v>
      </c>
      <c r="U1093" s="212"/>
      <c r="V1093" s="214">
        <f>SUM(V1094:V1147)</f>
        <v>0</v>
      </c>
      <c r="W1093" s="212"/>
      <c r="X1093" s="215">
        <f>SUM(X1094:X1147)</f>
        <v>0</v>
      </c>
      <c r="Y1093" s="12"/>
      <c r="Z1093" s="12"/>
      <c r="AA1093" s="12"/>
      <c r="AB1093" s="12"/>
      <c r="AC1093" s="12"/>
      <c r="AD1093" s="12"/>
      <c r="AE1093" s="12"/>
      <c r="AR1093" s="216" t="s">
        <v>85</v>
      </c>
      <c r="AT1093" s="217" t="s">
        <v>75</v>
      </c>
      <c r="AU1093" s="217" t="s">
        <v>83</v>
      </c>
      <c r="AY1093" s="216" t="s">
        <v>168</v>
      </c>
      <c r="BK1093" s="218">
        <f>SUM(BK1094:BK1147)</f>
        <v>0</v>
      </c>
    </row>
    <row r="1094" s="2" customFormat="1" ht="16.5" customHeight="1">
      <c r="A1094" s="38"/>
      <c r="B1094" s="39"/>
      <c r="C1094" s="221" t="s">
        <v>777</v>
      </c>
      <c r="D1094" s="221" t="s">
        <v>171</v>
      </c>
      <c r="E1094" s="222" t="s">
        <v>1351</v>
      </c>
      <c r="F1094" s="223" t="s">
        <v>1352</v>
      </c>
      <c r="G1094" s="224" t="s">
        <v>203</v>
      </c>
      <c r="H1094" s="225">
        <v>69.319</v>
      </c>
      <c r="I1094" s="226"/>
      <c r="J1094" s="226"/>
      <c r="K1094" s="227">
        <f>ROUND(P1094*H1094,2)</f>
        <v>0</v>
      </c>
      <c r="L1094" s="223" t="s">
        <v>1</v>
      </c>
      <c r="M1094" s="44"/>
      <c r="N1094" s="228" t="s">
        <v>1</v>
      </c>
      <c r="O1094" s="229" t="s">
        <v>39</v>
      </c>
      <c r="P1094" s="230">
        <f>I1094+J1094</f>
        <v>0</v>
      </c>
      <c r="Q1094" s="230">
        <f>ROUND(I1094*H1094,2)</f>
        <v>0</v>
      </c>
      <c r="R1094" s="230">
        <f>ROUND(J1094*H1094,2)</f>
        <v>0</v>
      </c>
      <c r="S1094" s="91"/>
      <c r="T1094" s="231">
        <f>S1094*H1094</f>
        <v>0</v>
      </c>
      <c r="U1094" s="231">
        <v>0</v>
      </c>
      <c r="V1094" s="231">
        <f>U1094*H1094</f>
        <v>0</v>
      </c>
      <c r="W1094" s="231">
        <v>0</v>
      </c>
      <c r="X1094" s="232">
        <f>W1094*H1094</f>
        <v>0</v>
      </c>
      <c r="Y1094" s="38"/>
      <c r="Z1094" s="38"/>
      <c r="AA1094" s="38"/>
      <c r="AB1094" s="38"/>
      <c r="AC1094" s="38"/>
      <c r="AD1094" s="38"/>
      <c r="AE1094" s="38"/>
      <c r="AR1094" s="233" t="s">
        <v>198</v>
      </c>
      <c r="AT1094" s="233" t="s">
        <v>171</v>
      </c>
      <c r="AU1094" s="233" t="s">
        <v>85</v>
      </c>
      <c r="AY1094" s="17" t="s">
        <v>168</v>
      </c>
      <c r="BE1094" s="234">
        <f>IF(O1094="základní",K1094,0)</f>
        <v>0</v>
      </c>
      <c r="BF1094" s="234">
        <f>IF(O1094="snížená",K1094,0)</f>
        <v>0</v>
      </c>
      <c r="BG1094" s="234">
        <f>IF(O1094="zákl. přenesená",K1094,0)</f>
        <v>0</v>
      </c>
      <c r="BH1094" s="234">
        <f>IF(O1094="sníž. přenesená",K1094,0)</f>
        <v>0</v>
      </c>
      <c r="BI1094" s="234">
        <f>IF(O1094="nulová",K1094,0)</f>
        <v>0</v>
      </c>
      <c r="BJ1094" s="17" t="s">
        <v>83</v>
      </c>
      <c r="BK1094" s="234">
        <f>ROUND(P1094*H1094,2)</f>
        <v>0</v>
      </c>
      <c r="BL1094" s="17" t="s">
        <v>198</v>
      </c>
      <c r="BM1094" s="233" t="s">
        <v>1353</v>
      </c>
    </row>
    <row r="1095" s="2" customFormat="1">
      <c r="A1095" s="38"/>
      <c r="B1095" s="39"/>
      <c r="C1095" s="40"/>
      <c r="D1095" s="235" t="s">
        <v>176</v>
      </c>
      <c r="E1095" s="40"/>
      <c r="F1095" s="236" t="s">
        <v>1352</v>
      </c>
      <c r="G1095" s="40"/>
      <c r="H1095" s="40"/>
      <c r="I1095" s="237"/>
      <c r="J1095" s="237"/>
      <c r="K1095" s="40"/>
      <c r="L1095" s="40"/>
      <c r="M1095" s="44"/>
      <c r="N1095" s="238"/>
      <c r="O1095" s="239"/>
      <c r="P1095" s="91"/>
      <c r="Q1095" s="91"/>
      <c r="R1095" s="91"/>
      <c r="S1095" s="91"/>
      <c r="T1095" s="91"/>
      <c r="U1095" s="91"/>
      <c r="V1095" s="91"/>
      <c r="W1095" s="91"/>
      <c r="X1095" s="92"/>
      <c r="Y1095" s="38"/>
      <c r="Z1095" s="38"/>
      <c r="AA1095" s="38"/>
      <c r="AB1095" s="38"/>
      <c r="AC1095" s="38"/>
      <c r="AD1095" s="38"/>
      <c r="AE1095" s="38"/>
      <c r="AT1095" s="17" t="s">
        <v>176</v>
      </c>
      <c r="AU1095" s="17" t="s">
        <v>85</v>
      </c>
    </row>
    <row r="1096" s="13" customFormat="1">
      <c r="A1096" s="13"/>
      <c r="B1096" s="240"/>
      <c r="C1096" s="241"/>
      <c r="D1096" s="235" t="s">
        <v>205</v>
      </c>
      <c r="E1096" s="242" t="s">
        <v>1</v>
      </c>
      <c r="F1096" s="243" t="s">
        <v>1354</v>
      </c>
      <c r="G1096" s="241"/>
      <c r="H1096" s="244">
        <v>69.319</v>
      </c>
      <c r="I1096" s="245"/>
      <c r="J1096" s="245"/>
      <c r="K1096" s="241"/>
      <c r="L1096" s="241"/>
      <c r="M1096" s="246"/>
      <c r="N1096" s="247"/>
      <c r="O1096" s="248"/>
      <c r="P1096" s="248"/>
      <c r="Q1096" s="248"/>
      <c r="R1096" s="248"/>
      <c r="S1096" s="248"/>
      <c r="T1096" s="248"/>
      <c r="U1096" s="248"/>
      <c r="V1096" s="248"/>
      <c r="W1096" s="248"/>
      <c r="X1096" s="249"/>
      <c r="Y1096" s="13"/>
      <c r="Z1096" s="13"/>
      <c r="AA1096" s="13"/>
      <c r="AB1096" s="13"/>
      <c r="AC1096" s="13"/>
      <c r="AD1096" s="13"/>
      <c r="AE1096" s="13"/>
      <c r="AT1096" s="250" t="s">
        <v>205</v>
      </c>
      <c r="AU1096" s="250" t="s">
        <v>85</v>
      </c>
      <c r="AV1096" s="13" t="s">
        <v>85</v>
      </c>
      <c r="AW1096" s="13" t="s">
        <v>5</v>
      </c>
      <c r="AX1096" s="13" t="s">
        <v>76</v>
      </c>
      <c r="AY1096" s="250" t="s">
        <v>168</v>
      </c>
    </row>
    <row r="1097" s="14" customFormat="1">
      <c r="A1097" s="14"/>
      <c r="B1097" s="251"/>
      <c r="C1097" s="252"/>
      <c r="D1097" s="235" t="s">
        <v>205</v>
      </c>
      <c r="E1097" s="253" t="s">
        <v>1</v>
      </c>
      <c r="F1097" s="254" t="s">
        <v>207</v>
      </c>
      <c r="G1097" s="252"/>
      <c r="H1097" s="255">
        <v>69.319</v>
      </c>
      <c r="I1097" s="256"/>
      <c r="J1097" s="256"/>
      <c r="K1097" s="252"/>
      <c r="L1097" s="252"/>
      <c r="M1097" s="257"/>
      <c r="N1097" s="258"/>
      <c r="O1097" s="259"/>
      <c r="P1097" s="259"/>
      <c r="Q1097" s="259"/>
      <c r="R1097" s="259"/>
      <c r="S1097" s="259"/>
      <c r="T1097" s="259"/>
      <c r="U1097" s="259"/>
      <c r="V1097" s="259"/>
      <c r="W1097" s="259"/>
      <c r="X1097" s="260"/>
      <c r="Y1097" s="14"/>
      <c r="Z1097" s="14"/>
      <c r="AA1097" s="14"/>
      <c r="AB1097" s="14"/>
      <c r="AC1097" s="14"/>
      <c r="AD1097" s="14"/>
      <c r="AE1097" s="14"/>
      <c r="AT1097" s="261" t="s">
        <v>205</v>
      </c>
      <c r="AU1097" s="261" t="s">
        <v>85</v>
      </c>
      <c r="AV1097" s="14" t="s">
        <v>175</v>
      </c>
      <c r="AW1097" s="14" t="s">
        <v>5</v>
      </c>
      <c r="AX1097" s="14" t="s">
        <v>83</v>
      </c>
      <c r="AY1097" s="261" t="s">
        <v>168</v>
      </c>
    </row>
    <row r="1098" s="2" customFormat="1" ht="16.5" customHeight="1">
      <c r="A1098" s="38"/>
      <c r="B1098" s="39"/>
      <c r="C1098" s="221" t="s">
        <v>1355</v>
      </c>
      <c r="D1098" s="221" t="s">
        <v>171</v>
      </c>
      <c r="E1098" s="222" t="s">
        <v>1356</v>
      </c>
      <c r="F1098" s="223" t="s">
        <v>1357</v>
      </c>
      <c r="G1098" s="224" t="s">
        <v>203</v>
      </c>
      <c r="H1098" s="225">
        <v>248.7</v>
      </c>
      <c r="I1098" s="226"/>
      <c r="J1098" s="226"/>
      <c r="K1098" s="227">
        <f>ROUND(P1098*H1098,2)</f>
        <v>0</v>
      </c>
      <c r="L1098" s="223" t="s">
        <v>1</v>
      </c>
      <c r="M1098" s="44"/>
      <c r="N1098" s="228" t="s">
        <v>1</v>
      </c>
      <c r="O1098" s="229" t="s">
        <v>39</v>
      </c>
      <c r="P1098" s="230">
        <f>I1098+J1098</f>
        <v>0</v>
      </c>
      <c r="Q1098" s="230">
        <f>ROUND(I1098*H1098,2)</f>
        <v>0</v>
      </c>
      <c r="R1098" s="230">
        <f>ROUND(J1098*H1098,2)</f>
        <v>0</v>
      </c>
      <c r="S1098" s="91"/>
      <c r="T1098" s="231">
        <f>S1098*H1098</f>
        <v>0</v>
      </c>
      <c r="U1098" s="231">
        <v>0</v>
      </c>
      <c r="V1098" s="231">
        <f>U1098*H1098</f>
        <v>0</v>
      </c>
      <c r="W1098" s="231">
        <v>0</v>
      </c>
      <c r="X1098" s="232">
        <f>W1098*H1098</f>
        <v>0</v>
      </c>
      <c r="Y1098" s="38"/>
      <c r="Z1098" s="38"/>
      <c r="AA1098" s="38"/>
      <c r="AB1098" s="38"/>
      <c r="AC1098" s="38"/>
      <c r="AD1098" s="38"/>
      <c r="AE1098" s="38"/>
      <c r="AR1098" s="233" t="s">
        <v>198</v>
      </c>
      <c r="AT1098" s="233" t="s">
        <v>171</v>
      </c>
      <c r="AU1098" s="233" t="s">
        <v>85</v>
      </c>
      <c r="AY1098" s="17" t="s">
        <v>168</v>
      </c>
      <c r="BE1098" s="234">
        <f>IF(O1098="základní",K1098,0)</f>
        <v>0</v>
      </c>
      <c r="BF1098" s="234">
        <f>IF(O1098="snížená",K1098,0)</f>
        <v>0</v>
      </c>
      <c r="BG1098" s="234">
        <f>IF(O1098="zákl. přenesená",K1098,0)</f>
        <v>0</v>
      </c>
      <c r="BH1098" s="234">
        <f>IF(O1098="sníž. přenesená",K1098,0)</f>
        <v>0</v>
      </c>
      <c r="BI1098" s="234">
        <f>IF(O1098="nulová",K1098,0)</f>
        <v>0</v>
      </c>
      <c r="BJ1098" s="17" t="s">
        <v>83</v>
      </c>
      <c r="BK1098" s="234">
        <f>ROUND(P1098*H1098,2)</f>
        <v>0</v>
      </c>
      <c r="BL1098" s="17" t="s">
        <v>198</v>
      </c>
      <c r="BM1098" s="233" t="s">
        <v>1358</v>
      </c>
    </row>
    <row r="1099" s="2" customFormat="1">
      <c r="A1099" s="38"/>
      <c r="B1099" s="39"/>
      <c r="C1099" s="40"/>
      <c r="D1099" s="235" t="s">
        <v>176</v>
      </c>
      <c r="E1099" s="40"/>
      <c r="F1099" s="236" t="s">
        <v>1357</v>
      </c>
      <c r="G1099" s="40"/>
      <c r="H1099" s="40"/>
      <c r="I1099" s="237"/>
      <c r="J1099" s="237"/>
      <c r="K1099" s="40"/>
      <c r="L1099" s="40"/>
      <c r="M1099" s="44"/>
      <c r="N1099" s="238"/>
      <c r="O1099" s="239"/>
      <c r="P1099" s="91"/>
      <c r="Q1099" s="91"/>
      <c r="R1099" s="91"/>
      <c r="S1099" s="91"/>
      <c r="T1099" s="91"/>
      <c r="U1099" s="91"/>
      <c r="V1099" s="91"/>
      <c r="W1099" s="91"/>
      <c r="X1099" s="92"/>
      <c r="Y1099" s="38"/>
      <c r="Z1099" s="38"/>
      <c r="AA1099" s="38"/>
      <c r="AB1099" s="38"/>
      <c r="AC1099" s="38"/>
      <c r="AD1099" s="38"/>
      <c r="AE1099" s="38"/>
      <c r="AT1099" s="17" t="s">
        <v>176</v>
      </c>
      <c r="AU1099" s="17" t="s">
        <v>85</v>
      </c>
    </row>
    <row r="1100" s="13" customFormat="1">
      <c r="A1100" s="13"/>
      <c r="B1100" s="240"/>
      <c r="C1100" s="241"/>
      <c r="D1100" s="235" t="s">
        <v>205</v>
      </c>
      <c r="E1100" s="242" t="s">
        <v>1</v>
      </c>
      <c r="F1100" s="243" t="s">
        <v>585</v>
      </c>
      <c r="G1100" s="241"/>
      <c r="H1100" s="244">
        <v>197.2</v>
      </c>
      <c r="I1100" s="245"/>
      <c r="J1100" s="245"/>
      <c r="K1100" s="241"/>
      <c r="L1100" s="241"/>
      <c r="M1100" s="246"/>
      <c r="N1100" s="247"/>
      <c r="O1100" s="248"/>
      <c r="P1100" s="248"/>
      <c r="Q1100" s="248"/>
      <c r="R1100" s="248"/>
      <c r="S1100" s="248"/>
      <c r="T1100" s="248"/>
      <c r="U1100" s="248"/>
      <c r="V1100" s="248"/>
      <c r="W1100" s="248"/>
      <c r="X1100" s="249"/>
      <c r="Y1100" s="13"/>
      <c r="Z1100" s="13"/>
      <c r="AA1100" s="13"/>
      <c r="AB1100" s="13"/>
      <c r="AC1100" s="13"/>
      <c r="AD1100" s="13"/>
      <c r="AE1100" s="13"/>
      <c r="AT1100" s="250" t="s">
        <v>205</v>
      </c>
      <c r="AU1100" s="250" t="s">
        <v>85</v>
      </c>
      <c r="AV1100" s="13" t="s">
        <v>85</v>
      </c>
      <c r="AW1100" s="13" t="s">
        <v>5</v>
      </c>
      <c r="AX1100" s="13" t="s">
        <v>76</v>
      </c>
      <c r="AY1100" s="250" t="s">
        <v>168</v>
      </c>
    </row>
    <row r="1101" s="13" customFormat="1">
      <c r="A1101" s="13"/>
      <c r="B1101" s="240"/>
      <c r="C1101" s="241"/>
      <c r="D1101" s="235" t="s">
        <v>205</v>
      </c>
      <c r="E1101" s="242" t="s">
        <v>1</v>
      </c>
      <c r="F1101" s="243" t="s">
        <v>586</v>
      </c>
      <c r="G1101" s="241"/>
      <c r="H1101" s="244">
        <v>51.5</v>
      </c>
      <c r="I1101" s="245"/>
      <c r="J1101" s="245"/>
      <c r="K1101" s="241"/>
      <c r="L1101" s="241"/>
      <c r="M1101" s="246"/>
      <c r="N1101" s="247"/>
      <c r="O1101" s="248"/>
      <c r="P1101" s="248"/>
      <c r="Q1101" s="248"/>
      <c r="R1101" s="248"/>
      <c r="S1101" s="248"/>
      <c r="T1101" s="248"/>
      <c r="U1101" s="248"/>
      <c r="V1101" s="248"/>
      <c r="W1101" s="248"/>
      <c r="X1101" s="249"/>
      <c r="Y1101" s="13"/>
      <c r="Z1101" s="13"/>
      <c r="AA1101" s="13"/>
      <c r="AB1101" s="13"/>
      <c r="AC1101" s="13"/>
      <c r="AD1101" s="13"/>
      <c r="AE1101" s="13"/>
      <c r="AT1101" s="250" t="s">
        <v>205</v>
      </c>
      <c r="AU1101" s="250" t="s">
        <v>85</v>
      </c>
      <c r="AV1101" s="13" t="s">
        <v>85</v>
      </c>
      <c r="AW1101" s="13" t="s">
        <v>5</v>
      </c>
      <c r="AX1101" s="13" t="s">
        <v>76</v>
      </c>
      <c r="AY1101" s="250" t="s">
        <v>168</v>
      </c>
    </row>
    <row r="1102" s="14" customFormat="1">
      <c r="A1102" s="14"/>
      <c r="B1102" s="251"/>
      <c r="C1102" s="252"/>
      <c r="D1102" s="235" t="s">
        <v>205</v>
      </c>
      <c r="E1102" s="253" t="s">
        <v>1</v>
      </c>
      <c r="F1102" s="254" t="s">
        <v>207</v>
      </c>
      <c r="G1102" s="252"/>
      <c r="H1102" s="255">
        <v>248.7</v>
      </c>
      <c r="I1102" s="256"/>
      <c r="J1102" s="256"/>
      <c r="K1102" s="252"/>
      <c r="L1102" s="252"/>
      <c r="M1102" s="257"/>
      <c r="N1102" s="258"/>
      <c r="O1102" s="259"/>
      <c r="P1102" s="259"/>
      <c r="Q1102" s="259"/>
      <c r="R1102" s="259"/>
      <c r="S1102" s="259"/>
      <c r="T1102" s="259"/>
      <c r="U1102" s="259"/>
      <c r="V1102" s="259"/>
      <c r="W1102" s="259"/>
      <c r="X1102" s="260"/>
      <c r="Y1102" s="14"/>
      <c r="Z1102" s="14"/>
      <c r="AA1102" s="14"/>
      <c r="AB1102" s="14"/>
      <c r="AC1102" s="14"/>
      <c r="AD1102" s="14"/>
      <c r="AE1102" s="14"/>
      <c r="AT1102" s="261" t="s">
        <v>205</v>
      </c>
      <c r="AU1102" s="261" t="s">
        <v>85</v>
      </c>
      <c r="AV1102" s="14" t="s">
        <v>175</v>
      </c>
      <c r="AW1102" s="14" t="s">
        <v>5</v>
      </c>
      <c r="AX1102" s="14" t="s">
        <v>83</v>
      </c>
      <c r="AY1102" s="261" t="s">
        <v>168</v>
      </c>
    </row>
    <row r="1103" s="2" customFormat="1" ht="16.5" customHeight="1">
      <c r="A1103" s="38"/>
      <c r="B1103" s="39"/>
      <c r="C1103" s="262" t="s">
        <v>779</v>
      </c>
      <c r="D1103" s="262" t="s">
        <v>304</v>
      </c>
      <c r="E1103" s="263" t="s">
        <v>1359</v>
      </c>
      <c r="F1103" s="264" t="s">
        <v>1360</v>
      </c>
      <c r="G1103" s="265" t="s">
        <v>203</v>
      </c>
      <c r="H1103" s="266">
        <v>261.135</v>
      </c>
      <c r="I1103" s="267"/>
      <c r="J1103" s="268"/>
      <c r="K1103" s="269">
        <f>ROUND(P1103*H1103,2)</f>
        <v>0</v>
      </c>
      <c r="L1103" s="264" t="s">
        <v>1</v>
      </c>
      <c r="M1103" s="270"/>
      <c r="N1103" s="271" t="s">
        <v>1</v>
      </c>
      <c r="O1103" s="229" t="s">
        <v>39</v>
      </c>
      <c r="P1103" s="230">
        <f>I1103+J1103</f>
        <v>0</v>
      </c>
      <c r="Q1103" s="230">
        <f>ROUND(I1103*H1103,2)</f>
        <v>0</v>
      </c>
      <c r="R1103" s="230">
        <f>ROUND(J1103*H1103,2)</f>
        <v>0</v>
      </c>
      <c r="S1103" s="91"/>
      <c r="T1103" s="231">
        <f>S1103*H1103</f>
        <v>0</v>
      </c>
      <c r="U1103" s="231">
        <v>0</v>
      </c>
      <c r="V1103" s="231">
        <f>U1103*H1103</f>
        <v>0</v>
      </c>
      <c r="W1103" s="231">
        <v>0</v>
      </c>
      <c r="X1103" s="232">
        <f>W1103*H1103</f>
        <v>0</v>
      </c>
      <c r="Y1103" s="38"/>
      <c r="Z1103" s="38"/>
      <c r="AA1103" s="38"/>
      <c r="AB1103" s="38"/>
      <c r="AC1103" s="38"/>
      <c r="AD1103" s="38"/>
      <c r="AE1103" s="38"/>
      <c r="AR1103" s="233" t="s">
        <v>236</v>
      </c>
      <c r="AT1103" s="233" t="s">
        <v>304</v>
      </c>
      <c r="AU1103" s="233" t="s">
        <v>85</v>
      </c>
      <c r="AY1103" s="17" t="s">
        <v>168</v>
      </c>
      <c r="BE1103" s="234">
        <f>IF(O1103="základní",K1103,0)</f>
        <v>0</v>
      </c>
      <c r="BF1103" s="234">
        <f>IF(O1103="snížená",K1103,0)</f>
        <v>0</v>
      </c>
      <c r="BG1103" s="234">
        <f>IF(O1103="zákl. přenesená",K1103,0)</f>
        <v>0</v>
      </c>
      <c r="BH1103" s="234">
        <f>IF(O1103="sníž. přenesená",K1103,0)</f>
        <v>0</v>
      </c>
      <c r="BI1103" s="234">
        <f>IF(O1103="nulová",K1103,0)</f>
        <v>0</v>
      </c>
      <c r="BJ1103" s="17" t="s">
        <v>83</v>
      </c>
      <c r="BK1103" s="234">
        <f>ROUND(P1103*H1103,2)</f>
        <v>0</v>
      </c>
      <c r="BL1103" s="17" t="s">
        <v>198</v>
      </c>
      <c r="BM1103" s="233" t="s">
        <v>1361</v>
      </c>
    </row>
    <row r="1104" s="2" customFormat="1">
      <c r="A1104" s="38"/>
      <c r="B1104" s="39"/>
      <c r="C1104" s="40"/>
      <c r="D1104" s="235" t="s">
        <v>176</v>
      </c>
      <c r="E1104" s="40"/>
      <c r="F1104" s="236" t="s">
        <v>1360</v>
      </c>
      <c r="G1104" s="40"/>
      <c r="H1104" s="40"/>
      <c r="I1104" s="237"/>
      <c r="J1104" s="237"/>
      <c r="K1104" s="40"/>
      <c r="L1104" s="40"/>
      <c r="M1104" s="44"/>
      <c r="N1104" s="238"/>
      <c r="O1104" s="239"/>
      <c r="P1104" s="91"/>
      <c r="Q1104" s="91"/>
      <c r="R1104" s="91"/>
      <c r="S1104" s="91"/>
      <c r="T1104" s="91"/>
      <c r="U1104" s="91"/>
      <c r="V1104" s="91"/>
      <c r="W1104" s="91"/>
      <c r="X1104" s="92"/>
      <c r="Y1104" s="38"/>
      <c r="Z1104" s="38"/>
      <c r="AA1104" s="38"/>
      <c r="AB1104" s="38"/>
      <c r="AC1104" s="38"/>
      <c r="AD1104" s="38"/>
      <c r="AE1104" s="38"/>
      <c r="AT1104" s="17" t="s">
        <v>176</v>
      </c>
      <c r="AU1104" s="17" t="s">
        <v>85</v>
      </c>
    </row>
    <row r="1105" s="13" customFormat="1">
      <c r="A1105" s="13"/>
      <c r="B1105" s="240"/>
      <c r="C1105" s="241"/>
      <c r="D1105" s="235" t="s">
        <v>205</v>
      </c>
      <c r="E1105" s="242" t="s">
        <v>1</v>
      </c>
      <c r="F1105" s="243" t="s">
        <v>1362</v>
      </c>
      <c r="G1105" s="241"/>
      <c r="H1105" s="244">
        <v>261.135</v>
      </c>
      <c r="I1105" s="245"/>
      <c r="J1105" s="245"/>
      <c r="K1105" s="241"/>
      <c r="L1105" s="241"/>
      <c r="M1105" s="246"/>
      <c r="N1105" s="247"/>
      <c r="O1105" s="248"/>
      <c r="P1105" s="248"/>
      <c r="Q1105" s="248"/>
      <c r="R1105" s="248"/>
      <c r="S1105" s="248"/>
      <c r="T1105" s="248"/>
      <c r="U1105" s="248"/>
      <c r="V1105" s="248"/>
      <c r="W1105" s="248"/>
      <c r="X1105" s="249"/>
      <c r="Y1105" s="13"/>
      <c r="Z1105" s="13"/>
      <c r="AA1105" s="13"/>
      <c r="AB1105" s="13"/>
      <c r="AC1105" s="13"/>
      <c r="AD1105" s="13"/>
      <c r="AE1105" s="13"/>
      <c r="AT1105" s="250" t="s">
        <v>205</v>
      </c>
      <c r="AU1105" s="250" t="s">
        <v>85</v>
      </c>
      <c r="AV1105" s="13" t="s">
        <v>85</v>
      </c>
      <c r="AW1105" s="13" t="s">
        <v>5</v>
      </c>
      <c r="AX1105" s="13" t="s">
        <v>76</v>
      </c>
      <c r="AY1105" s="250" t="s">
        <v>168</v>
      </c>
    </row>
    <row r="1106" s="14" customFormat="1">
      <c r="A1106" s="14"/>
      <c r="B1106" s="251"/>
      <c r="C1106" s="252"/>
      <c r="D1106" s="235" t="s">
        <v>205</v>
      </c>
      <c r="E1106" s="253" t="s">
        <v>1</v>
      </c>
      <c r="F1106" s="254" t="s">
        <v>207</v>
      </c>
      <c r="G1106" s="252"/>
      <c r="H1106" s="255">
        <v>261.135</v>
      </c>
      <c r="I1106" s="256"/>
      <c r="J1106" s="256"/>
      <c r="K1106" s="252"/>
      <c r="L1106" s="252"/>
      <c r="M1106" s="257"/>
      <c r="N1106" s="258"/>
      <c r="O1106" s="259"/>
      <c r="P1106" s="259"/>
      <c r="Q1106" s="259"/>
      <c r="R1106" s="259"/>
      <c r="S1106" s="259"/>
      <c r="T1106" s="259"/>
      <c r="U1106" s="259"/>
      <c r="V1106" s="259"/>
      <c r="W1106" s="259"/>
      <c r="X1106" s="260"/>
      <c r="Y1106" s="14"/>
      <c r="Z1106" s="14"/>
      <c r="AA1106" s="14"/>
      <c r="AB1106" s="14"/>
      <c r="AC1106" s="14"/>
      <c r="AD1106" s="14"/>
      <c r="AE1106" s="14"/>
      <c r="AT1106" s="261" t="s">
        <v>205</v>
      </c>
      <c r="AU1106" s="261" t="s">
        <v>85</v>
      </c>
      <c r="AV1106" s="14" t="s">
        <v>175</v>
      </c>
      <c r="AW1106" s="14" t="s">
        <v>5</v>
      </c>
      <c r="AX1106" s="14" t="s">
        <v>83</v>
      </c>
      <c r="AY1106" s="261" t="s">
        <v>168</v>
      </c>
    </row>
    <row r="1107" s="2" customFormat="1" ht="21.75" customHeight="1">
      <c r="A1107" s="38"/>
      <c r="B1107" s="39"/>
      <c r="C1107" s="221" t="s">
        <v>1363</v>
      </c>
      <c r="D1107" s="221" t="s">
        <v>171</v>
      </c>
      <c r="E1107" s="222" t="s">
        <v>1364</v>
      </c>
      <c r="F1107" s="223" t="s">
        <v>1365</v>
      </c>
      <c r="G1107" s="224" t="s">
        <v>203</v>
      </c>
      <c r="H1107" s="225">
        <v>131.197</v>
      </c>
      <c r="I1107" s="226"/>
      <c r="J1107" s="226"/>
      <c r="K1107" s="227">
        <f>ROUND(P1107*H1107,2)</f>
        <v>0</v>
      </c>
      <c r="L1107" s="223" t="s">
        <v>1</v>
      </c>
      <c r="M1107" s="44"/>
      <c r="N1107" s="228" t="s">
        <v>1</v>
      </c>
      <c r="O1107" s="229" t="s">
        <v>39</v>
      </c>
      <c r="P1107" s="230">
        <f>I1107+J1107</f>
        <v>0</v>
      </c>
      <c r="Q1107" s="230">
        <f>ROUND(I1107*H1107,2)</f>
        <v>0</v>
      </c>
      <c r="R1107" s="230">
        <f>ROUND(J1107*H1107,2)</f>
        <v>0</v>
      </c>
      <c r="S1107" s="91"/>
      <c r="T1107" s="231">
        <f>S1107*H1107</f>
        <v>0</v>
      </c>
      <c r="U1107" s="231">
        <v>0</v>
      </c>
      <c r="V1107" s="231">
        <f>U1107*H1107</f>
        <v>0</v>
      </c>
      <c r="W1107" s="231">
        <v>0</v>
      </c>
      <c r="X1107" s="232">
        <f>W1107*H1107</f>
        <v>0</v>
      </c>
      <c r="Y1107" s="38"/>
      <c r="Z1107" s="38"/>
      <c r="AA1107" s="38"/>
      <c r="AB1107" s="38"/>
      <c r="AC1107" s="38"/>
      <c r="AD1107" s="38"/>
      <c r="AE1107" s="38"/>
      <c r="AR1107" s="233" t="s">
        <v>198</v>
      </c>
      <c r="AT1107" s="233" t="s">
        <v>171</v>
      </c>
      <c r="AU1107" s="233" t="s">
        <v>85</v>
      </c>
      <c r="AY1107" s="17" t="s">
        <v>168</v>
      </c>
      <c r="BE1107" s="234">
        <f>IF(O1107="základní",K1107,0)</f>
        <v>0</v>
      </c>
      <c r="BF1107" s="234">
        <f>IF(O1107="snížená",K1107,0)</f>
        <v>0</v>
      </c>
      <c r="BG1107" s="234">
        <f>IF(O1107="zákl. přenesená",K1107,0)</f>
        <v>0</v>
      </c>
      <c r="BH1107" s="234">
        <f>IF(O1107="sníž. přenesená",K1107,0)</f>
        <v>0</v>
      </c>
      <c r="BI1107" s="234">
        <f>IF(O1107="nulová",K1107,0)</f>
        <v>0</v>
      </c>
      <c r="BJ1107" s="17" t="s">
        <v>83</v>
      </c>
      <c r="BK1107" s="234">
        <f>ROUND(P1107*H1107,2)</f>
        <v>0</v>
      </c>
      <c r="BL1107" s="17" t="s">
        <v>198</v>
      </c>
      <c r="BM1107" s="233" t="s">
        <v>1366</v>
      </c>
    </row>
    <row r="1108" s="2" customFormat="1">
      <c r="A1108" s="38"/>
      <c r="B1108" s="39"/>
      <c r="C1108" s="40"/>
      <c r="D1108" s="235" t="s">
        <v>176</v>
      </c>
      <c r="E1108" s="40"/>
      <c r="F1108" s="236" t="s">
        <v>1365</v>
      </c>
      <c r="G1108" s="40"/>
      <c r="H1108" s="40"/>
      <c r="I1108" s="237"/>
      <c r="J1108" s="237"/>
      <c r="K1108" s="40"/>
      <c r="L1108" s="40"/>
      <c r="M1108" s="44"/>
      <c r="N1108" s="238"/>
      <c r="O1108" s="239"/>
      <c r="P1108" s="91"/>
      <c r="Q1108" s="91"/>
      <c r="R1108" s="91"/>
      <c r="S1108" s="91"/>
      <c r="T1108" s="91"/>
      <c r="U1108" s="91"/>
      <c r="V1108" s="91"/>
      <c r="W1108" s="91"/>
      <c r="X1108" s="92"/>
      <c r="Y1108" s="38"/>
      <c r="Z1108" s="38"/>
      <c r="AA1108" s="38"/>
      <c r="AB1108" s="38"/>
      <c r="AC1108" s="38"/>
      <c r="AD1108" s="38"/>
      <c r="AE1108" s="38"/>
      <c r="AT1108" s="17" t="s">
        <v>176</v>
      </c>
      <c r="AU1108" s="17" t="s">
        <v>85</v>
      </c>
    </row>
    <row r="1109" s="13" customFormat="1">
      <c r="A1109" s="13"/>
      <c r="B1109" s="240"/>
      <c r="C1109" s="241"/>
      <c r="D1109" s="235" t="s">
        <v>205</v>
      </c>
      <c r="E1109" s="242" t="s">
        <v>1</v>
      </c>
      <c r="F1109" s="243" t="s">
        <v>1367</v>
      </c>
      <c r="G1109" s="241"/>
      <c r="H1109" s="244">
        <v>102.312</v>
      </c>
      <c r="I1109" s="245"/>
      <c r="J1109" s="245"/>
      <c r="K1109" s="241"/>
      <c r="L1109" s="241"/>
      <c r="M1109" s="246"/>
      <c r="N1109" s="247"/>
      <c r="O1109" s="248"/>
      <c r="P1109" s="248"/>
      <c r="Q1109" s="248"/>
      <c r="R1109" s="248"/>
      <c r="S1109" s="248"/>
      <c r="T1109" s="248"/>
      <c r="U1109" s="248"/>
      <c r="V1109" s="248"/>
      <c r="W1109" s="248"/>
      <c r="X1109" s="249"/>
      <c r="Y1109" s="13"/>
      <c r="Z1109" s="13"/>
      <c r="AA1109" s="13"/>
      <c r="AB1109" s="13"/>
      <c r="AC1109" s="13"/>
      <c r="AD1109" s="13"/>
      <c r="AE1109" s="13"/>
      <c r="AT1109" s="250" t="s">
        <v>205</v>
      </c>
      <c r="AU1109" s="250" t="s">
        <v>85</v>
      </c>
      <c r="AV1109" s="13" t="s">
        <v>85</v>
      </c>
      <c r="AW1109" s="13" t="s">
        <v>5</v>
      </c>
      <c r="AX1109" s="13" t="s">
        <v>76</v>
      </c>
      <c r="AY1109" s="250" t="s">
        <v>168</v>
      </c>
    </row>
    <row r="1110" s="13" customFormat="1">
      <c r="A1110" s="13"/>
      <c r="B1110" s="240"/>
      <c r="C1110" s="241"/>
      <c r="D1110" s="235" t="s">
        <v>205</v>
      </c>
      <c r="E1110" s="242" t="s">
        <v>1</v>
      </c>
      <c r="F1110" s="243" t="s">
        <v>1368</v>
      </c>
      <c r="G1110" s="241"/>
      <c r="H1110" s="244">
        <v>3.96</v>
      </c>
      <c r="I1110" s="245"/>
      <c r="J1110" s="245"/>
      <c r="K1110" s="241"/>
      <c r="L1110" s="241"/>
      <c r="M1110" s="246"/>
      <c r="N1110" s="247"/>
      <c r="O1110" s="248"/>
      <c r="P1110" s="248"/>
      <c r="Q1110" s="248"/>
      <c r="R1110" s="248"/>
      <c r="S1110" s="248"/>
      <c r="T1110" s="248"/>
      <c r="U1110" s="248"/>
      <c r="V1110" s="248"/>
      <c r="W1110" s="248"/>
      <c r="X1110" s="249"/>
      <c r="Y1110" s="13"/>
      <c r="Z1110" s="13"/>
      <c r="AA1110" s="13"/>
      <c r="AB1110" s="13"/>
      <c r="AC1110" s="13"/>
      <c r="AD1110" s="13"/>
      <c r="AE1110" s="13"/>
      <c r="AT1110" s="250" t="s">
        <v>205</v>
      </c>
      <c r="AU1110" s="250" t="s">
        <v>85</v>
      </c>
      <c r="AV1110" s="13" t="s">
        <v>85</v>
      </c>
      <c r="AW1110" s="13" t="s">
        <v>5</v>
      </c>
      <c r="AX1110" s="13" t="s">
        <v>76</v>
      </c>
      <c r="AY1110" s="250" t="s">
        <v>168</v>
      </c>
    </row>
    <row r="1111" s="13" customFormat="1">
      <c r="A1111" s="13"/>
      <c r="B1111" s="240"/>
      <c r="C1111" s="241"/>
      <c r="D1111" s="235" t="s">
        <v>205</v>
      </c>
      <c r="E1111" s="242" t="s">
        <v>1</v>
      </c>
      <c r="F1111" s="243" t="s">
        <v>1369</v>
      </c>
      <c r="G1111" s="241"/>
      <c r="H1111" s="244">
        <v>24.925</v>
      </c>
      <c r="I1111" s="245"/>
      <c r="J1111" s="245"/>
      <c r="K1111" s="241"/>
      <c r="L1111" s="241"/>
      <c r="M1111" s="246"/>
      <c r="N1111" s="247"/>
      <c r="O1111" s="248"/>
      <c r="P1111" s="248"/>
      <c r="Q1111" s="248"/>
      <c r="R1111" s="248"/>
      <c r="S1111" s="248"/>
      <c r="T1111" s="248"/>
      <c r="U1111" s="248"/>
      <c r="V1111" s="248"/>
      <c r="W1111" s="248"/>
      <c r="X1111" s="249"/>
      <c r="Y1111" s="13"/>
      <c r="Z1111" s="13"/>
      <c r="AA1111" s="13"/>
      <c r="AB1111" s="13"/>
      <c r="AC1111" s="13"/>
      <c r="AD1111" s="13"/>
      <c r="AE1111" s="13"/>
      <c r="AT1111" s="250" t="s">
        <v>205</v>
      </c>
      <c r="AU1111" s="250" t="s">
        <v>85</v>
      </c>
      <c r="AV1111" s="13" t="s">
        <v>85</v>
      </c>
      <c r="AW1111" s="13" t="s">
        <v>5</v>
      </c>
      <c r="AX1111" s="13" t="s">
        <v>76</v>
      </c>
      <c r="AY1111" s="250" t="s">
        <v>168</v>
      </c>
    </row>
    <row r="1112" s="14" customFormat="1">
      <c r="A1112" s="14"/>
      <c r="B1112" s="251"/>
      <c r="C1112" s="252"/>
      <c r="D1112" s="235" t="s">
        <v>205</v>
      </c>
      <c r="E1112" s="253" t="s">
        <v>1</v>
      </c>
      <c r="F1112" s="254" t="s">
        <v>207</v>
      </c>
      <c r="G1112" s="252"/>
      <c r="H1112" s="255">
        <v>131.197</v>
      </c>
      <c r="I1112" s="256"/>
      <c r="J1112" s="256"/>
      <c r="K1112" s="252"/>
      <c r="L1112" s="252"/>
      <c r="M1112" s="257"/>
      <c r="N1112" s="258"/>
      <c r="O1112" s="259"/>
      <c r="P1112" s="259"/>
      <c r="Q1112" s="259"/>
      <c r="R1112" s="259"/>
      <c r="S1112" s="259"/>
      <c r="T1112" s="259"/>
      <c r="U1112" s="259"/>
      <c r="V1112" s="259"/>
      <c r="W1112" s="259"/>
      <c r="X1112" s="260"/>
      <c r="Y1112" s="14"/>
      <c r="Z1112" s="14"/>
      <c r="AA1112" s="14"/>
      <c r="AB1112" s="14"/>
      <c r="AC1112" s="14"/>
      <c r="AD1112" s="14"/>
      <c r="AE1112" s="14"/>
      <c r="AT1112" s="261" t="s">
        <v>205</v>
      </c>
      <c r="AU1112" s="261" t="s">
        <v>85</v>
      </c>
      <c r="AV1112" s="14" t="s">
        <v>175</v>
      </c>
      <c r="AW1112" s="14" t="s">
        <v>5</v>
      </c>
      <c r="AX1112" s="14" t="s">
        <v>83</v>
      </c>
      <c r="AY1112" s="261" t="s">
        <v>168</v>
      </c>
    </row>
    <row r="1113" s="2" customFormat="1" ht="16.5" customHeight="1">
      <c r="A1113" s="38"/>
      <c r="B1113" s="39"/>
      <c r="C1113" s="262" t="s">
        <v>784</v>
      </c>
      <c r="D1113" s="262" t="s">
        <v>304</v>
      </c>
      <c r="E1113" s="263" t="s">
        <v>1370</v>
      </c>
      <c r="F1113" s="264" t="s">
        <v>1371</v>
      </c>
      <c r="G1113" s="265" t="s">
        <v>203</v>
      </c>
      <c r="H1113" s="266">
        <v>137.757</v>
      </c>
      <c r="I1113" s="267"/>
      <c r="J1113" s="268"/>
      <c r="K1113" s="269">
        <f>ROUND(P1113*H1113,2)</f>
        <v>0</v>
      </c>
      <c r="L1113" s="264" t="s">
        <v>1</v>
      </c>
      <c r="M1113" s="270"/>
      <c r="N1113" s="271" t="s">
        <v>1</v>
      </c>
      <c r="O1113" s="229" t="s">
        <v>39</v>
      </c>
      <c r="P1113" s="230">
        <f>I1113+J1113</f>
        <v>0</v>
      </c>
      <c r="Q1113" s="230">
        <f>ROUND(I1113*H1113,2)</f>
        <v>0</v>
      </c>
      <c r="R1113" s="230">
        <f>ROUND(J1113*H1113,2)</f>
        <v>0</v>
      </c>
      <c r="S1113" s="91"/>
      <c r="T1113" s="231">
        <f>S1113*H1113</f>
        <v>0</v>
      </c>
      <c r="U1113" s="231">
        <v>0</v>
      </c>
      <c r="V1113" s="231">
        <f>U1113*H1113</f>
        <v>0</v>
      </c>
      <c r="W1113" s="231">
        <v>0</v>
      </c>
      <c r="X1113" s="232">
        <f>W1113*H1113</f>
        <v>0</v>
      </c>
      <c r="Y1113" s="38"/>
      <c r="Z1113" s="38"/>
      <c r="AA1113" s="38"/>
      <c r="AB1113" s="38"/>
      <c r="AC1113" s="38"/>
      <c r="AD1113" s="38"/>
      <c r="AE1113" s="38"/>
      <c r="AR1113" s="233" t="s">
        <v>236</v>
      </c>
      <c r="AT1113" s="233" t="s">
        <v>304</v>
      </c>
      <c r="AU1113" s="233" t="s">
        <v>85</v>
      </c>
      <c r="AY1113" s="17" t="s">
        <v>168</v>
      </c>
      <c r="BE1113" s="234">
        <f>IF(O1113="základní",K1113,0)</f>
        <v>0</v>
      </c>
      <c r="BF1113" s="234">
        <f>IF(O1113="snížená",K1113,0)</f>
        <v>0</v>
      </c>
      <c r="BG1113" s="234">
        <f>IF(O1113="zákl. přenesená",K1113,0)</f>
        <v>0</v>
      </c>
      <c r="BH1113" s="234">
        <f>IF(O1113="sníž. přenesená",K1113,0)</f>
        <v>0</v>
      </c>
      <c r="BI1113" s="234">
        <f>IF(O1113="nulová",K1113,0)</f>
        <v>0</v>
      </c>
      <c r="BJ1113" s="17" t="s">
        <v>83</v>
      </c>
      <c r="BK1113" s="234">
        <f>ROUND(P1113*H1113,2)</f>
        <v>0</v>
      </c>
      <c r="BL1113" s="17" t="s">
        <v>198</v>
      </c>
      <c r="BM1113" s="233" t="s">
        <v>1372</v>
      </c>
    </row>
    <row r="1114" s="2" customFormat="1">
      <c r="A1114" s="38"/>
      <c r="B1114" s="39"/>
      <c r="C1114" s="40"/>
      <c r="D1114" s="235" t="s">
        <v>176</v>
      </c>
      <c r="E1114" s="40"/>
      <c r="F1114" s="236" t="s">
        <v>1371</v>
      </c>
      <c r="G1114" s="40"/>
      <c r="H1114" s="40"/>
      <c r="I1114" s="237"/>
      <c r="J1114" s="237"/>
      <c r="K1114" s="40"/>
      <c r="L1114" s="40"/>
      <c r="M1114" s="44"/>
      <c r="N1114" s="238"/>
      <c r="O1114" s="239"/>
      <c r="P1114" s="91"/>
      <c r="Q1114" s="91"/>
      <c r="R1114" s="91"/>
      <c r="S1114" s="91"/>
      <c r="T1114" s="91"/>
      <c r="U1114" s="91"/>
      <c r="V1114" s="91"/>
      <c r="W1114" s="91"/>
      <c r="X1114" s="92"/>
      <c r="Y1114" s="38"/>
      <c r="Z1114" s="38"/>
      <c r="AA1114" s="38"/>
      <c r="AB1114" s="38"/>
      <c r="AC1114" s="38"/>
      <c r="AD1114" s="38"/>
      <c r="AE1114" s="38"/>
      <c r="AT1114" s="17" t="s">
        <v>176</v>
      </c>
      <c r="AU1114" s="17" t="s">
        <v>85</v>
      </c>
    </row>
    <row r="1115" s="13" customFormat="1">
      <c r="A1115" s="13"/>
      <c r="B1115" s="240"/>
      <c r="C1115" s="241"/>
      <c r="D1115" s="235" t="s">
        <v>205</v>
      </c>
      <c r="E1115" s="242" t="s">
        <v>1</v>
      </c>
      <c r="F1115" s="243" t="s">
        <v>1373</v>
      </c>
      <c r="G1115" s="241"/>
      <c r="H1115" s="244">
        <v>137.757</v>
      </c>
      <c r="I1115" s="245"/>
      <c r="J1115" s="245"/>
      <c r="K1115" s="241"/>
      <c r="L1115" s="241"/>
      <c r="M1115" s="246"/>
      <c r="N1115" s="247"/>
      <c r="O1115" s="248"/>
      <c r="P1115" s="248"/>
      <c r="Q1115" s="248"/>
      <c r="R1115" s="248"/>
      <c r="S1115" s="248"/>
      <c r="T1115" s="248"/>
      <c r="U1115" s="248"/>
      <c r="V1115" s="248"/>
      <c r="W1115" s="248"/>
      <c r="X1115" s="249"/>
      <c r="Y1115" s="13"/>
      <c r="Z1115" s="13"/>
      <c r="AA1115" s="13"/>
      <c r="AB1115" s="13"/>
      <c r="AC1115" s="13"/>
      <c r="AD1115" s="13"/>
      <c r="AE1115" s="13"/>
      <c r="AT1115" s="250" t="s">
        <v>205</v>
      </c>
      <c r="AU1115" s="250" t="s">
        <v>85</v>
      </c>
      <c r="AV1115" s="13" t="s">
        <v>85</v>
      </c>
      <c r="AW1115" s="13" t="s">
        <v>5</v>
      </c>
      <c r="AX1115" s="13" t="s">
        <v>76</v>
      </c>
      <c r="AY1115" s="250" t="s">
        <v>168</v>
      </c>
    </row>
    <row r="1116" s="14" customFormat="1">
      <c r="A1116" s="14"/>
      <c r="B1116" s="251"/>
      <c r="C1116" s="252"/>
      <c r="D1116" s="235" t="s">
        <v>205</v>
      </c>
      <c r="E1116" s="253" t="s">
        <v>1</v>
      </c>
      <c r="F1116" s="254" t="s">
        <v>207</v>
      </c>
      <c r="G1116" s="252"/>
      <c r="H1116" s="255">
        <v>137.757</v>
      </c>
      <c r="I1116" s="256"/>
      <c r="J1116" s="256"/>
      <c r="K1116" s="252"/>
      <c r="L1116" s="252"/>
      <c r="M1116" s="257"/>
      <c r="N1116" s="258"/>
      <c r="O1116" s="259"/>
      <c r="P1116" s="259"/>
      <c r="Q1116" s="259"/>
      <c r="R1116" s="259"/>
      <c r="S1116" s="259"/>
      <c r="T1116" s="259"/>
      <c r="U1116" s="259"/>
      <c r="V1116" s="259"/>
      <c r="W1116" s="259"/>
      <c r="X1116" s="260"/>
      <c r="Y1116" s="14"/>
      <c r="Z1116" s="14"/>
      <c r="AA1116" s="14"/>
      <c r="AB1116" s="14"/>
      <c r="AC1116" s="14"/>
      <c r="AD1116" s="14"/>
      <c r="AE1116" s="14"/>
      <c r="AT1116" s="261" t="s">
        <v>205</v>
      </c>
      <c r="AU1116" s="261" t="s">
        <v>85</v>
      </c>
      <c r="AV1116" s="14" t="s">
        <v>175</v>
      </c>
      <c r="AW1116" s="14" t="s">
        <v>5</v>
      </c>
      <c r="AX1116" s="14" t="s">
        <v>83</v>
      </c>
      <c r="AY1116" s="261" t="s">
        <v>168</v>
      </c>
    </row>
    <row r="1117" s="2" customFormat="1" ht="24.15" customHeight="1">
      <c r="A1117" s="38"/>
      <c r="B1117" s="39"/>
      <c r="C1117" s="221" t="s">
        <v>1374</v>
      </c>
      <c r="D1117" s="221" t="s">
        <v>171</v>
      </c>
      <c r="E1117" s="222" t="s">
        <v>1375</v>
      </c>
      <c r="F1117" s="223" t="s">
        <v>1376</v>
      </c>
      <c r="G1117" s="224" t="s">
        <v>203</v>
      </c>
      <c r="H1117" s="225">
        <v>807.889</v>
      </c>
      <c r="I1117" s="226"/>
      <c r="J1117" s="226"/>
      <c r="K1117" s="227">
        <f>ROUND(P1117*H1117,2)</f>
        <v>0</v>
      </c>
      <c r="L1117" s="223" t="s">
        <v>1</v>
      </c>
      <c r="M1117" s="44"/>
      <c r="N1117" s="228" t="s">
        <v>1</v>
      </c>
      <c r="O1117" s="229" t="s">
        <v>39</v>
      </c>
      <c r="P1117" s="230">
        <f>I1117+J1117</f>
        <v>0</v>
      </c>
      <c r="Q1117" s="230">
        <f>ROUND(I1117*H1117,2)</f>
        <v>0</v>
      </c>
      <c r="R1117" s="230">
        <f>ROUND(J1117*H1117,2)</f>
        <v>0</v>
      </c>
      <c r="S1117" s="91"/>
      <c r="T1117" s="231">
        <f>S1117*H1117</f>
        <v>0</v>
      </c>
      <c r="U1117" s="231">
        <v>0</v>
      </c>
      <c r="V1117" s="231">
        <f>U1117*H1117</f>
        <v>0</v>
      </c>
      <c r="W1117" s="231">
        <v>0</v>
      </c>
      <c r="X1117" s="232">
        <f>W1117*H1117</f>
        <v>0</v>
      </c>
      <c r="Y1117" s="38"/>
      <c r="Z1117" s="38"/>
      <c r="AA1117" s="38"/>
      <c r="AB1117" s="38"/>
      <c r="AC1117" s="38"/>
      <c r="AD1117" s="38"/>
      <c r="AE1117" s="38"/>
      <c r="AR1117" s="233" t="s">
        <v>198</v>
      </c>
      <c r="AT1117" s="233" t="s">
        <v>171</v>
      </c>
      <c r="AU1117" s="233" t="s">
        <v>85</v>
      </c>
      <c r="AY1117" s="17" t="s">
        <v>168</v>
      </c>
      <c r="BE1117" s="234">
        <f>IF(O1117="základní",K1117,0)</f>
        <v>0</v>
      </c>
      <c r="BF1117" s="234">
        <f>IF(O1117="snížená",K1117,0)</f>
        <v>0</v>
      </c>
      <c r="BG1117" s="234">
        <f>IF(O1117="zákl. přenesená",K1117,0)</f>
        <v>0</v>
      </c>
      <c r="BH1117" s="234">
        <f>IF(O1117="sníž. přenesená",K1117,0)</f>
        <v>0</v>
      </c>
      <c r="BI1117" s="234">
        <f>IF(O1117="nulová",K1117,0)</f>
        <v>0</v>
      </c>
      <c r="BJ1117" s="17" t="s">
        <v>83</v>
      </c>
      <c r="BK1117" s="234">
        <f>ROUND(P1117*H1117,2)</f>
        <v>0</v>
      </c>
      <c r="BL1117" s="17" t="s">
        <v>198</v>
      </c>
      <c r="BM1117" s="233" t="s">
        <v>1377</v>
      </c>
    </row>
    <row r="1118" s="2" customFormat="1">
      <c r="A1118" s="38"/>
      <c r="B1118" s="39"/>
      <c r="C1118" s="40"/>
      <c r="D1118" s="235" t="s">
        <v>176</v>
      </c>
      <c r="E1118" s="40"/>
      <c r="F1118" s="236" t="s">
        <v>1376</v>
      </c>
      <c r="G1118" s="40"/>
      <c r="H1118" s="40"/>
      <c r="I1118" s="237"/>
      <c r="J1118" s="237"/>
      <c r="K1118" s="40"/>
      <c r="L1118" s="40"/>
      <c r="M1118" s="44"/>
      <c r="N1118" s="238"/>
      <c r="O1118" s="239"/>
      <c r="P1118" s="91"/>
      <c r="Q1118" s="91"/>
      <c r="R1118" s="91"/>
      <c r="S1118" s="91"/>
      <c r="T1118" s="91"/>
      <c r="U1118" s="91"/>
      <c r="V1118" s="91"/>
      <c r="W1118" s="91"/>
      <c r="X1118" s="92"/>
      <c r="Y1118" s="38"/>
      <c r="Z1118" s="38"/>
      <c r="AA1118" s="38"/>
      <c r="AB1118" s="38"/>
      <c r="AC1118" s="38"/>
      <c r="AD1118" s="38"/>
      <c r="AE1118" s="38"/>
      <c r="AT1118" s="17" t="s">
        <v>176</v>
      </c>
      <c r="AU1118" s="17" t="s">
        <v>85</v>
      </c>
    </row>
    <row r="1119" s="2" customFormat="1" ht="33" customHeight="1">
      <c r="A1119" s="38"/>
      <c r="B1119" s="39"/>
      <c r="C1119" s="221" t="s">
        <v>789</v>
      </c>
      <c r="D1119" s="221" t="s">
        <v>171</v>
      </c>
      <c r="E1119" s="222" t="s">
        <v>1378</v>
      </c>
      <c r="F1119" s="223" t="s">
        <v>1379</v>
      </c>
      <c r="G1119" s="224" t="s">
        <v>203</v>
      </c>
      <c r="H1119" s="225">
        <v>807.889</v>
      </c>
      <c r="I1119" s="226"/>
      <c r="J1119" s="226"/>
      <c r="K1119" s="227">
        <f>ROUND(P1119*H1119,2)</f>
        <v>0</v>
      </c>
      <c r="L1119" s="223" t="s">
        <v>1</v>
      </c>
      <c r="M1119" s="44"/>
      <c r="N1119" s="228" t="s">
        <v>1</v>
      </c>
      <c r="O1119" s="229" t="s">
        <v>39</v>
      </c>
      <c r="P1119" s="230">
        <f>I1119+J1119</f>
        <v>0</v>
      </c>
      <c r="Q1119" s="230">
        <f>ROUND(I1119*H1119,2)</f>
        <v>0</v>
      </c>
      <c r="R1119" s="230">
        <f>ROUND(J1119*H1119,2)</f>
        <v>0</v>
      </c>
      <c r="S1119" s="91"/>
      <c r="T1119" s="231">
        <f>S1119*H1119</f>
        <v>0</v>
      </c>
      <c r="U1119" s="231">
        <v>0</v>
      </c>
      <c r="V1119" s="231">
        <f>U1119*H1119</f>
        <v>0</v>
      </c>
      <c r="W1119" s="231">
        <v>0</v>
      </c>
      <c r="X1119" s="232">
        <f>W1119*H1119</f>
        <v>0</v>
      </c>
      <c r="Y1119" s="38"/>
      <c r="Z1119" s="38"/>
      <c r="AA1119" s="38"/>
      <c r="AB1119" s="38"/>
      <c r="AC1119" s="38"/>
      <c r="AD1119" s="38"/>
      <c r="AE1119" s="38"/>
      <c r="AR1119" s="233" t="s">
        <v>198</v>
      </c>
      <c r="AT1119" s="233" t="s">
        <v>171</v>
      </c>
      <c r="AU1119" s="233" t="s">
        <v>85</v>
      </c>
      <c r="AY1119" s="17" t="s">
        <v>168</v>
      </c>
      <c r="BE1119" s="234">
        <f>IF(O1119="základní",K1119,0)</f>
        <v>0</v>
      </c>
      <c r="BF1119" s="234">
        <f>IF(O1119="snížená",K1119,0)</f>
        <v>0</v>
      </c>
      <c r="BG1119" s="234">
        <f>IF(O1119="zákl. přenesená",K1119,0)</f>
        <v>0</v>
      </c>
      <c r="BH1119" s="234">
        <f>IF(O1119="sníž. přenesená",K1119,0)</f>
        <v>0</v>
      </c>
      <c r="BI1119" s="234">
        <f>IF(O1119="nulová",K1119,0)</f>
        <v>0</v>
      </c>
      <c r="BJ1119" s="17" t="s">
        <v>83</v>
      </c>
      <c r="BK1119" s="234">
        <f>ROUND(P1119*H1119,2)</f>
        <v>0</v>
      </c>
      <c r="BL1119" s="17" t="s">
        <v>198</v>
      </c>
      <c r="BM1119" s="233" t="s">
        <v>1380</v>
      </c>
    </row>
    <row r="1120" s="2" customFormat="1">
      <c r="A1120" s="38"/>
      <c r="B1120" s="39"/>
      <c r="C1120" s="40"/>
      <c r="D1120" s="235" t="s">
        <v>176</v>
      </c>
      <c r="E1120" s="40"/>
      <c r="F1120" s="236" t="s">
        <v>1379</v>
      </c>
      <c r="G1120" s="40"/>
      <c r="H1120" s="40"/>
      <c r="I1120" s="237"/>
      <c r="J1120" s="237"/>
      <c r="K1120" s="40"/>
      <c r="L1120" s="40"/>
      <c r="M1120" s="44"/>
      <c r="N1120" s="238"/>
      <c r="O1120" s="239"/>
      <c r="P1120" s="91"/>
      <c r="Q1120" s="91"/>
      <c r="R1120" s="91"/>
      <c r="S1120" s="91"/>
      <c r="T1120" s="91"/>
      <c r="U1120" s="91"/>
      <c r="V1120" s="91"/>
      <c r="W1120" s="91"/>
      <c r="X1120" s="92"/>
      <c r="Y1120" s="38"/>
      <c r="Z1120" s="38"/>
      <c r="AA1120" s="38"/>
      <c r="AB1120" s="38"/>
      <c r="AC1120" s="38"/>
      <c r="AD1120" s="38"/>
      <c r="AE1120" s="38"/>
      <c r="AT1120" s="17" t="s">
        <v>176</v>
      </c>
      <c r="AU1120" s="17" t="s">
        <v>85</v>
      </c>
    </row>
    <row r="1121" s="13" customFormat="1">
      <c r="A1121" s="13"/>
      <c r="B1121" s="240"/>
      <c r="C1121" s="241"/>
      <c r="D1121" s="235" t="s">
        <v>205</v>
      </c>
      <c r="E1121" s="242" t="s">
        <v>1</v>
      </c>
      <c r="F1121" s="243" t="s">
        <v>1381</v>
      </c>
      <c r="G1121" s="241"/>
      <c r="H1121" s="244">
        <v>156</v>
      </c>
      <c r="I1121" s="245"/>
      <c r="J1121" s="245"/>
      <c r="K1121" s="241"/>
      <c r="L1121" s="241"/>
      <c r="M1121" s="246"/>
      <c r="N1121" s="247"/>
      <c r="O1121" s="248"/>
      <c r="P1121" s="248"/>
      <c r="Q1121" s="248"/>
      <c r="R1121" s="248"/>
      <c r="S1121" s="248"/>
      <c r="T1121" s="248"/>
      <c r="U1121" s="248"/>
      <c r="V1121" s="248"/>
      <c r="W1121" s="248"/>
      <c r="X1121" s="249"/>
      <c r="Y1121" s="13"/>
      <c r="Z1121" s="13"/>
      <c r="AA1121" s="13"/>
      <c r="AB1121" s="13"/>
      <c r="AC1121" s="13"/>
      <c r="AD1121" s="13"/>
      <c r="AE1121" s="13"/>
      <c r="AT1121" s="250" t="s">
        <v>205</v>
      </c>
      <c r="AU1121" s="250" t="s">
        <v>85</v>
      </c>
      <c r="AV1121" s="13" t="s">
        <v>85</v>
      </c>
      <c r="AW1121" s="13" t="s">
        <v>5</v>
      </c>
      <c r="AX1121" s="13" t="s">
        <v>76</v>
      </c>
      <c r="AY1121" s="250" t="s">
        <v>168</v>
      </c>
    </row>
    <row r="1122" s="13" customFormat="1">
      <c r="A1122" s="13"/>
      <c r="B1122" s="240"/>
      <c r="C1122" s="241"/>
      <c r="D1122" s="235" t="s">
        <v>205</v>
      </c>
      <c r="E1122" s="242" t="s">
        <v>1</v>
      </c>
      <c r="F1122" s="243" t="s">
        <v>1382</v>
      </c>
      <c r="G1122" s="241"/>
      <c r="H1122" s="244">
        <v>35.4</v>
      </c>
      <c r="I1122" s="245"/>
      <c r="J1122" s="245"/>
      <c r="K1122" s="241"/>
      <c r="L1122" s="241"/>
      <c r="M1122" s="246"/>
      <c r="N1122" s="247"/>
      <c r="O1122" s="248"/>
      <c r="P1122" s="248"/>
      <c r="Q1122" s="248"/>
      <c r="R1122" s="248"/>
      <c r="S1122" s="248"/>
      <c r="T1122" s="248"/>
      <c r="U1122" s="248"/>
      <c r="V1122" s="248"/>
      <c r="W1122" s="248"/>
      <c r="X1122" s="249"/>
      <c r="Y1122" s="13"/>
      <c r="Z1122" s="13"/>
      <c r="AA1122" s="13"/>
      <c r="AB1122" s="13"/>
      <c r="AC1122" s="13"/>
      <c r="AD1122" s="13"/>
      <c r="AE1122" s="13"/>
      <c r="AT1122" s="250" t="s">
        <v>205</v>
      </c>
      <c r="AU1122" s="250" t="s">
        <v>85</v>
      </c>
      <c r="AV1122" s="13" t="s">
        <v>85</v>
      </c>
      <c r="AW1122" s="13" t="s">
        <v>5</v>
      </c>
      <c r="AX1122" s="13" t="s">
        <v>76</v>
      </c>
      <c r="AY1122" s="250" t="s">
        <v>168</v>
      </c>
    </row>
    <row r="1123" s="13" customFormat="1">
      <c r="A1123" s="13"/>
      <c r="B1123" s="240"/>
      <c r="C1123" s="241"/>
      <c r="D1123" s="235" t="s">
        <v>205</v>
      </c>
      <c r="E1123" s="242" t="s">
        <v>1</v>
      </c>
      <c r="F1123" s="243" t="s">
        <v>1383</v>
      </c>
      <c r="G1123" s="241"/>
      <c r="H1123" s="244">
        <v>172.175</v>
      </c>
      <c r="I1123" s="245"/>
      <c r="J1123" s="245"/>
      <c r="K1123" s="241"/>
      <c r="L1123" s="241"/>
      <c r="M1123" s="246"/>
      <c r="N1123" s="247"/>
      <c r="O1123" s="248"/>
      <c r="P1123" s="248"/>
      <c r="Q1123" s="248"/>
      <c r="R1123" s="248"/>
      <c r="S1123" s="248"/>
      <c r="T1123" s="248"/>
      <c r="U1123" s="248"/>
      <c r="V1123" s="248"/>
      <c r="W1123" s="248"/>
      <c r="X1123" s="249"/>
      <c r="Y1123" s="13"/>
      <c r="Z1123" s="13"/>
      <c r="AA1123" s="13"/>
      <c r="AB1123" s="13"/>
      <c r="AC1123" s="13"/>
      <c r="AD1123" s="13"/>
      <c r="AE1123" s="13"/>
      <c r="AT1123" s="250" t="s">
        <v>205</v>
      </c>
      <c r="AU1123" s="250" t="s">
        <v>85</v>
      </c>
      <c r="AV1123" s="13" t="s">
        <v>85</v>
      </c>
      <c r="AW1123" s="13" t="s">
        <v>5</v>
      </c>
      <c r="AX1123" s="13" t="s">
        <v>76</v>
      </c>
      <c r="AY1123" s="250" t="s">
        <v>168</v>
      </c>
    </row>
    <row r="1124" s="15" customFormat="1">
      <c r="A1124" s="15"/>
      <c r="B1124" s="273"/>
      <c r="C1124" s="274"/>
      <c r="D1124" s="235" t="s">
        <v>205</v>
      </c>
      <c r="E1124" s="275" t="s">
        <v>1</v>
      </c>
      <c r="F1124" s="276" t="s">
        <v>1384</v>
      </c>
      <c r="G1124" s="274"/>
      <c r="H1124" s="277">
        <v>363.57500000000008</v>
      </c>
      <c r="I1124" s="278"/>
      <c r="J1124" s="278"/>
      <c r="K1124" s="274"/>
      <c r="L1124" s="274"/>
      <c r="M1124" s="279"/>
      <c r="N1124" s="280"/>
      <c r="O1124" s="281"/>
      <c r="P1124" s="281"/>
      <c r="Q1124" s="281"/>
      <c r="R1124" s="281"/>
      <c r="S1124" s="281"/>
      <c r="T1124" s="281"/>
      <c r="U1124" s="281"/>
      <c r="V1124" s="281"/>
      <c r="W1124" s="281"/>
      <c r="X1124" s="282"/>
      <c r="Y1124" s="15"/>
      <c r="Z1124" s="15"/>
      <c r="AA1124" s="15"/>
      <c r="AB1124" s="15"/>
      <c r="AC1124" s="15"/>
      <c r="AD1124" s="15"/>
      <c r="AE1124" s="15"/>
      <c r="AT1124" s="283" t="s">
        <v>205</v>
      </c>
      <c r="AU1124" s="283" t="s">
        <v>85</v>
      </c>
      <c r="AV1124" s="15" t="s">
        <v>179</v>
      </c>
      <c r="AW1124" s="15" t="s">
        <v>5</v>
      </c>
      <c r="AX1124" s="15" t="s">
        <v>76</v>
      </c>
      <c r="AY1124" s="283" t="s">
        <v>168</v>
      </c>
    </row>
    <row r="1125" s="13" customFormat="1">
      <c r="A1125" s="13"/>
      <c r="B1125" s="240"/>
      <c r="C1125" s="241"/>
      <c r="D1125" s="235" t="s">
        <v>205</v>
      </c>
      <c r="E1125" s="242" t="s">
        <v>1</v>
      </c>
      <c r="F1125" s="243" t="s">
        <v>1385</v>
      </c>
      <c r="G1125" s="241"/>
      <c r="H1125" s="244">
        <v>329.51100000000004</v>
      </c>
      <c r="I1125" s="245"/>
      <c r="J1125" s="245"/>
      <c r="K1125" s="241"/>
      <c r="L1125" s="241"/>
      <c r="M1125" s="246"/>
      <c r="N1125" s="247"/>
      <c r="O1125" s="248"/>
      <c r="P1125" s="248"/>
      <c r="Q1125" s="248"/>
      <c r="R1125" s="248"/>
      <c r="S1125" s="248"/>
      <c r="T1125" s="248"/>
      <c r="U1125" s="248"/>
      <c r="V1125" s="248"/>
      <c r="W1125" s="248"/>
      <c r="X1125" s="249"/>
      <c r="Y1125" s="13"/>
      <c r="Z1125" s="13"/>
      <c r="AA1125" s="13"/>
      <c r="AB1125" s="13"/>
      <c r="AC1125" s="13"/>
      <c r="AD1125" s="13"/>
      <c r="AE1125" s="13"/>
      <c r="AT1125" s="250" t="s">
        <v>205</v>
      </c>
      <c r="AU1125" s="250" t="s">
        <v>85</v>
      </c>
      <c r="AV1125" s="13" t="s">
        <v>85</v>
      </c>
      <c r="AW1125" s="13" t="s">
        <v>5</v>
      </c>
      <c r="AX1125" s="13" t="s">
        <v>76</v>
      </c>
      <c r="AY1125" s="250" t="s">
        <v>168</v>
      </c>
    </row>
    <row r="1126" s="15" customFormat="1">
      <c r="A1126" s="15"/>
      <c r="B1126" s="273"/>
      <c r="C1126" s="274"/>
      <c r="D1126" s="235" t="s">
        <v>205</v>
      </c>
      <c r="E1126" s="275" t="s">
        <v>1</v>
      </c>
      <c r="F1126" s="276" t="s">
        <v>1386</v>
      </c>
      <c r="G1126" s="274"/>
      <c r="H1126" s="277">
        <v>329.51100000000004</v>
      </c>
      <c r="I1126" s="278"/>
      <c r="J1126" s="278"/>
      <c r="K1126" s="274"/>
      <c r="L1126" s="274"/>
      <c r="M1126" s="279"/>
      <c r="N1126" s="280"/>
      <c r="O1126" s="281"/>
      <c r="P1126" s="281"/>
      <c r="Q1126" s="281"/>
      <c r="R1126" s="281"/>
      <c r="S1126" s="281"/>
      <c r="T1126" s="281"/>
      <c r="U1126" s="281"/>
      <c r="V1126" s="281"/>
      <c r="W1126" s="281"/>
      <c r="X1126" s="282"/>
      <c r="Y1126" s="15"/>
      <c r="Z1126" s="15"/>
      <c r="AA1126" s="15"/>
      <c r="AB1126" s="15"/>
      <c r="AC1126" s="15"/>
      <c r="AD1126" s="15"/>
      <c r="AE1126" s="15"/>
      <c r="AT1126" s="283" t="s">
        <v>205</v>
      </c>
      <c r="AU1126" s="283" t="s">
        <v>85</v>
      </c>
      <c r="AV1126" s="15" t="s">
        <v>179</v>
      </c>
      <c r="AW1126" s="15" t="s">
        <v>5</v>
      </c>
      <c r="AX1126" s="15" t="s">
        <v>76</v>
      </c>
      <c r="AY1126" s="283" t="s">
        <v>168</v>
      </c>
    </row>
    <row r="1127" s="13" customFormat="1">
      <c r="A1127" s="13"/>
      <c r="B1127" s="240"/>
      <c r="C1127" s="241"/>
      <c r="D1127" s="235" t="s">
        <v>205</v>
      </c>
      <c r="E1127" s="242" t="s">
        <v>1</v>
      </c>
      <c r="F1127" s="243" t="s">
        <v>1387</v>
      </c>
      <c r="G1127" s="241"/>
      <c r="H1127" s="244">
        <v>5</v>
      </c>
      <c r="I1127" s="245"/>
      <c r="J1127" s="245"/>
      <c r="K1127" s="241"/>
      <c r="L1127" s="241"/>
      <c r="M1127" s="246"/>
      <c r="N1127" s="247"/>
      <c r="O1127" s="248"/>
      <c r="P1127" s="248"/>
      <c r="Q1127" s="248"/>
      <c r="R1127" s="248"/>
      <c r="S1127" s="248"/>
      <c r="T1127" s="248"/>
      <c r="U1127" s="248"/>
      <c r="V1127" s="248"/>
      <c r="W1127" s="248"/>
      <c r="X1127" s="249"/>
      <c r="Y1127" s="13"/>
      <c r="Z1127" s="13"/>
      <c r="AA1127" s="13"/>
      <c r="AB1127" s="13"/>
      <c r="AC1127" s="13"/>
      <c r="AD1127" s="13"/>
      <c r="AE1127" s="13"/>
      <c r="AT1127" s="250" t="s">
        <v>205</v>
      </c>
      <c r="AU1127" s="250" t="s">
        <v>85</v>
      </c>
      <c r="AV1127" s="13" t="s">
        <v>85</v>
      </c>
      <c r="AW1127" s="13" t="s">
        <v>5</v>
      </c>
      <c r="AX1127" s="13" t="s">
        <v>76</v>
      </c>
      <c r="AY1127" s="250" t="s">
        <v>168</v>
      </c>
    </row>
    <row r="1128" s="13" customFormat="1">
      <c r="A1128" s="13"/>
      <c r="B1128" s="240"/>
      <c r="C1128" s="241"/>
      <c r="D1128" s="235" t="s">
        <v>205</v>
      </c>
      <c r="E1128" s="242" t="s">
        <v>1</v>
      </c>
      <c r="F1128" s="243" t="s">
        <v>1388</v>
      </c>
      <c r="G1128" s="241"/>
      <c r="H1128" s="244">
        <v>5.795</v>
      </c>
      <c r="I1128" s="245"/>
      <c r="J1128" s="245"/>
      <c r="K1128" s="241"/>
      <c r="L1128" s="241"/>
      <c r="M1128" s="246"/>
      <c r="N1128" s="247"/>
      <c r="O1128" s="248"/>
      <c r="P1128" s="248"/>
      <c r="Q1128" s="248"/>
      <c r="R1128" s="248"/>
      <c r="S1128" s="248"/>
      <c r="T1128" s="248"/>
      <c r="U1128" s="248"/>
      <c r="V1128" s="248"/>
      <c r="W1128" s="248"/>
      <c r="X1128" s="249"/>
      <c r="Y1128" s="13"/>
      <c r="Z1128" s="13"/>
      <c r="AA1128" s="13"/>
      <c r="AB1128" s="13"/>
      <c r="AC1128" s="13"/>
      <c r="AD1128" s="13"/>
      <c r="AE1128" s="13"/>
      <c r="AT1128" s="250" t="s">
        <v>205</v>
      </c>
      <c r="AU1128" s="250" t="s">
        <v>85</v>
      </c>
      <c r="AV1128" s="13" t="s">
        <v>85</v>
      </c>
      <c r="AW1128" s="13" t="s">
        <v>5</v>
      </c>
      <c r="AX1128" s="13" t="s">
        <v>76</v>
      </c>
      <c r="AY1128" s="250" t="s">
        <v>168</v>
      </c>
    </row>
    <row r="1129" s="13" customFormat="1">
      <c r="A1129" s="13"/>
      <c r="B1129" s="240"/>
      <c r="C1129" s="241"/>
      <c r="D1129" s="235" t="s">
        <v>205</v>
      </c>
      <c r="E1129" s="242" t="s">
        <v>1</v>
      </c>
      <c r="F1129" s="243" t="s">
        <v>1389</v>
      </c>
      <c r="G1129" s="241"/>
      <c r="H1129" s="244">
        <v>69.120000000000008</v>
      </c>
      <c r="I1129" s="245"/>
      <c r="J1129" s="245"/>
      <c r="K1129" s="241"/>
      <c r="L1129" s="241"/>
      <c r="M1129" s="246"/>
      <c r="N1129" s="247"/>
      <c r="O1129" s="248"/>
      <c r="P1129" s="248"/>
      <c r="Q1129" s="248"/>
      <c r="R1129" s="248"/>
      <c r="S1129" s="248"/>
      <c r="T1129" s="248"/>
      <c r="U1129" s="248"/>
      <c r="V1129" s="248"/>
      <c r="W1129" s="248"/>
      <c r="X1129" s="249"/>
      <c r="Y1129" s="13"/>
      <c r="Z1129" s="13"/>
      <c r="AA1129" s="13"/>
      <c r="AB1129" s="13"/>
      <c r="AC1129" s="13"/>
      <c r="AD1129" s="13"/>
      <c r="AE1129" s="13"/>
      <c r="AT1129" s="250" t="s">
        <v>205</v>
      </c>
      <c r="AU1129" s="250" t="s">
        <v>85</v>
      </c>
      <c r="AV1129" s="13" t="s">
        <v>85</v>
      </c>
      <c r="AW1129" s="13" t="s">
        <v>5</v>
      </c>
      <c r="AX1129" s="13" t="s">
        <v>76</v>
      </c>
      <c r="AY1129" s="250" t="s">
        <v>168</v>
      </c>
    </row>
    <row r="1130" s="13" customFormat="1">
      <c r="A1130" s="13"/>
      <c r="B1130" s="240"/>
      <c r="C1130" s="241"/>
      <c r="D1130" s="235" t="s">
        <v>205</v>
      </c>
      <c r="E1130" s="242" t="s">
        <v>1</v>
      </c>
      <c r="F1130" s="243" t="s">
        <v>1390</v>
      </c>
      <c r="G1130" s="241"/>
      <c r="H1130" s="244">
        <v>2.91</v>
      </c>
      <c r="I1130" s="245"/>
      <c r="J1130" s="245"/>
      <c r="K1130" s="241"/>
      <c r="L1130" s="241"/>
      <c r="M1130" s="246"/>
      <c r="N1130" s="247"/>
      <c r="O1130" s="248"/>
      <c r="P1130" s="248"/>
      <c r="Q1130" s="248"/>
      <c r="R1130" s="248"/>
      <c r="S1130" s="248"/>
      <c r="T1130" s="248"/>
      <c r="U1130" s="248"/>
      <c r="V1130" s="248"/>
      <c r="W1130" s="248"/>
      <c r="X1130" s="249"/>
      <c r="Y1130" s="13"/>
      <c r="Z1130" s="13"/>
      <c r="AA1130" s="13"/>
      <c r="AB1130" s="13"/>
      <c r="AC1130" s="13"/>
      <c r="AD1130" s="13"/>
      <c r="AE1130" s="13"/>
      <c r="AT1130" s="250" t="s">
        <v>205</v>
      </c>
      <c r="AU1130" s="250" t="s">
        <v>85</v>
      </c>
      <c r="AV1130" s="13" t="s">
        <v>85</v>
      </c>
      <c r="AW1130" s="13" t="s">
        <v>5</v>
      </c>
      <c r="AX1130" s="13" t="s">
        <v>76</v>
      </c>
      <c r="AY1130" s="250" t="s">
        <v>168</v>
      </c>
    </row>
    <row r="1131" s="13" customFormat="1">
      <c r="A1131" s="13"/>
      <c r="B1131" s="240"/>
      <c r="C1131" s="241"/>
      <c r="D1131" s="235" t="s">
        <v>205</v>
      </c>
      <c r="E1131" s="242" t="s">
        <v>1</v>
      </c>
      <c r="F1131" s="243" t="s">
        <v>1391</v>
      </c>
      <c r="G1131" s="241"/>
      <c r="H1131" s="244">
        <v>3.378</v>
      </c>
      <c r="I1131" s="245"/>
      <c r="J1131" s="245"/>
      <c r="K1131" s="241"/>
      <c r="L1131" s="241"/>
      <c r="M1131" s="246"/>
      <c r="N1131" s="247"/>
      <c r="O1131" s="248"/>
      <c r="P1131" s="248"/>
      <c r="Q1131" s="248"/>
      <c r="R1131" s="248"/>
      <c r="S1131" s="248"/>
      <c r="T1131" s="248"/>
      <c r="U1131" s="248"/>
      <c r="V1131" s="248"/>
      <c r="W1131" s="248"/>
      <c r="X1131" s="249"/>
      <c r="Y1131" s="13"/>
      <c r="Z1131" s="13"/>
      <c r="AA1131" s="13"/>
      <c r="AB1131" s="13"/>
      <c r="AC1131" s="13"/>
      <c r="AD1131" s="13"/>
      <c r="AE1131" s="13"/>
      <c r="AT1131" s="250" t="s">
        <v>205</v>
      </c>
      <c r="AU1131" s="250" t="s">
        <v>85</v>
      </c>
      <c r="AV1131" s="13" t="s">
        <v>85</v>
      </c>
      <c r="AW1131" s="13" t="s">
        <v>5</v>
      </c>
      <c r="AX1131" s="13" t="s">
        <v>76</v>
      </c>
      <c r="AY1131" s="250" t="s">
        <v>168</v>
      </c>
    </row>
    <row r="1132" s="13" customFormat="1">
      <c r="A1132" s="13"/>
      <c r="B1132" s="240"/>
      <c r="C1132" s="241"/>
      <c r="D1132" s="235" t="s">
        <v>205</v>
      </c>
      <c r="E1132" s="242" t="s">
        <v>1</v>
      </c>
      <c r="F1132" s="243" t="s">
        <v>1392</v>
      </c>
      <c r="G1132" s="241"/>
      <c r="H1132" s="244">
        <v>10</v>
      </c>
      <c r="I1132" s="245"/>
      <c r="J1132" s="245"/>
      <c r="K1132" s="241"/>
      <c r="L1132" s="241"/>
      <c r="M1132" s="246"/>
      <c r="N1132" s="247"/>
      <c r="O1132" s="248"/>
      <c r="P1132" s="248"/>
      <c r="Q1132" s="248"/>
      <c r="R1132" s="248"/>
      <c r="S1132" s="248"/>
      <c r="T1132" s="248"/>
      <c r="U1132" s="248"/>
      <c r="V1132" s="248"/>
      <c r="W1132" s="248"/>
      <c r="X1132" s="249"/>
      <c r="Y1132" s="13"/>
      <c r="Z1132" s="13"/>
      <c r="AA1132" s="13"/>
      <c r="AB1132" s="13"/>
      <c r="AC1132" s="13"/>
      <c r="AD1132" s="13"/>
      <c r="AE1132" s="13"/>
      <c r="AT1132" s="250" t="s">
        <v>205</v>
      </c>
      <c r="AU1132" s="250" t="s">
        <v>85</v>
      </c>
      <c r="AV1132" s="13" t="s">
        <v>85</v>
      </c>
      <c r="AW1132" s="13" t="s">
        <v>5</v>
      </c>
      <c r="AX1132" s="13" t="s">
        <v>76</v>
      </c>
      <c r="AY1132" s="250" t="s">
        <v>168</v>
      </c>
    </row>
    <row r="1133" s="13" customFormat="1">
      <c r="A1133" s="13"/>
      <c r="B1133" s="240"/>
      <c r="C1133" s="241"/>
      <c r="D1133" s="235" t="s">
        <v>205</v>
      </c>
      <c r="E1133" s="242" t="s">
        <v>1</v>
      </c>
      <c r="F1133" s="243" t="s">
        <v>1393</v>
      </c>
      <c r="G1133" s="241"/>
      <c r="H1133" s="244">
        <v>1.92</v>
      </c>
      <c r="I1133" s="245"/>
      <c r="J1133" s="245"/>
      <c r="K1133" s="241"/>
      <c r="L1133" s="241"/>
      <c r="M1133" s="246"/>
      <c r="N1133" s="247"/>
      <c r="O1133" s="248"/>
      <c r="P1133" s="248"/>
      <c r="Q1133" s="248"/>
      <c r="R1133" s="248"/>
      <c r="S1133" s="248"/>
      <c r="T1133" s="248"/>
      <c r="U1133" s="248"/>
      <c r="V1133" s="248"/>
      <c r="W1133" s="248"/>
      <c r="X1133" s="249"/>
      <c r="Y1133" s="13"/>
      <c r="Z1133" s="13"/>
      <c r="AA1133" s="13"/>
      <c r="AB1133" s="13"/>
      <c r="AC1133" s="13"/>
      <c r="AD1133" s="13"/>
      <c r="AE1133" s="13"/>
      <c r="AT1133" s="250" t="s">
        <v>205</v>
      </c>
      <c r="AU1133" s="250" t="s">
        <v>85</v>
      </c>
      <c r="AV1133" s="13" t="s">
        <v>85</v>
      </c>
      <c r="AW1133" s="13" t="s">
        <v>5</v>
      </c>
      <c r="AX1133" s="13" t="s">
        <v>76</v>
      </c>
      <c r="AY1133" s="250" t="s">
        <v>168</v>
      </c>
    </row>
    <row r="1134" s="13" customFormat="1">
      <c r="A1134" s="13"/>
      <c r="B1134" s="240"/>
      <c r="C1134" s="241"/>
      <c r="D1134" s="235" t="s">
        <v>205</v>
      </c>
      <c r="E1134" s="242" t="s">
        <v>1</v>
      </c>
      <c r="F1134" s="243" t="s">
        <v>1394</v>
      </c>
      <c r="G1134" s="241"/>
      <c r="H1134" s="244">
        <v>4.5</v>
      </c>
      <c r="I1134" s="245"/>
      <c r="J1134" s="245"/>
      <c r="K1134" s="241"/>
      <c r="L1134" s="241"/>
      <c r="M1134" s="246"/>
      <c r="N1134" s="247"/>
      <c r="O1134" s="248"/>
      <c r="P1134" s="248"/>
      <c r="Q1134" s="248"/>
      <c r="R1134" s="248"/>
      <c r="S1134" s="248"/>
      <c r="T1134" s="248"/>
      <c r="U1134" s="248"/>
      <c r="V1134" s="248"/>
      <c r="W1134" s="248"/>
      <c r="X1134" s="249"/>
      <c r="Y1134" s="13"/>
      <c r="Z1134" s="13"/>
      <c r="AA1134" s="13"/>
      <c r="AB1134" s="13"/>
      <c r="AC1134" s="13"/>
      <c r="AD1134" s="13"/>
      <c r="AE1134" s="13"/>
      <c r="AT1134" s="250" t="s">
        <v>205</v>
      </c>
      <c r="AU1134" s="250" t="s">
        <v>85</v>
      </c>
      <c r="AV1134" s="13" t="s">
        <v>85</v>
      </c>
      <c r="AW1134" s="13" t="s">
        <v>5</v>
      </c>
      <c r="AX1134" s="13" t="s">
        <v>76</v>
      </c>
      <c r="AY1134" s="250" t="s">
        <v>168</v>
      </c>
    </row>
    <row r="1135" s="13" customFormat="1">
      <c r="A1135" s="13"/>
      <c r="B1135" s="240"/>
      <c r="C1135" s="241"/>
      <c r="D1135" s="235" t="s">
        <v>205</v>
      </c>
      <c r="E1135" s="242" t="s">
        <v>1</v>
      </c>
      <c r="F1135" s="243" t="s">
        <v>1395</v>
      </c>
      <c r="G1135" s="241"/>
      <c r="H1135" s="244">
        <v>2.4</v>
      </c>
      <c r="I1135" s="245"/>
      <c r="J1135" s="245"/>
      <c r="K1135" s="241"/>
      <c r="L1135" s="241"/>
      <c r="M1135" s="246"/>
      <c r="N1135" s="247"/>
      <c r="O1135" s="248"/>
      <c r="P1135" s="248"/>
      <c r="Q1135" s="248"/>
      <c r="R1135" s="248"/>
      <c r="S1135" s="248"/>
      <c r="T1135" s="248"/>
      <c r="U1135" s="248"/>
      <c r="V1135" s="248"/>
      <c r="W1135" s="248"/>
      <c r="X1135" s="249"/>
      <c r="Y1135" s="13"/>
      <c r="Z1135" s="13"/>
      <c r="AA1135" s="13"/>
      <c r="AB1135" s="13"/>
      <c r="AC1135" s="13"/>
      <c r="AD1135" s="13"/>
      <c r="AE1135" s="13"/>
      <c r="AT1135" s="250" t="s">
        <v>205</v>
      </c>
      <c r="AU1135" s="250" t="s">
        <v>85</v>
      </c>
      <c r="AV1135" s="13" t="s">
        <v>85</v>
      </c>
      <c r="AW1135" s="13" t="s">
        <v>5</v>
      </c>
      <c r="AX1135" s="13" t="s">
        <v>76</v>
      </c>
      <c r="AY1135" s="250" t="s">
        <v>168</v>
      </c>
    </row>
    <row r="1136" s="13" customFormat="1">
      <c r="A1136" s="13"/>
      <c r="B1136" s="240"/>
      <c r="C1136" s="241"/>
      <c r="D1136" s="235" t="s">
        <v>205</v>
      </c>
      <c r="E1136" s="242" t="s">
        <v>1</v>
      </c>
      <c r="F1136" s="243" t="s">
        <v>1396</v>
      </c>
      <c r="G1136" s="241"/>
      <c r="H1136" s="244">
        <v>9.78</v>
      </c>
      <c r="I1136" s="245"/>
      <c r="J1136" s="245"/>
      <c r="K1136" s="241"/>
      <c r="L1136" s="241"/>
      <c r="M1136" s="246"/>
      <c r="N1136" s="247"/>
      <c r="O1136" s="248"/>
      <c r="P1136" s="248"/>
      <c r="Q1136" s="248"/>
      <c r="R1136" s="248"/>
      <c r="S1136" s="248"/>
      <c r="T1136" s="248"/>
      <c r="U1136" s="248"/>
      <c r="V1136" s="248"/>
      <c r="W1136" s="248"/>
      <c r="X1136" s="249"/>
      <c r="Y1136" s="13"/>
      <c r="Z1136" s="13"/>
      <c r="AA1136" s="13"/>
      <c r="AB1136" s="13"/>
      <c r="AC1136" s="13"/>
      <c r="AD1136" s="13"/>
      <c r="AE1136" s="13"/>
      <c r="AT1136" s="250" t="s">
        <v>205</v>
      </c>
      <c r="AU1136" s="250" t="s">
        <v>85</v>
      </c>
      <c r="AV1136" s="13" t="s">
        <v>85</v>
      </c>
      <c r="AW1136" s="13" t="s">
        <v>5</v>
      </c>
      <c r="AX1136" s="13" t="s">
        <v>76</v>
      </c>
      <c r="AY1136" s="250" t="s">
        <v>168</v>
      </c>
    </row>
    <row r="1137" s="15" customFormat="1">
      <c r="A1137" s="15"/>
      <c r="B1137" s="273"/>
      <c r="C1137" s="274"/>
      <c r="D1137" s="235" t="s">
        <v>205</v>
      </c>
      <c r="E1137" s="275" t="s">
        <v>1</v>
      </c>
      <c r="F1137" s="276" t="s">
        <v>1397</v>
      </c>
      <c r="G1137" s="274"/>
      <c r="H1137" s="277">
        <v>114.80300000000002</v>
      </c>
      <c r="I1137" s="278"/>
      <c r="J1137" s="278"/>
      <c r="K1137" s="274"/>
      <c r="L1137" s="274"/>
      <c r="M1137" s="279"/>
      <c r="N1137" s="280"/>
      <c r="O1137" s="281"/>
      <c r="P1137" s="281"/>
      <c r="Q1137" s="281"/>
      <c r="R1137" s="281"/>
      <c r="S1137" s="281"/>
      <c r="T1137" s="281"/>
      <c r="U1137" s="281"/>
      <c r="V1137" s="281"/>
      <c r="W1137" s="281"/>
      <c r="X1137" s="282"/>
      <c r="Y1137" s="15"/>
      <c r="Z1137" s="15"/>
      <c r="AA1137" s="15"/>
      <c r="AB1137" s="15"/>
      <c r="AC1137" s="15"/>
      <c r="AD1137" s="15"/>
      <c r="AE1137" s="15"/>
      <c r="AT1137" s="283" t="s">
        <v>205</v>
      </c>
      <c r="AU1137" s="283" t="s">
        <v>85</v>
      </c>
      <c r="AV1137" s="15" t="s">
        <v>179</v>
      </c>
      <c r="AW1137" s="15" t="s">
        <v>5</v>
      </c>
      <c r="AX1137" s="15" t="s">
        <v>76</v>
      </c>
      <c r="AY1137" s="283" t="s">
        <v>168</v>
      </c>
    </row>
    <row r="1138" s="14" customFormat="1">
      <c r="A1138" s="14"/>
      <c r="B1138" s="251"/>
      <c r="C1138" s="252"/>
      <c r="D1138" s="235" t="s">
        <v>205</v>
      </c>
      <c r="E1138" s="253" t="s">
        <v>1</v>
      </c>
      <c r="F1138" s="254" t="s">
        <v>207</v>
      </c>
      <c r="G1138" s="252"/>
      <c r="H1138" s="255">
        <v>807.88899999999984</v>
      </c>
      <c r="I1138" s="256"/>
      <c r="J1138" s="256"/>
      <c r="K1138" s="252"/>
      <c r="L1138" s="252"/>
      <c r="M1138" s="257"/>
      <c r="N1138" s="258"/>
      <c r="O1138" s="259"/>
      <c r="P1138" s="259"/>
      <c r="Q1138" s="259"/>
      <c r="R1138" s="259"/>
      <c r="S1138" s="259"/>
      <c r="T1138" s="259"/>
      <c r="U1138" s="259"/>
      <c r="V1138" s="259"/>
      <c r="W1138" s="259"/>
      <c r="X1138" s="260"/>
      <c r="Y1138" s="14"/>
      <c r="Z1138" s="14"/>
      <c r="AA1138" s="14"/>
      <c r="AB1138" s="14"/>
      <c r="AC1138" s="14"/>
      <c r="AD1138" s="14"/>
      <c r="AE1138" s="14"/>
      <c r="AT1138" s="261" t="s">
        <v>205</v>
      </c>
      <c r="AU1138" s="261" t="s">
        <v>85</v>
      </c>
      <c r="AV1138" s="14" t="s">
        <v>175</v>
      </c>
      <c r="AW1138" s="14" t="s">
        <v>5</v>
      </c>
      <c r="AX1138" s="14" t="s">
        <v>83</v>
      </c>
      <c r="AY1138" s="261" t="s">
        <v>168</v>
      </c>
    </row>
    <row r="1139" s="2" customFormat="1" ht="24.15" customHeight="1">
      <c r="A1139" s="38"/>
      <c r="B1139" s="39"/>
      <c r="C1139" s="221" t="s">
        <v>1398</v>
      </c>
      <c r="D1139" s="221" t="s">
        <v>171</v>
      </c>
      <c r="E1139" s="222" t="s">
        <v>1399</v>
      </c>
      <c r="F1139" s="223" t="s">
        <v>1400</v>
      </c>
      <c r="G1139" s="224" t="s">
        <v>203</v>
      </c>
      <c r="H1139" s="225">
        <v>77.768</v>
      </c>
      <c r="I1139" s="226"/>
      <c r="J1139" s="226"/>
      <c r="K1139" s="227">
        <f>ROUND(P1139*H1139,2)</f>
        <v>0</v>
      </c>
      <c r="L1139" s="223" t="s">
        <v>1</v>
      </c>
      <c r="M1139" s="44"/>
      <c r="N1139" s="228" t="s">
        <v>1</v>
      </c>
      <c r="O1139" s="229" t="s">
        <v>39</v>
      </c>
      <c r="P1139" s="230">
        <f>I1139+J1139</f>
        <v>0</v>
      </c>
      <c r="Q1139" s="230">
        <f>ROUND(I1139*H1139,2)</f>
        <v>0</v>
      </c>
      <c r="R1139" s="230">
        <f>ROUND(J1139*H1139,2)</f>
        <v>0</v>
      </c>
      <c r="S1139" s="91"/>
      <c r="T1139" s="231">
        <f>S1139*H1139</f>
        <v>0</v>
      </c>
      <c r="U1139" s="231">
        <v>0</v>
      </c>
      <c r="V1139" s="231">
        <f>U1139*H1139</f>
        <v>0</v>
      </c>
      <c r="W1139" s="231">
        <v>0</v>
      </c>
      <c r="X1139" s="232">
        <f>W1139*H1139</f>
        <v>0</v>
      </c>
      <c r="Y1139" s="38"/>
      <c r="Z1139" s="38"/>
      <c r="AA1139" s="38"/>
      <c r="AB1139" s="38"/>
      <c r="AC1139" s="38"/>
      <c r="AD1139" s="38"/>
      <c r="AE1139" s="38"/>
      <c r="AR1139" s="233" t="s">
        <v>198</v>
      </c>
      <c r="AT1139" s="233" t="s">
        <v>171</v>
      </c>
      <c r="AU1139" s="233" t="s">
        <v>85</v>
      </c>
      <c r="AY1139" s="17" t="s">
        <v>168</v>
      </c>
      <c r="BE1139" s="234">
        <f>IF(O1139="základní",K1139,0)</f>
        <v>0</v>
      </c>
      <c r="BF1139" s="234">
        <f>IF(O1139="snížená",K1139,0)</f>
        <v>0</v>
      </c>
      <c r="BG1139" s="234">
        <f>IF(O1139="zákl. přenesená",K1139,0)</f>
        <v>0</v>
      </c>
      <c r="BH1139" s="234">
        <f>IF(O1139="sníž. přenesená",K1139,0)</f>
        <v>0</v>
      </c>
      <c r="BI1139" s="234">
        <f>IF(O1139="nulová",K1139,0)</f>
        <v>0</v>
      </c>
      <c r="BJ1139" s="17" t="s">
        <v>83</v>
      </c>
      <c r="BK1139" s="234">
        <f>ROUND(P1139*H1139,2)</f>
        <v>0</v>
      </c>
      <c r="BL1139" s="17" t="s">
        <v>198</v>
      </c>
      <c r="BM1139" s="233" t="s">
        <v>1401</v>
      </c>
    </row>
    <row r="1140" s="2" customFormat="1">
      <c r="A1140" s="38"/>
      <c r="B1140" s="39"/>
      <c r="C1140" s="40"/>
      <c r="D1140" s="235" t="s">
        <v>176</v>
      </c>
      <c r="E1140" s="40"/>
      <c r="F1140" s="236" t="s">
        <v>1400</v>
      </c>
      <c r="G1140" s="40"/>
      <c r="H1140" s="40"/>
      <c r="I1140" s="237"/>
      <c r="J1140" s="237"/>
      <c r="K1140" s="40"/>
      <c r="L1140" s="40"/>
      <c r="M1140" s="44"/>
      <c r="N1140" s="238"/>
      <c r="O1140" s="239"/>
      <c r="P1140" s="91"/>
      <c r="Q1140" s="91"/>
      <c r="R1140" s="91"/>
      <c r="S1140" s="91"/>
      <c r="T1140" s="91"/>
      <c r="U1140" s="91"/>
      <c r="V1140" s="91"/>
      <c r="W1140" s="91"/>
      <c r="X1140" s="92"/>
      <c r="Y1140" s="38"/>
      <c r="Z1140" s="38"/>
      <c r="AA1140" s="38"/>
      <c r="AB1140" s="38"/>
      <c r="AC1140" s="38"/>
      <c r="AD1140" s="38"/>
      <c r="AE1140" s="38"/>
      <c r="AT1140" s="17" t="s">
        <v>176</v>
      </c>
      <c r="AU1140" s="17" t="s">
        <v>85</v>
      </c>
    </row>
    <row r="1141" s="13" customFormat="1">
      <c r="A1141" s="13"/>
      <c r="B1141" s="240"/>
      <c r="C1141" s="241"/>
      <c r="D1141" s="235" t="s">
        <v>205</v>
      </c>
      <c r="E1141" s="242" t="s">
        <v>1</v>
      </c>
      <c r="F1141" s="243" t="s">
        <v>1402</v>
      </c>
      <c r="G1141" s="241"/>
      <c r="H1141" s="244">
        <v>35.14</v>
      </c>
      <c r="I1141" s="245"/>
      <c r="J1141" s="245"/>
      <c r="K1141" s="241"/>
      <c r="L1141" s="241"/>
      <c r="M1141" s="246"/>
      <c r="N1141" s="247"/>
      <c r="O1141" s="248"/>
      <c r="P1141" s="248"/>
      <c r="Q1141" s="248"/>
      <c r="R1141" s="248"/>
      <c r="S1141" s="248"/>
      <c r="T1141" s="248"/>
      <c r="U1141" s="248"/>
      <c r="V1141" s="248"/>
      <c r="W1141" s="248"/>
      <c r="X1141" s="249"/>
      <c r="Y1141" s="13"/>
      <c r="Z1141" s="13"/>
      <c r="AA1141" s="13"/>
      <c r="AB1141" s="13"/>
      <c r="AC1141" s="13"/>
      <c r="AD1141" s="13"/>
      <c r="AE1141" s="13"/>
      <c r="AT1141" s="250" t="s">
        <v>205</v>
      </c>
      <c r="AU1141" s="250" t="s">
        <v>85</v>
      </c>
      <c r="AV1141" s="13" t="s">
        <v>85</v>
      </c>
      <c r="AW1141" s="13" t="s">
        <v>5</v>
      </c>
      <c r="AX1141" s="13" t="s">
        <v>76</v>
      </c>
      <c r="AY1141" s="250" t="s">
        <v>168</v>
      </c>
    </row>
    <row r="1142" s="13" customFormat="1">
      <c r="A1142" s="13"/>
      <c r="B1142" s="240"/>
      <c r="C1142" s="241"/>
      <c r="D1142" s="235" t="s">
        <v>205</v>
      </c>
      <c r="E1142" s="242" t="s">
        <v>1</v>
      </c>
      <c r="F1142" s="243" t="s">
        <v>1403</v>
      </c>
      <c r="G1142" s="241"/>
      <c r="H1142" s="244">
        <v>36.748</v>
      </c>
      <c r="I1142" s="245"/>
      <c r="J1142" s="245"/>
      <c r="K1142" s="241"/>
      <c r="L1142" s="241"/>
      <c r="M1142" s="246"/>
      <c r="N1142" s="247"/>
      <c r="O1142" s="248"/>
      <c r="P1142" s="248"/>
      <c r="Q1142" s="248"/>
      <c r="R1142" s="248"/>
      <c r="S1142" s="248"/>
      <c r="T1142" s="248"/>
      <c r="U1142" s="248"/>
      <c r="V1142" s="248"/>
      <c r="W1142" s="248"/>
      <c r="X1142" s="249"/>
      <c r="Y1142" s="13"/>
      <c r="Z1142" s="13"/>
      <c r="AA1142" s="13"/>
      <c r="AB1142" s="13"/>
      <c r="AC1142" s="13"/>
      <c r="AD1142" s="13"/>
      <c r="AE1142" s="13"/>
      <c r="AT1142" s="250" t="s">
        <v>205</v>
      </c>
      <c r="AU1142" s="250" t="s">
        <v>85</v>
      </c>
      <c r="AV1142" s="13" t="s">
        <v>85</v>
      </c>
      <c r="AW1142" s="13" t="s">
        <v>5</v>
      </c>
      <c r="AX1142" s="13" t="s">
        <v>76</v>
      </c>
      <c r="AY1142" s="250" t="s">
        <v>168</v>
      </c>
    </row>
    <row r="1143" s="13" customFormat="1">
      <c r="A1143" s="13"/>
      <c r="B1143" s="240"/>
      <c r="C1143" s="241"/>
      <c r="D1143" s="235" t="s">
        <v>205</v>
      </c>
      <c r="E1143" s="242" t="s">
        <v>1</v>
      </c>
      <c r="F1143" s="243" t="s">
        <v>1404</v>
      </c>
      <c r="G1143" s="241"/>
      <c r="H1143" s="244">
        <v>1.68</v>
      </c>
      <c r="I1143" s="245"/>
      <c r="J1143" s="245"/>
      <c r="K1143" s="241"/>
      <c r="L1143" s="241"/>
      <c r="M1143" s="246"/>
      <c r="N1143" s="247"/>
      <c r="O1143" s="248"/>
      <c r="P1143" s="248"/>
      <c r="Q1143" s="248"/>
      <c r="R1143" s="248"/>
      <c r="S1143" s="248"/>
      <c r="T1143" s="248"/>
      <c r="U1143" s="248"/>
      <c r="V1143" s="248"/>
      <c r="W1143" s="248"/>
      <c r="X1143" s="249"/>
      <c r="Y1143" s="13"/>
      <c r="Z1143" s="13"/>
      <c r="AA1143" s="13"/>
      <c r="AB1143" s="13"/>
      <c r="AC1143" s="13"/>
      <c r="AD1143" s="13"/>
      <c r="AE1143" s="13"/>
      <c r="AT1143" s="250" t="s">
        <v>205</v>
      </c>
      <c r="AU1143" s="250" t="s">
        <v>85</v>
      </c>
      <c r="AV1143" s="13" t="s">
        <v>85</v>
      </c>
      <c r="AW1143" s="13" t="s">
        <v>5</v>
      </c>
      <c r="AX1143" s="13" t="s">
        <v>76</v>
      </c>
      <c r="AY1143" s="250" t="s">
        <v>168</v>
      </c>
    </row>
    <row r="1144" s="13" customFormat="1">
      <c r="A1144" s="13"/>
      <c r="B1144" s="240"/>
      <c r="C1144" s="241"/>
      <c r="D1144" s="235" t="s">
        <v>205</v>
      </c>
      <c r="E1144" s="242" t="s">
        <v>1</v>
      </c>
      <c r="F1144" s="243" t="s">
        <v>1405</v>
      </c>
      <c r="G1144" s="241"/>
      <c r="H1144" s="244">
        <v>4.2</v>
      </c>
      <c r="I1144" s="245"/>
      <c r="J1144" s="245"/>
      <c r="K1144" s="241"/>
      <c r="L1144" s="241"/>
      <c r="M1144" s="246"/>
      <c r="N1144" s="247"/>
      <c r="O1144" s="248"/>
      <c r="P1144" s="248"/>
      <c r="Q1144" s="248"/>
      <c r="R1144" s="248"/>
      <c r="S1144" s="248"/>
      <c r="T1144" s="248"/>
      <c r="U1144" s="248"/>
      <c r="V1144" s="248"/>
      <c r="W1144" s="248"/>
      <c r="X1144" s="249"/>
      <c r="Y1144" s="13"/>
      <c r="Z1144" s="13"/>
      <c r="AA1144" s="13"/>
      <c r="AB1144" s="13"/>
      <c r="AC1144" s="13"/>
      <c r="AD1144" s="13"/>
      <c r="AE1144" s="13"/>
      <c r="AT1144" s="250" t="s">
        <v>205</v>
      </c>
      <c r="AU1144" s="250" t="s">
        <v>85</v>
      </c>
      <c r="AV1144" s="13" t="s">
        <v>85</v>
      </c>
      <c r="AW1144" s="13" t="s">
        <v>5</v>
      </c>
      <c r="AX1144" s="13" t="s">
        <v>76</v>
      </c>
      <c r="AY1144" s="250" t="s">
        <v>168</v>
      </c>
    </row>
    <row r="1145" s="14" customFormat="1">
      <c r="A1145" s="14"/>
      <c r="B1145" s="251"/>
      <c r="C1145" s="252"/>
      <c r="D1145" s="235" t="s">
        <v>205</v>
      </c>
      <c r="E1145" s="253" t="s">
        <v>1</v>
      </c>
      <c r="F1145" s="254" t="s">
        <v>207</v>
      </c>
      <c r="G1145" s="252"/>
      <c r="H1145" s="255">
        <v>77.768000000000016</v>
      </c>
      <c r="I1145" s="256"/>
      <c r="J1145" s="256"/>
      <c r="K1145" s="252"/>
      <c r="L1145" s="252"/>
      <c r="M1145" s="257"/>
      <c r="N1145" s="258"/>
      <c r="O1145" s="259"/>
      <c r="P1145" s="259"/>
      <c r="Q1145" s="259"/>
      <c r="R1145" s="259"/>
      <c r="S1145" s="259"/>
      <c r="T1145" s="259"/>
      <c r="U1145" s="259"/>
      <c r="V1145" s="259"/>
      <c r="W1145" s="259"/>
      <c r="X1145" s="260"/>
      <c r="Y1145" s="14"/>
      <c r="Z1145" s="14"/>
      <c r="AA1145" s="14"/>
      <c r="AB1145" s="14"/>
      <c r="AC1145" s="14"/>
      <c r="AD1145" s="14"/>
      <c r="AE1145" s="14"/>
      <c r="AT1145" s="261" t="s">
        <v>205</v>
      </c>
      <c r="AU1145" s="261" t="s">
        <v>85</v>
      </c>
      <c r="AV1145" s="14" t="s">
        <v>175</v>
      </c>
      <c r="AW1145" s="14" t="s">
        <v>5</v>
      </c>
      <c r="AX1145" s="14" t="s">
        <v>83</v>
      </c>
      <c r="AY1145" s="261" t="s">
        <v>168</v>
      </c>
    </row>
    <row r="1146" s="2" customFormat="1" ht="24.15" customHeight="1">
      <c r="A1146" s="38"/>
      <c r="B1146" s="39"/>
      <c r="C1146" s="221" t="s">
        <v>794</v>
      </c>
      <c r="D1146" s="221" t="s">
        <v>171</v>
      </c>
      <c r="E1146" s="222" t="s">
        <v>1406</v>
      </c>
      <c r="F1146" s="223" t="s">
        <v>1407</v>
      </c>
      <c r="G1146" s="224" t="s">
        <v>292</v>
      </c>
      <c r="H1146" s="225">
        <v>3</v>
      </c>
      <c r="I1146" s="226"/>
      <c r="J1146" s="226"/>
      <c r="K1146" s="227">
        <f>ROUND(P1146*H1146,2)</f>
        <v>0</v>
      </c>
      <c r="L1146" s="223" t="s">
        <v>1</v>
      </c>
      <c r="M1146" s="44"/>
      <c r="N1146" s="228" t="s">
        <v>1</v>
      </c>
      <c r="O1146" s="229" t="s">
        <v>39</v>
      </c>
      <c r="P1146" s="230">
        <f>I1146+J1146</f>
        <v>0</v>
      </c>
      <c r="Q1146" s="230">
        <f>ROUND(I1146*H1146,2)</f>
        <v>0</v>
      </c>
      <c r="R1146" s="230">
        <f>ROUND(J1146*H1146,2)</f>
        <v>0</v>
      </c>
      <c r="S1146" s="91"/>
      <c r="T1146" s="231">
        <f>S1146*H1146</f>
        <v>0</v>
      </c>
      <c r="U1146" s="231">
        <v>0</v>
      </c>
      <c r="V1146" s="231">
        <f>U1146*H1146</f>
        <v>0</v>
      </c>
      <c r="W1146" s="231">
        <v>0</v>
      </c>
      <c r="X1146" s="232">
        <f>W1146*H1146</f>
        <v>0</v>
      </c>
      <c r="Y1146" s="38"/>
      <c r="Z1146" s="38"/>
      <c r="AA1146" s="38"/>
      <c r="AB1146" s="38"/>
      <c r="AC1146" s="38"/>
      <c r="AD1146" s="38"/>
      <c r="AE1146" s="38"/>
      <c r="AR1146" s="233" t="s">
        <v>198</v>
      </c>
      <c r="AT1146" s="233" t="s">
        <v>171</v>
      </c>
      <c r="AU1146" s="233" t="s">
        <v>85</v>
      </c>
      <c r="AY1146" s="17" t="s">
        <v>168</v>
      </c>
      <c r="BE1146" s="234">
        <f>IF(O1146="základní",K1146,0)</f>
        <v>0</v>
      </c>
      <c r="BF1146" s="234">
        <f>IF(O1146="snížená",K1146,0)</f>
        <v>0</v>
      </c>
      <c r="BG1146" s="234">
        <f>IF(O1146="zákl. přenesená",K1146,0)</f>
        <v>0</v>
      </c>
      <c r="BH1146" s="234">
        <f>IF(O1146="sníž. přenesená",K1146,0)</f>
        <v>0</v>
      </c>
      <c r="BI1146" s="234">
        <f>IF(O1146="nulová",K1146,0)</f>
        <v>0</v>
      </c>
      <c r="BJ1146" s="17" t="s">
        <v>83</v>
      </c>
      <c r="BK1146" s="234">
        <f>ROUND(P1146*H1146,2)</f>
        <v>0</v>
      </c>
      <c r="BL1146" s="17" t="s">
        <v>198</v>
      </c>
      <c r="BM1146" s="233" t="s">
        <v>1408</v>
      </c>
    </row>
    <row r="1147" s="2" customFormat="1">
      <c r="A1147" s="38"/>
      <c r="B1147" s="39"/>
      <c r="C1147" s="40"/>
      <c r="D1147" s="235" t="s">
        <v>176</v>
      </c>
      <c r="E1147" s="40"/>
      <c r="F1147" s="236" t="s">
        <v>1407</v>
      </c>
      <c r="G1147" s="40"/>
      <c r="H1147" s="40"/>
      <c r="I1147" s="237"/>
      <c r="J1147" s="237"/>
      <c r="K1147" s="40"/>
      <c r="L1147" s="40"/>
      <c r="M1147" s="44"/>
      <c r="N1147" s="238"/>
      <c r="O1147" s="239"/>
      <c r="P1147" s="91"/>
      <c r="Q1147" s="91"/>
      <c r="R1147" s="91"/>
      <c r="S1147" s="91"/>
      <c r="T1147" s="91"/>
      <c r="U1147" s="91"/>
      <c r="V1147" s="91"/>
      <c r="W1147" s="91"/>
      <c r="X1147" s="92"/>
      <c r="Y1147" s="38"/>
      <c r="Z1147" s="38"/>
      <c r="AA1147" s="38"/>
      <c r="AB1147" s="38"/>
      <c r="AC1147" s="38"/>
      <c r="AD1147" s="38"/>
      <c r="AE1147" s="38"/>
      <c r="AT1147" s="17" t="s">
        <v>176</v>
      </c>
      <c r="AU1147" s="17" t="s">
        <v>85</v>
      </c>
    </row>
    <row r="1148" s="12" customFormat="1" ht="25.92" customHeight="1">
      <c r="A1148" s="12"/>
      <c r="B1148" s="204"/>
      <c r="C1148" s="205"/>
      <c r="D1148" s="206" t="s">
        <v>75</v>
      </c>
      <c r="E1148" s="207" t="s">
        <v>1409</v>
      </c>
      <c r="F1148" s="207" t="s">
        <v>1410</v>
      </c>
      <c r="G1148" s="205"/>
      <c r="H1148" s="205"/>
      <c r="I1148" s="208"/>
      <c r="J1148" s="208"/>
      <c r="K1148" s="209">
        <f>BK1148</f>
        <v>0</v>
      </c>
      <c r="L1148" s="205"/>
      <c r="M1148" s="210"/>
      <c r="N1148" s="211"/>
      <c r="O1148" s="212"/>
      <c r="P1148" s="212"/>
      <c r="Q1148" s="213">
        <f>SUM(Q1149:Q1166)</f>
        <v>0</v>
      </c>
      <c r="R1148" s="213">
        <f>SUM(R1149:R1166)</f>
        <v>0</v>
      </c>
      <c r="S1148" s="212"/>
      <c r="T1148" s="214">
        <f>SUM(T1149:T1166)</f>
        <v>0</v>
      </c>
      <c r="U1148" s="212"/>
      <c r="V1148" s="214">
        <f>SUM(V1149:V1166)</f>
        <v>0</v>
      </c>
      <c r="W1148" s="212"/>
      <c r="X1148" s="215">
        <f>SUM(X1149:X1166)</f>
        <v>0</v>
      </c>
      <c r="Y1148" s="12"/>
      <c r="Z1148" s="12"/>
      <c r="AA1148" s="12"/>
      <c r="AB1148" s="12"/>
      <c r="AC1148" s="12"/>
      <c r="AD1148" s="12"/>
      <c r="AE1148" s="12"/>
      <c r="AR1148" s="216" t="s">
        <v>186</v>
      </c>
      <c r="AT1148" s="217" t="s">
        <v>75</v>
      </c>
      <c r="AU1148" s="217" t="s">
        <v>76</v>
      </c>
      <c r="AY1148" s="216" t="s">
        <v>168</v>
      </c>
      <c r="BK1148" s="218">
        <f>SUM(BK1149:BK1166)</f>
        <v>0</v>
      </c>
    </row>
    <row r="1149" s="2" customFormat="1" ht="16.5" customHeight="1">
      <c r="A1149" s="38"/>
      <c r="B1149" s="39"/>
      <c r="C1149" s="221" t="s">
        <v>1411</v>
      </c>
      <c r="D1149" s="221" t="s">
        <v>171</v>
      </c>
      <c r="E1149" s="222" t="s">
        <v>1412</v>
      </c>
      <c r="F1149" s="223" t="s">
        <v>1413</v>
      </c>
      <c r="G1149" s="224" t="s">
        <v>174</v>
      </c>
      <c r="H1149" s="225">
        <v>1</v>
      </c>
      <c r="I1149" s="226"/>
      <c r="J1149" s="226"/>
      <c r="K1149" s="227">
        <f>ROUND(P1149*H1149,2)</f>
        <v>0</v>
      </c>
      <c r="L1149" s="223" t="s">
        <v>1</v>
      </c>
      <c r="M1149" s="44"/>
      <c r="N1149" s="228" t="s">
        <v>1</v>
      </c>
      <c r="O1149" s="229" t="s">
        <v>39</v>
      </c>
      <c r="P1149" s="230">
        <f>I1149+J1149</f>
        <v>0</v>
      </c>
      <c r="Q1149" s="230">
        <f>ROUND(I1149*H1149,2)</f>
        <v>0</v>
      </c>
      <c r="R1149" s="230">
        <f>ROUND(J1149*H1149,2)</f>
        <v>0</v>
      </c>
      <c r="S1149" s="91"/>
      <c r="T1149" s="231">
        <f>S1149*H1149</f>
        <v>0</v>
      </c>
      <c r="U1149" s="231">
        <v>0</v>
      </c>
      <c r="V1149" s="231">
        <f>U1149*H1149</f>
        <v>0</v>
      </c>
      <c r="W1149" s="231">
        <v>0</v>
      </c>
      <c r="X1149" s="232">
        <f>W1149*H1149</f>
        <v>0</v>
      </c>
      <c r="Y1149" s="38"/>
      <c r="Z1149" s="38"/>
      <c r="AA1149" s="38"/>
      <c r="AB1149" s="38"/>
      <c r="AC1149" s="38"/>
      <c r="AD1149" s="38"/>
      <c r="AE1149" s="38"/>
      <c r="AR1149" s="233" t="s">
        <v>175</v>
      </c>
      <c r="AT1149" s="233" t="s">
        <v>171</v>
      </c>
      <c r="AU1149" s="233" t="s">
        <v>83</v>
      </c>
      <c r="AY1149" s="17" t="s">
        <v>168</v>
      </c>
      <c r="BE1149" s="234">
        <f>IF(O1149="základní",K1149,0)</f>
        <v>0</v>
      </c>
      <c r="BF1149" s="234">
        <f>IF(O1149="snížená",K1149,0)</f>
        <v>0</v>
      </c>
      <c r="BG1149" s="234">
        <f>IF(O1149="zákl. přenesená",K1149,0)</f>
        <v>0</v>
      </c>
      <c r="BH1149" s="234">
        <f>IF(O1149="sníž. přenesená",K1149,0)</f>
        <v>0</v>
      </c>
      <c r="BI1149" s="234">
        <f>IF(O1149="nulová",K1149,0)</f>
        <v>0</v>
      </c>
      <c r="BJ1149" s="17" t="s">
        <v>83</v>
      </c>
      <c r="BK1149" s="234">
        <f>ROUND(P1149*H1149,2)</f>
        <v>0</v>
      </c>
      <c r="BL1149" s="17" t="s">
        <v>175</v>
      </c>
      <c r="BM1149" s="233" t="s">
        <v>1414</v>
      </c>
    </row>
    <row r="1150" s="2" customFormat="1">
      <c r="A1150" s="38"/>
      <c r="B1150" s="39"/>
      <c r="C1150" s="40"/>
      <c r="D1150" s="235" t="s">
        <v>176</v>
      </c>
      <c r="E1150" s="40"/>
      <c r="F1150" s="236" t="s">
        <v>1413</v>
      </c>
      <c r="G1150" s="40"/>
      <c r="H1150" s="40"/>
      <c r="I1150" s="237"/>
      <c r="J1150" s="237"/>
      <c r="K1150" s="40"/>
      <c r="L1150" s="40"/>
      <c r="M1150" s="44"/>
      <c r="N1150" s="238"/>
      <c r="O1150" s="239"/>
      <c r="P1150" s="91"/>
      <c r="Q1150" s="91"/>
      <c r="R1150" s="91"/>
      <c r="S1150" s="91"/>
      <c r="T1150" s="91"/>
      <c r="U1150" s="91"/>
      <c r="V1150" s="91"/>
      <c r="W1150" s="91"/>
      <c r="X1150" s="92"/>
      <c r="Y1150" s="38"/>
      <c r="Z1150" s="38"/>
      <c r="AA1150" s="38"/>
      <c r="AB1150" s="38"/>
      <c r="AC1150" s="38"/>
      <c r="AD1150" s="38"/>
      <c r="AE1150" s="38"/>
      <c r="AT1150" s="17" t="s">
        <v>176</v>
      </c>
      <c r="AU1150" s="17" t="s">
        <v>83</v>
      </c>
    </row>
    <row r="1151" s="2" customFormat="1" ht="16.5" customHeight="1">
      <c r="A1151" s="38"/>
      <c r="B1151" s="39"/>
      <c r="C1151" s="221" t="s">
        <v>798</v>
      </c>
      <c r="D1151" s="221" t="s">
        <v>171</v>
      </c>
      <c r="E1151" s="222" t="s">
        <v>1415</v>
      </c>
      <c r="F1151" s="223" t="s">
        <v>1416</v>
      </c>
      <c r="G1151" s="224" t="s">
        <v>878</v>
      </c>
      <c r="H1151" s="284"/>
      <c r="I1151" s="226"/>
      <c r="J1151" s="226"/>
      <c r="K1151" s="227">
        <f>ROUND(P1151*H1151,2)</f>
        <v>0</v>
      </c>
      <c r="L1151" s="223" t="s">
        <v>1</v>
      </c>
      <c r="M1151" s="44"/>
      <c r="N1151" s="228" t="s">
        <v>1</v>
      </c>
      <c r="O1151" s="229" t="s">
        <v>39</v>
      </c>
      <c r="P1151" s="230">
        <f>I1151+J1151</f>
        <v>0</v>
      </c>
      <c r="Q1151" s="230">
        <f>ROUND(I1151*H1151,2)</f>
        <v>0</v>
      </c>
      <c r="R1151" s="230">
        <f>ROUND(J1151*H1151,2)</f>
        <v>0</v>
      </c>
      <c r="S1151" s="91"/>
      <c r="T1151" s="231">
        <f>S1151*H1151</f>
        <v>0</v>
      </c>
      <c r="U1151" s="231">
        <v>0</v>
      </c>
      <c r="V1151" s="231">
        <f>U1151*H1151</f>
        <v>0</v>
      </c>
      <c r="W1151" s="231">
        <v>0</v>
      </c>
      <c r="X1151" s="232">
        <f>W1151*H1151</f>
        <v>0</v>
      </c>
      <c r="Y1151" s="38"/>
      <c r="Z1151" s="38"/>
      <c r="AA1151" s="38"/>
      <c r="AB1151" s="38"/>
      <c r="AC1151" s="38"/>
      <c r="AD1151" s="38"/>
      <c r="AE1151" s="38"/>
      <c r="AR1151" s="233" t="s">
        <v>175</v>
      </c>
      <c r="AT1151" s="233" t="s">
        <v>171</v>
      </c>
      <c r="AU1151" s="233" t="s">
        <v>83</v>
      </c>
      <c r="AY1151" s="17" t="s">
        <v>168</v>
      </c>
      <c r="BE1151" s="234">
        <f>IF(O1151="základní",K1151,0)</f>
        <v>0</v>
      </c>
      <c r="BF1151" s="234">
        <f>IF(O1151="snížená",K1151,0)</f>
        <v>0</v>
      </c>
      <c r="BG1151" s="234">
        <f>IF(O1151="zákl. přenesená",K1151,0)</f>
        <v>0</v>
      </c>
      <c r="BH1151" s="234">
        <f>IF(O1151="sníž. přenesená",K1151,0)</f>
        <v>0</v>
      </c>
      <c r="BI1151" s="234">
        <f>IF(O1151="nulová",K1151,0)</f>
        <v>0</v>
      </c>
      <c r="BJ1151" s="17" t="s">
        <v>83</v>
      </c>
      <c r="BK1151" s="234">
        <f>ROUND(P1151*H1151,2)</f>
        <v>0</v>
      </c>
      <c r="BL1151" s="17" t="s">
        <v>175</v>
      </c>
      <c r="BM1151" s="233" t="s">
        <v>1417</v>
      </c>
    </row>
    <row r="1152" s="2" customFormat="1">
      <c r="A1152" s="38"/>
      <c r="B1152" s="39"/>
      <c r="C1152" s="40"/>
      <c r="D1152" s="235" t="s">
        <v>176</v>
      </c>
      <c r="E1152" s="40"/>
      <c r="F1152" s="236" t="s">
        <v>1416</v>
      </c>
      <c r="G1152" s="40"/>
      <c r="H1152" s="40"/>
      <c r="I1152" s="237"/>
      <c r="J1152" s="237"/>
      <c r="K1152" s="40"/>
      <c r="L1152" s="40"/>
      <c r="M1152" s="44"/>
      <c r="N1152" s="238"/>
      <c r="O1152" s="239"/>
      <c r="P1152" s="91"/>
      <c r="Q1152" s="91"/>
      <c r="R1152" s="91"/>
      <c r="S1152" s="91"/>
      <c r="T1152" s="91"/>
      <c r="U1152" s="91"/>
      <c r="V1152" s="91"/>
      <c r="W1152" s="91"/>
      <c r="X1152" s="92"/>
      <c r="Y1152" s="38"/>
      <c r="Z1152" s="38"/>
      <c r="AA1152" s="38"/>
      <c r="AB1152" s="38"/>
      <c r="AC1152" s="38"/>
      <c r="AD1152" s="38"/>
      <c r="AE1152" s="38"/>
      <c r="AT1152" s="17" t="s">
        <v>176</v>
      </c>
      <c r="AU1152" s="17" t="s">
        <v>83</v>
      </c>
    </row>
    <row r="1153" s="2" customFormat="1" ht="21.75" customHeight="1">
      <c r="A1153" s="38"/>
      <c r="B1153" s="39"/>
      <c r="C1153" s="221" t="s">
        <v>1418</v>
      </c>
      <c r="D1153" s="221" t="s">
        <v>171</v>
      </c>
      <c r="E1153" s="222" t="s">
        <v>1419</v>
      </c>
      <c r="F1153" s="223" t="s">
        <v>1420</v>
      </c>
      <c r="G1153" s="224" t="s">
        <v>174</v>
      </c>
      <c r="H1153" s="225">
        <v>1</v>
      </c>
      <c r="I1153" s="226"/>
      <c r="J1153" s="226"/>
      <c r="K1153" s="227">
        <f>ROUND(P1153*H1153,2)</f>
        <v>0</v>
      </c>
      <c r="L1153" s="223" t="s">
        <v>1</v>
      </c>
      <c r="M1153" s="44"/>
      <c r="N1153" s="228" t="s">
        <v>1</v>
      </c>
      <c r="O1153" s="229" t="s">
        <v>39</v>
      </c>
      <c r="P1153" s="230">
        <f>I1153+J1153</f>
        <v>0</v>
      </c>
      <c r="Q1153" s="230">
        <f>ROUND(I1153*H1153,2)</f>
        <v>0</v>
      </c>
      <c r="R1153" s="230">
        <f>ROUND(J1153*H1153,2)</f>
        <v>0</v>
      </c>
      <c r="S1153" s="91"/>
      <c r="T1153" s="231">
        <f>S1153*H1153</f>
        <v>0</v>
      </c>
      <c r="U1153" s="231">
        <v>0</v>
      </c>
      <c r="V1153" s="231">
        <f>U1153*H1153</f>
        <v>0</v>
      </c>
      <c r="W1153" s="231">
        <v>0</v>
      </c>
      <c r="X1153" s="232">
        <f>W1153*H1153</f>
        <v>0</v>
      </c>
      <c r="Y1153" s="38"/>
      <c r="Z1153" s="38"/>
      <c r="AA1153" s="38"/>
      <c r="AB1153" s="38"/>
      <c r="AC1153" s="38"/>
      <c r="AD1153" s="38"/>
      <c r="AE1153" s="38"/>
      <c r="AR1153" s="233" t="s">
        <v>175</v>
      </c>
      <c r="AT1153" s="233" t="s">
        <v>171</v>
      </c>
      <c r="AU1153" s="233" t="s">
        <v>83</v>
      </c>
      <c r="AY1153" s="17" t="s">
        <v>168</v>
      </c>
      <c r="BE1153" s="234">
        <f>IF(O1153="základní",K1153,0)</f>
        <v>0</v>
      </c>
      <c r="BF1153" s="234">
        <f>IF(O1153="snížená",K1153,0)</f>
        <v>0</v>
      </c>
      <c r="BG1153" s="234">
        <f>IF(O1153="zákl. přenesená",K1153,0)</f>
        <v>0</v>
      </c>
      <c r="BH1153" s="234">
        <f>IF(O1153="sníž. přenesená",K1153,0)</f>
        <v>0</v>
      </c>
      <c r="BI1153" s="234">
        <f>IF(O1153="nulová",K1153,0)</f>
        <v>0</v>
      </c>
      <c r="BJ1153" s="17" t="s">
        <v>83</v>
      </c>
      <c r="BK1153" s="234">
        <f>ROUND(P1153*H1153,2)</f>
        <v>0</v>
      </c>
      <c r="BL1153" s="17" t="s">
        <v>175</v>
      </c>
      <c r="BM1153" s="233" t="s">
        <v>1421</v>
      </c>
    </row>
    <row r="1154" s="2" customFormat="1">
      <c r="A1154" s="38"/>
      <c r="B1154" s="39"/>
      <c r="C1154" s="40"/>
      <c r="D1154" s="235" t="s">
        <v>176</v>
      </c>
      <c r="E1154" s="40"/>
      <c r="F1154" s="236" t="s">
        <v>1420</v>
      </c>
      <c r="G1154" s="40"/>
      <c r="H1154" s="40"/>
      <c r="I1154" s="237"/>
      <c r="J1154" s="237"/>
      <c r="K1154" s="40"/>
      <c r="L1154" s="40"/>
      <c r="M1154" s="44"/>
      <c r="N1154" s="238"/>
      <c r="O1154" s="239"/>
      <c r="P1154" s="91"/>
      <c r="Q1154" s="91"/>
      <c r="R1154" s="91"/>
      <c r="S1154" s="91"/>
      <c r="T1154" s="91"/>
      <c r="U1154" s="91"/>
      <c r="V1154" s="91"/>
      <c r="W1154" s="91"/>
      <c r="X1154" s="92"/>
      <c r="Y1154" s="38"/>
      <c r="Z1154" s="38"/>
      <c r="AA1154" s="38"/>
      <c r="AB1154" s="38"/>
      <c r="AC1154" s="38"/>
      <c r="AD1154" s="38"/>
      <c r="AE1154" s="38"/>
      <c r="AT1154" s="17" t="s">
        <v>176</v>
      </c>
      <c r="AU1154" s="17" t="s">
        <v>83</v>
      </c>
    </row>
    <row r="1155" s="2" customFormat="1" ht="16.5" customHeight="1">
      <c r="A1155" s="38"/>
      <c r="B1155" s="39"/>
      <c r="C1155" s="221" t="s">
        <v>803</v>
      </c>
      <c r="D1155" s="221" t="s">
        <v>171</v>
      </c>
      <c r="E1155" s="222" t="s">
        <v>1422</v>
      </c>
      <c r="F1155" s="223" t="s">
        <v>1423</v>
      </c>
      <c r="G1155" s="224" t="s">
        <v>878</v>
      </c>
      <c r="H1155" s="284"/>
      <c r="I1155" s="226"/>
      <c r="J1155" s="226"/>
      <c r="K1155" s="227">
        <f>ROUND(P1155*H1155,2)</f>
        <v>0</v>
      </c>
      <c r="L1155" s="223" t="s">
        <v>1</v>
      </c>
      <c r="M1155" s="44"/>
      <c r="N1155" s="228" t="s">
        <v>1</v>
      </c>
      <c r="O1155" s="229" t="s">
        <v>39</v>
      </c>
      <c r="P1155" s="230">
        <f>I1155+J1155</f>
        <v>0</v>
      </c>
      <c r="Q1155" s="230">
        <f>ROUND(I1155*H1155,2)</f>
        <v>0</v>
      </c>
      <c r="R1155" s="230">
        <f>ROUND(J1155*H1155,2)</f>
        <v>0</v>
      </c>
      <c r="S1155" s="91"/>
      <c r="T1155" s="231">
        <f>S1155*H1155</f>
        <v>0</v>
      </c>
      <c r="U1155" s="231">
        <v>0</v>
      </c>
      <c r="V1155" s="231">
        <f>U1155*H1155</f>
        <v>0</v>
      </c>
      <c r="W1155" s="231">
        <v>0</v>
      </c>
      <c r="X1155" s="232">
        <f>W1155*H1155</f>
        <v>0</v>
      </c>
      <c r="Y1155" s="38"/>
      <c r="Z1155" s="38"/>
      <c r="AA1155" s="38"/>
      <c r="AB1155" s="38"/>
      <c r="AC1155" s="38"/>
      <c r="AD1155" s="38"/>
      <c r="AE1155" s="38"/>
      <c r="AR1155" s="233" t="s">
        <v>175</v>
      </c>
      <c r="AT1155" s="233" t="s">
        <v>171</v>
      </c>
      <c r="AU1155" s="233" t="s">
        <v>83</v>
      </c>
      <c r="AY1155" s="17" t="s">
        <v>168</v>
      </c>
      <c r="BE1155" s="234">
        <f>IF(O1155="základní",K1155,0)</f>
        <v>0</v>
      </c>
      <c r="BF1155" s="234">
        <f>IF(O1155="snížená",K1155,0)</f>
        <v>0</v>
      </c>
      <c r="BG1155" s="234">
        <f>IF(O1155="zákl. přenesená",K1155,0)</f>
        <v>0</v>
      </c>
      <c r="BH1155" s="234">
        <f>IF(O1155="sníž. přenesená",K1155,0)</f>
        <v>0</v>
      </c>
      <c r="BI1155" s="234">
        <f>IF(O1155="nulová",K1155,0)</f>
        <v>0</v>
      </c>
      <c r="BJ1155" s="17" t="s">
        <v>83</v>
      </c>
      <c r="BK1155" s="234">
        <f>ROUND(P1155*H1155,2)</f>
        <v>0</v>
      </c>
      <c r="BL1155" s="17" t="s">
        <v>175</v>
      </c>
      <c r="BM1155" s="233" t="s">
        <v>1424</v>
      </c>
    </row>
    <row r="1156" s="2" customFormat="1">
      <c r="A1156" s="38"/>
      <c r="B1156" s="39"/>
      <c r="C1156" s="40"/>
      <c r="D1156" s="235" t="s">
        <v>176</v>
      </c>
      <c r="E1156" s="40"/>
      <c r="F1156" s="236" t="s">
        <v>1423</v>
      </c>
      <c r="G1156" s="40"/>
      <c r="H1156" s="40"/>
      <c r="I1156" s="237"/>
      <c r="J1156" s="237"/>
      <c r="K1156" s="40"/>
      <c r="L1156" s="40"/>
      <c r="M1156" s="44"/>
      <c r="N1156" s="238"/>
      <c r="O1156" s="239"/>
      <c r="P1156" s="91"/>
      <c r="Q1156" s="91"/>
      <c r="R1156" s="91"/>
      <c r="S1156" s="91"/>
      <c r="T1156" s="91"/>
      <c r="U1156" s="91"/>
      <c r="V1156" s="91"/>
      <c r="W1156" s="91"/>
      <c r="X1156" s="92"/>
      <c r="Y1156" s="38"/>
      <c r="Z1156" s="38"/>
      <c r="AA1156" s="38"/>
      <c r="AB1156" s="38"/>
      <c r="AC1156" s="38"/>
      <c r="AD1156" s="38"/>
      <c r="AE1156" s="38"/>
      <c r="AT1156" s="17" t="s">
        <v>176</v>
      </c>
      <c r="AU1156" s="17" t="s">
        <v>83</v>
      </c>
    </row>
    <row r="1157" s="2" customFormat="1" ht="16.5" customHeight="1">
      <c r="A1157" s="38"/>
      <c r="B1157" s="39"/>
      <c r="C1157" s="221" t="s">
        <v>1425</v>
      </c>
      <c r="D1157" s="221" t="s">
        <v>171</v>
      </c>
      <c r="E1157" s="222" t="s">
        <v>1426</v>
      </c>
      <c r="F1157" s="223" t="s">
        <v>1427</v>
      </c>
      <c r="G1157" s="224" t="s">
        <v>878</v>
      </c>
      <c r="H1157" s="284"/>
      <c r="I1157" s="226"/>
      <c r="J1157" s="226"/>
      <c r="K1157" s="227">
        <f>ROUND(P1157*H1157,2)</f>
        <v>0</v>
      </c>
      <c r="L1157" s="223" t="s">
        <v>1</v>
      </c>
      <c r="M1157" s="44"/>
      <c r="N1157" s="228" t="s">
        <v>1</v>
      </c>
      <c r="O1157" s="229" t="s">
        <v>39</v>
      </c>
      <c r="P1157" s="230">
        <f>I1157+J1157</f>
        <v>0</v>
      </c>
      <c r="Q1157" s="230">
        <f>ROUND(I1157*H1157,2)</f>
        <v>0</v>
      </c>
      <c r="R1157" s="230">
        <f>ROUND(J1157*H1157,2)</f>
        <v>0</v>
      </c>
      <c r="S1157" s="91"/>
      <c r="T1157" s="231">
        <f>S1157*H1157</f>
        <v>0</v>
      </c>
      <c r="U1157" s="231">
        <v>0</v>
      </c>
      <c r="V1157" s="231">
        <f>U1157*H1157</f>
        <v>0</v>
      </c>
      <c r="W1157" s="231">
        <v>0</v>
      </c>
      <c r="X1157" s="232">
        <f>W1157*H1157</f>
        <v>0</v>
      </c>
      <c r="Y1157" s="38"/>
      <c r="Z1157" s="38"/>
      <c r="AA1157" s="38"/>
      <c r="AB1157" s="38"/>
      <c r="AC1157" s="38"/>
      <c r="AD1157" s="38"/>
      <c r="AE1157" s="38"/>
      <c r="AR1157" s="233" t="s">
        <v>175</v>
      </c>
      <c r="AT1157" s="233" t="s">
        <v>171</v>
      </c>
      <c r="AU1157" s="233" t="s">
        <v>83</v>
      </c>
      <c r="AY1157" s="17" t="s">
        <v>168</v>
      </c>
      <c r="BE1157" s="234">
        <f>IF(O1157="základní",K1157,0)</f>
        <v>0</v>
      </c>
      <c r="BF1157" s="234">
        <f>IF(O1157="snížená",K1157,0)</f>
        <v>0</v>
      </c>
      <c r="BG1157" s="234">
        <f>IF(O1157="zákl. přenesená",K1157,0)</f>
        <v>0</v>
      </c>
      <c r="BH1157" s="234">
        <f>IF(O1157="sníž. přenesená",K1157,0)</f>
        <v>0</v>
      </c>
      <c r="BI1157" s="234">
        <f>IF(O1157="nulová",K1157,0)</f>
        <v>0</v>
      </c>
      <c r="BJ1157" s="17" t="s">
        <v>83</v>
      </c>
      <c r="BK1157" s="234">
        <f>ROUND(P1157*H1157,2)</f>
        <v>0</v>
      </c>
      <c r="BL1157" s="17" t="s">
        <v>175</v>
      </c>
      <c r="BM1157" s="233" t="s">
        <v>1428</v>
      </c>
    </row>
    <row r="1158" s="2" customFormat="1">
      <c r="A1158" s="38"/>
      <c r="B1158" s="39"/>
      <c r="C1158" s="40"/>
      <c r="D1158" s="235" t="s">
        <v>176</v>
      </c>
      <c r="E1158" s="40"/>
      <c r="F1158" s="236" t="s">
        <v>1427</v>
      </c>
      <c r="G1158" s="40"/>
      <c r="H1158" s="40"/>
      <c r="I1158" s="237"/>
      <c r="J1158" s="237"/>
      <c r="K1158" s="40"/>
      <c r="L1158" s="40"/>
      <c r="M1158" s="44"/>
      <c r="N1158" s="238"/>
      <c r="O1158" s="239"/>
      <c r="P1158" s="91"/>
      <c r="Q1158" s="91"/>
      <c r="R1158" s="91"/>
      <c r="S1158" s="91"/>
      <c r="T1158" s="91"/>
      <c r="U1158" s="91"/>
      <c r="V1158" s="91"/>
      <c r="W1158" s="91"/>
      <c r="X1158" s="92"/>
      <c r="Y1158" s="38"/>
      <c r="Z1158" s="38"/>
      <c r="AA1158" s="38"/>
      <c r="AB1158" s="38"/>
      <c r="AC1158" s="38"/>
      <c r="AD1158" s="38"/>
      <c r="AE1158" s="38"/>
      <c r="AT1158" s="17" t="s">
        <v>176</v>
      </c>
      <c r="AU1158" s="17" t="s">
        <v>83</v>
      </c>
    </row>
    <row r="1159" s="2" customFormat="1" ht="21.75" customHeight="1">
      <c r="A1159" s="38"/>
      <c r="B1159" s="39"/>
      <c r="C1159" s="221" t="s">
        <v>807</v>
      </c>
      <c r="D1159" s="221" t="s">
        <v>171</v>
      </c>
      <c r="E1159" s="222" t="s">
        <v>1429</v>
      </c>
      <c r="F1159" s="223" t="s">
        <v>1430</v>
      </c>
      <c r="G1159" s="224" t="s">
        <v>174</v>
      </c>
      <c r="H1159" s="225">
        <v>1</v>
      </c>
      <c r="I1159" s="226"/>
      <c r="J1159" s="226"/>
      <c r="K1159" s="227">
        <f>ROUND(P1159*H1159,2)</f>
        <v>0</v>
      </c>
      <c r="L1159" s="223" t="s">
        <v>1</v>
      </c>
      <c r="M1159" s="44"/>
      <c r="N1159" s="228" t="s">
        <v>1</v>
      </c>
      <c r="O1159" s="229" t="s">
        <v>39</v>
      </c>
      <c r="P1159" s="230">
        <f>I1159+J1159</f>
        <v>0</v>
      </c>
      <c r="Q1159" s="230">
        <f>ROUND(I1159*H1159,2)</f>
        <v>0</v>
      </c>
      <c r="R1159" s="230">
        <f>ROUND(J1159*H1159,2)</f>
        <v>0</v>
      </c>
      <c r="S1159" s="91"/>
      <c r="T1159" s="231">
        <f>S1159*H1159</f>
        <v>0</v>
      </c>
      <c r="U1159" s="231">
        <v>0</v>
      </c>
      <c r="V1159" s="231">
        <f>U1159*H1159</f>
        <v>0</v>
      </c>
      <c r="W1159" s="231">
        <v>0</v>
      </c>
      <c r="X1159" s="232">
        <f>W1159*H1159</f>
        <v>0</v>
      </c>
      <c r="Y1159" s="38"/>
      <c r="Z1159" s="38"/>
      <c r="AA1159" s="38"/>
      <c r="AB1159" s="38"/>
      <c r="AC1159" s="38"/>
      <c r="AD1159" s="38"/>
      <c r="AE1159" s="38"/>
      <c r="AR1159" s="233" t="s">
        <v>175</v>
      </c>
      <c r="AT1159" s="233" t="s">
        <v>171</v>
      </c>
      <c r="AU1159" s="233" t="s">
        <v>83</v>
      </c>
      <c r="AY1159" s="17" t="s">
        <v>168</v>
      </c>
      <c r="BE1159" s="234">
        <f>IF(O1159="základní",K1159,0)</f>
        <v>0</v>
      </c>
      <c r="BF1159" s="234">
        <f>IF(O1159="snížená",K1159,0)</f>
        <v>0</v>
      </c>
      <c r="BG1159" s="234">
        <f>IF(O1159="zákl. přenesená",K1159,0)</f>
        <v>0</v>
      </c>
      <c r="BH1159" s="234">
        <f>IF(O1159="sníž. přenesená",K1159,0)</f>
        <v>0</v>
      </c>
      <c r="BI1159" s="234">
        <f>IF(O1159="nulová",K1159,0)</f>
        <v>0</v>
      </c>
      <c r="BJ1159" s="17" t="s">
        <v>83</v>
      </c>
      <c r="BK1159" s="234">
        <f>ROUND(P1159*H1159,2)</f>
        <v>0</v>
      </c>
      <c r="BL1159" s="17" t="s">
        <v>175</v>
      </c>
      <c r="BM1159" s="233" t="s">
        <v>1431</v>
      </c>
    </row>
    <row r="1160" s="2" customFormat="1">
      <c r="A1160" s="38"/>
      <c r="B1160" s="39"/>
      <c r="C1160" s="40"/>
      <c r="D1160" s="235" t="s">
        <v>176</v>
      </c>
      <c r="E1160" s="40"/>
      <c r="F1160" s="236" t="s">
        <v>1430</v>
      </c>
      <c r="G1160" s="40"/>
      <c r="H1160" s="40"/>
      <c r="I1160" s="237"/>
      <c r="J1160" s="237"/>
      <c r="K1160" s="40"/>
      <c r="L1160" s="40"/>
      <c r="M1160" s="44"/>
      <c r="N1160" s="238"/>
      <c r="O1160" s="239"/>
      <c r="P1160" s="91"/>
      <c r="Q1160" s="91"/>
      <c r="R1160" s="91"/>
      <c r="S1160" s="91"/>
      <c r="T1160" s="91"/>
      <c r="U1160" s="91"/>
      <c r="V1160" s="91"/>
      <c r="W1160" s="91"/>
      <c r="X1160" s="92"/>
      <c r="Y1160" s="38"/>
      <c r="Z1160" s="38"/>
      <c r="AA1160" s="38"/>
      <c r="AB1160" s="38"/>
      <c r="AC1160" s="38"/>
      <c r="AD1160" s="38"/>
      <c r="AE1160" s="38"/>
      <c r="AT1160" s="17" t="s">
        <v>176</v>
      </c>
      <c r="AU1160" s="17" t="s">
        <v>83</v>
      </c>
    </row>
    <row r="1161" s="2" customFormat="1" ht="16.5" customHeight="1">
      <c r="A1161" s="38"/>
      <c r="B1161" s="39"/>
      <c r="C1161" s="221" t="s">
        <v>1432</v>
      </c>
      <c r="D1161" s="221" t="s">
        <v>171</v>
      </c>
      <c r="E1161" s="222" t="s">
        <v>1433</v>
      </c>
      <c r="F1161" s="223" t="s">
        <v>1434</v>
      </c>
      <c r="G1161" s="224" t="s">
        <v>292</v>
      </c>
      <c r="H1161" s="225">
        <v>1</v>
      </c>
      <c r="I1161" s="226"/>
      <c r="J1161" s="226"/>
      <c r="K1161" s="227">
        <f>ROUND(P1161*H1161,2)</f>
        <v>0</v>
      </c>
      <c r="L1161" s="223" t="s">
        <v>1</v>
      </c>
      <c r="M1161" s="44"/>
      <c r="N1161" s="228" t="s">
        <v>1</v>
      </c>
      <c r="O1161" s="229" t="s">
        <v>39</v>
      </c>
      <c r="P1161" s="230">
        <f>I1161+J1161</f>
        <v>0</v>
      </c>
      <c r="Q1161" s="230">
        <f>ROUND(I1161*H1161,2)</f>
        <v>0</v>
      </c>
      <c r="R1161" s="230">
        <f>ROUND(J1161*H1161,2)</f>
        <v>0</v>
      </c>
      <c r="S1161" s="91"/>
      <c r="T1161" s="231">
        <f>S1161*H1161</f>
        <v>0</v>
      </c>
      <c r="U1161" s="231">
        <v>0</v>
      </c>
      <c r="V1161" s="231">
        <f>U1161*H1161</f>
        <v>0</v>
      </c>
      <c r="W1161" s="231">
        <v>0</v>
      </c>
      <c r="X1161" s="232">
        <f>W1161*H1161</f>
        <v>0</v>
      </c>
      <c r="Y1161" s="38"/>
      <c r="Z1161" s="38"/>
      <c r="AA1161" s="38"/>
      <c r="AB1161" s="38"/>
      <c r="AC1161" s="38"/>
      <c r="AD1161" s="38"/>
      <c r="AE1161" s="38"/>
      <c r="AR1161" s="233" t="s">
        <v>175</v>
      </c>
      <c r="AT1161" s="233" t="s">
        <v>171</v>
      </c>
      <c r="AU1161" s="233" t="s">
        <v>83</v>
      </c>
      <c r="AY1161" s="17" t="s">
        <v>168</v>
      </c>
      <c r="BE1161" s="234">
        <f>IF(O1161="základní",K1161,0)</f>
        <v>0</v>
      </c>
      <c r="BF1161" s="234">
        <f>IF(O1161="snížená",K1161,0)</f>
        <v>0</v>
      </c>
      <c r="BG1161" s="234">
        <f>IF(O1161="zákl. přenesená",K1161,0)</f>
        <v>0</v>
      </c>
      <c r="BH1161" s="234">
        <f>IF(O1161="sníž. přenesená",K1161,0)</f>
        <v>0</v>
      </c>
      <c r="BI1161" s="234">
        <f>IF(O1161="nulová",K1161,0)</f>
        <v>0</v>
      </c>
      <c r="BJ1161" s="17" t="s">
        <v>83</v>
      </c>
      <c r="BK1161" s="234">
        <f>ROUND(P1161*H1161,2)</f>
        <v>0</v>
      </c>
      <c r="BL1161" s="17" t="s">
        <v>175</v>
      </c>
      <c r="BM1161" s="233" t="s">
        <v>1435</v>
      </c>
    </row>
    <row r="1162" s="2" customFormat="1">
      <c r="A1162" s="38"/>
      <c r="B1162" s="39"/>
      <c r="C1162" s="40"/>
      <c r="D1162" s="235" t="s">
        <v>176</v>
      </c>
      <c r="E1162" s="40"/>
      <c r="F1162" s="236" t="s">
        <v>1434</v>
      </c>
      <c r="G1162" s="40"/>
      <c r="H1162" s="40"/>
      <c r="I1162" s="237"/>
      <c r="J1162" s="237"/>
      <c r="K1162" s="40"/>
      <c r="L1162" s="40"/>
      <c r="M1162" s="44"/>
      <c r="N1162" s="238"/>
      <c r="O1162" s="239"/>
      <c r="P1162" s="91"/>
      <c r="Q1162" s="91"/>
      <c r="R1162" s="91"/>
      <c r="S1162" s="91"/>
      <c r="T1162" s="91"/>
      <c r="U1162" s="91"/>
      <c r="V1162" s="91"/>
      <c r="W1162" s="91"/>
      <c r="X1162" s="92"/>
      <c r="Y1162" s="38"/>
      <c r="Z1162" s="38"/>
      <c r="AA1162" s="38"/>
      <c r="AB1162" s="38"/>
      <c r="AC1162" s="38"/>
      <c r="AD1162" s="38"/>
      <c r="AE1162" s="38"/>
      <c r="AT1162" s="17" t="s">
        <v>176</v>
      </c>
      <c r="AU1162" s="17" t="s">
        <v>83</v>
      </c>
    </row>
    <row r="1163" s="2" customFormat="1">
      <c r="A1163" s="38"/>
      <c r="B1163" s="39"/>
      <c r="C1163" s="40"/>
      <c r="D1163" s="235" t="s">
        <v>308</v>
      </c>
      <c r="E1163" s="40"/>
      <c r="F1163" s="272" t="s">
        <v>1436</v>
      </c>
      <c r="G1163" s="40"/>
      <c r="H1163" s="40"/>
      <c r="I1163" s="237"/>
      <c r="J1163" s="237"/>
      <c r="K1163" s="40"/>
      <c r="L1163" s="40"/>
      <c r="M1163" s="44"/>
      <c r="N1163" s="238"/>
      <c r="O1163" s="239"/>
      <c r="P1163" s="91"/>
      <c r="Q1163" s="91"/>
      <c r="R1163" s="91"/>
      <c r="S1163" s="91"/>
      <c r="T1163" s="91"/>
      <c r="U1163" s="91"/>
      <c r="V1163" s="91"/>
      <c r="W1163" s="91"/>
      <c r="X1163" s="92"/>
      <c r="Y1163" s="38"/>
      <c r="Z1163" s="38"/>
      <c r="AA1163" s="38"/>
      <c r="AB1163" s="38"/>
      <c r="AC1163" s="38"/>
      <c r="AD1163" s="38"/>
      <c r="AE1163" s="38"/>
      <c r="AT1163" s="17" t="s">
        <v>308</v>
      </c>
      <c r="AU1163" s="17" t="s">
        <v>83</v>
      </c>
    </row>
    <row r="1164" s="2" customFormat="1" ht="16.5" customHeight="1">
      <c r="A1164" s="38"/>
      <c r="B1164" s="39"/>
      <c r="C1164" s="221" t="s">
        <v>812</v>
      </c>
      <c r="D1164" s="221" t="s">
        <v>171</v>
      </c>
      <c r="E1164" s="222" t="s">
        <v>1437</v>
      </c>
      <c r="F1164" s="223" t="s">
        <v>1438</v>
      </c>
      <c r="G1164" s="224" t="s">
        <v>292</v>
      </c>
      <c r="H1164" s="225">
        <v>1</v>
      </c>
      <c r="I1164" s="226"/>
      <c r="J1164" s="226"/>
      <c r="K1164" s="227">
        <f>ROUND(P1164*H1164,2)</f>
        <v>0</v>
      </c>
      <c r="L1164" s="223" t="s">
        <v>1</v>
      </c>
      <c r="M1164" s="44"/>
      <c r="N1164" s="228" t="s">
        <v>1</v>
      </c>
      <c r="O1164" s="229" t="s">
        <v>39</v>
      </c>
      <c r="P1164" s="230">
        <f>I1164+J1164</f>
        <v>0</v>
      </c>
      <c r="Q1164" s="230">
        <f>ROUND(I1164*H1164,2)</f>
        <v>0</v>
      </c>
      <c r="R1164" s="230">
        <f>ROUND(J1164*H1164,2)</f>
        <v>0</v>
      </c>
      <c r="S1164" s="91"/>
      <c r="T1164" s="231">
        <f>S1164*H1164</f>
        <v>0</v>
      </c>
      <c r="U1164" s="231">
        <v>0</v>
      </c>
      <c r="V1164" s="231">
        <f>U1164*H1164</f>
        <v>0</v>
      </c>
      <c r="W1164" s="231">
        <v>0</v>
      </c>
      <c r="X1164" s="232">
        <f>W1164*H1164</f>
        <v>0</v>
      </c>
      <c r="Y1164" s="38"/>
      <c r="Z1164" s="38"/>
      <c r="AA1164" s="38"/>
      <c r="AB1164" s="38"/>
      <c r="AC1164" s="38"/>
      <c r="AD1164" s="38"/>
      <c r="AE1164" s="38"/>
      <c r="AR1164" s="233" t="s">
        <v>175</v>
      </c>
      <c r="AT1164" s="233" t="s">
        <v>171</v>
      </c>
      <c r="AU1164" s="233" t="s">
        <v>83</v>
      </c>
      <c r="AY1164" s="17" t="s">
        <v>168</v>
      </c>
      <c r="BE1164" s="234">
        <f>IF(O1164="základní",K1164,0)</f>
        <v>0</v>
      </c>
      <c r="BF1164" s="234">
        <f>IF(O1164="snížená",K1164,0)</f>
        <v>0</v>
      </c>
      <c r="BG1164" s="234">
        <f>IF(O1164="zákl. přenesená",K1164,0)</f>
        <v>0</v>
      </c>
      <c r="BH1164" s="234">
        <f>IF(O1164="sníž. přenesená",K1164,0)</f>
        <v>0</v>
      </c>
      <c r="BI1164" s="234">
        <f>IF(O1164="nulová",K1164,0)</f>
        <v>0</v>
      </c>
      <c r="BJ1164" s="17" t="s">
        <v>83</v>
      </c>
      <c r="BK1164" s="234">
        <f>ROUND(P1164*H1164,2)</f>
        <v>0</v>
      </c>
      <c r="BL1164" s="17" t="s">
        <v>175</v>
      </c>
      <c r="BM1164" s="233" t="s">
        <v>1439</v>
      </c>
    </row>
    <row r="1165" s="2" customFormat="1">
      <c r="A1165" s="38"/>
      <c r="B1165" s="39"/>
      <c r="C1165" s="40"/>
      <c r="D1165" s="235" t="s">
        <v>176</v>
      </c>
      <c r="E1165" s="40"/>
      <c r="F1165" s="236" t="s">
        <v>1438</v>
      </c>
      <c r="G1165" s="40"/>
      <c r="H1165" s="40"/>
      <c r="I1165" s="237"/>
      <c r="J1165" s="237"/>
      <c r="K1165" s="40"/>
      <c r="L1165" s="40"/>
      <c r="M1165" s="44"/>
      <c r="N1165" s="238"/>
      <c r="O1165" s="239"/>
      <c r="P1165" s="91"/>
      <c r="Q1165" s="91"/>
      <c r="R1165" s="91"/>
      <c r="S1165" s="91"/>
      <c r="T1165" s="91"/>
      <c r="U1165" s="91"/>
      <c r="V1165" s="91"/>
      <c r="W1165" s="91"/>
      <c r="X1165" s="92"/>
      <c r="Y1165" s="38"/>
      <c r="Z1165" s="38"/>
      <c r="AA1165" s="38"/>
      <c r="AB1165" s="38"/>
      <c r="AC1165" s="38"/>
      <c r="AD1165" s="38"/>
      <c r="AE1165" s="38"/>
      <c r="AT1165" s="17" t="s">
        <v>176</v>
      </c>
      <c r="AU1165" s="17" t="s">
        <v>83</v>
      </c>
    </row>
    <row r="1166" s="2" customFormat="1">
      <c r="A1166" s="38"/>
      <c r="B1166" s="39"/>
      <c r="C1166" s="40"/>
      <c r="D1166" s="235" t="s">
        <v>308</v>
      </c>
      <c r="E1166" s="40"/>
      <c r="F1166" s="272" t="s">
        <v>1440</v>
      </c>
      <c r="G1166" s="40"/>
      <c r="H1166" s="40"/>
      <c r="I1166" s="237"/>
      <c r="J1166" s="237"/>
      <c r="K1166" s="40"/>
      <c r="L1166" s="40"/>
      <c r="M1166" s="44"/>
      <c r="N1166" s="285"/>
      <c r="O1166" s="286"/>
      <c r="P1166" s="287"/>
      <c r="Q1166" s="287"/>
      <c r="R1166" s="287"/>
      <c r="S1166" s="287"/>
      <c r="T1166" s="287"/>
      <c r="U1166" s="287"/>
      <c r="V1166" s="287"/>
      <c r="W1166" s="287"/>
      <c r="X1166" s="288"/>
      <c r="Y1166" s="38"/>
      <c r="Z1166" s="38"/>
      <c r="AA1166" s="38"/>
      <c r="AB1166" s="38"/>
      <c r="AC1166" s="38"/>
      <c r="AD1166" s="38"/>
      <c r="AE1166" s="38"/>
      <c r="AT1166" s="17" t="s">
        <v>308</v>
      </c>
      <c r="AU1166" s="17" t="s">
        <v>83</v>
      </c>
    </row>
    <row r="1167" s="2" customFormat="1" ht="6.96" customHeight="1">
      <c r="A1167" s="38"/>
      <c r="B1167" s="66"/>
      <c r="C1167" s="67"/>
      <c r="D1167" s="67"/>
      <c r="E1167" s="67"/>
      <c r="F1167" s="67"/>
      <c r="G1167" s="67"/>
      <c r="H1167" s="67"/>
      <c r="I1167" s="67"/>
      <c r="J1167" s="67"/>
      <c r="K1167" s="67"/>
      <c r="L1167" s="67"/>
      <c r="M1167" s="44"/>
      <c r="N1167" s="38"/>
      <c r="P1167" s="38"/>
      <c r="Q1167" s="38"/>
      <c r="R1167" s="38"/>
      <c r="S1167" s="38"/>
      <c r="T1167" s="38"/>
      <c r="U1167" s="38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</row>
  </sheetData>
  <sheetProtection sheet="1" autoFilter="0" formatColumns="0" formatRows="0" objects="1" scenarios="1" spinCount="100000" saltValue="aUdA6oidr03pd1Ph4JvLyRIXAYfx1ZXingIHy/nOI+JOoNMlh0h0o0d9PLctVGF/ymfdYG3uG8ee8YZA8pgvEA==" hashValue="SYoVdO1IdG++58iLZS1Wrwnf6vjSbu2bLtcgrdaq4vvEbnRs5V+D1hKT4C0+HKbeNeHLI4aAP5bjhZlea4nztw==" algorithmName="SHA-512" password="CC35"/>
  <autoFilter ref="C142:L1166"/>
  <mergeCells count="9">
    <mergeCell ref="E7:H7"/>
    <mergeCell ref="E9:H9"/>
    <mergeCell ref="E18:H18"/>
    <mergeCell ref="E27:H27"/>
    <mergeCell ref="E85:H85"/>
    <mergeCell ref="E87:H87"/>
    <mergeCell ref="E133:H133"/>
    <mergeCell ref="E135:H13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1441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ROUND(K126,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ROUND((SUM(BE126:BE248)),  2)</f>
        <v>0</v>
      </c>
      <c r="G35" s="38"/>
      <c r="H35" s="38"/>
      <c r="I35" s="156">
        <v>0.21</v>
      </c>
      <c r="J35" s="38"/>
      <c r="K35" s="151">
        <f>ROUND(((SUM(BE126:BE248))*I35),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ROUND((SUM(BF126:BF248)),  2)</f>
        <v>0</v>
      </c>
      <c r="G36" s="38"/>
      <c r="H36" s="38"/>
      <c r="I36" s="156">
        <v>0.12</v>
      </c>
      <c r="J36" s="38"/>
      <c r="K36" s="151">
        <f>ROUND(((SUM(BF126:BF248))*I36),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ROUND((SUM(BG126:BG248)),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ROUND((SUM(BH126:BH248)),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ROUND((SUM(BI126:BI248)),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ZTI - Zdravotechnik...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Q126</f>
        <v>0</v>
      </c>
      <c r="J96" s="110">
        <f>R126</f>
        <v>0</v>
      </c>
      <c r="K96" s="110">
        <f>K126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Q127</f>
        <v>0</v>
      </c>
      <c r="J97" s="184">
        <f>R127</f>
        <v>0</v>
      </c>
      <c r="K97" s="184">
        <f>K127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Q128</f>
        <v>0</v>
      </c>
      <c r="J98" s="190">
        <f>R128</f>
        <v>0</v>
      </c>
      <c r="K98" s="190">
        <f>K128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</v>
      </c>
      <c r="E99" s="189"/>
      <c r="F99" s="189"/>
      <c r="G99" s="189"/>
      <c r="H99" s="189"/>
      <c r="I99" s="190">
        <f>Q131</f>
        <v>0</v>
      </c>
      <c r="J99" s="190">
        <f>R131</f>
        <v>0</v>
      </c>
      <c r="K99" s="190">
        <f>K131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131</v>
      </c>
      <c r="E100" s="189"/>
      <c r="F100" s="189"/>
      <c r="G100" s="189"/>
      <c r="H100" s="189"/>
      <c r="I100" s="190">
        <f>Q138</f>
        <v>0</v>
      </c>
      <c r="J100" s="190">
        <f>R138</f>
        <v>0</v>
      </c>
      <c r="K100" s="190">
        <f>K138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132</v>
      </c>
      <c r="E101" s="189"/>
      <c r="F101" s="189"/>
      <c r="G101" s="189"/>
      <c r="H101" s="189"/>
      <c r="I101" s="190">
        <f>Q151</f>
        <v>0</v>
      </c>
      <c r="J101" s="190">
        <f>R151</f>
        <v>0</v>
      </c>
      <c r="K101" s="190">
        <f>K151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133</v>
      </c>
      <c r="E102" s="183"/>
      <c r="F102" s="183"/>
      <c r="G102" s="183"/>
      <c r="H102" s="183"/>
      <c r="I102" s="184">
        <f>Q154</f>
        <v>0</v>
      </c>
      <c r="J102" s="184">
        <f>R154</f>
        <v>0</v>
      </c>
      <c r="K102" s="184">
        <f>K154</f>
        <v>0</v>
      </c>
      <c r="L102" s="181"/>
      <c r="M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1442</v>
      </c>
      <c r="E103" s="189"/>
      <c r="F103" s="189"/>
      <c r="G103" s="189"/>
      <c r="H103" s="189"/>
      <c r="I103" s="190">
        <f>Q155</f>
        <v>0</v>
      </c>
      <c r="J103" s="190">
        <f>R155</f>
        <v>0</v>
      </c>
      <c r="K103" s="190">
        <f>K155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1443</v>
      </c>
      <c r="E104" s="189"/>
      <c r="F104" s="189"/>
      <c r="G104" s="189"/>
      <c r="H104" s="189"/>
      <c r="I104" s="190">
        <f>Q198</f>
        <v>0</v>
      </c>
      <c r="J104" s="190">
        <f>R198</f>
        <v>0</v>
      </c>
      <c r="K104" s="190">
        <f>K198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1444</v>
      </c>
      <c r="E105" s="189"/>
      <c r="F105" s="189"/>
      <c r="G105" s="189"/>
      <c r="H105" s="189"/>
      <c r="I105" s="190">
        <f>Q221</f>
        <v>0</v>
      </c>
      <c r="J105" s="190">
        <f>R221</f>
        <v>0</v>
      </c>
      <c r="K105" s="190">
        <f>K221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1445</v>
      </c>
      <c r="E106" s="189"/>
      <c r="F106" s="189"/>
      <c r="G106" s="189"/>
      <c r="H106" s="189"/>
      <c r="I106" s="190">
        <f>Q242</f>
        <v>0</v>
      </c>
      <c r="J106" s="190">
        <f>R242</f>
        <v>0</v>
      </c>
      <c r="K106" s="190">
        <f>K242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149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17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5" t="str">
        <f>E7</f>
        <v>23-416 - Dostavba budovy - zkapacitnění - ZŠ Hovorčovická, Praha 8</v>
      </c>
      <c r="F116" s="32"/>
      <c r="G116" s="32"/>
      <c r="H116" s="32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SO-01 ZTI - Zdravotechnik...</v>
      </c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21</v>
      </c>
      <c r="D120" s="40"/>
      <c r="E120" s="40"/>
      <c r="F120" s="27" t="str">
        <f>F12</f>
        <v xml:space="preserve"> </v>
      </c>
      <c r="G120" s="40"/>
      <c r="H120" s="40"/>
      <c r="I120" s="32" t="s">
        <v>23</v>
      </c>
      <c r="J120" s="79" t="str">
        <f>IF(J12="","",J12)</f>
        <v>19. 9. 2025</v>
      </c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25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2"/>
      <c r="B125" s="193"/>
      <c r="C125" s="194" t="s">
        <v>150</v>
      </c>
      <c r="D125" s="195" t="s">
        <v>59</v>
      </c>
      <c r="E125" s="195" t="s">
        <v>55</v>
      </c>
      <c r="F125" s="195" t="s">
        <v>56</v>
      </c>
      <c r="G125" s="195" t="s">
        <v>151</v>
      </c>
      <c r="H125" s="195" t="s">
        <v>152</v>
      </c>
      <c r="I125" s="195" t="s">
        <v>153</v>
      </c>
      <c r="J125" s="195" t="s">
        <v>154</v>
      </c>
      <c r="K125" s="195" t="s">
        <v>119</v>
      </c>
      <c r="L125" s="196" t="s">
        <v>155</v>
      </c>
      <c r="M125" s="197"/>
      <c r="N125" s="100" t="s">
        <v>1</v>
      </c>
      <c r="O125" s="101" t="s">
        <v>38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1" t="s">
        <v>160</v>
      </c>
      <c r="U125" s="101" t="s">
        <v>161</v>
      </c>
      <c r="V125" s="101" t="s">
        <v>162</v>
      </c>
      <c r="W125" s="101" t="s">
        <v>163</v>
      </c>
      <c r="X125" s="102" t="s">
        <v>164</v>
      </c>
      <c r="Y125" s="192"/>
      <c r="Z125" s="192"/>
      <c r="AA125" s="192"/>
      <c r="AB125" s="192"/>
      <c r="AC125" s="192"/>
      <c r="AD125" s="192"/>
      <c r="AE125" s="192"/>
    </row>
    <row r="126" s="2" customFormat="1" ht="22.8" customHeight="1">
      <c r="A126" s="38"/>
      <c r="B126" s="39"/>
      <c r="C126" s="107" t="s">
        <v>165</v>
      </c>
      <c r="D126" s="40"/>
      <c r="E126" s="40"/>
      <c r="F126" s="40"/>
      <c r="G126" s="40"/>
      <c r="H126" s="40"/>
      <c r="I126" s="40"/>
      <c r="J126" s="40"/>
      <c r="K126" s="198">
        <f>BK126</f>
        <v>0</v>
      </c>
      <c r="L126" s="40"/>
      <c r="M126" s="44"/>
      <c r="N126" s="103"/>
      <c r="O126" s="199"/>
      <c r="P126" s="104"/>
      <c r="Q126" s="200">
        <f>Q127+Q154</f>
        <v>0</v>
      </c>
      <c r="R126" s="200">
        <f>R127+R154</f>
        <v>0</v>
      </c>
      <c r="S126" s="104"/>
      <c r="T126" s="201">
        <f>T127+T154</f>
        <v>0</v>
      </c>
      <c r="U126" s="104"/>
      <c r="V126" s="201">
        <f>V127+V154</f>
        <v>0</v>
      </c>
      <c r="W126" s="104"/>
      <c r="X126" s="202">
        <f>X127+X154</f>
        <v>0</v>
      </c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121</v>
      </c>
      <c r="BK126" s="203">
        <f>BK127+BK154</f>
        <v>0</v>
      </c>
    </row>
    <row r="127" s="12" customFormat="1" ht="25.92" customHeight="1">
      <c r="A127" s="12"/>
      <c r="B127" s="204"/>
      <c r="C127" s="205"/>
      <c r="D127" s="206" t="s">
        <v>75</v>
      </c>
      <c r="E127" s="207" t="s">
        <v>166</v>
      </c>
      <c r="F127" s="207" t="s">
        <v>167</v>
      </c>
      <c r="G127" s="205"/>
      <c r="H127" s="205"/>
      <c r="I127" s="208"/>
      <c r="J127" s="208"/>
      <c r="K127" s="209">
        <f>BK127</f>
        <v>0</v>
      </c>
      <c r="L127" s="205"/>
      <c r="M127" s="210"/>
      <c r="N127" s="211"/>
      <c r="O127" s="212"/>
      <c r="P127" s="212"/>
      <c r="Q127" s="213">
        <f>Q128+Q131+Q138+Q151</f>
        <v>0</v>
      </c>
      <c r="R127" s="213">
        <f>R128+R131+R138+R151</f>
        <v>0</v>
      </c>
      <c r="S127" s="212"/>
      <c r="T127" s="214">
        <f>T128+T131+T138+T151</f>
        <v>0</v>
      </c>
      <c r="U127" s="212"/>
      <c r="V127" s="214">
        <f>V128+V131+V138+V151</f>
        <v>0</v>
      </c>
      <c r="W127" s="212"/>
      <c r="X127" s="215">
        <f>X128+X131+X138+X151</f>
        <v>0</v>
      </c>
      <c r="Y127" s="12"/>
      <c r="Z127" s="12"/>
      <c r="AA127" s="12"/>
      <c r="AB127" s="12"/>
      <c r="AC127" s="12"/>
      <c r="AD127" s="12"/>
      <c r="AE127" s="12"/>
      <c r="AR127" s="216" t="s">
        <v>83</v>
      </c>
      <c r="AT127" s="217" t="s">
        <v>75</v>
      </c>
      <c r="AU127" s="217" t="s">
        <v>76</v>
      </c>
      <c r="AY127" s="216" t="s">
        <v>168</v>
      </c>
      <c r="BK127" s="218">
        <f>BK128+BK131+BK138+BK151</f>
        <v>0</v>
      </c>
    </row>
    <row r="128" s="12" customFormat="1" ht="22.8" customHeight="1">
      <c r="A128" s="12"/>
      <c r="B128" s="204"/>
      <c r="C128" s="205"/>
      <c r="D128" s="206" t="s">
        <v>75</v>
      </c>
      <c r="E128" s="219" t="s">
        <v>179</v>
      </c>
      <c r="F128" s="219" t="s">
        <v>275</v>
      </c>
      <c r="G128" s="205"/>
      <c r="H128" s="205"/>
      <c r="I128" s="208"/>
      <c r="J128" s="208"/>
      <c r="K128" s="220">
        <f>BK128</f>
        <v>0</v>
      </c>
      <c r="L128" s="205"/>
      <c r="M128" s="210"/>
      <c r="N128" s="211"/>
      <c r="O128" s="212"/>
      <c r="P128" s="212"/>
      <c r="Q128" s="213">
        <f>SUM(Q129:Q130)</f>
        <v>0</v>
      </c>
      <c r="R128" s="213">
        <f>SUM(R129:R130)</f>
        <v>0</v>
      </c>
      <c r="S128" s="212"/>
      <c r="T128" s="214">
        <f>SUM(T129:T130)</f>
        <v>0</v>
      </c>
      <c r="U128" s="212"/>
      <c r="V128" s="214">
        <f>SUM(V129:V130)</f>
        <v>0</v>
      </c>
      <c r="W128" s="212"/>
      <c r="X128" s="215">
        <f>SUM(X129:X130)</f>
        <v>0</v>
      </c>
      <c r="Y128" s="12"/>
      <c r="Z128" s="12"/>
      <c r="AA128" s="12"/>
      <c r="AB128" s="12"/>
      <c r="AC128" s="12"/>
      <c r="AD128" s="12"/>
      <c r="AE128" s="12"/>
      <c r="AR128" s="216" t="s">
        <v>83</v>
      </c>
      <c r="AT128" s="217" t="s">
        <v>75</v>
      </c>
      <c r="AU128" s="217" t="s">
        <v>83</v>
      </c>
      <c r="AY128" s="216" t="s">
        <v>168</v>
      </c>
      <c r="BK128" s="218">
        <f>SUM(BK129:BK130)</f>
        <v>0</v>
      </c>
    </row>
    <row r="129" s="2" customFormat="1" ht="33" customHeight="1">
      <c r="A129" s="38"/>
      <c r="B129" s="39"/>
      <c r="C129" s="221" t="s">
        <v>83</v>
      </c>
      <c r="D129" s="221" t="s">
        <v>171</v>
      </c>
      <c r="E129" s="222" t="s">
        <v>1446</v>
      </c>
      <c r="F129" s="223" t="s">
        <v>1447</v>
      </c>
      <c r="G129" s="224" t="s">
        <v>292</v>
      </c>
      <c r="H129" s="225">
        <v>10</v>
      </c>
      <c r="I129" s="226"/>
      <c r="J129" s="226"/>
      <c r="K129" s="227">
        <f>ROUND(P129*H129,2)</f>
        <v>0</v>
      </c>
      <c r="L129" s="223" t="s">
        <v>1</v>
      </c>
      <c r="M129" s="44"/>
      <c r="N129" s="228" t="s">
        <v>1</v>
      </c>
      <c r="O129" s="229" t="s">
        <v>39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91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38"/>
      <c r="Z129" s="38"/>
      <c r="AA129" s="38"/>
      <c r="AB129" s="38"/>
      <c r="AC129" s="38"/>
      <c r="AD129" s="38"/>
      <c r="AE129" s="38"/>
      <c r="AR129" s="233" t="s">
        <v>175</v>
      </c>
      <c r="AT129" s="233" t="s">
        <v>171</v>
      </c>
      <c r="AU129" s="233" t="s">
        <v>85</v>
      </c>
      <c r="AY129" s="17" t="s">
        <v>168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7" t="s">
        <v>83</v>
      </c>
      <c r="BK129" s="234">
        <f>ROUND(P129*H129,2)</f>
        <v>0</v>
      </c>
      <c r="BL129" s="17" t="s">
        <v>175</v>
      </c>
      <c r="BM129" s="233" t="s">
        <v>85</v>
      </c>
    </row>
    <row r="130" s="2" customFormat="1">
      <c r="A130" s="38"/>
      <c r="B130" s="39"/>
      <c r="C130" s="40"/>
      <c r="D130" s="235" t="s">
        <v>176</v>
      </c>
      <c r="E130" s="40"/>
      <c r="F130" s="236" t="s">
        <v>1447</v>
      </c>
      <c r="G130" s="40"/>
      <c r="H130" s="40"/>
      <c r="I130" s="237"/>
      <c r="J130" s="237"/>
      <c r="K130" s="40"/>
      <c r="L130" s="40"/>
      <c r="M130" s="44"/>
      <c r="N130" s="238"/>
      <c r="O130" s="239"/>
      <c r="P130" s="91"/>
      <c r="Q130" s="91"/>
      <c r="R130" s="91"/>
      <c r="S130" s="91"/>
      <c r="T130" s="91"/>
      <c r="U130" s="91"/>
      <c r="V130" s="91"/>
      <c r="W130" s="91"/>
      <c r="X130" s="92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85</v>
      </c>
    </row>
    <row r="131" s="12" customFormat="1" ht="22.8" customHeight="1">
      <c r="A131" s="12"/>
      <c r="B131" s="204"/>
      <c r="C131" s="205"/>
      <c r="D131" s="206" t="s">
        <v>75</v>
      </c>
      <c r="E131" s="219" t="s">
        <v>200</v>
      </c>
      <c r="F131" s="219" t="s">
        <v>568</v>
      </c>
      <c r="G131" s="205"/>
      <c r="H131" s="205"/>
      <c r="I131" s="208"/>
      <c r="J131" s="208"/>
      <c r="K131" s="220">
        <f>BK131</f>
        <v>0</v>
      </c>
      <c r="L131" s="205"/>
      <c r="M131" s="210"/>
      <c r="N131" s="211"/>
      <c r="O131" s="212"/>
      <c r="P131" s="212"/>
      <c r="Q131" s="213">
        <f>SUM(Q132:Q137)</f>
        <v>0</v>
      </c>
      <c r="R131" s="213">
        <f>SUM(R132:R137)</f>
        <v>0</v>
      </c>
      <c r="S131" s="212"/>
      <c r="T131" s="214">
        <f>SUM(T132:T137)</f>
        <v>0</v>
      </c>
      <c r="U131" s="212"/>
      <c r="V131" s="214">
        <f>SUM(V132:V137)</f>
        <v>0</v>
      </c>
      <c r="W131" s="212"/>
      <c r="X131" s="215">
        <f>SUM(X132:X137)</f>
        <v>0</v>
      </c>
      <c r="Y131" s="12"/>
      <c r="Z131" s="12"/>
      <c r="AA131" s="12"/>
      <c r="AB131" s="12"/>
      <c r="AC131" s="12"/>
      <c r="AD131" s="12"/>
      <c r="AE131" s="12"/>
      <c r="AR131" s="216" t="s">
        <v>83</v>
      </c>
      <c r="AT131" s="217" t="s">
        <v>75</v>
      </c>
      <c r="AU131" s="217" t="s">
        <v>83</v>
      </c>
      <c r="AY131" s="216" t="s">
        <v>168</v>
      </c>
      <c r="BK131" s="218">
        <f>SUM(BK132:BK137)</f>
        <v>0</v>
      </c>
    </row>
    <row r="132" s="2" customFormat="1" ht="24.15" customHeight="1">
      <c r="A132" s="38"/>
      <c r="B132" s="39"/>
      <c r="C132" s="221" t="s">
        <v>85</v>
      </c>
      <c r="D132" s="221" t="s">
        <v>171</v>
      </c>
      <c r="E132" s="222" t="s">
        <v>1448</v>
      </c>
      <c r="F132" s="223" t="s">
        <v>1449</v>
      </c>
      <c r="G132" s="224" t="s">
        <v>478</v>
      </c>
      <c r="H132" s="225">
        <v>0.4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39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175</v>
      </c>
      <c r="AT132" s="233" t="s">
        <v>171</v>
      </c>
      <c r="AU132" s="233" t="s">
        <v>85</v>
      </c>
      <c r="AY132" s="17" t="s">
        <v>168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83</v>
      </c>
      <c r="BK132" s="234">
        <f>ROUND(P132*H132,2)</f>
        <v>0</v>
      </c>
      <c r="BL132" s="17" t="s">
        <v>175</v>
      </c>
      <c r="BM132" s="233" t="s">
        <v>175</v>
      </c>
    </row>
    <row r="133" s="2" customFormat="1">
      <c r="A133" s="38"/>
      <c r="B133" s="39"/>
      <c r="C133" s="40"/>
      <c r="D133" s="235" t="s">
        <v>176</v>
      </c>
      <c r="E133" s="40"/>
      <c r="F133" s="236" t="s">
        <v>1449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85</v>
      </c>
    </row>
    <row r="134" s="2" customFormat="1" ht="24.15" customHeight="1">
      <c r="A134" s="38"/>
      <c r="B134" s="39"/>
      <c r="C134" s="221" t="s">
        <v>179</v>
      </c>
      <c r="D134" s="221" t="s">
        <v>171</v>
      </c>
      <c r="E134" s="222" t="s">
        <v>1450</v>
      </c>
      <c r="F134" s="223" t="s">
        <v>1451</v>
      </c>
      <c r="G134" s="224" t="s">
        <v>478</v>
      </c>
      <c r="H134" s="225">
        <v>0.2</v>
      </c>
      <c r="I134" s="226"/>
      <c r="J134" s="226"/>
      <c r="K134" s="227">
        <f>ROUND(P134*H134,2)</f>
        <v>0</v>
      </c>
      <c r="L134" s="223" t="s">
        <v>1</v>
      </c>
      <c r="M134" s="44"/>
      <c r="N134" s="228" t="s">
        <v>1</v>
      </c>
      <c r="O134" s="229" t="s">
        <v>39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91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38"/>
      <c r="Z134" s="38"/>
      <c r="AA134" s="38"/>
      <c r="AB134" s="38"/>
      <c r="AC134" s="38"/>
      <c r="AD134" s="38"/>
      <c r="AE134" s="38"/>
      <c r="AR134" s="233" t="s">
        <v>175</v>
      </c>
      <c r="AT134" s="233" t="s">
        <v>171</v>
      </c>
      <c r="AU134" s="233" t="s">
        <v>85</v>
      </c>
      <c r="AY134" s="17" t="s">
        <v>168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7" t="s">
        <v>83</v>
      </c>
      <c r="BK134" s="234">
        <f>ROUND(P134*H134,2)</f>
        <v>0</v>
      </c>
      <c r="BL134" s="17" t="s">
        <v>175</v>
      </c>
      <c r="BM134" s="233" t="s">
        <v>182</v>
      </c>
    </row>
    <row r="135" s="2" customFormat="1">
      <c r="A135" s="38"/>
      <c r="B135" s="39"/>
      <c r="C135" s="40"/>
      <c r="D135" s="235" t="s">
        <v>176</v>
      </c>
      <c r="E135" s="40"/>
      <c r="F135" s="236" t="s">
        <v>1451</v>
      </c>
      <c r="G135" s="40"/>
      <c r="H135" s="40"/>
      <c r="I135" s="237"/>
      <c r="J135" s="237"/>
      <c r="K135" s="40"/>
      <c r="L135" s="40"/>
      <c r="M135" s="44"/>
      <c r="N135" s="238"/>
      <c r="O135" s="239"/>
      <c r="P135" s="91"/>
      <c r="Q135" s="91"/>
      <c r="R135" s="91"/>
      <c r="S135" s="91"/>
      <c r="T135" s="91"/>
      <c r="U135" s="91"/>
      <c r="V135" s="91"/>
      <c r="W135" s="91"/>
      <c r="X135" s="92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85</v>
      </c>
    </row>
    <row r="136" s="2" customFormat="1" ht="24.15" customHeight="1">
      <c r="A136" s="38"/>
      <c r="B136" s="39"/>
      <c r="C136" s="221" t="s">
        <v>175</v>
      </c>
      <c r="D136" s="221" t="s">
        <v>171</v>
      </c>
      <c r="E136" s="222" t="s">
        <v>1452</v>
      </c>
      <c r="F136" s="223" t="s">
        <v>1453</v>
      </c>
      <c r="G136" s="224" t="s">
        <v>478</v>
      </c>
      <c r="H136" s="225">
        <v>1.2</v>
      </c>
      <c r="I136" s="226"/>
      <c r="J136" s="226"/>
      <c r="K136" s="227">
        <f>ROUND(P136*H136,2)</f>
        <v>0</v>
      </c>
      <c r="L136" s="223" t="s">
        <v>1</v>
      </c>
      <c r="M136" s="44"/>
      <c r="N136" s="228" t="s">
        <v>1</v>
      </c>
      <c r="O136" s="229" t="s">
        <v>39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91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38"/>
      <c r="Z136" s="38"/>
      <c r="AA136" s="38"/>
      <c r="AB136" s="38"/>
      <c r="AC136" s="38"/>
      <c r="AD136" s="38"/>
      <c r="AE136" s="38"/>
      <c r="AR136" s="233" t="s">
        <v>175</v>
      </c>
      <c r="AT136" s="233" t="s">
        <v>171</v>
      </c>
      <c r="AU136" s="233" t="s">
        <v>85</v>
      </c>
      <c r="AY136" s="17" t="s">
        <v>168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7" t="s">
        <v>83</v>
      </c>
      <c r="BK136" s="234">
        <f>ROUND(P136*H136,2)</f>
        <v>0</v>
      </c>
      <c r="BL136" s="17" t="s">
        <v>175</v>
      </c>
      <c r="BM136" s="233" t="s">
        <v>185</v>
      </c>
    </row>
    <row r="137" s="2" customFormat="1">
      <c r="A137" s="38"/>
      <c r="B137" s="39"/>
      <c r="C137" s="40"/>
      <c r="D137" s="235" t="s">
        <v>176</v>
      </c>
      <c r="E137" s="40"/>
      <c r="F137" s="236" t="s">
        <v>1453</v>
      </c>
      <c r="G137" s="40"/>
      <c r="H137" s="40"/>
      <c r="I137" s="237"/>
      <c r="J137" s="237"/>
      <c r="K137" s="40"/>
      <c r="L137" s="40"/>
      <c r="M137" s="44"/>
      <c r="N137" s="238"/>
      <c r="O137" s="239"/>
      <c r="P137" s="91"/>
      <c r="Q137" s="91"/>
      <c r="R137" s="91"/>
      <c r="S137" s="91"/>
      <c r="T137" s="91"/>
      <c r="U137" s="91"/>
      <c r="V137" s="91"/>
      <c r="W137" s="91"/>
      <c r="X137" s="92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85</v>
      </c>
    </row>
    <row r="138" s="12" customFormat="1" ht="22.8" customHeight="1">
      <c r="A138" s="12"/>
      <c r="B138" s="204"/>
      <c r="C138" s="205"/>
      <c r="D138" s="206" t="s">
        <v>75</v>
      </c>
      <c r="E138" s="219" t="s">
        <v>649</v>
      </c>
      <c r="F138" s="219" t="s">
        <v>650</v>
      </c>
      <c r="G138" s="205"/>
      <c r="H138" s="205"/>
      <c r="I138" s="208"/>
      <c r="J138" s="208"/>
      <c r="K138" s="220">
        <f>BK138</f>
        <v>0</v>
      </c>
      <c r="L138" s="205"/>
      <c r="M138" s="210"/>
      <c r="N138" s="211"/>
      <c r="O138" s="212"/>
      <c r="P138" s="212"/>
      <c r="Q138" s="213">
        <f>SUM(Q139:Q150)</f>
        <v>0</v>
      </c>
      <c r="R138" s="213">
        <f>SUM(R139:R150)</f>
        <v>0</v>
      </c>
      <c r="S138" s="212"/>
      <c r="T138" s="214">
        <f>SUM(T139:T150)</f>
        <v>0</v>
      </c>
      <c r="U138" s="212"/>
      <c r="V138" s="214">
        <f>SUM(V139:V150)</f>
        <v>0</v>
      </c>
      <c r="W138" s="212"/>
      <c r="X138" s="215">
        <f>SUM(X139:X150)</f>
        <v>0</v>
      </c>
      <c r="Y138" s="12"/>
      <c r="Z138" s="12"/>
      <c r="AA138" s="12"/>
      <c r="AB138" s="12"/>
      <c r="AC138" s="12"/>
      <c r="AD138" s="12"/>
      <c r="AE138" s="12"/>
      <c r="AR138" s="216" t="s">
        <v>83</v>
      </c>
      <c r="AT138" s="217" t="s">
        <v>75</v>
      </c>
      <c r="AU138" s="217" t="s">
        <v>83</v>
      </c>
      <c r="AY138" s="216" t="s">
        <v>168</v>
      </c>
      <c r="BK138" s="218">
        <f>SUM(BK139:BK150)</f>
        <v>0</v>
      </c>
    </row>
    <row r="139" s="2" customFormat="1" ht="24.15" customHeight="1">
      <c r="A139" s="38"/>
      <c r="B139" s="39"/>
      <c r="C139" s="221" t="s">
        <v>186</v>
      </c>
      <c r="D139" s="221" t="s">
        <v>171</v>
      </c>
      <c r="E139" s="222" t="s">
        <v>1454</v>
      </c>
      <c r="F139" s="223" t="s">
        <v>1455</v>
      </c>
      <c r="G139" s="224" t="s">
        <v>226</v>
      </c>
      <c r="H139" s="225">
        <v>0.069</v>
      </c>
      <c r="I139" s="226"/>
      <c r="J139" s="226"/>
      <c r="K139" s="227">
        <f>ROUND(P139*H139,2)</f>
        <v>0</v>
      </c>
      <c r="L139" s="223" t="s">
        <v>1</v>
      </c>
      <c r="M139" s="44"/>
      <c r="N139" s="228" t="s">
        <v>1</v>
      </c>
      <c r="O139" s="229" t="s">
        <v>39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91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38"/>
      <c r="Z139" s="38"/>
      <c r="AA139" s="38"/>
      <c r="AB139" s="38"/>
      <c r="AC139" s="38"/>
      <c r="AD139" s="38"/>
      <c r="AE139" s="38"/>
      <c r="AR139" s="233" t="s">
        <v>175</v>
      </c>
      <c r="AT139" s="233" t="s">
        <v>171</v>
      </c>
      <c r="AU139" s="233" t="s">
        <v>85</v>
      </c>
      <c r="AY139" s="17" t="s">
        <v>168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7" t="s">
        <v>83</v>
      </c>
      <c r="BK139" s="234">
        <f>ROUND(P139*H139,2)</f>
        <v>0</v>
      </c>
      <c r="BL139" s="17" t="s">
        <v>175</v>
      </c>
      <c r="BM139" s="233" t="s">
        <v>189</v>
      </c>
    </row>
    <row r="140" s="2" customFormat="1">
      <c r="A140" s="38"/>
      <c r="B140" s="39"/>
      <c r="C140" s="40"/>
      <c r="D140" s="235" t="s">
        <v>176</v>
      </c>
      <c r="E140" s="40"/>
      <c r="F140" s="236" t="s">
        <v>1455</v>
      </c>
      <c r="G140" s="40"/>
      <c r="H140" s="40"/>
      <c r="I140" s="237"/>
      <c r="J140" s="237"/>
      <c r="K140" s="40"/>
      <c r="L140" s="40"/>
      <c r="M140" s="44"/>
      <c r="N140" s="238"/>
      <c r="O140" s="239"/>
      <c r="P140" s="91"/>
      <c r="Q140" s="91"/>
      <c r="R140" s="91"/>
      <c r="S140" s="91"/>
      <c r="T140" s="91"/>
      <c r="U140" s="91"/>
      <c r="V140" s="91"/>
      <c r="W140" s="91"/>
      <c r="X140" s="92"/>
      <c r="Y140" s="38"/>
      <c r="Z140" s="38"/>
      <c r="AA140" s="38"/>
      <c r="AB140" s="38"/>
      <c r="AC140" s="38"/>
      <c r="AD140" s="38"/>
      <c r="AE140" s="38"/>
      <c r="AT140" s="17" t="s">
        <v>176</v>
      </c>
      <c r="AU140" s="17" t="s">
        <v>85</v>
      </c>
    </row>
    <row r="141" s="2" customFormat="1" ht="24.15" customHeight="1">
      <c r="A141" s="38"/>
      <c r="B141" s="39"/>
      <c r="C141" s="221" t="s">
        <v>182</v>
      </c>
      <c r="D141" s="221" t="s">
        <v>171</v>
      </c>
      <c r="E141" s="222" t="s">
        <v>655</v>
      </c>
      <c r="F141" s="223" t="s">
        <v>656</v>
      </c>
      <c r="G141" s="224" t="s">
        <v>226</v>
      </c>
      <c r="H141" s="225">
        <v>0.069</v>
      </c>
      <c r="I141" s="226"/>
      <c r="J141" s="226"/>
      <c r="K141" s="227">
        <f>ROUND(P141*H141,2)</f>
        <v>0</v>
      </c>
      <c r="L141" s="223" t="s">
        <v>1</v>
      </c>
      <c r="M141" s="44"/>
      <c r="N141" s="228" t="s">
        <v>1</v>
      </c>
      <c r="O141" s="229" t="s">
        <v>39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91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38"/>
      <c r="Z141" s="38"/>
      <c r="AA141" s="38"/>
      <c r="AB141" s="38"/>
      <c r="AC141" s="38"/>
      <c r="AD141" s="38"/>
      <c r="AE141" s="38"/>
      <c r="AR141" s="233" t="s">
        <v>175</v>
      </c>
      <c r="AT141" s="233" t="s">
        <v>171</v>
      </c>
      <c r="AU141" s="233" t="s">
        <v>85</v>
      </c>
      <c r="AY141" s="17" t="s">
        <v>168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7" t="s">
        <v>83</v>
      </c>
      <c r="BK141" s="234">
        <f>ROUND(P141*H141,2)</f>
        <v>0</v>
      </c>
      <c r="BL141" s="17" t="s">
        <v>175</v>
      </c>
      <c r="BM141" s="233" t="s">
        <v>9</v>
      </c>
    </row>
    <row r="142" s="2" customFormat="1">
      <c r="A142" s="38"/>
      <c r="B142" s="39"/>
      <c r="C142" s="40"/>
      <c r="D142" s="235" t="s">
        <v>176</v>
      </c>
      <c r="E142" s="40"/>
      <c r="F142" s="236" t="s">
        <v>656</v>
      </c>
      <c r="G142" s="40"/>
      <c r="H142" s="40"/>
      <c r="I142" s="237"/>
      <c r="J142" s="237"/>
      <c r="K142" s="40"/>
      <c r="L142" s="40"/>
      <c r="M142" s="44"/>
      <c r="N142" s="238"/>
      <c r="O142" s="239"/>
      <c r="P142" s="91"/>
      <c r="Q142" s="91"/>
      <c r="R142" s="91"/>
      <c r="S142" s="91"/>
      <c r="T142" s="91"/>
      <c r="U142" s="91"/>
      <c r="V142" s="91"/>
      <c r="W142" s="91"/>
      <c r="X142" s="92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85</v>
      </c>
    </row>
    <row r="143" s="2" customFormat="1" ht="24.15" customHeight="1">
      <c r="A143" s="38"/>
      <c r="B143" s="39"/>
      <c r="C143" s="221" t="s">
        <v>192</v>
      </c>
      <c r="D143" s="221" t="s">
        <v>171</v>
      </c>
      <c r="E143" s="222" t="s">
        <v>658</v>
      </c>
      <c r="F143" s="223" t="s">
        <v>659</v>
      </c>
      <c r="G143" s="224" t="s">
        <v>226</v>
      </c>
      <c r="H143" s="225">
        <v>1.3799999999999998</v>
      </c>
      <c r="I143" s="226"/>
      <c r="J143" s="226"/>
      <c r="K143" s="227">
        <f>ROUND(P143*H143,2)</f>
        <v>0</v>
      </c>
      <c r="L143" s="223" t="s">
        <v>1</v>
      </c>
      <c r="M143" s="44"/>
      <c r="N143" s="228" t="s">
        <v>1</v>
      </c>
      <c r="O143" s="229" t="s">
        <v>39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91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38"/>
      <c r="Z143" s="38"/>
      <c r="AA143" s="38"/>
      <c r="AB143" s="38"/>
      <c r="AC143" s="38"/>
      <c r="AD143" s="38"/>
      <c r="AE143" s="38"/>
      <c r="AR143" s="233" t="s">
        <v>175</v>
      </c>
      <c r="AT143" s="233" t="s">
        <v>171</v>
      </c>
      <c r="AU143" s="233" t="s">
        <v>85</v>
      </c>
      <c r="AY143" s="17" t="s">
        <v>168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7" t="s">
        <v>83</v>
      </c>
      <c r="BK143" s="234">
        <f>ROUND(P143*H143,2)</f>
        <v>0</v>
      </c>
      <c r="BL143" s="17" t="s">
        <v>175</v>
      </c>
      <c r="BM143" s="233" t="s">
        <v>195</v>
      </c>
    </row>
    <row r="144" s="2" customFormat="1">
      <c r="A144" s="38"/>
      <c r="B144" s="39"/>
      <c r="C144" s="40"/>
      <c r="D144" s="235" t="s">
        <v>176</v>
      </c>
      <c r="E144" s="40"/>
      <c r="F144" s="236" t="s">
        <v>659</v>
      </c>
      <c r="G144" s="40"/>
      <c r="H144" s="40"/>
      <c r="I144" s="237"/>
      <c r="J144" s="237"/>
      <c r="K144" s="40"/>
      <c r="L144" s="40"/>
      <c r="M144" s="44"/>
      <c r="N144" s="238"/>
      <c r="O144" s="239"/>
      <c r="P144" s="91"/>
      <c r="Q144" s="91"/>
      <c r="R144" s="91"/>
      <c r="S144" s="91"/>
      <c r="T144" s="91"/>
      <c r="U144" s="91"/>
      <c r="V144" s="91"/>
      <c r="W144" s="91"/>
      <c r="X144" s="92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85</v>
      </c>
    </row>
    <row r="145" s="13" customFormat="1">
      <c r="A145" s="13"/>
      <c r="B145" s="240"/>
      <c r="C145" s="241"/>
      <c r="D145" s="235" t="s">
        <v>205</v>
      </c>
      <c r="E145" s="242" t="s">
        <v>1</v>
      </c>
      <c r="F145" s="243" t="s">
        <v>1456</v>
      </c>
      <c r="G145" s="241"/>
      <c r="H145" s="244">
        <v>1.3799999999999998</v>
      </c>
      <c r="I145" s="245"/>
      <c r="J145" s="245"/>
      <c r="K145" s="241"/>
      <c r="L145" s="241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3"/>
      <c r="Z145" s="13"/>
      <c r="AA145" s="13"/>
      <c r="AB145" s="13"/>
      <c r="AC145" s="13"/>
      <c r="AD145" s="13"/>
      <c r="AE145" s="13"/>
      <c r="AT145" s="250" t="s">
        <v>205</v>
      </c>
      <c r="AU145" s="250" t="s">
        <v>85</v>
      </c>
      <c r="AV145" s="13" t="s">
        <v>85</v>
      </c>
      <c r="AW145" s="13" t="s">
        <v>5</v>
      </c>
      <c r="AX145" s="13" t="s">
        <v>76</v>
      </c>
      <c r="AY145" s="250" t="s">
        <v>168</v>
      </c>
    </row>
    <row r="146" s="14" customFormat="1">
      <c r="A146" s="14"/>
      <c r="B146" s="251"/>
      <c r="C146" s="252"/>
      <c r="D146" s="235" t="s">
        <v>205</v>
      </c>
      <c r="E146" s="253" t="s">
        <v>1</v>
      </c>
      <c r="F146" s="254" t="s">
        <v>207</v>
      </c>
      <c r="G146" s="252"/>
      <c r="H146" s="255">
        <v>1.3799999999999998</v>
      </c>
      <c r="I146" s="256"/>
      <c r="J146" s="256"/>
      <c r="K146" s="252"/>
      <c r="L146" s="252"/>
      <c r="M146" s="257"/>
      <c r="N146" s="258"/>
      <c r="O146" s="259"/>
      <c r="P146" s="259"/>
      <c r="Q146" s="259"/>
      <c r="R146" s="259"/>
      <c r="S146" s="259"/>
      <c r="T146" s="259"/>
      <c r="U146" s="259"/>
      <c r="V146" s="259"/>
      <c r="W146" s="259"/>
      <c r="X146" s="260"/>
      <c r="Y146" s="14"/>
      <c r="Z146" s="14"/>
      <c r="AA146" s="14"/>
      <c r="AB146" s="14"/>
      <c r="AC146" s="14"/>
      <c r="AD146" s="14"/>
      <c r="AE146" s="14"/>
      <c r="AT146" s="261" t="s">
        <v>205</v>
      </c>
      <c r="AU146" s="261" t="s">
        <v>85</v>
      </c>
      <c r="AV146" s="14" t="s">
        <v>175</v>
      </c>
      <c r="AW146" s="14" t="s">
        <v>5</v>
      </c>
      <c r="AX146" s="14" t="s">
        <v>83</v>
      </c>
      <c r="AY146" s="261" t="s">
        <v>168</v>
      </c>
    </row>
    <row r="147" s="2" customFormat="1" ht="33" customHeight="1">
      <c r="A147" s="38"/>
      <c r="B147" s="39"/>
      <c r="C147" s="221" t="s">
        <v>185</v>
      </c>
      <c r="D147" s="221" t="s">
        <v>171</v>
      </c>
      <c r="E147" s="222" t="s">
        <v>1457</v>
      </c>
      <c r="F147" s="223" t="s">
        <v>1458</v>
      </c>
      <c r="G147" s="224" t="s">
        <v>226</v>
      </c>
      <c r="H147" s="225">
        <v>0.069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1458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2" customFormat="1" ht="24.15" customHeight="1">
      <c r="A149" s="38"/>
      <c r="B149" s="39"/>
      <c r="C149" s="221" t="s">
        <v>200</v>
      </c>
      <c r="D149" s="221" t="s">
        <v>171</v>
      </c>
      <c r="E149" s="222" t="s">
        <v>1459</v>
      </c>
      <c r="F149" s="223" t="s">
        <v>1460</v>
      </c>
      <c r="G149" s="224" t="s">
        <v>226</v>
      </c>
      <c r="H149" s="225">
        <v>0.069</v>
      </c>
      <c r="I149" s="226"/>
      <c r="J149" s="226"/>
      <c r="K149" s="227">
        <f>ROUND(P149*H149,2)</f>
        <v>0</v>
      </c>
      <c r="L149" s="223" t="s">
        <v>1</v>
      </c>
      <c r="M149" s="44"/>
      <c r="N149" s="228" t="s">
        <v>1</v>
      </c>
      <c r="O149" s="229" t="s">
        <v>39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91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38"/>
      <c r="Z149" s="38"/>
      <c r="AA149" s="38"/>
      <c r="AB149" s="38"/>
      <c r="AC149" s="38"/>
      <c r="AD149" s="38"/>
      <c r="AE149" s="38"/>
      <c r="AR149" s="233" t="s">
        <v>175</v>
      </c>
      <c r="AT149" s="233" t="s">
        <v>171</v>
      </c>
      <c r="AU149" s="233" t="s">
        <v>85</v>
      </c>
      <c r="AY149" s="17" t="s">
        <v>168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7" t="s">
        <v>83</v>
      </c>
      <c r="BK149" s="234">
        <f>ROUND(P149*H149,2)</f>
        <v>0</v>
      </c>
      <c r="BL149" s="17" t="s">
        <v>175</v>
      </c>
      <c r="BM149" s="233" t="s">
        <v>204</v>
      </c>
    </row>
    <row r="150" s="2" customFormat="1">
      <c r="A150" s="38"/>
      <c r="B150" s="39"/>
      <c r="C150" s="40"/>
      <c r="D150" s="235" t="s">
        <v>176</v>
      </c>
      <c r="E150" s="40"/>
      <c r="F150" s="236" t="s">
        <v>1460</v>
      </c>
      <c r="G150" s="40"/>
      <c r="H150" s="40"/>
      <c r="I150" s="237"/>
      <c r="J150" s="237"/>
      <c r="K150" s="40"/>
      <c r="L150" s="40"/>
      <c r="M150" s="44"/>
      <c r="N150" s="238"/>
      <c r="O150" s="239"/>
      <c r="P150" s="91"/>
      <c r="Q150" s="91"/>
      <c r="R150" s="91"/>
      <c r="S150" s="91"/>
      <c r="T150" s="91"/>
      <c r="U150" s="91"/>
      <c r="V150" s="91"/>
      <c r="W150" s="91"/>
      <c r="X150" s="92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85</v>
      </c>
    </row>
    <row r="151" s="12" customFormat="1" ht="22.8" customHeight="1">
      <c r="A151" s="12"/>
      <c r="B151" s="204"/>
      <c r="C151" s="205"/>
      <c r="D151" s="206" t="s">
        <v>75</v>
      </c>
      <c r="E151" s="219" t="s">
        <v>666</v>
      </c>
      <c r="F151" s="219" t="s">
        <v>667</v>
      </c>
      <c r="G151" s="205"/>
      <c r="H151" s="205"/>
      <c r="I151" s="208"/>
      <c r="J151" s="208"/>
      <c r="K151" s="220">
        <f>BK151</f>
        <v>0</v>
      </c>
      <c r="L151" s="205"/>
      <c r="M151" s="210"/>
      <c r="N151" s="211"/>
      <c r="O151" s="212"/>
      <c r="P151" s="212"/>
      <c r="Q151" s="213">
        <f>SUM(Q152:Q153)</f>
        <v>0</v>
      </c>
      <c r="R151" s="213">
        <f>SUM(R152:R153)</f>
        <v>0</v>
      </c>
      <c r="S151" s="212"/>
      <c r="T151" s="214">
        <f>SUM(T152:T153)</f>
        <v>0</v>
      </c>
      <c r="U151" s="212"/>
      <c r="V151" s="214">
        <f>SUM(V152:V153)</f>
        <v>0</v>
      </c>
      <c r="W151" s="212"/>
      <c r="X151" s="215">
        <f>SUM(X152:X153)</f>
        <v>0</v>
      </c>
      <c r="Y151" s="12"/>
      <c r="Z151" s="12"/>
      <c r="AA151" s="12"/>
      <c r="AB151" s="12"/>
      <c r="AC151" s="12"/>
      <c r="AD151" s="12"/>
      <c r="AE151" s="12"/>
      <c r="AR151" s="216" t="s">
        <v>83</v>
      </c>
      <c r="AT151" s="217" t="s">
        <v>75</v>
      </c>
      <c r="AU151" s="217" t="s">
        <v>83</v>
      </c>
      <c r="AY151" s="216" t="s">
        <v>168</v>
      </c>
      <c r="BK151" s="218">
        <f>SUM(BK152:BK153)</f>
        <v>0</v>
      </c>
    </row>
    <row r="152" s="2" customFormat="1" ht="24.15" customHeight="1">
      <c r="A152" s="38"/>
      <c r="B152" s="39"/>
      <c r="C152" s="221" t="s">
        <v>189</v>
      </c>
      <c r="D152" s="221" t="s">
        <v>171</v>
      </c>
      <c r="E152" s="222" t="s">
        <v>1461</v>
      </c>
      <c r="F152" s="223" t="s">
        <v>1462</v>
      </c>
      <c r="G152" s="224" t="s">
        <v>226</v>
      </c>
      <c r="H152" s="225">
        <v>0.48599999999999992</v>
      </c>
      <c r="I152" s="226"/>
      <c r="J152" s="226"/>
      <c r="K152" s="227">
        <f>ROUND(P152*H152,2)</f>
        <v>0</v>
      </c>
      <c r="L152" s="223" t="s">
        <v>1</v>
      </c>
      <c r="M152" s="44"/>
      <c r="N152" s="228" t="s">
        <v>1</v>
      </c>
      <c r="O152" s="229" t="s">
        <v>39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91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38"/>
      <c r="Z152" s="38"/>
      <c r="AA152" s="38"/>
      <c r="AB152" s="38"/>
      <c r="AC152" s="38"/>
      <c r="AD152" s="38"/>
      <c r="AE152" s="38"/>
      <c r="AR152" s="233" t="s">
        <v>175</v>
      </c>
      <c r="AT152" s="233" t="s">
        <v>171</v>
      </c>
      <c r="AU152" s="233" t="s">
        <v>85</v>
      </c>
      <c r="AY152" s="17" t="s">
        <v>168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7" t="s">
        <v>83</v>
      </c>
      <c r="BK152" s="234">
        <f>ROUND(P152*H152,2)</f>
        <v>0</v>
      </c>
      <c r="BL152" s="17" t="s">
        <v>175</v>
      </c>
      <c r="BM152" s="233" t="s">
        <v>211</v>
      </c>
    </row>
    <row r="153" s="2" customFormat="1">
      <c r="A153" s="38"/>
      <c r="B153" s="39"/>
      <c r="C153" s="40"/>
      <c r="D153" s="235" t="s">
        <v>176</v>
      </c>
      <c r="E153" s="40"/>
      <c r="F153" s="236" t="s">
        <v>1462</v>
      </c>
      <c r="G153" s="40"/>
      <c r="H153" s="40"/>
      <c r="I153" s="237"/>
      <c r="J153" s="237"/>
      <c r="K153" s="40"/>
      <c r="L153" s="40"/>
      <c r="M153" s="44"/>
      <c r="N153" s="238"/>
      <c r="O153" s="239"/>
      <c r="P153" s="91"/>
      <c r="Q153" s="91"/>
      <c r="R153" s="91"/>
      <c r="S153" s="91"/>
      <c r="T153" s="91"/>
      <c r="U153" s="91"/>
      <c r="V153" s="91"/>
      <c r="W153" s="91"/>
      <c r="X153" s="92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85</v>
      </c>
    </row>
    <row r="154" s="12" customFormat="1" ht="25.92" customHeight="1">
      <c r="A154" s="12"/>
      <c r="B154" s="204"/>
      <c r="C154" s="205"/>
      <c r="D154" s="206" t="s">
        <v>75</v>
      </c>
      <c r="E154" s="207" t="s">
        <v>671</v>
      </c>
      <c r="F154" s="207" t="s">
        <v>672</v>
      </c>
      <c r="G154" s="205"/>
      <c r="H154" s="205"/>
      <c r="I154" s="208"/>
      <c r="J154" s="208"/>
      <c r="K154" s="209">
        <f>BK154</f>
        <v>0</v>
      </c>
      <c r="L154" s="205"/>
      <c r="M154" s="210"/>
      <c r="N154" s="211"/>
      <c r="O154" s="212"/>
      <c r="P154" s="212"/>
      <c r="Q154" s="213">
        <f>Q155+Q198+Q221+Q242</f>
        <v>0</v>
      </c>
      <c r="R154" s="213">
        <f>R155+R198+R221+R242</f>
        <v>0</v>
      </c>
      <c r="S154" s="212"/>
      <c r="T154" s="214">
        <f>T155+T198+T221+T242</f>
        <v>0</v>
      </c>
      <c r="U154" s="212"/>
      <c r="V154" s="214">
        <f>V155+V198+V221+V242</f>
        <v>0</v>
      </c>
      <c r="W154" s="212"/>
      <c r="X154" s="215">
        <f>X155+X198+X221+X242</f>
        <v>0</v>
      </c>
      <c r="Y154" s="12"/>
      <c r="Z154" s="12"/>
      <c r="AA154" s="12"/>
      <c r="AB154" s="12"/>
      <c r="AC154" s="12"/>
      <c r="AD154" s="12"/>
      <c r="AE154" s="12"/>
      <c r="AR154" s="216" t="s">
        <v>85</v>
      </c>
      <c r="AT154" s="217" t="s">
        <v>75</v>
      </c>
      <c r="AU154" s="217" t="s">
        <v>76</v>
      </c>
      <c r="AY154" s="216" t="s">
        <v>168</v>
      </c>
      <c r="BK154" s="218">
        <f>BK155+BK198+BK221+BK242</f>
        <v>0</v>
      </c>
    </row>
    <row r="155" s="12" customFormat="1" ht="22.8" customHeight="1">
      <c r="A155" s="12"/>
      <c r="B155" s="204"/>
      <c r="C155" s="205"/>
      <c r="D155" s="206" t="s">
        <v>75</v>
      </c>
      <c r="E155" s="219" t="s">
        <v>1463</v>
      </c>
      <c r="F155" s="219" t="s">
        <v>1464</v>
      </c>
      <c r="G155" s="205"/>
      <c r="H155" s="205"/>
      <c r="I155" s="208"/>
      <c r="J155" s="208"/>
      <c r="K155" s="220">
        <f>BK155</f>
        <v>0</v>
      </c>
      <c r="L155" s="205"/>
      <c r="M155" s="210"/>
      <c r="N155" s="211"/>
      <c r="O155" s="212"/>
      <c r="P155" s="212"/>
      <c r="Q155" s="213">
        <f>SUM(Q156:Q197)</f>
        <v>0</v>
      </c>
      <c r="R155" s="213">
        <f>SUM(R156:R197)</f>
        <v>0</v>
      </c>
      <c r="S155" s="212"/>
      <c r="T155" s="214">
        <f>SUM(T156:T197)</f>
        <v>0</v>
      </c>
      <c r="U155" s="212"/>
      <c r="V155" s="214">
        <f>SUM(V156:V197)</f>
        <v>0</v>
      </c>
      <c r="W155" s="212"/>
      <c r="X155" s="215">
        <f>SUM(X156:X197)</f>
        <v>0</v>
      </c>
      <c r="Y155" s="12"/>
      <c r="Z155" s="12"/>
      <c r="AA155" s="12"/>
      <c r="AB155" s="12"/>
      <c r="AC155" s="12"/>
      <c r="AD155" s="12"/>
      <c r="AE155" s="12"/>
      <c r="AR155" s="216" t="s">
        <v>85</v>
      </c>
      <c r="AT155" s="217" t="s">
        <v>75</v>
      </c>
      <c r="AU155" s="217" t="s">
        <v>83</v>
      </c>
      <c r="AY155" s="216" t="s">
        <v>168</v>
      </c>
      <c r="BK155" s="218">
        <f>SUM(BK156:BK197)</f>
        <v>0</v>
      </c>
    </row>
    <row r="156" s="2" customFormat="1" ht="16.5" customHeight="1">
      <c r="A156" s="38"/>
      <c r="B156" s="39"/>
      <c r="C156" s="221" t="s">
        <v>169</v>
      </c>
      <c r="D156" s="221" t="s">
        <v>171</v>
      </c>
      <c r="E156" s="222" t="s">
        <v>1465</v>
      </c>
      <c r="F156" s="223" t="s">
        <v>1466</v>
      </c>
      <c r="G156" s="224" t="s">
        <v>292</v>
      </c>
      <c r="H156" s="225">
        <v>1</v>
      </c>
      <c r="I156" s="226"/>
      <c r="J156" s="226"/>
      <c r="K156" s="227">
        <f>ROUND(P156*H156,2)</f>
        <v>0</v>
      </c>
      <c r="L156" s="223" t="s">
        <v>1</v>
      </c>
      <c r="M156" s="44"/>
      <c r="N156" s="228" t="s">
        <v>1</v>
      </c>
      <c r="O156" s="229" t="s">
        <v>39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91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38"/>
      <c r="Z156" s="38"/>
      <c r="AA156" s="38"/>
      <c r="AB156" s="38"/>
      <c r="AC156" s="38"/>
      <c r="AD156" s="38"/>
      <c r="AE156" s="38"/>
      <c r="AR156" s="233" t="s">
        <v>198</v>
      </c>
      <c r="AT156" s="233" t="s">
        <v>171</v>
      </c>
      <c r="AU156" s="233" t="s">
        <v>85</v>
      </c>
      <c r="AY156" s="17" t="s">
        <v>168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7" t="s">
        <v>83</v>
      </c>
      <c r="BK156" s="234">
        <f>ROUND(P156*H156,2)</f>
        <v>0</v>
      </c>
      <c r="BL156" s="17" t="s">
        <v>198</v>
      </c>
      <c r="BM156" s="233" t="s">
        <v>215</v>
      </c>
    </row>
    <row r="157" s="2" customFormat="1">
      <c r="A157" s="38"/>
      <c r="B157" s="39"/>
      <c r="C157" s="40"/>
      <c r="D157" s="235" t="s">
        <v>176</v>
      </c>
      <c r="E157" s="40"/>
      <c r="F157" s="236" t="s">
        <v>1466</v>
      </c>
      <c r="G157" s="40"/>
      <c r="H157" s="40"/>
      <c r="I157" s="237"/>
      <c r="J157" s="237"/>
      <c r="K157" s="40"/>
      <c r="L157" s="40"/>
      <c r="M157" s="44"/>
      <c r="N157" s="238"/>
      <c r="O157" s="239"/>
      <c r="P157" s="91"/>
      <c r="Q157" s="91"/>
      <c r="R157" s="91"/>
      <c r="S157" s="91"/>
      <c r="T157" s="91"/>
      <c r="U157" s="91"/>
      <c r="V157" s="91"/>
      <c r="W157" s="91"/>
      <c r="X157" s="92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85</v>
      </c>
    </row>
    <row r="158" s="2" customFormat="1" ht="16.5" customHeight="1">
      <c r="A158" s="38"/>
      <c r="B158" s="39"/>
      <c r="C158" s="221" t="s">
        <v>9</v>
      </c>
      <c r="D158" s="221" t="s">
        <v>171</v>
      </c>
      <c r="E158" s="222" t="s">
        <v>1467</v>
      </c>
      <c r="F158" s="223" t="s">
        <v>1468</v>
      </c>
      <c r="G158" s="224" t="s">
        <v>292</v>
      </c>
      <c r="H158" s="225">
        <v>1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198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198</v>
      </c>
      <c r="BM158" s="233" t="s">
        <v>219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1468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2" customFormat="1" ht="16.5" customHeight="1">
      <c r="A160" s="38"/>
      <c r="B160" s="39"/>
      <c r="C160" s="221" t="s">
        <v>220</v>
      </c>
      <c r="D160" s="221" t="s">
        <v>171</v>
      </c>
      <c r="E160" s="222" t="s">
        <v>1469</v>
      </c>
      <c r="F160" s="223" t="s">
        <v>1470</v>
      </c>
      <c r="G160" s="224" t="s">
        <v>292</v>
      </c>
      <c r="H160" s="225">
        <v>6</v>
      </c>
      <c r="I160" s="226"/>
      <c r="J160" s="226"/>
      <c r="K160" s="227">
        <f>ROUND(P160*H160,2)</f>
        <v>0</v>
      </c>
      <c r="L160" s="223" t="s">
        <v>1</v>
      </c>
      <c r="M160" s="44"/>
      <c r="N160" s="228" t="s">
        <v>1</v>
      </c>
      <c r="O160" s="229" t="s">
        <v>39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91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38"/>
      <c r="Z160" s="38"/>
      <c r="AA160" s="38"/>
      <c r="AB160" s="38"/>
      <c r="AC160" s="38"/>
      <c r="AD160" s="38"/>
      <c r="AE160" s="38"/>
      <c r="AR160" s="233" t="s">
        <v>198</v>
      </c>
      <c r="AT160" s="233" t="s">
        <v>171</v>
      </c>
      <c r="AU160" s="233" t="s">
        <v>85</v>
      </c>
      <c r="AY160" s="17" t="s">
        <v>168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7" t="s">
        <v>83</v>
      </c>
      <c r="BK160" s="234">
        <f>ROUND(P160*H160,2)</f>
        <v>0</v>
      </c>
      <c r="BL160" s="17" t="s">
        <v>198</v>
      </c>
      <c r="BM160" s="233" t="s">
        <v>223</v>
      </c>
    </row>
    <row r="161" s="2" customFormat="1">
      <c r="A161" s="38"/>
      <c r="B161" s="39"/>
      <c r="C161" s="40"/>
      <c r="D161" s="235" t="s">
        <v>176</v>
      </c>
      <c r="E161" s="40"/>
      <c r="F161" s="236" t="s">
        <v>1470</v>
      </c>
      <c r="G161" s="40"/>
      <c r="H161" s="40"/>
      <c r="I161" s="237"/>
      <c r="J161" s="237"/>
      <c r="K161" s="40"/>
      <c r="L161" s="40"/>
      <c r="M161" s="44"/>
      <c r="N161" s="238"/>
      <c r="O161" s="239"/>
      <c r="P161" s="91"/>
      <c r="Q161" s="91"/>
      <c r="R161" s="91"/>
      <c r="S161" s="91"/>
      <c r="T161" s="91"/>
      <c r="U161" s="91"/>
      <c r="V161" s="91"/>
      <c r="W161" s="91"/>
      <c r="X161" s="92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85</v>
      </c>
    </row>
    <row r="162" s="2" customFormat="1" ht="16.5" customHeight="1">
      <c r="A162" s="38"/>
      <c r="B162" s="39"/>
      <c r="C162" s="221" t="s">
        <v>195</v>
      </c>
      <c r="D162" s="221" t="s">
        <v>171</v>
      </c>
      <c r="E162" s="222" t="s">
        <v>1471</v>
      </c>
      <c r="F162" s="223" t="s">
        <v>1472</v>
      </c>
      <c r="G162" s="224" t="s">
        <v>478</v>
      </c>
      <c r="H162" s="225">
        <v>4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227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1472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1.75" customHeight="1">
      <c r="A164" s="38"/>
      <c r="B164" s="39"/>
      <c r="C164" s="262" t="s">
        <v>229</v>
      </c>
      <c r="D164" s="262" t="s">
        <v>304</v>
      </c>
      <c r="E164" s="263" t="s">
        <v>1473</v>
      </c>
      <c r="F164" s="264" t="s">
        <v>1474</v>
      </c>
      <c r="G164" s="265" t="s">
        <v>292</v>
      </c>
      <c r="H164" s="266">
        <v>8</v>
      </c>
      <c r="I164" s="267"/>
      <c r="J164" s="268"/>
      <c r="K164" s="269">
        <f>ROUND(P164*H164,2)</f>
        <v>0</v>
      </c>
      <c r="L164" s="264" t="s">
        <v>1</v>
      </c>
      <c r="M164" s="270"/>
      <c r="N164" s="271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236</v>
      </c>
      <c r="AT164" s="233" t="s">
        <v>304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232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1474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2" customFormat="1" ht="16.5" customHeight="1">
      <c r="A166" s="38"/>
      <c r="B166" s="39"/>
      <c r="C166" s="221" t="s">
        <v>198</v>
      </c>
      <c r="D166" s="221" t="s">
        <v>171</v>
      </c>
      <c r="E166" s="222" t="s">
        <v>1475</v>
      </c>
      <c r="F166" s="223" t="s">
        <v>1476</v>
      </c>
      <c r="G166" s="224" t="s">
        <v>478</v>
      </c>
      <c r="H166" s="225">
        <v>36</v>
      </c>
      <c r="I166" s="226"/>
      <c r="J166" s="226"/>
      <c r="K166" s="227">
        <f>ROUND(P166*H166,2)</f>
        <v>0</v>
      </c>
      <c r="L166" s="223" t="s">
        <v>1</v>
      </c>
      <c r="M166" s="44"/>
      <c r="N166" s="228" t="s">
        <v>1</v>
      </c>
      <c r="O166" s="229" t="s">
        <v>39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91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38"/>
      <c r="Z166" s="38"/>
      <c r="AA166" s="38"/>
      <c r="AB166" s="38"/>
      <c r="AC166" s="38"/>
      <c r="AD166" s="38"/>
      <c r="AE166" s="38"/>
      <c r="AR166" s="233" t="s">
        <v>198</v>
      </c>
      <c r="AT166" s="233" t="s">
        <v>171</v>
      </c>
      <c r="AU166" s="233" t="s">
        <v>85</v>
      </c>
      <c r="AY166" s="17" t="s">
        <v>168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7" t="s">
        <v>83</v>
      </c>
      <c r="BK166" s="234">
        <f>ROUND(P166*H166,2)</f>
        <v>0</v>
      </c>
      <c r="BL166" s="17" t="s">
        <v>198</v>
      </c>
      <c r="BM166" s="233" t="s">
        <v>236</v>
      </c>
    </row>
    <row r="167" s="2" customFormat="1">
      <c r="A167" s="38"/>
      <c r="B167" s="39"/>
      <c r="C167" s="40"/>
      <c r="D167" s="235" t="s">
        <v>176</v>
      </c>
      <c r="E167" s="40"/>
      <c r="F167" s="236" t="s">
        <v>1476</v>
      </c>
      <c r="G167" s="40"/>
      <c r="H167" s="40"/>
      <c r="I167" s="237"/>
      <c r="J167" s="237"/>
      <c r="K167" s="40"/>
      <c r="L167" s="40"/>
      <c r="M167" s="44"/>
      <c r="N167" s="238"/>
      <c r="O167" s="239"/>
      <c r="P167" s="91"/>
      <c r="Q167" s="91"/>
      <c r="R167" s="91"/>
      <c r="S167" s="91"/>
      <c r="T167" s="91"/>
      <c r="U167" s="91"/>
      <c r="V167" s="91"/>
      <c r="W167" s="91"/>
      <c r="X167" s="92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85</v>
      </c>
    </row>
    <row r="168" s="2" customFormat="1" ht="21.75" customHeight="1">
      <c r="A168" s="38"/>
      <c r="B168" s="39"/>
      <c r="C168" s="262" t="s">
        <v>238</v>
      </c>
      <c r="D168" s="262" t="s">
        <v>304</v>
      </c>
      <c r="E168" s="263" t="s">
        <v>1477</v>
      </c>
      <c r="F168" s="264" t="s">
        <v>1478</v>
      </c>
      <c r="G168" s="265" t="s">
        <v>292</v>
      </c>
      <c r="H168" s="266">
        <v>72</v>
      </c>
      <c r="I168" s="267"/>
      <c r="J168" s="268"/>
      <c r="K168" s="269">
        <f>ROUND(P168*H168,2)</f>
        <v>0</v>
      </c>
      <c r="L168" s="264" t="s">
        <v>1</v>
      </c>
      <c r="M168" s="270"/>
      <c r="N168" s="271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236</v>
      </c>
      <c r="AT168" s="233" t="s">
        <v>304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241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1478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2" customFormat="1" ht="16.5" customHeight="1">
      <c r="A170" s="38"/>
      <c r="B170" s="39"/>
      <c r="C170" s="221" t="s">
        <v>204</v>
      </c>
      <c r="D170" s="221" t="s">
        <v>171</v>
      </c>
      <c r="E170" s="222" t="s">
        <v>1479</v>
      </c>
      <c r="F170" s="223" t="s">
        <v>1480</v>
      </c>
      <c r="G170" s="224" t="s">
        <v>478</v>
      </c>
      <c r="H170" s="225">
        <v>28</v>
      </c>
      <c r="I170" s="226"/>
      <c r="J170" s="226"/>
      <c r="K170" s="227">
        <f>ROUND(P170*H170,2)</f>
        <v>0</v>
      </c>
      <c r="L170" s="223" t="s">
        <v>1</v>
      </c>
      <c r="M170" s="44"/>
      <c r="N170" s="228" t="s">
        <v>1</v>
      </c>
      <c r="O170" s="229" t="s">
        <v>39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91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38"/>
      <c r="Z170" s="38"/>
      <c r="AA170" s="38"/>
      <c r="AB170" s="38"/>
      <c r="AC170" s="38"/>
      <c r="AD170" s="38"/>
      <c r="AE170" s="38"/>
      <c r="AR170" s="233" t="s">
        <v>198</v>
      </c>
      <c r="AT170" s="233" t="s">
        <v>171</v>
      </c>
      <c r="AU170" s="233" t="s">
        <v>85</v>
      </c>
      <c r="AY170" s="17" t="s">
        <v>168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7" t="s">
        <v>83</v>
      </c>
      <c r="BK170" s="234">
        <f>ROUND(P170*H170,2)</f>
        <v>0</v>
      </c>
      <c r="BL170" s="17" t="s">
        <v>198</v>
      </c>
      <c r="BM170" s="233" t="s">
        <v>246</v>
      </c>
    </row>
    <row r="171" s="2" customFormat="1">
      <c r="A171" s="38"/>
      <c r="B171" s="39"/>
      <c r="C171" s="40"/>
      <c r="D171" s="235" t="s">
        <v>176</v>
      </c>
      <c r="E171" s="40"/>
      <c r="F171" s="236" t="s">
        <v>1480</v>
      </c>
      <c r="G171" s="40"/>
      <c r="H171" s="40"/>
      <c r="I171" s="237"/>
      <c r="J171" s="237"/>
      <c r="K171" s="40"/>
      <c r="L171" s="40"/>
      <c r="M171" s="44"/>
      <c r="N171" s="238"/>
      <c r="O171" s="239"/>
      <c r="P171" s="91"/>
      <c r="Q171" s="91"/>
      <c r="R171" s="91"/>
      <c r="S171" s="91"/>
      <c r="T171" s="91"/>
      <c r="U171" s="91"/>
      <c r="V171" s="91"/>
      <c r="W171" s="91"/>
      <c r="X171" s="92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85</v>
      </c>
    </row>
    <row r="172" s="2" customFormat="1" ht="21.75" customHeight="1">
      <c r="A172" s="38"/>
      <c r="B172" s="39"/>
      <c r="C172" s="262" t="s">
        <v>248</v>
      </c>
      <c r="D172" s="262" t="s">
        <v>304</v>
      </c>
      <c r="E172" s="263" t="s">
        <v>1481</v>
      </c>
      <c r="F172" s="264" t="s">
        <v>1482</v>
      </c>
      <c r="G172" s="265" t="s">
        <v>292</v>
      </c>
      <c r="H172" s="266">
        <v>56</v>
      </c>
      <c r="I172" s="267"/>
      <c r="J172" s="268"/>
      <c r="K172" s="269">
        <f>ROUND(P172*H172,2)</f>
        <v>0</v>
      </c>
      <c r="L172" s="264" t="s">
        <v>1</v>
      </c>
      <c r="M172" s="270"/>
      <c r="N172" s="271" t="s">
        <v>1</v>
      </c>
      <c r="O172" s="229" t="s">
        <v>39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91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38"/>
      <c r="Z172" s="38"/>
      <c r="AA172" s="38"/>
      <c r="AB172" s="38"/>
      <c r="AC172" s="38"/>
      <c r="AD172" s="38"/>
      <c r="AE172" s="38"/>
      <c r="AR172" s="233" t="s">
        <v>236</v>
      </c>
      <c r="AT172" s="233" t="s">
        <v>304</v>
      </c>
      <c r="AU172" s="233" t="s">
        <v>85</v>
      </c>
      <c r="AY172" s="17" t="s">
        <v>168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7" t="s">
        <v>83</v>
      </c>
      <c r="BK172" s="234">
        <f>ROUND(P172*H172,2)</f>
        <v>0</v>
      </c>
      <c r="BL172" s="17" t="s">
        <v>198</v>
      </c>
      <c r="BM172" s="233" t="s">
        <v>251</v>
      </c>
    </row>
    <row r="173" s="2" customFormat="1">
      <c r="A173" s="38"/>
      <c r="B173" s="39"/>
      <c r="C173" s="40"/>
      <c r="D173" s="235" t="s">
        <v>176</v>
      </c>
      <c r="E173" s="40"/>
      <c r="F173" s="236" t="s">
        <v>1482</v>
      </c>
      <c r="G173" s="40"/>
      <c r="H173" s="40"/>
      <c r="I173" s="237"/>
      <c r="J173" s="237"/>
      <c r="K173" s="40"/>
      <c r="L173" s="40"/>
      <c r="M173" s="44"/>
      <c r="N173" s="238"/>
      <c r="O173" s="239"/>
      <c r="P173" s="91"/>
      <c r="Q173" s="91"/>
      <c r="R173" s="91"/>
      <c r="S173" s="91"/>
      <c r="T173" s="91"/>
      <c r="U173" s="91"/>
      <c r="V173" s="91"/>
      <c r="W173" s="91"/>
      <c r="X173" s="92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85</v>
      </c>
    </row>
    <row r="174" s="2" customFormat="1" ht="16.5" customHeight="1">
      <c r="A174" s="38"/>
      <c r="B174" s="39"/>
      <c r="C174" s="221" t="s">
        <v>211</v>
      </c>
      <c r="D174" s="221" t="s">
        <v>171</v>
      </c>
      <c r="E174" s="222" t="s">
        <v>1483</v>
      </c>
      <c r="F174" s="223" t="s">
        <v>1484</v>
      </c>
      <c r="G174" s="224" t="s">
        <v>478</v>
      </c>
      <c r="H174" s="225">
        <v>4</v>
      </c>
      <c r="I174" s="226"/>
      <c r="J174" s="226"/>
      <c r="K174" s="227">
        <f>ROUND(P174*H174,2)</f>
        <v>0</v>
      </c>
      <c r="L174" s="223" t="s">
        <v>1</v>
      </c>
      <c r="M174" s="44"/>
      <c r="N174" s="228" t="s">
        <v>1</v>
      </c>
      <c r="O174" s="229" t="s">
        <v>39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91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38"/>
      <c r="Z174" s="38"/>
      <c r="AA174" s="38"/>
      <c r="AB174" s="38"/>
      <c r="AC174" s="38"/>
      <c r="AD174" s="38"/>
      <c r="AE174" s="38"/>
      <c r="AR174" s="233" t="s">
        <v>198</v>
      </c>
      <c r="AT174" s="233" t="s">
        <v>171</v>
      </c>
      <c r="AU174" s="233" t="s">
        <v>85</v>
      </c>
      <c r="AY174" s="17" t="s">
        <v>168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7" t="s">
        <v>83</v>
      </c>
      <c r="BK174" s="234">
        <f>ROUND(P174*H174,2)</f>
        <v>0</v>
      </c>
      <c r="BL174" s="17" t="s">
        <v>198</v>
      </c>
      <c r="BM174" s="233" t="s">
        <v>255</v>
      </c>
    </row>
    <row r="175" s="2" customFormat="1">
      <c r="A175" s="38"/>
      <c r="B175" s="39"/>
      <c r="C175" s="40"/>
      <c r="D175" s="235" t="s">
        <v>176</v>
      </c>
      <c r="E175" s="40"/>
      <c r="F175" s="236" t="s">
        <v>1484</v>
      </c>
      <c r="G175" s="40"/>
      <c r="H175" s="40"/>
      <c r="I175" s="237"/>
      <c r="J175" s="237"/>
      <c r="K175" s="40"/>
      <c r="L175" s="40"/>
      <c r="M175" s="44"/>
      <c r="N175" s="238"/>
      <c r="O175" s="239"/>
      <c r="P175" s="91"/>
      <c r="Q175" s="91"/>
      <c r="R175" s="91"/>
      <c r="S175" s="91"/>
      <c r="T175" s="91"/>
      <c r="U175" s="91"/>
      <c r="V175" s="91"/>
      <c r="W175" s="91"/>
      <c r="X175" s="92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85</v>
      </c>
    </row>
    <row r="176" s="2" customFormat="1" ht="21.75" customHeight="1">
      <c r="A176" s="38"/>
      <c r="B176" s="39"/>
      <c r="C176" s="262" t="s">
        <v>8</v>
      </c>
      <c r="D176" s="262" t="s">
        <v>304</v>
      </c>
      <c r="E176" s="263" t="s">
        <v>1485</v>
      </c>
      <c r="F176" s="264" t="s">
        <v>1486</v>
      </c>
      <c r="G176" s="265" t="s">
        <v>292</v>
      </c>
      <c r="H176" s="266">
        <v>8</v>
      </c>
      <c r="I176" s="267"/>
      <c r="J176" s="268"/>
      <c r="K176" s="269">
        <f>ROUND(P176*H176,2)</f>
        <v>0</v>
      </c>
      <c r="L176" s="264" t="s">
        <v>1</v>
      </c>
      <c r="M176" s="270"/>
      <c r="N176" s="271" t="s">
        <v>1</v>
      </c>
      <c r="O176" s="229" t="s">
        <v>39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91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38"/>
      <c r="Z176" s="38"/>
      <c r="AA176" s="38"/>
      <c r="AB176" s="38"/>
      <c r="AC176" s="38"/>
      <c r="AD176" s="38"/>
      <c r="AE176" s="38"/>
      <c r="AR176" s="233" t="s">
        <v>236</v>
      </c>
      <c r="AT176" s="233" t="s">
        <v>304</v>
      </c>
      <c r="AU176" s="233" t="s">
        <v>85</v>
      </c>
      <c r="AY176" s="17" t="s">
        <v>168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7" t="s">
        <v>83</v>
      </c>
      <c r="BK176" s="234">
        <f>ROUND(P176*H176,2)</f>
        <v>0</v>
      </c>
      <c r="BL176" s="17" t="s">
        <v>198</v>
      </c>
      <c r="BM176" s="233" t="s">
        <v>258</v>
      </c>
    </row>
    <row r="177" s="2" customFormat="1">
      <c r="A177" s="38"/>
      <c r="B177" s="39"/>
      <c r="C177" s="40"/>
      <c r="D177" s="235" t="s">
        <v>176</v>
      </c>
      <c r="E177" s="40"/>
      <c r="F177" s="236" t="s">
        <v>1486</v>
      </c>
      <c r="G177" s="40"/>
      <c r="H177" s="40"/>
      <c r="I177" s="237"/>
      <c r="J177" s="237"/>
      <c r="K177" s="40"/>
      <c r="L177" s="40"/>
      <c r="M177" s="44"/>
      <c r="N177" s="238"/>
      <c r="O177" s="239"/>
      <c r="P177" s="91"/>
      <c r="Q177" s="91"/>
      <c r="R177" s="91"/>
      <c r="S177" s="91"/>
      <c r="T177" s="91"/>
      <c r="U177" s="91"/>
      <c r="V177" s="91"/>
      <c r="W177" s="91"/>
      <c r="X177" s="92"/>
      <c r="Y177" s="38"/>
      <c r="Z177" s="38"/>
      <c r="AA177" s="38"/>
      <c r="AB177" s="38"/>
      <c r="AC177" s="38"/>
      <c r="AD177" s="38"/>
      <c r="AE177" s="38"/>
      <c r="AT177" s="17" t="s">
        <v>176</v>
      </c>
      <c r="AU177" s="17" t="s">
        <v>85</v>
      </c>
    </row>
    <row r="178" s="2" customFormat="1" ht="16.5" customHeight="1">
      <c r="A178" s="38"/>
      <c r="B178" s="39"/>
      <c r="C178" s="221" t="s">
        <v>215</v>
      </c>
      <c r="D178" s="221" t="s">
        <v>171</v>
      </c>
      <c r="E178" s="222" t="s">
        <v>1487</v>
      </c>
      <c r="F178" s="223" t="s">
        <v>1488</v>
      </c>
      <c r="G178" s="224" t="s">
        <v>292</v>
      </c>
      <c r="H178" s="225">
        <v>4</v>
      </c>
      <c r="I178" s="226"/>
      <c r="J178" s="226"/>
      <c r="K178" s="227">
        <f>ROUND(P178*H178,2)</f>
        <v>0</v>
      </c>
      <c r="L178" s="223" t="s">
        <v>1</v>
      </c>
      <c r="M178" s="44"/>
      <c r="N178" s="228" t="s">
        <v>1</v>
      </c>
      <c r="O178" s="229" t="s">
        <v>39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91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38"/>
      <c r="Z178" s="38"/>
      <c r="AA178" s="38"/>
      <c r="AB178" s="38"/>
      <c r="AC178" s="38"/>
      <c r="AD178" s="38"/>
      <c r="AE178" s="38"/>
      <c r="AR178" s="233" t="s">
        <v>198</v>
      </c>
      <c r="AT178" s="233" t="s">
        <v>171</v>
      </c>
      <c r="AU178" s="233" t="s">
        <v>85</v>
      </c>
      <c r="AY178" s="17" t="s">
        <v>168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7" t="s">
        <v>83</v>
      </c>
      <c r="BK178" s="234">
        <f>ROUND(P178*H178,2)</f>
        <v>0</v>
      </c>
      <c r="BL178" s="17" t="s">
        <v>198</v>
      </c>
      <c r="BM178" s="233" t="s">
        <v>261</v>
      </c>
    </row>
    <row r="179" s="2" customFormat="1">
      <c r="A179" s="38"/>
      <c r="B179" s="39"/>
      <c r="C179" s="40"/>
      <c r="D179" s="235" t="s">
        <v>176</v>
      </c>
      <c r="E179" s="40"/>
      <c r="F179" s="236" t="s">
        <v>1488</v>
      </c>
      <c r="G179" s="40"/>
      <c r="H179" s="40"/>
      <c r="I179" s="237"/>
      <c r="J179" s="237"/>
      <c r="K179" s="40"/>
      <c r="L179" s="40"/>
      <c r="M179" s="44"/>
      <c r="N179" s="238"/>
      <c r="O179" s="239"/>
      <c r="P179" s="91"/>
      <c r="Q179" s="91"/>
      <c r="R179" s="91"/>
      <c r="S179" s="91"/>
      <c r="T179" s="91"/>
      <c r="U179" s="91"/>
      <c r="V179" s="91"/>
      <c r="W179" s="91"/>
      <c r="X179" s="92"/>
      <c r="Y179" s="38"/>
      <c r="Z179" s="38"/>
      <c r="AA179" s="38"/>
      <c r="AB179" s="38"/>
      <c r="AC179" s="38"/>
      <c r="AD179" s="38"/>
      <c r="AE179" s="38"/>
      <c r="AT179" s="17" t="s">
        <v>176</v>
      </c>
      <c r="AU179" s="17" t="s">
        <v>85</v>
      </c>
    </row>
    <row r="180" s="2" customFormat="1" ht="16.5" customHeight="1">
      <c r="A180" s="38"/>
      <c r="B180" s="39"/>
      <c r="C180" s="221" t="s">
        <v>263</v>
      </c>
      <c r="D180" s="221" t="s">
        <v>171</v>
      </c>
      <c r="E180" s="222" t="s">
        <v>1489</v>
      </c>
      <c r="F180" s="223" t="s">
        <v>1490</v>
      </c>
      <c r="G180" s="224" t="s">
        <v>292</v>
      </c>
      <c r="H180" s="225">
        <v>2</v>
      </c>
      <c r="I180" s="226"/>
      <c r="J180" s="226"/>
      <c r="K180" s="227">
        <f>ROUND(P180*H180,2)</f>
        <v>0</v>
      </c>
      <c r="L180" s="223" t="s">
        <v>1</v>
      </c>
      <c r="M180" s="44"/>
      <c r="N180" s="228" t="s">
        <v>1</v>
      </c>
      <c r="O180" s="229" t="s">
        <v>39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91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38"/>
      <c r="Z180" s="38"/>
      <c r="AA180" s="38"/>
      <c r="AB180" s="38"/>
      <c r="AC180" s="38"/>
      <c r="AD180" s="38"/>
      <c r="AE180" s="38"/>
      <c r="AR180" s="233" t="s">
        <v>198</v>
      </c>
      <c r="AT180" s="233" t="s">
        <v>171</v>
      </c>
      <c r="AU180" s="233" t="s">
        <v>85</v>
      </c>
      <c r="AY180" s="17" t="s">
        <v>168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7" t="s">
        <v>83</v>
      </c>
      <c r="BK180" s="234">
        <f>ROUND(P180*H180,2)</f>
        <v>0</v>
      </c>
      <c r="BL180" s="17" t="s">
        <v>198</v>
      </c>
      <c r="BM180" s="233" t="s">
        <v>266</v>
      </c>
    </row>
    <row r="181" s="2" customFormat="1">
      <c r="A181" s="38"/>
      <c r="B181" s="39"/>
      <c r="C181" s="40"/>
      <c r="D181" s="235" t="s">
        <v>176</v>
      </c>
      <c r="E181" s="40"/>
      <c r="F181" s="236" t="s">
        <v>1490</v>
      </c>
      <c r="G181" s="40"/>
      <c r="H181" s="40"/>
      <c r="I181" s="237"/>
      <c r="J181" s="237"/>
      <c r="K181" s="40"/>
      <c r="L181" s="40"/>
      <c r="M181" s="44"/>
      <c r="N181" s="238"/>
      <c r="O181" s="239"/>
      <c r="P181" s="91"/>
      <c r="Q181" s="91"/>
      <c r="R181" s="91"/>
      <c r="S181" s="91"/>
      <c r="T181" s="91"/>
      <c r="U181" s="91"/>
      <c r="V181" s="91"/>
      <c r="W181" s="91"/>
      <c r="X181" s="92"/>
      <c r="Y181" s="38"/>
      <c r="Z181" s="38"/>
      <c r="AA181" s="38"/>
      <c r="AB181" s="38"/>
      <c r="AC181" s="38"/>
      <c r="AD181" s="38"/>
      <c r="AE181" s="38"/>
      <c r="AT181" s="17" t="s">
        <v>176</v>
      </c>
      <c r="AU181" s="17" t="s">
        <v>85</v>
      </c>
    </row>
    <row r="182" s="2" customFormat="1" ht="16.5" customHeight="1">
      <c r="A182" s="38"/>
      <c r="B182" s="39"/>
      <c r="C182" s="221" t="s">
        <v>219</v>
      </c>
      <c r="D182" s="221" t="s">
        <v>171</v>
      </c>
      <c r="E182" s="222" t="s">
        <v>1491</v>
      </c>
      <c r="F182" s="223" t="s">
        <v>1492</v>
      </c>
      <c r="G182" s="224" t="s">
        <v>292</v>
      </c>
      <c r="H182" s="225">
        <v>2</v>
      </c>
      <c r="I182" s="226"/>
      <c r="J182" s="226"/>
      <c r="K182" s="227">
        <f>ROUND(P182*H182,2)</f>
        <v>0</v>
      </c>
      <c r="L182" s="223" t="s">
        <v>1</v>
      </c>
      <c r="M182" s="44"/>
      <c r="N182" s="228" t="s">
        <v>1</v>
      </c>
      <c r="O182" s="229" t="s">
        <v>39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91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38"/>
      <c r="Z182" s="38"/>
      <c r="AA182" s="38"/>
      <c r="AB182" s="38"/>
      <c r="AC182" s="38"/>
      <c r="AD182" s="38"/>
      <c r="AE182" s="38"/>
      <c r="AR182" s="233" t="s">
        <v>198</v>
      </c>
      <c r="AT182" s="233" t="s">
        <v>171</v>
      </c>
      <c r="AU182" s="233" t="s">
        <v>85</v>
      </c>
      <c r="AY182" s="17" t="s">
        <v>168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7" t="s">
        <v>83</v>
      </c>
      <c r="BK182" s="234">
        <f>ROUND(P182*H182,2)</f>
        <v>0</v>
      </c>
      <c r="BL182" s="17" t="s">
        <v>198</v>
      </c>
      <c r="BM182" s="233" t="s">
        <v>270</v>
      </c>
    </row>
    <row r="183" s="2" customFormat="1">
      <c r="A183" s="38"/>
      <c r="B183" s="39"/>
      <c r="C183" s="40"/>
      <c r="D183" s="235" t="s">
        <v>176</v>
      </c>
      <c r="E183" s="40"/>
      <c r="F183" s="236" t="s">
        <v>1492</v>
      </c>
      <c r="G183" s="40"/>
      <c r="H183" s="40"/>
      <c r="I183" s="237"/>
      <c r="J183" s="237"/>
      <c r="K183" s="40"/>
      <c r="L183" s="40"/>
      <c r="M183" s="44"/>
      <c r="N183" s="238"/>
      <c r="O183" s="239"/>
      <c r="P183" s="91"/>
      <c r="Q183" s="91"/>
      <c r="R183" s="91"/>
      <c r="S183" s="91"/>
      <c r="T183" s="91"/>
      <c r="U183" s="91"/>
      <c r="V183" s="91"/>
      <c r="W183" s="91"/>
      <c r="X183" s="92"/>
      <c r="Y183" s="38"/>
      <c r="Z183" s="38"/>
      <c r="AA183" s="38"/>
      <c r="AB183" s="38"/>
      <c r="AC183" s="38"/>
      <c r="AD183" s="38"/>
      <c r="AE183" s="38"/>
      <c r="AT183" s="17" t="s">
        <v>176</v>
      </c>
      <c r="AU183" s="17" t="s">
        <v>85</v>
      </c>
    </row>
    <row r="184" s="2" customFormat="1" ht="24.15" customHeight="1">
      <c r="A184" s="38"/>
      <c r="B184" s="39"/>
      <c r="C184" s="221" t="s">
        <v>271</v>
      </c>
      <c r="D184" s="221" t="s">
        <v>171</v>
      </c>
      <c r="E184" s="222" t="s">
        <v>1493</v>
      </c>
      <c r="F184" s="223" t="s">
        <v>1494</v>
      </c>
      <c r="G184" s="224" t="s">
        <v>292</v>
      </c>
      <c r="H184" s="225">
        <v>4</v>
      </c>
      <c r="I184" s="226"/>
      <c r="J184" s="226"/>
      <c r="K184" s="227">
        <f>ROUND(P184*H184,2)</f>
        <v>0</v>
      </c>
      <c r="L184" s="223" t="s">
        <v>1</v>
      </c>
      <c r="M184" s="44"/>
      <c r="N184" s="228" t="s">
        <v>1</v>
      </c>
      <c r="O184" s="229" t="s">
        <v>39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91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38"/>
      <c r="Z184" s="38"/>
      <c r="AA184" s="38"/>
      <c r="AB184" s="38"/>
      <c r="AC184" s="38"/>
      <c r="AD184" s="38"/>
      <c r="AE184" s="38"/>
      <c r="AR184" s="233" t="s">
        <v>198</v>
      </c>
      <c r="AT184" s="233" t="s">
        <v>171</v>
      </c>
      <c r="AU184" s="233" t="s">
        <v>85</v>
      </c>
      <c r="AY184" s="17" t="s">
        <v>168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7" t="s">
        <v>83</v>
      </c>
      <c r="BK184" s="234">
        <f>ROUND(P184*H184,2)</f>
        <v>0</v>
      </c>
      <c r="BL184" s="17" t="s">
        <v>198</v>
      </c>
      <c r="BM184" s="233" t="s">
        <v>274</v>
      </c>
    </row>
    <row r="185" s="2" customFormat="1">
      <c r="A185" s="38"/>
      <c r="B185" s="39"/>
      <c r="C185" s="40"/>
      <c r="D185" s="235" t="s">
        <v>176</v>
      </c>
      <c r="E185" s="40"/>
      <c r="F185" s="236" t="s">
        <v>1494</v>
      </c>
      <c r="G185" s="40"/>
      <c r="H185" s="40"/>
      <c r="I185" s="237"/>
      <c r="J185" s="237"/>
      <c r="K185" s="40"/>
      <c r="L185" s="40"/>
      <c r="M185" s="44"/>
      <c r="N185" s="238"/>
      <c r="O185" s="239"/>
      <c r="P185" s="91"/>
      <c r="Q185" s="91"/>
      <c r="R185" s="91"/>
      <c r="S185" s="91"/>
      <c r="T185" s="91"/>
      <c r="U185" s="91"/>
      <c r="V185" s="91"/>
      <c r="W185" s="91"/>
      <c r="X185" s="92"/>
      <c r="Y185" s="38"/>
      <c r="Z185" s="38"/>
      <c r="AA185" s="38"/>
      <c r="AB185" s="38"/>
      <c r="AC185" s="38"/>
      <c r="AD185" s="38"/>
      <c r="AE185" s="38"/>
      <c r="AT185" s="17" t="s">
        <v>176</v>
      </c>
      <c r="AU185" s="17" t="s">
        <v>85</v>
      </c>
    </row>
    <row r="186" s="2" customFormat="1" ht="24.15" customHeight="1">
      <c r="A186" s="38"/>
      <c r="B186" s="39"/>
      <c r="C186" s="262" t="s">
        <v>223</v>
      </c>
      <c r="D186" s="262" t="s">
        <v>304</v>
      </c>
      <c r="E186" s="263" t="s">
        <v>1495</v>
      </c>
      <c r="F186" s="264" t="s">
        <v>1496</v>
      </c>
      <c r="G186" s="265" t="s">
        <v>292</v>
      </c>
      <c r="H186" s="266">
        <v>4</v>
      </c>
      <c r="I186" s="267"/>
      <c r="J186" s="268"/>
      <c r="K186" s="269">
        <f>ROUND(P186*H186,2)</f>
        <v>0</v>
      </c>
      <c r="L186" s="264" t="s">
        <v>1</v>
      </c>
      <c r="M186" s="270"/>
      <c r="N186" s="271" t="s">
        <v>1</v>
      </c>
      <c r="O186" s="229" t="s">
        <v>39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91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38"/>
      <c r="Z186" s="38"/>
      <c r="AA186" s="38"/>
      <c r="AB186" s="38"/>
      <c r="AC186" s="38"/>
      <c r="AD186" s="38"/>
      <c r="AE186" s="38"/>
      <c r="AR186" s="233" t="s">
        <v>236</v>
      </c>
      <c r="AT186" s="233" t="s">
        <v>304</v>
      </c>
      <c r="AU186" s="233" t="s">
        <v>85</v>
      </c>
      <c r="AY186" s="17" t="s">
        <v>168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7" t="s">
        <v>83</v>
      </c>
      <c r="BK186" s="234">
        <f>ROUND(P186*H186,2)</f>
        <v>0</v>
      </c>
      <c r="BL186" s="17" t="s">
        <v>198</v>
      </c>
      <c r="BM186" s="233" t="s">
        <v>278</v>
      </c>
    </row>
    <row r="187" s="2" customFormat="1">
      <c r="A187" s="38"/>
      <c r="B187" s="39"/>
      <c r="C187" s="40"/>
      <c r="D187" s="235" t="s">
        <v>176</v>
      </c>
      <c r="E187" s="40"/>
      <c r="F187" s="236" t="s">
        <v>1496</v>
      </c>
      <c r="G187" s="40"/>
      <c r="H187" s="40"/>
      <c r="I187" s="237"/>
      <c r="J187" s="237"/>
      <c r="K187" s="40"/>
      <c r="L187" s="40"/>
      <c r="M187" s="44"/>
      <c r="N187" s="238"/>
      <c r="O187" s="239"/>
      <c r="P187" s="91"/>
      <c r="Q187" s="91"/>
      <c r="R187" s="91"/>
      <c r="S187" s="91"/>
      <c r="T187" s="91"/>
      <c r="U187" s="91"/>
      <c r="V187" s="91"/>
      <c r="W187" s="91"/>
      <c r="X187" s="92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85</v>
      </c>
    </row>
    <row r="188" s="2" customFormat="1" ht="33" customHeight="1">
      <c r="A188" s="38"/>
      <c r="B188" s="39"/>
      <c r="C188" s="221" t="s">
        <v>283</v>
      </c>
      <c r="D188" s="221" t="s">
        <v>171</v>
      </c>
      <c r="E188" s="222" t="s">
        <v>1497</v>
      </c>
      <c r="F188" s="223" t="s">
        <v>1498</v>
      </c>
      <c r="G188" s="224" t="s">
        <v>292</v>
      </c>
      <c r="H188" s="225">
        <v>2</v>
      </c>
      <c r="I188" s="226"/>
      <c r="J188" s="226"/>
      <c r="K188" s="227">
        <f>ROUND(P188*H188,2)</f>
        <v>0</v>
      </c>
      <c r="L188" s="223" t="s">
        <v>1</v>
      </c>
      <c r="M188" s="44"/>
      <c r="N188" s="228" t="s">
        <v>1</v>
      </c>
      <c r="O188" s="229" t="s">
        <v>39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91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38"/>
      <c r="Z188" s="38"/>
      <c r="AA188" s="38"/>
      <c r="AB188" s="38"/>
      <c r="AC188" s="38"/>
      <c r="AD188" s="38"/>
      <c r="AE188" s="38"/>
      <c r="AR188" s="233" t="s">
        <v>198</v>
      </c>
      <c r="AT188" s="233" t="s">
        <v>171</v>
      </c>
      <c r="AU188" s="233" t="s">
        <v>85</v>
      </c>
      <c r="AY188" s="17" t="s">
        <v>168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7" t="s">
        <v>83</v>
      </c>
      <c r="BK188" s="234">
        <f>ROUND(P188*H188,2)</f>
        <v>0</v>
      </c>
      <c r="BL188" s="17" t="s">
        <v>198</v>
      </c>
      <c r="BM188" s="233" t="s">
        <v>286</v>
      </c>
    </row>
    <row r="189" s="2" customFormat="1">
      <c r="A189" s="38"/>
      <c r="B189" s="39"/>
      <c r="C189" s="40"/>
      <c r="D189" s="235" t="s">
        <v>176</v>
      </c>
      <c r="E189" s="40"/>
      <c r="F189" s="236" t="s">
        <v>1498</v>
      </c>
      <c r="G189" s="40"/>
      <c r="H189" s="40"/>
      <c r="I189" s="237"/>
      <c r="J189" s="237"/>
      <c r="K189" s="40"/>
      <c r="L189" s="40"/>
      <c r="M189" s="44"/>
      <c r="N189" s="238"/>
      <c r="O189" s="239"/>
      <c r="P189" s="91"/>
      <c r="Q189" s="91"/>
      <c r="R189" s="91"/>
      <c r="S189" s="91"/>
      <c r="T189" s="91"/>
      <c r="U189" s="91"/>
      <c r="V189" s="91"/>
      <c r="W189" s="91"/>
      <c r="X189" s="92"/>
      <c r="Y189" s="38"/>
      <c r="Z189" s="38"/>
      <c r="AA189" s="38"/>
      <c r="AB189" s="38"/>
      <c r="AC189" s="38"/>
      <c r="AD189" s="38"/>
      <c r="AE189" s="38"/>
      <c r="AT189" s="17" t="s">
        <v>176</v>
      </c>
      <c r="AU189" s="17" t="s">
        <v>85</v>
      </c>
    </row>
    <row r="190" s="2" customFormat="1" ht="16.5" customHeight="1">
      <c r="A190" s="38"/>
      <c r="B190" s="39"/>
      <c r="C190" s="221" t="s">
        <v>227</v>
      </c>
      <c r="D190" s="221" t="s">
        <v>171</v>
      </c>
      <c r="E190" s="222" t="s">
        <v>1499</v>
      </c>
      <c r="F190" s="223" t="s">
        <v>1500</v>
      </c>
      <c r="G190" s="224" t="s">
        <v>292</v>
      </c>
      <c r="H190" s="225">
        <v>1</v>
      </c>
      <c r="I190" s="226"/>
      <c r="J190" s="226"/>
      <c r="K190" s="227">
        <f>ROUND(P190*H190,2)</f>
        <v>0</v>
      </c>
      <c r="L190" s="223" t="s">
        <v>1</v>
      </c>
      <c r="M190" s="44"/>
      <c r="N190" s="228" t="s">
        <v>1</v>
      </c>
      <c r="O190" s="229" t="s">
        <v>39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91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38"/>
      <c r="Z190" s="38"/>
      <c r="AA190" s="38"/>
      <c r="AB190" s="38"/>
      <c r="AC190" s="38"/>
      <c r="AD190" s="38"/>
      <c r="AE190" s="38"/>
      <c r="AR190" s="233" t="s">
        <v>198</v>
      </c>
      <c r="AT190" s="233" t="s">
        <v>171</v>
      </c>
      <c r="AU190" s="233" t="s">
        <v>85</v>
      </c>
      <c r="AY190" s="17" t="s">
        <v>168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7" t="s">
        <v>83</v>
      </c>
      <c r="BK190" s="234">
        <f>ROUND(P190*H190,2)</f>
        <v>0</v>
      </c>
      <c r="BL190" s="17" t="s">
        <v>198</v>
      </c>
      <c r="BM190" s="233" t="s">
        <v>293</v>
      </c>
    </row>
    <row r="191" s="2" customFormat="1">
      <c r="A191" s="38"/>
      <c r="B191" s="39"/>
      <c r="C191" s="40"/>
      <c r="D191" s="235" t="s">
        <v>176</v>
      </c>
      <c r="E191" s="40"/>
      <c r="F191" s="236" t="s">
        <v>1500</v>
      </c>
      <c r="G191" s="40"/>
      <c r="H191" s="40"/>
      <c r="I191" s="237"/>
      <c r="J191" s="237"/>
      <c r="K191" s="40"/>
      <c r="L191" s="40"/>
      <c r="M191" s="44"/>
      <c r="N191" s="238"/>
      <c r="O191" s="239"/>
      <c r="P191" s="91"/>
      <c r="Q191" s="91"/>
      <c r="R191" s="91"/>
      <c r="S191" s="91"/>
      <c r="T191" s="91"/>
      <c r="U191" s="91"/>
      <c r="V191" s="91"/>
      <c r="W191" s="91"/>
      <c r="X191" s="92"/>
      <c r="Y191" s="38"/>
      <c r="Z191" s="38"/>
      <c r="AA191" s="38"/>
      <c r="AB191" s="38"/>
      <c r="AC191" s="38"/>
      <c r="AD191" s="38"/>
      <c r="AE191" s="38"/>
      <c r="AT191" s="17" t="s">
        <v>176</v>
      </c>
      <c r="AU191" s="17" t="s">
        <v>85</v>
      </c>
    </row>
    <row r="192" s="2" customFormat="1" ht="37.8" customHeight="1">
      <c r="A192" s="38"/>
      <c r="B192" s="39"/>
      <c r="C192" s="221" t="s">
        <v>295</v>
      </c>
      <c r="D192" s="221" t="s">
        <v>171</v>
      </c>
      <c r="E192" s="222" t="s">
        <v>1501</v>
      </c>
      <c r="F192" s="223" t="s">
        <v>1502</v>
      </c>
      <c r="G192" s="224" t="s">
        <v>478</v>
      </c>
      <c r="H192" s="225">
        <v>10</v>
      </c>
      <c r="I192" s="226"/>
      <c r="J192" s="226"/>
      <c r="K192" s="227">
        <f>ROUND(P192*H192,2)</f>
        <v>0</v>
      </c>
      <c r="L192" s="223" t="s">
        <v>1</v>
      </c>
      <c r="M192" s="44"/>
      <c r="N192" s="228" t="s">
        <v>1</v>
      </c>
      <c r="O192" s="229" t="s">
        <v>39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91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38"/>
      <c r="Z192" s="38"/>
      <c r="AA192" s="38"/>
      <c r="AB192" s="38"/>
      <c r="AC192" s="38"/>
      <c r="AD192" s="38"/>
      <c r="AE192" s="38"/>
      <c r="AR192" s="233" t="s">
        <v>198</v>
      </c>
      <c r="AT192" s="233" t="s">
        <v>171</v>
      </c>
      <c r="AU192" s="233" t="s">
        <v>85</v>
      </c>
      <c r="AY192" s="17" t="s">
        <v>168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7" t="s">
        <v>83</v>
      </c>
      <c r="BK192" s="234">
        <f>ROUND(P192*H192,2)</f>
        <v>0</v>
      </c>
      <c r="BL192" s="17" t="s">
        <v>198</v>
      </c>
      <c r="BM192" s="233" t="s">
        <v>298</v>
      </c>
    </row>
    <row r="193" s="2" customFormat="1">
      <c r="A193" s="38"/>
      <c r="B193" s="39"/>
      <c r="C193" s="40"/>
      <c r="D193" s="235" t="s">
        <v>176</v>
      </c>
      <c r="E193" s="40"/>
      <c r="F193" s="236" t="s">
        <v>1502</v>
      </c>
      <c r="G193" s="40"/>
      <c r="H193" s="40"/>
      <c r="I193" s="237"/>
      <c r="J193" s="237"/>
      <c r="K193" s="40"/>
      <c r="L193" s="40"/>
      <c r="M193" s="44"/>
      <c r="N193" s="238"/>
      <c r="O193" s="239"/>
      <c r="P193" s="91"/>
      <c r="Q193" s="91"/>
      <c r="R193" s="91"/>
      <c r="S193" s="91"/>
      <c r="T193" s="91"/>
      <c r="U193" s="91"/>
      <c r="V193" s="91"/>
      <c r="W193" s="91"/>
      <c r="X193" s="92"/>
      <c r="Y193" s="38"/>
      <c r="Z193" s="38"/>
      <c r="AA193" s="38"/>
      <c r="AB193" s="38"/>
      <c r="AC193" s="38"/>
      <c r="AD193" s="38"/>
      <c r="AE193" s="38"/>
      <c r="AT193" s="17" t="s">
        <v>176</v>
      </c>
      <c r="AU193" s="17" t="s">
        <v>85</v>
      </c>
    </row>
    <row r="194" s="2" customFormat="1" ht="21.75" customHeight="1">
      <c r="A194" s="38"/>
      <c r="B194" s="39"/>
      <c r="C194" s="221" t="s">
        <v>232</v>
      </c>
      <c r="D194" s="221" t="s">
        <v>171</v>
      </c>
      <c r="E194" s="222" t="s">
        <v>1503</v>
      </c>
      <c r="F194" s="223" t="s">
        <v>1504</v>
      </c>
      <c r="G194" s="224" t="s">
        <v>478</v>
      </c>
      <c r="H194" s="225">
        <v>72</v>
      </c>
      <c r="I194" s="226"/>
      <c r="J194" s="226"/>
      <c r="K194" s="227">
        <f>ROUND(P194*H194,2)</f>
        <v>0</v>
      </c>
      <c r="L194" s="223" t="s">
        <v>1</v>
      </c>
      <c r="M194" s="44"/>
      <c r="N194" s="228" t="s">
        <v>1</v>
      </c>
      <c r="O194" s="229" t="s">
        <v>39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91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38"/>
      <c r="Z194" s="38"/>
      <c r="AA194" s="38"/>
      <c r="AB194" s="38"/>
      <c r="AC194" s="38"/>
      <c r="AD194" s="38"/>
      <c r="AE194" s="38"/>
      <c r="AR194" s="233" t="s">
        <v>198</v>
      </c>
      <c r="AT194" s="233" t="s">
        <v>171</v>
      </c>
      <c r="AU194" s="233" t="s">
        <v>85</v>
      </c>
      <c r="AY194" s="17" t="s">
        <v>168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7" t="s">
        <v>83</v>
      </c>
      <c r="BK194" s="234">
        <f>ROUND(P194*H194,2)</f>
        <v>0</v>
      </c>
      <c r="BL194" s="17" t="s">
        <v>198</v>
      </c>
      <c r="BM194" s="233" t="s">
        <v>301</v>
      </c>
    </row>
    <row r="195" s="2" customFormat="1">
      <c r="A195" s="38"/>
      <c r="B195" s="39"/>
      <c r="C195" s="40"/>
      <c r="D195" s="235" t="s">
        <v>176</v>
      </c>
      <c r="E195" s="40"/>
      <c r="F195" s="236" t="s">
        <v>1504</v>
      </c>
      <c r="G195" s="40"/>
      <c r="H195" s="40"/>
      <c r="I195" s="237"/>
      <c r="J195" s="237"/>
      <c r="K195" s="40"/>
      <c r="L195" s="40"/>
      <c r="M195" s="44"/>
      <c r="N195" s="238"/>
      <c r="O195" s="239"/>
      <c r="P195" s="91"/>
      <c r="Q195" s="91"/>
      <c r="R195" s="91"/>
      <c r="S195" s="91"/>
      <c r="T195" s="91"/>
      <c r="U195" s="91"/>
      <c r="V195" s="91"/>
      <c r="W195" s="91"/>
      <c r="X195" s="92"/>
      <c r="Y195" s="38"/>
      <c r="Z195" s="38"/>
      <c r="AA195" s="38"/>
      <c r="AB195" s="38"/>
      <c r="AC195" s="38"/>
      <c r="AD195" s="38"/>
      <c r="AE195" s="38"/>
      <c r="AT195" s="17" t="s">
        <v>176</v>
      </c>
      <c r="AU195" s="17" t="s">
        <v>85</v>
      </c>
    </row>
    <row r="196" s="2" customFormat="1" ht="33" customHeight="1">
      <c r="A196" s="38"/>
      <c r="B196" s="39"/>
      <c r="C196" s="221" t="s">
        <v>303</v>
      </c>
      <c r="D196" s="221" t="s">
        <v>171</v>
      </c>
      <c r="E196" s="222" t="s">
        <v>1505</v>
      </c>
      <c r="F196" s="223" t="s">
        <v>1506</v>
      </c>
      <c r="G196" s="224" t="s">
        <v>226</v>
      </c>
      <c r="H196" s="225">
        <v>0.105</v>
      </c>
      <c r="I196" s="226"/>
      <c r="J196" s="226"/>
      <c r="K196" s="227">
        <f>ROUND(P196*H196,2)</f>
        <v>0</v>
      </c>
      <c r="L196" s="223" t="s">
        <v>1</v>
      </c>
      <c r="M196" s="44"/>
      <c r="N196" s="228" t="s">
        <v>1</v>
      </c>
      <c r="O196" s="229" t="s">
        <v>39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91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38"/>
      <c r="Z196" s="38"/>
      <c r="AA196" s="38"/>
      <c r="AB196" s="38"/>
      <c r="AC196" s="38"/>
      <c r="AD196" s="38"/>
      <c r="AE196" s="38"/>
      <c r="AR196" s="233" t="s">
        <v>198</v>
      </c>
      <c r="AT196" s="233" t="s">
        <v>171</v>
      </c>
      <c r="AU196" s="233" t="s">
        <v>85</v>
      </c>
      <c r="AY196" s="17" t="s">
        <v>168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7" t="s">
        <v>83</v>
      </c>
      <c r="BK196" s="234">
        <f>ROUND(P196*H196,2)</f>
        <v>0</v>
      </c>
      <c r="BL196" s="17" t="s">
        <v>198</v>
      </c>
      <c r="BM196" s="233" t="s">
        <v>307</v>
      </c>
    </row>
    <row r="197" s="2" customFormat="1">
      <c r="A197" s="38"/>
      <c r="B197" s="39"/>
      <c r="C197" s="40"/>
      <c r="D197" s="235" t="s">
        <v>176</v>
      </c>
      <c r="E197" s="40"/>
      <c r="F197" s="236" t="s">
        <v>1506</v>
      </c>
      <c r="G197" s="40"/>
      <c r="H197" s="40"/>
      <c r="I197" s="237"/>
      <c r="J197" s="237"/>
      <c r="K197" s="40"/>
      <c r="L197" s="40"/>
      <c r="M197" s="44"/>
      <c r="N197" s="238"/>
      <c r="O197" s="239"/>
      <c r="P197" s="91"/>
      <c r="Q197" s="91"/>
      <c r="R197" s="91"/>
      <c r="S197" s="91"/>
      <c r="T197" s="91"/>
      <c r="U197" s="91"/>
      <c r="V197" s="91"/>
      <c r="W197" s="91"/>
      <c r="X197" s="92"/>
      <c r="Y197" s="38"/>
      <c r="Z197" s="38"/>
      <c r="AA197" s="38"/>
      <c r="AB197" s="38"/>
      <c r="AC197" s="38"/>
      <c r="AD197" s="38"/>
      <c r="AE197" s="38"/>
      <c r="AT197" s="17" t="s">
        <v>176</v>
      </c>
      <c r="AU197" s="17" t="s">
        <v>85</v>
      </c>
    </row>
    <row r="198" s="12" customFormat="1" ht="22.8" customHeight="1">
      <c r="A198" s="12"/>
      <c r="B198" s="204"/>
      <c r="C198" s="205"/>
      <c r="D198" s="206" t="s">
        <v>75</v>
      </c>
      <c r="E198" s="219" t="s">
        <v>1507</v>
      </c>
      <c r="F198" s="219" t="s">
        <v>1508</v>
      </c>
      <c r="G198" s="205"/>
      <c r="H198" s="205"/>
      <c r="I198" s="208"/>
      <c r="J198" s="208"/>
      <c r="K198" s="220">
        <f>BK198</f>
        <v>0</v>
      </c>
      <c r="L198" s="205"/>
      <c r="M198" s="210"/>
      <c r="N198" s="211"/>
      <c r="O198" s="212"/>
      <c r="P198" s="212"/>
      <c r="Q198" s="213">
        <f>SUM(Q199:Q220)</f>
        <v>0</v>
      </c>
      <c r="R198" s="213">
        <f>SUM(R199:R220)</f>
        <v>0</v>
      </c>
      <c r="S198" s="212"/>
      <c r="T198" s="214">
        <f>SUM(T199:T220)</f>
        <v>0</v>
      </c>
      <c r="U198" s="212"/>
      <c r="V198" s="214">
        <f>SUM(V199:V220)</f>
        <v>0</v>
      </c>
      <c r="W198" s="212"/>
      <c r="X198" s="215">
        <f>SUM(X199:X220)</f>
        <v>0</v>
      </c>
      <c r="Y198" s="12"/>
      <c r="Z198" s="12"/>
      <c r="AA198" s="12"/>
      <c r="AB198" s="12"/>
      <c r="AC198" s="12"/>
      <c r="AD198" s="12"/>
      <c r="AE198" s="12"/>
      <c r="AR198" s="216" t="s">
        <v>85</v>
      </c>
      <c r="AT198" s="217" t="s">
        <v>75</v>
      </c>
      <c r="AU198" s="217" t="s">
        <v>83</v>
      </c>
      <c r="AY198" s="216" t="s">
        <v>168</v>
      </c>
      <c r="BK198" s="218">
        <f>SUM(BK199:BK220)</f>
        <v>0</v>
      </c>
    </row>
    <row r="199" s="2" customFormat="1" ht="24.15" customHeight="1">
      <c r="A199" s="38"/>
      <c r="B199" s="39"/>
      <c r="C199" s="221" t="s">
        <v>236</v>
      </c>
      <c r="D199" s="221" t="s">
        <v>171</v>
      </c>
      <c r="E199" s="222" t="s">
        <v>1509</v>
      </c>
      <c r="F199" s="223" t="s">
        <v>1510</v>
      </c>
      <c r="G199" s="224" t="s">
        <v>292</v>
      </c>
      <c r="H199" s="225">
        <v>2</v>
      </c>
      <c r="I199" s="226"/>
      <c r="J199" s="226"/>
      <c r="K199" s="227">
        <f>ROUND(P199*H199,2)</f>
        <v>0</v>
      </c>
      <c r="L199" s="223" t="s">
        <v>1</v>
      </c>
      <c r="M199" s="44"/>
      <c r="N199" s="228" t="s">
        <v>1</v>
      </c>
      <c r="O199" s="229" t="s">
        <v>39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91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38"/>
      <c r="Z199" s="38"/>
      <c r="AA199" s="38"/>
      <c r="AB199" s="38"/>
      <c r="AC199" s="38"/>
      <c r="AD199" s="38"/>
      <c r="AE199" s="38"/>
      <c r="AR199" s="233" t="s">
        <v>198</v>
      </c>
      <c r="AT199" s="233" t="s">
        <v>171</v>
      </c>
      <c r="AU199" s="233" t="s">
        <v>85</v>
      </c>
      <c r="AY199" s="17" t="s">
        <v>168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7" t="s">
        <v>83</v>
      </c>
      <c r="BK199" s="234">
        <f>ROUND(P199*H199,2)</f>
        <v>0</v>
      </c>
      <c r="BL199" s="17" t="s">
        <v>198</v>
      </c>
      <c r="BM199" s="233" t="s">
        <v>312</v>
      </c>
    </row>
    <row r="200" s="2" customFormat="1">
      <c r="A200" s="38"/>
      <c r="B200" s="39"/>
      <c r="C200" s="40"/>
      <c r="D200" s="235" t="s">
        <v>176</v>
      </c>
      <c r="E200" s="40"/>
      <c r="F200" s="236" t="s">
        <v>1510</v>
      </c>
      <c r="G200" s="40"/>
      <c r="H200" s="40"/>
      <c r="I200" s="237"/>
      <c r="J200" s="237"/>
      <c r="K200" s="40"/>
      <c r="L200" s="40"/>
      <c r="M200" s="44"/>
      <c r="N200" s="238"/>
      <c r="O200" s="239"/>
      <c r="P200" s="91"/>
      <c r="Q200" s="91"/>
      <c r="R200" s="91"/>
      <c r="S200" s="91"/>
      <c r="T200" s="91"/>
      <c r="U200" s="91"/>
      <c r="V200" s="91"/>
      <c r="W200" s="91"/>
      <c r="X200" s="92"/>
      <c r="Y200" s="38"/>
      <c r="Z200" s="38"/>
      <c r="AA200" s="38"/>
      <c r="AB200" s="38"/>
      <c r="AC200" s="38"/>
      <c r="AD200" s="38"/>
      <c r="AE200" s="38"/>
      <c r="AT200" s="17" t="s">
        <v>176</v>
      </c>
      <c r="AU200" s="17" t="s">
        <v>85</v>
      </c>
    </row>
    <row r="201" s="2" customFormat="1" ht="21.75" customHeight="1">
      <c r="A201" s="38"/>
      <c r="B201" s="39"/>
      <c r="C201" s="262" t="s">
        <v>313</v>
      </c>
      <c r="D201" s="262" t="s">
        <v>304</v>
      </c>
      <c r="E201" s="263" t="s">
        <v>1511</v>
      </c>
      <c r="F201" s="264" t="s">
        <v>1512</v>
      </c>
      <c r="G201" s="265" t="s">
        <v>478</v>
      </c>
      <c r="H201" s="266">
        <v>2.06</v>
      </c>
      <c r="I201" s="267"/>
      <c r="J201" s="268"/>
      <c r="K201" s="269">
        <f>ROUND(P201*H201,2)</f>
        <v>0</v>
      </c>
      <c r="L201" s="264" t="s">
        <v>1</v>
      </c>
      <c r="M201" s="270"/>
      <c r="N201" s="271" t="s">
        <v>1</v>
      </c>
      <c r="O201" s="229" t="s">
        <v>39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91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38"/>
      <c r="Z201" s="38"/>
      <c r="AA201" s="38"/>
      <c r="AB201" s="38"/>
      <c r="AC201" s="38"/>
      <c r="AD201" s="38"/>
      <c r="AE201" s="38"/>
      <c r="AR201" s="233" t="s">
        <v>236</v>
      </c>
      <c r="AT201" s="233" t="s">
        <v>304</v>
      </c>
      <c r="AU201" s="233" t="s">
        <v>85</v>
      </c>
      <c r="AY201" s="17" t="s">
        <v>168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7" t="s">
        <v>83</v>
      </c>
      <c r="BK201" s="234">
        <f>ROUND(P201*H201,2)</f>
        <v>0</v>
      </c>
      <c r="BL201" s="17" t="s">
        <v>198</v>
      </c>
      <c r="BM201" s="233" t="s">
        <v>316</v>
      </c>
    </row>
    <row r="202" s="2" customFormat="1">
      <c r="A202" s="38"/>
      <c r="B202" s="39"/>
      <c r="C202" s="40"/>
      <c r="D202" s="235" t="s">
        <v>176</v>
      </c>
      <c r="E202" s="40"/>
      <c r="F202" s="236" t="s">
        <v>1512</v>
      </c>
      <c r="G202" s="40"/>
      <c r="H202" s="40"/>
      <c r="I202" s="237"/>
      <c r="J202" s="237"/>
      <c r="K202" s="40"/>
      <c r="L202" s="40"/>
      <c r="M202" s="44"/>
      <c r="N202" s="238"/>
      <c r="O202" s="239"/>
      <c r="P202" s="91"/>
      <c r="Q202" s="91"/>
      <c r="R202" s="91"/>
      <c r="S202" s="91"/>
      <c r="T202" s="91"/>
      <c r="U202" s="91"/>
      <c r="V202" s="91"/>
      <c r="W202" s="91"/>
      <c r="X202" s="92"/>
      <c r="Y202" s="38"/>
      <c r="Z202" s="38"/>
      <c r="AA202" s="38"/>
      <c r="AB202" s="38"/>
      <c r="AC202" s="38"/>
      <c r="AD202" s="38"/>
      <c r="AE202" s="38"/>
      <c r="AT202" s="17" t="s">
        <v>176</v>
      </c>
      <c r="AU202" s="17" t="s">
        <v>85</v>
      </c>
    </row>
    <row r="203" s="13" customFormat="1">
      <c r="A203" s="13"/>
      <c r="B203" s="240"/>
      <c r="C203" s="241"/>
      <c r="D203" s="235" t="s">
        <v>205</v>
      </c>
      <c r="E203" s="242" t="s">
        <v>1</v>
      </c>
      <c r="F203" s="243" t="s">
        <v>1513</v>
      </c>
      <c r="G203" s="241"/>
      <c r="H203" s="244">
        <v>2.06</v>
      </c>
      <c r="I203" s="245"/>
      <c r="J203" s="245"/>
      <c r="K203" s="241"/>
      <c r="L203" s="241"/>
      <c r="M203" s="246"/>
      <c r="N203" s="247"/>
      <c r="O203" s="248"/>
      <c r="P203" s="248"/>
      <c r="Q203" s="248"/>
      <c r="R203" s="248"/>
      <c r="S203" s="248"/>
      <c r="T203" s="248"/>
      <c r="U203" s="248"/>
      <c r="V203" s="248"/>
      <c r="W203" s="248"/>
      <c r="X203" s="249"/>
      <c r="Y203" s="13"/>
      <c r="Z203" s="13"/>
      <c r="AA203" s="13"/>
      <c r="AB203" s="13"/>
      <c r="AC203" s="13"/>
      <c r="AD203" s="13"/>
      <c r="AE203" s="13"/>
      <c r="AT203" s="250" t="s">
        <v>205</v>
      </c>
      <c r="AU203" s="250" t="s">
        <v>85</v>
      </c>
      <c r="AV203" s="13" t="s">
        <v>85</v>
      </c>
      <c r="AW203" s="13" t="s">
        <v>5</v>
      </c>
      <c r="AX203" s="13" t="s">
        <v>76</v>
      </c>
      <c r="AY203" s="250" t="s">
        <v>168</v>
      </c>
    </row>
    <row r="204" s="14" customFormat="1">
      <c r="A204" s="14"/>
      <c r="B204" s="251"/>
      <c r="C204" s="252"/>
      <c r="D204" s="235" t="s">
        <v>205</v>
      </c>
      <c r="E204" s="253" t="s">
        <v>1</v>
      </c>
      <c r="F204" s="254" t="s">
        <v>207</v>
      </c>
      <c r="G204" s="252"/>
      <c r="H204" s="255">
        <v>2.06</v>
      </c>
      <c r="I204" s="256"/>
      <c r="J204" s="256"/>
      <c r="K204" s="252"/>
      <c r="L204" s="252"/>
      <c r="M204" s="257"/>
      <c r="N204" s="258"/>
      <c r="O204" s="259"/>
      <c r="P204" s="259"/>
      <c r="Q204" s="259"/>
      <c r="R204" s="259"/>
      <c r="S204" s="259"/>
      <c r="T204" s="259"/>
      <c r="U204" s="259"/>
      <c r="V204" s="259"/>
      <c r="W204" s="259"/>
      <c r="X204" s="260"/>
      <c r="Y204" s="14"/>
      <c r="Z204" s="14"/>
      <c r="AA204" s="14"/>
      <c r="AB204" s="14"/>
      <c r="AC204" s="14"/>
      <c r="AD204" s="14"/>
      <c r="AE204" s="14"/>
      <c r="AT204" s="261" t="s">
        <v>205</v>
      </c>
      <c r="AU204" s="261" t="s">
        <v>85</v>
      </c>
      <c r="AV204" s="14" t="s">
        <v>175</v>
      </c>
      <c r="AW204" s="14" t="s">
        <v>5</v>
      </c>
      <c r="AX204" s="14" t="s">
        <v>83</v>
      </c>
      <c r="AY204" s="261" t="s">
        <v>168</v>
      </c>
    </row>
    <row r="205" s="2" customFormat="1" ht="24.15" customHeight="1">
      <c r="A205" s="38"/>
      <c r="B205" s="39"/>
      <c r="C205" s="221" t="s">
        <v>241</v>
      </c>
      <c r="D205" s="221" t="s">
        <v>171</v>
      </c>
      <c r="E205" s="222" t="s">
        <v>1514</v>
      </c>
      <c r="F205" s="223" t="s">
        <v>1515</v>
      </c>
      <c r="G205" s="224" t="s">
        <v>478</v>
      </c>
      <c r="H205" s="225">
        <v>8</v>
      </c>
      <c r="I205" s="226"/>
      <c r="J205" s="226"/>
      <c r="K205" s="227">
        <f>ROUND(P205*H205,2)</f>
        <v>0</v>
      </c>
      <c r="L205" s="223" t="s">
        <v>1</v>
      </c>
      <c r="M205" s="44"/>
      <c r="N205" s="228" t="s">
        <v>1</v>
      </c>
      <c r="O205" s="229" t="s">
        <v>39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91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38"/>
      <c r="Z205" s="38"/>
      <c r="AA205" s="38"/>
      <c r="AB205" s="38"/>
      <c r="AC205" s="38"/>
      <c r="AD205" s="38"/>
      <c r="AE205" s="38"/>
      <c r="AR205" s="233" t="s">
        <v>198</v>
      </c>
      <c r="AT205" s="233" t="s">
        <v>171</v>
      </c>
      <c r="AU205" s="233" t="s">
        <v>85</v>
      </c>
      <c r="AY205" s="17" t="s">
        <v>168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7" t="s">
        <v>83</v>
      </c>
      <c r="BK205" s="234">
        <f>ROUND(P205*H205,2)</f>
        <v>0</v>
      </c>
      <c r="BL205" s="17" t="s">
        <v>198</v>
      </c>
      <c r="BM205" s="233" t="s">
        <v>319</v>
      </c>
    </row>
    <row r="206" s="2" customFormat="1">
      <c r="A206" s="38"/>
      <c r="B206" s="39"/>
      <c r="C206" s="40"/>
      <c r="D206" s="235" t="s">
        <v>176</v>
      </c>
      <c r="E206" s="40"/>
      <c r="F206" s="236" t="s">
        <v>1515</v>
      </c>
      <c r="G206" s="40"/>
      <c r="H206" s="40"/>
      <c r="I206" s="237"/>
      <c r="J206" s="237"/>
      <c r="K206" s="40"/>
      <c r="L206" s="40"/>
      <c r="M206" s="44"/>
      <c r="N206" s="238"/>
      <c r="O206" s="239"/>
      <c r="P206" s="91"/>
      <c r="Q206" s="91"/>
      <c r="R206" s="91"/>
      <c r="S206" s="91"/>
      <c r="T206" s="91"/>
      <c r="U206" s="91"/>
      <c r="V206" s="91"/>
      <c r="W206" s="91"/>
      <c r="X206" s="92"/>
      <c r="Y206" s="38"/>
      <c r="Z206" s="38"/>
      <c r="AA206" s="38"/>
      <c r="AB206" s="38"/>
      <c r="AC206" s="38"/>
      <c r="AD206" s="38"/>
      <c r="AE206" s="38"/>
      <c r="AT206" s="17" t="s">
        <v>176</v>
      </c>
      <c r="AU206" s="17" t="s">
        <v>85</v>
      </c>
    </row>
    <row r="207" s="2" customFormat="1" ht="16.5" customHeight="1">
      <c r="A207" s="38"/>
      <c r="B207" s="39"/>
      <c r="C207" s="262" t="s">
        <v>320</v>
      </c>
      <c r="D207" s="262" t="s">
        <v>304</v>
      </c>
      <c r="E207" s="263" t="s">
        <v>1516</v>
      </c>
      <c r="F207" s="264" t="s">
        <v>1517</v>
      </c>
      <c r="G207" s="265" t="s">
        <v>292</v>
      </c>
      <c r="H207" s="266">
        <v>16</v>
      </c>
      <c r="I207" s="267"/>
      <c r="J207" s="268"/>
      <c r="K207" s="269">
        <f>ROUND(P207*H207,2)</f>
        <v>0</v>
      </c>
      <c r="L207" s="264" t="s">
        <v>1</v>
      </c>
      <c r="M207" s="270"/>
      <c r="N207" s="271" t="s">
        <v>1</v>
      </c>
      <c r="O207" s="229" t="s">
        <v>39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91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38"/>
      <c r="Z207" s="38"/>
      <c r="AA207" s="38"/>
      <c r="AB207" s="38"/>
      <c r="AC207" s="38"/>
      <c r="AD207" s="38"/>
      <c r="AE207" s="38"/>
      <c r="AR207" s="233" t="s">
        <v>236</v>
      </c>
      <c r="AT207" s="233" t="s">
        <v>304</v>
      </c>
      <c r="AU207" s="233" t="s">
        <v>85</v>
      </c>
      <c r="AY207" s="17" t="s">
        <v>168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7" t="s">
        <v>83</v>
      </c>
      <c r="BK207" s="234">
        <f>ROUND(P207*H207,2)</f>
        <v>0</v>
      </c>
      <c r="BL207" s="17" t="s">
        <v>198</v>
      </c>
      <c r="BM207" s="233" t="s">
        <v>323</v>
      </c>
    </row>
    <row r="208" s="2" customFormat="1">
      <c r="A208" s="38"/>
      <c r="B208" s="39"/>
      <c r="C208" s="40"/>
      <c r="D208" s="235" t="s">
        <v>176</v>
      </c>
      <c r="E208" s="40"/>
      <c r="F208" s="236" t="s">
        <v>1517</v>
      </c>
      <c r="G208" s="40"/>
      <c r="H208" s="40"/>
      <c r="I208" s="237"/>
      <c r="J208" s="237"/>
      <c r="K208" s="40"/>
      <c r="L208" s="40"/>
      <c r="M208" s="44"/>
      <c r="N208" s="238"/>
      <c r="O208" s="239"/>
      <c r="P208" s="91"/>
      <c r="Q208" s="91"/>
      <c r="R208" s="91"/>
      <c r="S208" s="91"/>
      <c r="T208" s="91"/>
      <c r="U208" s="91"/>
      <c r="V208" s="91"/>
      <c r="W208" s="91"/>
      <c r="X208" s="92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85</v>
      </c>
    </row>
    <row r="209" s="2" customFormat="1" ht="37.8" customHeight="1">
      <c r="A209" s="38"/>
      <c r="B209" s="39"/>
      <c r="C209" s="221" t="s">
        <v>246</v>
      </c>
      <c r="D209" s="221" t="s">
        <v>171</v>
      </c>
      <c r="E209" s="222" t="s">
        <v>1518</v>
      </c>
      <c r="F209" s="223" t="s">
        <v>1519</v>
      </c>
      <c r="G209" s="224" t="s">
        <v>478</v>
      </c>
      <c r="H209" s="225">
        <v>8</v>
      </c>
      <c r="I209" s="226"/>
      <c r="J209" s="226"/>
      <c r="K209" s="227">
        <f>ROUND(P209*H209,2)</f>
        <v>0</v>
      </c>
      <c r="L209" s="223" t="s">
        <v>1</v>
      </c>
      <c r="M209" s="44"/>
      <c r="N209" s="228" t="s">
        <v>1</v>
      </c>
      <c r="O209" s="229" t="s">
        <v>39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91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38"/>
      <c r="Z209" s="38"/>
      <c r="AA209" s="38"/>
      <c r="AB209" s="38"/>
      <c r="AC209" s="38"/>
      <c r="AD209" s="38"/>
      <c r="AE209" s="38"/>
      <c r="AR209" s="233" t="s">
        <v>198</v>
      </c>
      <c r="AT209" s="233" t="s">
        <v>171</v>
      </c>
      <c r="AU209" s="233" t="s">
        <v>85</v>
      </c>
      <c r="AY209" s="17" t="s">
        <v>168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7" t="s">
        <v>83</v>
      </c>
      <c r="BK209" s="234">
        <f>ROUND(P209*H209,2)</f>
        <v>0</v>
      </c>
      <c r="BL209" s="17" t="s">
        <v>198</v>
      </c>
      <c r="BM209" s="233" t="s">
        <v>327</v>
      </c>
    </row>
    <row r="210" s="2" customFormat="1">
      <c r="A210" s="38"/>
      <c r="B210" s="39"/>
      <c r="C210" s="40"/>
      <c r="D210" s="235" t="s">
        <v>176</v>
      </c>
      <c r="E210" s="40"/>
      <c r="F210" s="236" t="s">
        <v>1519</v>
      </c>
      <c r="G210" s="40"/>
      <c r="H210" s="40"/>
      <c r="I210" s="237"/>
      <c r="J210" s="237"/>
      <c r="K210" s="40"/>
      <c r="L210" s="40"/>
      <c r="M210" s="44"/>
      <c r="N210" s="238"/>
      <c r="O210" s="239"/>
      <c r="P210" s="91"/>
      <c r="Q210" s="91"/>
      <c r="R210" s="91"/>
      <c r="S210" s="91"/>
      <c r="T210" s="91"/>
      <c r="U210" s="91"/>
      <c r="V210" s="91"/>
      <c r="W210" s="91"/>
      <c r="X210" s="92"/>
      <c r="Y210" s="38"/>
      <c r="Z210" s="38"/>
      <c r="AA210" s="38"/>
      <c r="AB210" s="38"/>
      <c r="AC210" s="38"/>
      <c r="AD210" s="38"/>
      <c r="AE210" s="38"/>
      <c r="AT210" s="17" t="s">
        <v>176</v>
      </c>
      <c r="AU210" s="17" t="s">
        <v>85</v>
      </c>
    </row>
    <row r="211" s="2" customFormat="1" ht="16.5" customHeight="1">
      <c r="A211" s="38"/>
      <c r="B211" s="39"/>
      <c r="C211" s="221" t="s">
        <v>330</v>
      </c>
      <c r="D211" s="221" t="s">
        <v>171</v>
      </c>
      <c r="E211" s="222" t="s">
        <v>1520</v>
      </c>
      <c r="F211" s="223" t="s">
        <v>1521</v>
      </c>
      <c r="G211" s="224" t="s">
        <v>292</v>
      </c>
      <c r="H211" s="225">
        <v>2</v>
      </c>
      <c r="I211" s="226"/>
      <c r="J211" s="226"/>
      <c r="K211" s="227">
        <f>ROUND(P211*H211,2)</f>
        <v>0</v>
      </c>
      <c r="L211" s="223" t="s">
        <v>1</v>
      </c>
      <c r="M211" s="44"/>
      <c r="N211" s="228" t="s">
        <v>1</v>
      </c>
      <c r="O211" s="229" t="s">
        <v>39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91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38"/>
      <c r="Z211" s="38"/>
      <c r="AA211" s="38"/>
      <c r="AB211" s="38"/>
      <c r="AC211" s="38"/>
      <c r="AD211" s="38"/>
      <c r="AE211" s="38"/>
      <c r="AR211" s="233" t="s">
        <v>198</v>
      </c>
      <c r="AT211" s="233" t="s">
        <v>171</v>
      </c>
      <c r="AU211" s="233" t="s">
        <v>85</v>
      </c>
      <c r="AY211" s="17" t="s">
        <v>168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7" t="s">
        <v>83</v>
      </c>
      <c r="BK211" s="234">
        <f>ROUND(P211*H211,2)</f>
        <v>0</v>
      </c>
      <c r="BL211" s="17" t="s">
        <v>198</v>
      </c>
      <c r="BM211" s="233" t="s">
        <v>333</v>
      </c>
    </row>
    <row r="212" s="2" customFormat="1">
      <c r="A212" s="38"/>
      <c r="B212" s="39"/>
      <c r="C212" s="40"/>
      <c r="D212" s="235" t="s">
        <v>176</v>
      </c>
      <c r="E212" s="40"/>
      <c r="F212" s="236" t="s">
        <v>1521</v>
      </c>
      <c r="G212" s="40"/>
      <c r="H212" s="40"/>
      <c r="I212" s="237"/>
      <c r="J212" s="237"/>
      <c r="K212" s="40"/>
      <c r="L212" s="40"/>
      <c r="M212" s="44"/>
      <c r="N212" s="238"/>
      <c r="O212" s="239"/>
      <c r="P212" s="91"/>
      <c r="Q212" s="91"/>
      <c r="R212" s="91"/>
      <c r="S212" s="91"/>
      <c r="T212" s="91"/>
      <c r="U212" s="91"/>
      <c r="V212" s="91"/>
      <c r="W212" s="91"/>
      <c r="X212" s="92"/>
      <c r="Y212" s="38"/>
      <c r="Z212" s="38"/>
      <c r="AA212" s="38"/>
      <c r="AB212" s="38"/>
      <c r="AC212" s="38"/>
      <c r="AD212" s="38"/>
      <c r="AE212" s="38"/>
      <c r="AT212" s="17" t="s">
        <v>176</v>
      </c>
      <c r="AU212" s="17" t="s">
        <v>85</v>
      </c>
    </row>
    <row r="213" s="2" customFormat="1" ht="21.75" customHeight="1">
      <c r="A213" s="38"/>
      <c r="B213" s="39"/>
      <c r="C213" s="221" t="s">
        <v>251</v>
      </c>
      <c r="D213" s="221" t="s">
        <v>171</v>
      </c>
      <c r="E213" s="222" t="s">
        <v>1522</v>
      </c>
      <c r="F213" s="223" t="s">
        <v>1523</v>
      </c>
      <c r="G213" s="224" t="s">
        <v>292</v>
      </c>
      <c r="H213" s="225">
        <v>2</v>
      </c>
      <c r="I213" s="226"/>
      <c r="J213" s="226"/>
      <c r="K213" s="227">
        <f>ROUND(P213*H213,2)</f>
        <v>0</v>
      </c>
      <c r="L213" s="223" t="s">
        <v>1</v>
      </c>
      <c r="M213" s="44"/>
      <c r="N213" s="228" t="s">
        <v>1</v>
      </c>
      <c r="O213" s="229" t="s">
        <v>39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91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38"/>
      <c r="Z213" s="38"/>
      <c r="AA213" s="38"/>
      <c r="AB213" s="38"/>
      <c r="AC213" s="38"/>
      <c r="AD213" s="38"/>
      <c r="AE213" s="38"/>
      <c r="AR213" s="233" t="s">
        <v>198</v>
      </c>
      <c r="AT213" s="233" t="s">
        <v>171</v>
      </c>
      <c r="AU213" s="233" t="s">
        <v>85</v>
      </c>
      <c r="AY213" s="17" t="s">
        <v>168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7" t="s">
        <v>83</v>
      </c>
      <c r="BK213" s="234">
        <f>ROUND(P213*H213,2)</f>
        <v>0</v>
      </c>
      <c r="BL213" s="17" t="s">
        <v>198</v>
      </c>
      <c r="BM213" s="233" t="s">
        <v>337</v>
      </c>
    </row>
    <row r="214" s="2" customFormat="1">
      <c r="A214" s="38"/>
      <c r="B214" s="39"/>
      <c r="C214" s="40"/>
      <c r="D214" s="235" t="s">
        <v>176</v>
      </c>
      <c r="E214" s="40"/>
      <c r="F214" s="236" t="s">
        <v>1523</v>
      </c>
      <c r="G214" s="40"/>
      <c r="H214" s="40"/>
      <c r="I214" s="237"/>
      <c r="J214" s="237"/>
      <c r="K214" s="40"/>
      <c r="L214" s="40"/>
      <c r="M214" s="44"/>
      <c r="N214" s="238"/>
      <c r="O214" s="239"/>
      <c r="P214" s="91"/>
      <c r="Q214" s="91"/>
      <c r="R214" s="91"/>
      <c r="S214" s="91"/>
      <c r="T214" s="91"/>
      <c r="U214" s="91"/>
      <c r="V214" s="91"/>
      <c r="W214" s="91"/>
      <c r="X214" s="92"/>
      <c r="Y214" s="38"/>
      <c r="Z214" s="38"/>
      <c r="AA214" s="38"/>
      <c r="AB214" s="38"/>
      <c r="AC214" s="38"/>
      <c r="AD214" s="38"/>
      <c r="AE214" s="38"/>
      <c r="AT214" s="17" t="s">
        <v>176</v>
      </c>
      <c r="AU214" s="17" t="s">
        <v>85</v>
      </c>
    </row>
    <row r="215" s="2" customFormat="1" ht="21.75" customHeight="1">
      <c r="A215" s="38"/>
      <c r="B215" s="39"/>
      <c r="C215" s="221" t="s">
        <v>339</v>
      </c>
      <c r="D215" s="221" t="s">
        <v>171</v>
      </c>
      <c r="E215" s="222" t="s">
        <v>1524</v>
      </c>
      <c r="F215" s="223" t="s">
        <v>1525</v>
      </c>
      <c r="G215" s="224" t="s">
        <v>478</v>
      </c>
      <c r="H215" s="225">
        <v>8</v>
      </c>
      <c r="I215" s="226"/>
      <c r="J215" s="226"/>
      <c r="K215" s="227">
        <f>ROUND(P215*H215,2)</f>
        <v>0</v>
      </c>
      <c r="L215" s="223" t="s">
        <v>1</v>
      </c>
      <c r="M215" s="44"/>
      <c r="N215" s="228" t="s">
        <v>1</v>
      </c>
      <c r="O215" s="229" t="s">
        <v>39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91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38"/>
      <c r="Z215" s="38"/>
      <c r="AA215" s="38"/>
      <c r="AB215" s="38"/>
      <c r="AC215" s="38"/>
      <c r="AD215" s="38"/>
      <c r="AE215" s="38"/>
      <c r="AR215" s="233" t="s">
        <v>198</v>
      </c>
      <c r="AT215" s="233" t="s">
        <v>171</v>
      </c>
      <c r="AU215" s="233" t="s">
        <v>85</v>
      </c>
      <c r="AY215" s="17" t="s">
        <v>168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7" t="s">
        <v>83</v>
      </c>
      <c r="BK215" s="234">
        <f>ROUND(P215*H215,2)</f>
        <v>0</v>
      </c>
      <c r="BL215" s="17" t="s">
        <v>198</v>
      </c>
      <c r="BM215" s="233" t="s">
        <v>342</v>
      </c>
    </row>
    <row r="216" s="2" customFormat="1">
      <c r="A216" s="38"/>
      <c r="B216" s="39"/>
      <c r="C216" s="40"/>
      <c r="D216" s="235" t="s">
        <v>176</v>
      </c>
      <c r="E216" s="40"/>
      <c r="F216" s="236" t="s">
        <v>1525</v>
      </c>
      <c r="G216" s="40"/>
      <c r="H216" s="40"/>
      <c r="I216" s="237"/>
      <c r="J216" s="237"/>
      <c r="K216" s="40"/>
      <c r="L216" s="40"/>
      <c r="M216" s="44"/>
      <c r="N216" s="238"/>
      <c r="O216" s="239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85</v>
      </c>
    </row>
    <row r="217" s="2" customFormat="1" ht="24.15" customHeight="1">
      <c r="A217" s="38"/>
      <c r="B217" s="39"/>
      <c r="C217" s="221" t="s">
        <v>255</v>
      </c>
      <c r="D217" s="221" t="s">
        <v>171</v>
      </c>
      <c r="E217" s="222" t="s">
        <v>1526</v>
      </c>
      <c r="F217" s="223" t="s">
        <v>1527</v>
      </c>
      <c r="G217" s="224" t="s">
        <v>478</v>
      </c>
      <c r="H217" s="225">
        <v>8</v>
      </c>
      <c r="I217" s="226"/>
      <c r="J217" s="226"/>
      <c r="K217" s="227">
        <f>ROUND(P217*H217,2)</f>
        <v>0</v>
      </c>
      <c r="L217" s="223" t="s">
        <v>1</v>
      </c>
      <c r="M217" s="44"/>
      <c r="N217" s="228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198</v>
      </c>
      <c r="AT217" s="233" t="s">
        <v>171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198</v>
      </c>
      <c r="BM217" s="233" t="s">
        <v>345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1527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2" customFormat="1" ht="33" customHeight="1">
      <c r="A219" s="38"/>
      <c r="B219" s="39"/>
      <c r="C219" s="221" t="s">
        <v>348</v>
      </c>
      <c r="D219" s="221" t="s">
        <v>171</v>
      </c>
      <c r="E219" s="222" t="s">
        <v>1528</v>
      </c>
      <c r="F219" s="223" t="s">
        <v>1529</v>
      </c>
      <c r="G219" s="224" t="s">
        <v>226</v>
      </c>
      <c r="H219" s="225">
        <v>0.011</v>
      </c>
      <c r="I219" s="226"/>
      <c r="J219" s="226"/>
      <c r="K219" s="227">
        <f>ROUND(P219*H219,2)</f>
        <v>0</v>
      </c>
      <c r="L219" s="223" t="s">
        <v>1</v>
      </c>
      <c r="M219" s="44"/>
      <c r="N219" s="228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198</v>
      </c>
      <c r="AT219" s="233" t="s">
        <v>171</v>
      </c>
      <c r="AU219" s="233" t="s">
        <v>85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198</v>
      </c>
      <c r="BM219" s="233" t="s">
        <v>351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1529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85</v>
      </c>
    </row>
    <row r="221" s="12" customFormat="1" ht="22.8" customHeight="1">
      <c r="A221" s="12"/>
      <c r="B221" s="204"/>
      <c r="C221" s="205"/>
      <c r="D221" s="206" t="s">
        <v>75</v>
      </c>
      <c r="E221" s="219" t="s">
        <v>1530</v>
      </c>
      <c r="F221" s="219" t="s">
        <v>1531</v>
      </c>
      <c r="G221" s="205"/>
      <c r="H221" s="205"/>
      <c r="I221" s="208"/>
      <c r="J221" s="208"/>
      <c r="K221" s="220">
        <f>BK221</f>
        <v>0</v>
      </c>
      <c r="L221" s="205"/>
      <c r="M221" s="210"/>
      <c r="N221" s="211"/>
      <c r="O221" s="212"/>
      <c r="P221" s="212"/>
      <c r="Q221" s="213">
        <f>SUM(Q222:Q241)</f>
        <v>0</v>
      </c>
      <c r="R221" s="213">
        <f>SUM(R222:R241)</f>
        <v>0</v>
      </c>
      <c r="S221" s="212"/>
      <c r="T221" s="214">
        <f>SUM(T222:T241)</f>
        <v>0</v>
      </c>
      <c r="U221" s="212"/>
      <c r="V221" s="214">
        <f>SUM(V222:V241)</f>
        <v>0</v>
      </c>
      <c r="W221" s="212"/>
      <c r="X221" s="215">
        <f>SUM(X222:X241)</f>
        <v>0</v>
      </c>
      <c r="Y221" s="12"/>
      <c r="Z221" s="12"/>
      <c r="AA221" s="12"/>
      <c r="AB221" s="12"/>
      <c r="AC221" s="12"/>
      <c r="AD221" s="12"/>
      <c r="AE221" s="12"/>
      <c r="AR221" s="216" t="s">
        <v>85</v>
      </c>
      <c r="AT221" s="217" t="s">
        <v>75</v>
      </c>
      <c r="AU221" s="217" t="s">
        <v>83</v>
      </c>
      <c r="AY221" s="216" t="s">
        <v>168</v>
      </c>
      <c r="BK221" s="218">
        <f>SUM(BK222:BK241)</f>
        <v>0</v>
      </c>
    </row>
    <row r="222" s="2" customFormat="1" ht="24.15" customHeight="1">
      <c r="A222" s="38"/>
      <c r="B222" s="39"/>
      <c r="C222" s="221" t="s">
        <v>258</v>
      </c>
      <c r="D222" s="221" t="s">
        <v>171</v>
      </c>
      <c r="E222" s="222" t="s">
        <v>1532</v>
      </c>
      <c r="F222" s="223" t="s">
        <v>1533</v>
      </c>
      <c r="G222" s="224" t="s">
        <v>292</v>
      </c>
      <c r="H222" s="225">
        <v>1</v>
      </c>
      <c r="I222" s="226"/>
      <c r="J222" s="226"/>
      <c r="K222" s="227">
        <f>ROUND(P222*H222,2)</f>
        <v>0</v>
      </c>
      <c r="L222" s="223" t="s">
        <v>1</v>
      </c>
      <c r="M222" s="44"/>
      <c r="N222" s="228" t="s">
        <v>1</v>
      </c>
      <c r="O222" s="229" t="s">
        <v>39</v>
      </c>
      <c r="P222" s="230">
        <f>I222+J222</f>
        <v>0</v>
      </c>
      <c r="Q222" s="230">
        <f>ROUND(I222*H222,2)</f>
        <v>0</v>
      </c>
      <c r="R222" s="230">
        <f>ROUND(J222*H222,2)</f>
        <v>0</v>
      </c>
      <c r="S222" s="91"/>
      <c r="T222" s="231">
        <f>S222*H222</f>
        <v>0</v>
      </c>
      <c r="U222" s="231">
        <v>0</v>
      </c>
      <c r="V222" s="231">
        <f>U222*H222</f>
        <v>0</v>
      </c>
      <c r="W222" s="231">
        <v>0</v>
      </c>
      <c r="X222" s="232">
        <f>W222*H222</f>
        <v>0</v>
      </c>
      <c r="Y222" s="38"/>
      <c r="Z222" s="38"/>
      <c r="AA222" s="38"/>
      <c r="AB222" s="38"/>
      <c r="AC222" s="38"/>
      <c r="AD222" s="38"/>
      <c r="AE222" s="38"/>
      <c r="AR222" s="233" t="s">
        <v>198</v>
      </c>
      <c r="AT222" s="233" t="s">
        <v>171</v>
      </c>
      <c r="AU222" s="233" t="s">
        <v>85</v>
      </c>
      <c r="AY222" s="17" t="s">
        <v>168</v>
      </c>
      <c r="BE222" s="234">
        <f>IF(O222="základní",K222,0)</f>
        <v>0</v>
      </c>
      <c r="BF222" s="234">
        <f>IF(O222="snížená",K222,0)</f>
        <v>0</v>
      </c>
      <c r="BG222" s="234">
        <f>IF(O222="zákl. přenesená",K222,0)</f>
        <v>0</v>
      </c>
      <c r="BH222" s="234">
        <f>IF(O222="sníž. přenesená",K222,0)</f>
        <v>0</v>
      </c>
      <c r="BI222" s="234">
        <f>IF(O222="nulová",K222,0)</f>
        <v>0</v>
      </c>
      <c r="BJ222" s="17" t="s">
        <v>83</v>
      </c>
      <c r="BK222" s="234">
        <f>ROUND(P222*H222,2)</f>
        <v>0</v>
      </c>
      <c r="BL222" s="17" t="s">
        <v>198</v>
      </c>
      <c r="BM222" s="233" t="s">
        <v>354</v>
      </c>
    </row>
    <row r="223" s="2" customFormat="1">
      <c r="A223" s="38"/>
      <c r="B223" s="39"/>
      <c r="C223" s="40"/>
      <c r="D223" s="235" t="s">
        <v>176</v>
      </c>
      <c r="E223" s="40"/>
      <c r="F223" s="236" t="s">
        <v>1533</v>
      </c>
      <c r="G223" s="40"/>
      <c r="H223" s="40"/>
      <c r="I223" s="237"/>
      <c r="J223" s="237"/>
      <c r="K223" s="40"/>
      <c r="L223" s="40"/>
      <c r="M223" s="44"/>
      <c r="N223" s="238"/>
      <c r="O223" s="239"/>
      <c r="P223" s="91"/>
      <c r="Q223" s="91"/>
      <c r="R223" s="91"/>
      <c r="S223" s="91"/>
      <c r="T223" s="91"/>
      <c r="U223" s="91"/>
      <c r="V223" s="91"/>
      <c r="W223" s="91"/>
      <c r="X223" s="92"/>
      <c r="Y223" s="38"/>
      <c r="Z223" s="38"/>
      <c r="AA223" s="38"/>
      <c r="AB223" s="38"/>
      <c r="AC223" s="38"/>
      <c r="AD223" s="38"/>
      <c r="AE223" s="38"/>
      <c r="AT223" s="17" t="s">
        <v>176</v>
      </c>
      <c r="AU223" s="17" t="s">
        <v>85</v>
      </c>
    </row>
    <row r="224" s="2" customFormat="1" ht="24.15" customHeight="1">
      <c r="A224" s="38"/>
      <c r="B224" s="39"/>
      <c r="C224" s="221" t="s">
        <v>355</v>
      </c>
      <c r="D224" s="221" t="s">
        <v>171</v>
      </c>
      <c r="E224" s="222" t="s">
        <v>1534</v>
      </c>
      <c r="F224" s="223" t="s">
        <v>1535</v>
      </c>
      <c r="G224" s="224" t="s">
        <v>174</v>
      </c>
      <c r="H224" s="225">
        <v>2</v>
      </c>
      <c r="I224" s="226"/>
      <c r="J224" s="226"/>
      <c r="K224" s="227">
        <f>ROUND(P224*H224,2)</f>
        <v>0</v>
      </c>
      <c r="L224" s="223" t="s">
        <v>1</v>
      </c>
      <c r="M224" s="44"/>
      <c r="N224" s="228" t="s">
        <v>1</v>
      </c>
      <c r="O224" s="229" t="s">
        <v>39</v>
      </c>
      <c r="P224" s="230">
        <f>I224+J224</f>
        <v>0</v>
      </c>
      <c r="Q224" s="230">
        <f>ROUND(I224*H224,2)</f>
        <v>0</v>
      </c>
      <c r="R224" s="230">
        <f>ROUND(J224*H224,2)</f>
        <v>0</v>
      </c>
      <c r="S224" s="91"/>
      <c r="T224" s="231">
        <f>S224*H224</f>
        <v>0</v>
      </c>
      <c r="U224" s="231">
        <v>0</v>
      </c>
      <c r="V224" s="231">
        <f>U224*H224</f>
        <v>0</v>
      </c>
      <c r="W224" s="231">
        <v>0</v>
      </c>
      <c r="X224" s="232">
        <f>W224*H224</f>
        <v>0</v>
      </c>
      <c r="Y224" s="38"/>
      <c r="Z224" s="38"/>
      <c r="AA224" s="38"/>
      <c r="AB224" s="38"/>
      <c r="AC224" s="38"/>
      <c r="AD224" s="38"/>
      <c r="AE224" s="38"/>
      <c r="AR224" s="233" t="s">
        <v>198</v>
      </c>
      <c r="AT224" s="233" t="s">
        <v>171</v>
      </c>
      <c r="AU224" s="233" t="s">
        <v>85</v>
      </c>
      <c r="AY224" s="17" t="s">
        <v>168</v>
      </c>
      <c r="BE224" s="234">
        <f>IF(O224="základní",K224,0)</f>
        <v>0</v>
      </c>
      <c r="BF224" s="234">
        <f>IF(O224="snížená",K224,0)</f>
        <v>0</v>
      </c>
      <c r="BG224" s="234">
        <f>IF(O224="zákl. přenesená",K224,0)</f>
        <v>0</v>
      </c>
      <c r="BH224" s="234">
        <f>IF(O224="sníž. přenesená",K224,0)</f>
        <v>0</v>
      </c>
      <c r="BI224" s="234">
        <f>IF(O224="nulová",K224,0)</f>
        <v>0</v>
      </c>
      <c r="BJ224" s="17" t="s">
        <v>83</v>
      </c>
      <c r="BK224" s="234">
        <f>ROUND(P224*H224,2)</f>
        <v>0</v>
      </c>
      <c r="BL224" s="17" t="s">
        <v>198</v>
      </c>
      <c r="BM224" s="233" t="s">
        <v>358</v>
      </c>
    </row>
    <row r="225" s="2" customFormat="1">
      <c r="A225" s="38"/>
      <c r="B225" s="39"/>
      <c r="C225" s="40"/>
      <c r="D225" s="235" t="s">
        <v>176</v>
      </c>
      <c r="E225" s="40"/>
      <c r="F225" s="236" t="s">
        <v>1535</v>
      </c>
      <c r="G225" s="40"/>
      <c r="H225" s="40"/>
      <c r="I225" s="237"/>
      <c r="J225" s="237"/>
      <c r="K225" s="40"/>
      <c r="L225" s="40"/>
      <c r="M225" s="44"/>
      <c r="N225" s="238"/>
      <c r="O225" s="239"/>
      <c r="P225" s="91"/>
      <c r="Q225" s="91"/>
      <c r="R225" s="91"/>
      <c r="S225" s="91"/>
      <c r="T225" s="91"/>
      <c r="U225" s="91"/>
      <c r="V225" s="91"/>
      <c r="W225" s="91"/>
      <c r="X225" s="92"/>
      <c r="Y225" s="38"/>
      <c r="Z225" s="38"/>
      <c r="AA225" s="38"/>
      <c r="AB225" s="38"/>
      <c r="AC225" s="38"/>
      <c r="AD225" s="38"/>
      <c r="AE225" s="38"/>
      <c r="AT225" s="17" t="s">
        <v>176</v>
      </c>
      <c r="AU225" s="17" t="s">
        <v>85</v>
      </c>
    </row>
    <row r="226" s="2" customFormat="1" ht="16.5" customHeight="1">
      <c r="A226" s="38"/>
      <c r="B226" s="39"/>
      <c r="C226" s="221" t="s">
        <v>261</v>
      </c>
      <c r="D226" s="221" t="s">
        <v>171</v>
      </c>
      <c r="E226" s="222" t="s">
        <v>1536</v>
      </c>
      <c r="F226" s="223" t="s">
        <v>1537</v>
      </c>
      <c r="G226" s="224" t="s">
        <v>292</v>
      </c>
      <c r="H226" s="225">
        <v>1</v>
      </c>
      <c r="I226" s="226"/>
      <c r="J226" s="226"/>
      <c r="K226" s="227">
        <f>ROUND(P226*H226,2)</f>
        <v>0</v>
      </c>
      <c r="L226" s="223" t="s">
        <v>1</v>
      </c>
      <c r="M226" s="44"/>
      <c r="N226" s="228" t="s">
        <v>1</v>
      </c>
      <c r="O226" s="229" t="s">
        <v>39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91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38"/>
      <c r="Z226" s="38"/>
      <c r="AA226" s="38"/>
      <c r="AB226" s="38"/>
      <c r="AC226" s="38"/>
      <c r="AD226" s="38"/>
      <c r="AE226" s="38"/>
      <c r="AR226" s="233" t="s">
        <v>198</v>
      </c>
      <c r="AT226" s="233" t="s">
        <v>171</v>
      </c>
      <c r="AU226" s="233" t="s">
        <v>85</v>
      </c>
      <c r="AY226" s="17" t="s">
        <v>168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7" t="s">
        <v>83</v>
      </c>
      <c r="BK226" s="234">
        <f>ROUND(P226*H226,2)</f>
        <v>0</v>
      </c>
      <c r="BL226" s="17" t="s">
        <v>198</v>
      </c>
      <c r="BM226" s="233" t="s">
        <v>363</v>
      </c>
    </row>
    <row r="227" s="2" customFormat="1">
      <c r="A227" s="38"/>
      <c r="B227" s="39"/>
      <c r="C227" s="40"/>
      <c r="D227" s="235" t="s">
        <v>176</v>
      </c>
      <c r="E227" s="40"/>
      <c r="F227" s="236" t="s">
        <v>1537</v>
      </c>
      <c r="G227" s="40"/>
      <c r="H227" s="40"/>
      <c r="I227" s="237"/>
      <c r="J227" s="237"/>
      <c r="K227" s="40"/>
      <c r="L227" s="40"/>
      <c r="M227" s="44"/>
      <c r="N227" s="238"/>
      <c r="O227" s="239"/>
      <c r="P227" s="91"/>
      <c r="Q227" s="91"/>
      <c r="R227" s="91"/>
      <c r="S227" s="91"/>
      <c r="T227" s="91"/>
      <c r="U227" s="91"/>
      <c r="V227" s="91"/>
      <c r="W227" s="91"/>
      <c r="X227" s="92"/>
      <c r="Y227" s="38"/>
      <c r="Z227" s="38"/>
      <c r="AA227" s="38"/>
      <c r="AB227" s="38"/>
      <c r="AC227" s="38"/>
      <c r="AD227" s="38"/>
      <c r="AE227" s="38"/>
      <c r="AT227" s="17" t="s">
        <v>176</v>
      </c>
      <c r="AU227" s="17" t="s">
        <v>85</v>
      </c>
    </row>
    <row r="228" s="2" customFormat="1" ht="21.75" customHeight="1">
      <c r="A228" s="38"/>
      <c r="B228" s="39"/>
      <c r="C228" s="221" t="s">
        <v>365</v>
      </c>
      <c r="D228" s="221" t="s">
        <v>171</v>
      </c>
      <c r="E228" s="222" t="s">
        <v>1538</v>
      </c>
      <c r="F228" s="223" t="s">
        <v>1539</v>
      </c>
      <c r="G228" s="224" t="s">
        <v>174</v>
      </c>
      <c r="H228" s="225">
        <v>2</v>
      </c>
      <c r="I228" s="226"/>
      <c r="J228" s="226"/>
      <c r="K228" s="227">
        <f>ROUND(P228*H228,2)</f>
        <v>0</v>
      </c>
      <c r="L228" s="223" t="s">
        <v>1</v>
      </c>
      <c r="M228" s="44"/>
      <c r="N228" s="228" t="s">
        <v>1</v>
      </c>
      <c r="O228" s="229" t="s">
        <v>39</v>
      </c>
      <c r="P228" s="230">
        <f>I228+J228</f>
        <v>0</v>
      </c>
      <c r="Q228" s="230">
        <f>ROUND(I228*H228,2)</f>
        <v>0</v>
      </c>
      <c r="R228" s="230">
        <f>ROUND(J228*H228,2)</f>
        <v>0</v>
      </c>
      <c r="S228" s="91"/>
      <c r="T228" s="231">
        <f>S228*H228</f>
        <v>0</v>
      </c>
      <c r="U228" s="231">
        <v>0</v>
      </c>
      <c r="V228" s="231">
        <f>U228*H228</f>
        <v>0</v>
      </c>
      <c r="W228" s="231">
        <v>0</v>
      </c>
      <c r="X228" s="232">
        <f>W228*H228</f>
        <v>0</v>
      </c>
      <c r="Y228" s="38"/>
      <c r="Z228" s="38"/>
      <c r="AA228" s="38"/>
      <c r="AB228" s="38"/>
      <c r="AC228" s="38"/>
      <c r="AD228" s="38"/>
      <c r="AE228" s="38"/>
      <c r="AR228" s="233" t="s">
        <v>198</v>
      </c>
      <c r="AT228" s="233" t="s">
        <v>171</v>
      </c>
      <c r="AU228" s="233" t="s">
        <v>85</v>
      </c>
      <c r="AY228" s="17" t="s">
        <v>168</v>
      </c>
      <c r="BE228" s="234">
        <f>IF(O228="základní",K228,0)</f>
        <v>0</v>
      </c>
      <c r="BF228" s="234">
        <f>IF(O228="snížená",K228,0)</f>
        <v>0</v>
      </c>
      <c r="BG228" s="234">
        <f>IF(O228="zákl. přenesená",K228,0)</f>
        <v>0</v>
      </c>
      <c r="BH228" s="234">
        <f>IF(O228="sníž. přenesená",K228,0)</f>
        <v>0</v>
      </c>
      <c r="BI228" s="234">
        <f>IF(O228="nulová",K228,0)</f>
        <v>0</v>
      </c>
      <c r="BJ228" s="17" t="s">
        <v>83</v>
      </c>
      <c r="BK228" s="234">
        <f>ROUND(P228*H228,2)</f>
        <v>0</v>
      </c>
      <c r="BL228" s="17" t="s">
        <v>198</v>
      </c>
      <c r="BM228" s="233" t="s">
        <v>368</v>
      </c>
    </row>
    <row r="229" s="2" customFormat="1">
      <c r="A229" s="38"/>
      <c r="B229" s="39"/>
      <c r="C229" s="40"/>
      <c r="D229" s="235" t="s">
        <v>176</v>
      </c>
      <c r="E229" s="40"/>
      <c r="F229" s="236" t="s">
        <v>1539</v>
      </c>
      <c r="G229" s="40"/>
      <c r="H229" s="40"/>
      <c r="I229" s="237"/>
      <c r="J229" s="237"/>
      <c r="K229" s="40"/>
      <c r="L229" s="40"/>
      <c r="M229" s="44"/>
      <c r="N229" s="238"/>
      <c r="O229" s="239"/>
      <c r="P229" s="91"/>
      <c r="Q229" s="91"/>
      <c r="R229" s="91"/>
      <c r="S229" s="91"/>
      <c r="T229" s="91"/>
      <c r="U229" s="91"/>
      <c r="V229" s="91"/>
      <c r="W229" s="91"/>
      <c r="X229" s="92"/>
      <c r="Y229" s="38"/>
      <c r="Z229" s="38"/>
      <c r="AA229" s="38"/>
      <c r="AB229" s="38"/>
      <c r="AC229" s="38"/>
      <c r="AD229" s="38"/>
      <c r="AE229" s="38"/>
      <c r="AT229" s="17" t="s">
        <v>176</v>
      </c>
      <c r="AU229" s="17" t="s">
        <v>85</v>
      </c>
    </row>
    <row r="230" s="2" customFormat="1" ht="16.5" customHeight="1">
      <c r="A230" s="38"/>
      <c r="B230" s="39"/>
      <c r="C230" s="262" t="s">
        <v>266</v>
      </c>
      <c r="D230" s="262" t="s">
        <v>304</v>
      </c>
      <c r="E230" s="263" t="s">
        <v>1540</v>
      </c>
      <c r="F230" s="264" t="s">
        <v>1541</v>
      </c>
      <c r="G230" s="265" t="s">
        <v>292</v>
      </c>
      <c r="H230" s="266">
        <v>2</v>
      </c>
      <c r="I230" s="267"/>
      <c r="J230" s="268"/>
      <c r="K230" s="269">
        <f>ROUND(P230*H230,2)</f>
        <v>0</v>
      </c>
      <c r="L230" s="264" t="s">
        <v>1</v>
      </c>
      <c r="M230" s="270"/>
      <c r="N230" s="271" t="s">
        <v>1</v>
      </c>
      <c r="O230" s="229" t="s">
        <v>39</v>
      </c>
      <c r="P230" s="230">
        <f>I230+J230</f>
        <v>0</v>
      </c>
      <c r="Q230" s="230">
        <f>ROUND(I230*H230,2)</f>
        <v>0</v>
      </c>
      <c r="R230" s="230">
        <f>ROUND(J230*H230,2)</f>
        <v>0</v>
      </c>
      <c r="S230" s="91"/>
      <c r="T230" s="231">
        <f>S230*H230</f>
        <v>0</v>
      </c>
      <c r="U230" s="231">
        <v>0</v>
      </c>
      <c r="V230" s="231">
        <f>U230*H230</f>
        <v>0</v>
      </c>
      <c r="W230" s="231">
        <v>0</v>
      </c>
      <c r="X230" s="232">
        <f>W230*H230</f>
        <v>0</v>
      </c>
      <c r="Y230" s="38"/>
      <c r="Z230" s="38"/>
      <c r="AA230" s="38"/>
      <c r="AB230" s="38"/>
      <c r="AC230" s="38"/>
      <c r="AD230" s="38"/>
      <c r="AE230" s="38"/>
      <c r="AR230" s="233" t="s">
        <v>236</v>
      </c>
      <c r="AT230" s="233" t="s">
        <v>304</v>
      </c>
      <c r="AU230" s="233" t="s">
        <v>85</v>
      </c>
      <c r="AY230" s="17" t="s">
        <v>168</v>
      </c>
      <c r="BE230" s="234">
        <f>IF(O230="základní",K230,0)</f>
        <v>0</v>
      </c>
      <c r="BF230" s="234">
        <f>IF(O230="snížená",K230,0)</f>
        <v>0</v>
      </c>
      <c r="BG230" s="234">
        <f>IF(O230="zákl. přenesená",K230,0)</f>
        <v>0</v>
      </c>
      <c r="BH230" s="234">
        <f>IF(O230="sníž. přenesená",K230,0)</f>
        <v>0</v>
      </c>
      <c r="BI230" s="234">
        <f>IF(O230="nulová",K230,0)</f>
        <v>0</v>
      </c>
      <c r="BJ230" s="17" t="s">
        <v>83</v>
      </c>
      <c r="BK230" s="234">
        <f>ROUND(P230*H230,2)</f>
        <v>0</v>
      </c>
      <c r="BL230" s="17" t="s">
        <v>198</v>
      </c>
      <c r="BM230" s="233" t="s">
        <v>372</v>
      </c>
    </row>
    <row r="231" s="2" customFormat="1">
      <c r="A231" s="38"/>
      <c r="B231" s="39"/>
      <c r="C231" s="40"/>
      <c r="D231" s="235" t="s">
        <v>176</v>
      </c>
      <c r="E231" s="40"/>
      <c r="F231" s="236" t="s">
        <v>1541</v>
      </c>
      <c r="G231" s="40"/>
      <c r="H231" s="40"/>
      <c r="I231" s="237"/>
      <c r="J231" s="237"/>
      <c r="K231" s="40"/>
      <c r="L231" s="40"/>
      <c r="M231" s="44"/>
      <c r="N231" s="238"/>
      <c r="O231" s="239"/>
      <c r="P231" s="91"/>
      <c r="Q231" s="91"/>
      <c r="R231" s="91"/>
      <c r="S231" s="91"/>
      <c r="T231" s="91"/>
      <c r="U231" s="91"/>
      <c r="V231" s="91"/>
      <c r="W231" s="91"/>
      <c r="X231" s="92"/>
      <c r="Y231" s="38"/>
      <c r="Z231" s="38"/>
      <c r="AA231" s="38"/>
      <c r="AB231" s="38"/>
      <c r="AC231" s="38"/>
      <c r="AD231" s="38"/>
      <c r="AE231" s="38"/>
      <c r="AT231" s="17" t="s">
        <v>176</v>
      </c>
      <c r="AU231" s="17" t="s">
        <v>85</v>
      </c>
    </row>
    <row r="232" s="2" customFormat="1" ht="16.5" customHeight="1">
      <c r="A232" s="38"/>
      <c r="B232" s="39"/>
      <c r="C232" s="221" t="s">
        <v>374</v>
      </c>
      <c r="D232" s="221" t="s">
        <v>171</v>
      </c>
      <c r="E232" s="222" t="s">
        <v>1542</v>
      </c>
      <c r="F232" s="223" t="s">
        <v>1543</v>
      </c>
      <c r="G232" s="224" t="s">
        <v>174</v>
      </c>
      <c r="H232" s="225">
        <v>1</v>
      </c>
      <c r="I232" s="226"/>
      <c r="J232" s="226"/>
      <c r="K232" s="227">
        <f>ROUND(P232*H232,2)</f>
        <v>0</v>
      </c>
      <c r="L232" s="223" t="s">
        <v>1</v>
      </c>
      <c r="M232" s="44"/>
      <c r="N232" s="228" t="s">
        <v>1</v>
      </c>
      <c r="O232" s="229" t="s">
        <v>39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91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38"/>
      <c r="Z232" s="38"/>
      <c r="AA232" s="38"/>
      <c r="AB232" s="38"/>
      <c r="AC232" s="38"/>
      <c r="AD232" s="38"/>
      <c r="AE232" s="38"/>
      <c r="AR232" s="233" t="s">
        <v>198</v>
      </c>
      <c r="AT232" s="233" t="s">
        <v>171</v>
      </c>
      <c r="AU232" s="233" t="s">
        <v>85</v>
      </c>
      <c r="AY232" s="17" t="s">
        <v>168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7" t="s">
        <v>83</v>
      </c>
      <c r="BK232" s="234">
        <f>ROUND(P232*H232,2)</f>
        <v>0</v>
      </c>
      <c r="BL232" s="17" t="s">
        <v>198</v>
      </c>
      <c r="BM232" s="233" t="s">
        <v>377</v>
      </c>
    </row>
    <row r="233" s="2" customFormat="1">
      <c r="A233" s="38"/>
      <c r="B233" s="39"/>
      <c r="C233" s="40"/>
      <c r="D233" s="235" t="s">
        <v>176</v>
      </c>
      <c r="E233" s="40"/>
      <c r="F233" s="236" t="s">
        <v>1543</v>
      </c>
      <c r="G233" s="40"/>
      <c r="H233" s="40"/>
      <c r="I233" s="237"/>
      <c r="J233" s="237"/>
      <c r="K233" s="40"/>
      <c r="L233" s="40"/>
      <c r="M233" s="44"/>
      <c r="N233" s="238"/>
      <c r="O233" s="239"/>
      <c r="P233" s="91"/>
      <c r="Q233" s="91"/>
      <c r="R233" s="91"/>
      <c r="S233" s="91"/>
      <c r="T233" s="91"/>
      <c r="U233" s="91"/>
      <c r="V233" s="91"/>
      <c r="W233" s="91"/>
      <c r="X233" s="92"/>
      <c r="Y233" s="38"/>
      <c r="Z233" s="38"/>
      <c r="AA233" s="38"/>
      <c r="AB233" s="38"/>
      <c r="AC233" s="38"/>
      <c r="AD233" s="38"/>
      <c r="AE233" s="38"/>
      <c r="AT233" s="17" t="s">
        <v>176</v>
      </c>
      <c r="AU233" s="17" t="s">
        <v>85</v>
      </c>
    </row>
    <row r="234" s="2" customFormat="1" ht="24.15" customHeight="1">
      <c r="A234" s="38"/>
      <c r="B234" s="39"/>
      <c r="C234" s="221" t="s">
        <v>270</v>
      </c>
      <c r="D234" s="221" t="s">
        <v>171</v>
      </c>
      <c r="E234" s="222" t="s">
        <v>1544</v>
      </c>
      <c r="F234" s="223" t="s">
        <v>1545</v>
      </c>
      <c r="G234" s="224" t="s">
        <v>292</v>
      </c>
      <c r="H234" s="225">
        <v>2</v>
      </c>
      <c r="I234" s="226"/>
      <c r="J234" s="226"/>
      <c r="K234" s="227">
        <f>ROUND(P234*H234,2)</f>
        <v>0</v>
      </c>
      <c r="L234" s="223" t="s">
        <v>1</v>
      </c>
      <c r="M234" s="44"/>
      <c r="N234" s="228" t="s">
        <v>1</v>
      </c>
      <c r="O234" s="229" t="s">
        <v>39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91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38"/>
      <c r="Z234" s="38"/>
      <c r="AA234" s="38"/>
      <c r="AB234" s="38"/>
      <c r="AC234" s="38"/>
      <c r="AD234" s="38"/>
      <c r="AE234" s="38"/>
      <c r="AR234" s="233" t="s">
        <v>198</v>
      </c>
      <c r="AT234" s="233" t="s">
        <v>171</v>
      </c>
      <c r="AU234" s="233" t="s">
        <v>85</v>
      </c>
      <c r="AY234" s="17" t="s">
        <v>168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7" t="s">
        <v>83</v>
      </c>
      <c r="BK234" s="234">
        <f>ROUND(P234*H234,2)</f>
        <v>0</v>
      </c>
      <c r="BL234" s="17" t="s">
        <v>198</v>
      </c>
      <c r="BM234" s="233" t="s">
        <v>382</v>
      </c>
    </row>
    <row r="235" s="2" customFormat="1">
      <c r="A235" s="38"/>
      <c r="B235" s="39"/>
      <c r="C235" s="40"/>
      <c r="D235" s="235" t="s">
        <v>176</v>
      </c>
      <c r="E235" s="40"/>
      <c r="F235" s="236" t="s">
        <v>1545</v>
      </c>
      <c r="G235" s="40"/>
      <c r="H235" s="40"/>
      <c r="I235" s="237"/>
      <c r="J235" s="237"/>
      <c r="K235" s="40"/>
      <c r="L235" s="40"/>
      <c r="M235" s="44"/>
      <c r="N235" s="238"/>
      <c r="O235" s="239"/>
      <c r="P235" s="91"/>
      <c r="Q235" s="91"/>
      <c r="R235" s="91"/>
      <c r="S235" s="91"/>
      <c r="T235" s="91"/>
      <c r="U235" s="91"/>
      <c r="V235" s="91"/>
      <c r="W235" s="91"/>
      <c r="X235" s="92"/>
      <c r="Y235" s="38"/>
      <c r="Z235" s="38"/>
      <c r="AA235" s="38"/>
      <c r="AB235" s="38"/>
      <c r="AC235" s="38"/>
      <c r="AD235" s="38"/>
      <c r="AE235" s="38"/>
      <c r="AT235" s="17" t="s">
        <v>176</v>
      </c>
      <c r="AU235" s="17" t="s">
        <v>85</v>
      </c>
    </row>
    <row r="236" s="2" customFormat="1" ht="21.75" customHeight="1">
      <c r="A236" s="38"/>
      <c r="B236" s="39"/>
      <c r="C236" s="262" t="s">
        <v>383</v>
      </c>
      <c r="D236" s="262" t="s">
        <v>304</v>
      </c>
      <c r="E236" s="263" t="s">
        <v>1546</v>
      </c>
      <c r="F236" s="264" t="s">
        <v>1547</v>
      </c>
      <c r="G236" s="265" t="s">
        <v>292</v>
      </c>
      <c r="H236" s="266">
        <v>2</v>
      </c>
      <c r="I236" s="267"/>
      <c r="J236" s="268"/>
      <c r="K236" s="269">
        <f>ROUND(P236*H236,2)</f>
        <v>0</v>
      </c>
      <c r="L236" s="264" t="s">
        <v>1</v>
      </c>
      <c r="M236" s="270"/>
      <c r="N236" s="271" t="s">
        <v>1</v>
      </c>
      <c r="O236" s="229" t="s">
        <v>39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91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38"/>
      <c r="Z236" s="38"/>
      <c r="AA236" s="38"/>
      <c r="AB236" s="38"/>
      <c r="AC236" s="38"/>
      <c r="AD236" s="38"/>
      <c r="AE236" s="38"/>
      <c r="AR236" s="233" t="s">
        <v>236</v>
      </c>
      <c r="AT236" s="233" t="s">
        <v>304</v>
      </c>
      <c r="AU236" s="233" t="s">
        <v>85</v>
      </c>
      <c r="AY236" s="17" t="s">
        <v>168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7" t="s">
        <v>83</v>
      </c>
      <c r="BK236" s="234">
        <f>ROUND(P236*H236,2)</f>
        <v>0</v>
      </c>
      <c r="BL236" s="17" t="s">
        <v>198</v>
      </c>
      <c r="BM236" s="233" t="s">
        <v>386</v>
      </c>
    </row>
    <row r="237" s="2" customFormat="1">
      <c r="A237" s="38"/>
      <c r="B237" s="39"/>
      <c r="C237" s="40"/>
      <c r="D237" s="235" t="s">
        <v>176</v>
      </c>
      <c r="E237" s="40"/>
      <c r="F237" s="236" t="s">
        <v>1547</v>
      </c>
      <c r="G237" s="40"/>
      <c r="H237" s="40"/>
      <c r="I237" s="237"/>
      <c r="J237" s="237"/>
      <c r="K237" s="40"/>
      <c r="L237" s="40"/>
      <c r="M237" s="44"/>
      <c r="N237" s="238"/>
      <c r="O237" s="239"/>
      <c r="P237" s="91"/>
      <c r="Q237" s="91"/>
      <c r="R237" s="91"/>
      <c r="S237" s="91"/>
      <c r="T237" s="91"/>
      <c r="U237" s="91"/>
      <c r="V237" s="91"/>
      <c r="W237" s="91"/>
      <c r="X237" s="92"/>
      <c r="Y237" s="38"/>
      <c r="Z237" s="38"/>
      <c r="AA237" s="38"/>
      <c r="AB237" s="38"/>
      <c r="AC237" s="38"/>
      <c r="AD237" s="38"/>
      <c r="AE237" s="38"/>
      <c r="AT237" s="17" t="s">
        <v>176</v>
      </c>
      <c r="AU237" s="17" t="s">
        <v>85</v>
      </c>
    </row>
    <row r="238" s="2" customFormat="1" ht="16.5" customHeight="1">
      <c r="A238" s="38"/>
      <c r="B238" s="39"/>
      <c r="C238" s="221" t="s">
        <v>274</v>
      </c>
      <c r="D238" s="221" t="s">
        <v>171</v>
      </c>
      <c r="E238" s="222" t="s">
        <v>1548</v>
      </c>
      <c r="F238" s="223" t="s">
        <v>1549</v>
      </c>
      <c r="G238" s="224" t="s">
        <v>292</v>
      </c>
      <c r="H238" s="225">
        <v>2</v>
      </c>
      <c r="I238" s="226"/>
      <c r="J238" s="226"/>
      <c r="K238" s="227">
        <f>ROUND(P238*H238,2)</f>
        <v>0</v>
      </c>
      <c r="L238" s="223" t="s">
        <v>1</v>
      </c>
      <c r="M238" s="44"/>
      <c r="N238" s="228" t="s">
        <v>1</v>
      </c>
      <c r="O238" s="229" t="s">
        <v>39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91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38"/>
      <c r="Z238" s="38"/>
      <c r="AA238" s="38"/>
      <c r="AB238" s="38"/>
      <c r="AC238" s="38"/>
      <c r="AD238" s="38"/>
      <c r="AE238" s="38"/>
      <c r="AR238" s="233" t="s">
        <v>198</v>
      </c>
      <c r="AT238" s="233" t="s">
        <v>171</v>
      </c>
      <c r="AU238" s="233" t="s">
        <v>85</v>
      </c>
      <c r="AY238" s="17" t="s">
        <v>168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7" t="s">
        <v>83</v>
      </c>
      <c r="BK238" s="234">
        <f>ROUND(P238*H238,2)</f>
        <v>0</v>
      </c>
      <c r="BL238" s="17" t="s">
        <v>198</v>
      </c>
      <c r="BM238" s="233" t="s">
        <v>390</v>
      </c>
    </row>
    <row r="239" s="2" customFormat="1">
      <c r="A239" s="38"/>
      <c r="B239" s="39"/>
      <c r="C239" s="40"/>
      <c r="D239" s="235" t="s">
        <v>176</v>
      </c>
      <c r="E239" s="40"/>
      <c r="F239" s="236" t="s">
        <v>1549</v>
      </c>
      <c r="G239" s="40"/>
      <c r="H239" s="40"/>
      <c r="I239" s="237"/>
      <c r="J239" s="237"/>
      <c r="K239" s="40"/>
      <c r="L239" s="40"/>
      <c r="M239" s="44"/>
      <c r="N239" s="238"/>
      <c r="O239" s="239"/>
      <c r="P239" s="91"/>
      <c r="Q239" s="91"/>
      <c r="R239" s="91"/>
      <c r="S239" s="91"/>
      <c r="T239" s="91"/>
      <c r="U239" s="91"/>
      <c r="V239" s="91"/>
      <c r="W239" s="91"/>
      <c r="X239" s="92"/>
      <c r="Y239" s="38"/>
      <c r="Z239" s="38"/>
      <c r="AA239" s="38"/>
      <c r="AB239" s="38"/>
      <c r="AC239" s="38"/>
      <c r="AD239" s="38"/>
      <c r="AE239" s="38"/>
      <c r="AT239" s="17" t="s">
        <v>176</v>
      </c>
      <c r="AU239" s="17" t="s">
        <v>85</v>
      </c>
    </row>
    <row r="240" s="2" customFormat="1" ht="33" customHeight="1">
      <c r="A240" s="38"/>
      <c r="B240" s="39"/>
      <c r="C240" s="221" t="s">
        <v>391</v>
      </c>
      <c r="D240" s="221" t="s">
        <v>171</v>
      </c>
      <c r="E240" s="222" t="s">
        <v>1550</v>
      </c>
      <c r="F240" s="223" t="s">
        <v>1551</v>
      </c>
      <c r="G240" s="224" t="s">
        <v>226</v>
      </c>
      <c r="H240" s="225">
        <v>0.03</v>
      </c>
      <c r="I240" s="226"/>
      <c r="J240" s="226"/>
      <c r="K240" s="227">
        <f>ROUND(P240*H240,2)</f>
        <v>0</v>
      </c>
      <c r="L240" s="223" t="s">
        <v>1</v>
      </c>
      <c r="M240" s="44"/>
      <c r="N240" s="228" t="s">
        <v>1</v>
      </c>
      <c r="O240" s="229" t="s">
        <v>39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91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38"/>
      <c r="Z240" s="38"/>
      <c r="AA240" s="38"/>
      <c r="AB240" s="38"/>
      <c r="AC240" s="38"/>
      <c r="AD240" s="38"/>
      <c r="AE240" s="38"/>
      <c r="AR240" s="233" t="s">
        <v>198</v>
      </c>
      <c r="AT240" s="233" t="s">
        <v>171</v>
      </c>
      <c r="AU240" s="233" t="s">
        <v>85</v>
      </c>
      <c r="AY240" s="17" t="s">
        <v>168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7" t="s">
        <v>83</v>
      </c>
      <c r="BK240" s="234">
        <f>ROUND(P240*H240,2)</f>
        <v>0</v>
      </c>
      <c r="BL240" s="17" t="s">
        <v>198</v>
      </c>
      <c r="BM240" s="233" t="s">
        <v>394</v>
      </c>
    </row>
    <row r="241" s="2" customFormat="1">
      <c r="A241" s="38"/>
      <c r="B241" s="39"/>
      <c r="C241" s="40"/>
      <c r="D241" s="235" t="s">
        <v>176</v>
      </c>
      <c r="E241" s="40"/>
      <c r="F241" s="236" t="s">
        <v>1551</v>
      </c>
      <c r="G241" s="40"/>
      <c r="H241" s="40"/>
      <c r="I241" s="237"/>
      <c r="J241" s="237"/>
      <c r="K241" s="40"/>
      <c r="L241" s="40"/>
      <c r="M241" s="44"/>
      <c r="N241" s="238"/>
      <c r="O241" s="239"/>
      <c r="P241" s="91"/>
      <c r="Q241" s="91"/>
      <c r="R241" s="91"/>
      <c r="S241" s="91"/>
      <c r="T241" s="91"/>
      <c r="U241" s="91"/>
      <c r="V241" s="91"/>
      <c r="W241" s="91"/>
      <c r="X241" s="92"/>
      <c r="Y241" s="38"/>
      <c r="Z241" s="38"/>
      <c r="AA241" s="38"/>
      <c r="AB241" s="38"/>
      <c r="AC241" s="38"/>
      <c r="AD241" s="38"/>
      <c r="AE241" s="38"/>
      <c r="AT241" s="17" t="s">
        <v>176</v>
      </c>
      <c r="AU241" s="17" t="s">
        <v>85</v>
      </c>
    </row>
    <row r="242" s="12" customFormat="1" ht="22.8" customHeight="1">
      <c r="A242" s="12"/>
      <c r="B242" s="204"/>
      <c r="C242" s="205"/>
      <c r="D242" s="206" t="s">
        <v>75</v>
      </c>
      <c r="E242" s="219" t="s">
        <v>1552</v>
      </c>
      <c r="F242" s="219" t="s">
        <v>1553</v>
      </c>
      <c r="G242" s="205"/>
      <c r="H242" s="205"/>
      <c r="I242" s="208"/>
      <c r="J242" s="208"/>
      <c r="K242" s="220">
        <f>BK242</f>
        <v>0</v>
      </c>
      <c r="L242" s="205"/>
      <c r="M242" s="210"/>
      <c r="N242" s="211"/>
      <c r="O242" s="212"/>
      <c r="P242" s="212"/>
      <c r="Q242" s="213">
        <f>SUM(Q243:Q248)</f>
        <v>0</v>
      </c>
      <c r="R242" s="213">
        <f>SUM(R243:R248)</f>
        <v>0</v>
      </c>
      <c r="S242" s="212"/>
      <c r="T242" s="214">
        <f>SUM(T243:T248)</f>
        <v>0</v>
      </c>
      <c r="U242" s="212"/>
      <c r="V242" s="214">
        <f>SUM(V243:V248)</f>
        <v>0</v>
      </c>
      <c r="W242" s="212"/>
      <c r="X242" s="215">
        <f>SUM(X243:X248)</f>
        <v>0</v>
      </c>
      <c r="Y242" s="12"/>
      <c r="Z242" s="12"/>
      <c r="AA242" s="12"/>
      <c r="AB242" s="12"/>
      <c r="AC242" s="12"/>
      <c r="AD242" s="12"/>
      <c r="AE242" s="12"/>
      <c r="AR242" s="216" t="s">
        <v>85</v>
      </c>
      <c r="AT242" s="217" t="s">
        <v>75</v>
      </c>
      <c r="AU242" s="217" t="s">
        <v>83</v>
      </c>
      <c r="AY242" s="216" t="s">
        <v>168</v>
      </c>
      <c r="BK242" s="218">
        <f>SUM(BK243:BK248)</f>
        <v>0</v>
      </c>
    </row>
    <row r="243" s="2" customFormat="1" ht="33" customHeight="1">
      <c r="A243" s="38"/>
      <c r="B243" s="39"/>
      <c r="C243" s="221" t="s">
        <v>278</v>
      </c>
      <c r="D243" s="221" t="s">
        <v>171</v>
      </c>
      <c r="E243" s="222" t="s">
        <v>1554</v>
      </c>
      <c r="F243" s="223" t="s">
        <v>1555</v>
      </c>
      <c r="G243" s="224" t="s">
        <v>292</v>
      </c>
      <c r="H243" s="225">
        <v>1</v>
      </c>
      <c r="I243" s="226"/>
      <c r="J243" s="226"/>
      <c r="K243" s="227">
        <f>ROUND(P243*H243,2)</f>
        <v>0</v>
      </c>
      <c r="L243" s="223" t="s">
        <v>1</v>
      </c>
      <c r="M243" s="44"/>
      <c r="N243" s="228" t="s">
        <v>1</v>
      </c>
      <c r="O243" s="229" t="s">
        <v>39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91"/>
      <c r="T243" s="231">
        <f>S243*H243</f>
        <v>0</v>
      </c>
      <c r="U243" s="231">
        <v>0</v>
      </c>
      <c r="V243" s="231">
        <f>U243*H243</f>
        <v>0</v>
      </c>
      <c r="W243" s="231">
        <v>0</v>
      </c>
      <c r="X243" s="232">
        <f>W243*H243</f>
        <v>0</v>
      </c>
      <c r="Y243" s="38"/>
      <c r="Z243" s="38"/>
      <c r="AA243" s="38"/>
      <c r="AB243" s="38"/>
      <c r="AC243" s="38"/>
      <c r="AD243" s="38"/>
      <c r="AE243" s="38"/>
      <c r="AR243" s="233" t="s">
        <v>198</v>
      </c>
      <c r="AT243" s="233" t="s">
        <v>171</v>
      </c>
      <c r="AU243" s="233" t="s">
        <v>85</v>
      </c>
      <c r="AY243" s="17" t="s">
        <v>168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7" t="s">
        <v>83</v>
      </c>
      <c r="BK243" s="234">
        <f>ROUND(P243*H243,2)</f>
        <v>0</v>
      </c>
      <c r="BL243" s="17" t="s">
        <v>198</v>
      </c>
      <c r="BM243" s="233" t="s">
        <v>397</v>
      </c>
    </row>
    <row r="244" s="2" customFormat="1">
      <c r="A244" s="38"/>
      <c r="B244" s="39"/>
      <c r="C244" s="40"/>
      <c r="D244" s="235" t="s">
        <v>176</v>
      </c>
      <c r="E244" s="40"/>
      <c r="F244" s="236" t="s">
        <v>1555</v>
      </c>
      <c r="G244" s="40"/>
      <c r="H244" s="40"/>
      <c r="I244" s="237"/>
      <c r="J244" s="237"/>
      <c r="K244" s="40"/>
      <c r="L244" s="40"/>
      <c r="M244" s="44"/>
      <c r="N244" s="238"/>
      <c r="O244" s="239"/>
      <c r="P244" s="91"/>
      <c r="Q244" s="91"/>
      <c r="R244" s="91"/>
      <c r="S244" s="91"/>
      <c r="T244" s="91"/>
      <c r="U244" s="91"/>
      <c r="V244" s="91"/>
      <c r="W244" s="91"/>
      <c r="X244" s="92"/>
      <c r="Y244" s="38"/>
      <c r="Z244" s="38"/>
      <c r="AA244" s="38"/>
      <c r="AB244" s="38"/>
      <c r="AC244" s="38"/>
      <c r="AD244" s="38"/>
      <c r="AE244" s="38"/>
      <c r="AT244" s="17" t="s">
        <v>176</v>
      </c>
      <c r="AU244" s="17" t="s">
        <v>85</v>
      </c>
    </row>
    <row r="245" s="2" customFormat="1" ht="33" customHeight="1">
      <c r="A245" s="38"/>
      <c r="B245" s="39"/>
      <c r="C245" s="221" t="s">
        <v>400</v>
      </c>
      <c r="D245" s="221" t="s">
        <v>171</v>
      </c>
      <c r="E245" s="222" t="s">
        <v>1556</v>
      </c>
      <c r="F245" s="223" t="s">
        <v>1557</v>
      </c>
      <c r="G245" s="224" t="s">
        <v>292</v>
      </c>
      <c r="H245" s="225">
        <v>3</v>
      </c>
      <c r="I245" s="226"/>
      <c r="J245" s="226"/>
      <c r="K245" s="227">
        <f>ROUND(P245*H245,2)</f>
        <v>0</v>
      </c>
      <c r="L245" s="223" t="s">
        <v>1</v>
      </c>
      <c r="M245" s="44"/>
      <c r="N245" s="228" t="s">
        <v>1</v>
      </c>
      <c r="O245" s="229" t="s">
        <v>39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198</v>
      </c>
      <c r="AT245" s="233" t="s">
        <v>171</v>
      </c>
      <c r="AU245" s="233" t="s">
        <v>85</v>
      </c>
      <c r="AY245" s="17" t="s">
        <v>168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83</v>
      </c>
      <c r="BK245" s="234">
        <f>ROUND(P245*H245,2)</f>
        <v>0</v>
      </c>
      <c r="BL245" s="17" t="s">
        <v>198</v>
      </c>
      <c r="BM245" s="233" t="s">
        <v>403</v>
      </c>
    </row>
    <row r="246" s="2" customFormat="1">
      <c r="A246" s="38"/>
      <c r="B246" s="39"/>
      <c r="C246" s="40"/>
      <c r="D246" s="235" t="s">
        <v>176</v>
      </c>
      <c r="E246" s="40"/>
      <c r="F246" s="236" t="s">
        <v>1557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176</v>
      </c>
      <c r="AU246" s="17" t="s">
        <v>85</v>
      </c>
    </row>
    <row r="247" s="2" customFormat="1" ht="33" customHeight="1">
      <c r="A247" s="38"/>
      <c r="B247" s="39"/>
      <c r="C247" s="221" t="s">
        <v>286</v>
      </c>
      <c r="D247" s="221" t="s">
        <v>171</v>
      </c>
      <c r="E247" s="222" t="s">
        <v>1558</v>
      </c>
      <c r="F247" s="223" t="s">
        <v>1559</v>
      </c>
      <c r="G247" s="224" t="s">
        <v>226</v>
      </c>
      <c r="H247" s="225">
        <v>0.001</v>
      </c>
      <c r="I247" s="226"/>
      <c r="J247" s="226"/>
      <c r="K247" s="227">
        <f>ROUND(P247*H247,2)</f>
        <v>0</v>
      </c>
      <c r="L247" s="223" t="s">
        <v>1</v>
      </c>
      <c r="M247" s="44"/>
      <c r="N247" s="228" t="s">
        <v>1</v>
      </c>
      <c r="O247" s="229" t="s">
        <v>39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91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38"/>
      <c r="Z247" s="38"/>
      <c r="AA247" s="38"/>
      <c r="AB247" s="38"/>
      <c r="AC247" s="38"/>
      <c r="AD247" s="38"/>
      <c r="AE247" s="38"/>
      <c r="AR247" s="233" t="s">
        <v>198</v>
      </c>
      <c r="AT247" s="233" t="s">
        <v>171</v>
      </c>
      <c r="AU247" s="233" t="s">
        <v>85</v>
      </c>
      <c r="AY247" s="17" t="s">
        <v>168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7" t="s">
        <v>83</v>
      </c>
      <c r="BK247" s="234">
        <f>ROUND(P247*H247,2)</f>
        <v>0</v>
      </c>
      <c r="BL247" s="17" t="s">
        <v>198</v>
      </c>
      <c r="BM247" s="233" t="s">
        <v>406</v>
      </c>
    </row>
    <row r="248" s="2" customFormat="1">
      <c r="A248" s="38"/>
      <c r="B248" s="39"/>
      <c r="C248" s="40"/>
      <c r="D248" s="235" t="s">
        <v>176</v>
      </c>
      <c r="E248" s="40"/>
      <c r="F248" s="236" t="s">
        <v>1559</v>
      </c>
      <c r="G248" s="40"/>
      <c r="H248" s="40"/>
      <c r="I248" s="237"/>
      <c r="J248" s="237"/>
      <c r="K248" s="40"/>
      <c r="L248" s="40"/>
      <c r="M248" s="44"/>
      <c r="N248" s="285"/>
      <c r="O248" s="286"/>
      <c r="P248" s="287"/>
      <c r="Q248" s="287"/>
      <c r="R248" s="287"/>
      <c r="S248" s="287"/>
      <c r="T248" s="287"/>
      <c r="U248" s="287"/>
      <c r="V248" s="287"/>
      <c r="W248" s="287"/>
      <c r="X248" s="288"/>
      <c r="Y248" s="38"/>
      <c r="Z248" s="38"/>
      <c r="AA248" s="38"/>
      <c r="AB248" s="38"/>
      <c r="AC248" s="38"/>
      <c r="AD248" s="38"/>
      <c r="AE248" s="38"/>
      <c r="AT248" s="17" t="s">
        <v>176</v>
      </c>
      <c r="AU248" s="17" t="s">
        <v>85</v>
      </c>
    </row>
    <row r="249" s="2" customFormat="1" ht="6.96" customHeight="1">
      <c r="A249" s="38"/>
      <c r="B249" s="66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44"/>
      <c r="N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</sheetData>
  <sheetProtection sheet="1" autoFilter="0" formatColumns="0" formatRows="0" objects="1" scenarios="1" spinCount="100000" saltValue="sKWuo8RiVkJT5il5F3UoHD/U4gw18PPyuCYNCvzLfX+Ng/Evve6DkoZFnG4wL38qUK1JvILkSSxFNeQ6ySuOdg==" hashValue="w22ZRG0MRy9kyq7BYQZjQU4D0z/gW8iZnX4i868rWYD+NqMAdlHENdhJhqvBjtuMmedUdouoMN72CyBvTFON1w==" algorithmName="SHA-512" password="CC35"/>
  <autoFilter ref="C125:L248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1560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ROUND(K127,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ROUND((SUM(BE127:BE260)),  2)</f>
        <v>0</v>
      </c>
      <c r="G35" s="38"/>
      <c r="H35" s="38"/>
      <c r="I35" s="156">
        <v>0.21</v>
      </c>
      <c r="J35" s="38"/>
      <c r="K35" s="151">
        <f>ROUND(((SUM(BE127:BE260))*I35),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ROUND((SUM(BF127:BF260)),  2)</f>
        <v>0</v>
      </c>
      <c r="G36" s="38"/>
      <c r="H36" s="38"/>
      <c r="I36" s="156">
        <v>0.12</v>
      </c>
      <c r="J36" s="38"/>
      <c r="K36" s="151">
        <f>ROUND(((SUM(BF127:BF260))*I36),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ROUND((SUM(BG127:BG260)),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ROUND((SUM(BH127:BH260)),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ROUND((SUM(BI127:BI260)),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VZT - Vzduchotechni...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Q127</f>
        <v>0</v>
      </c>
      <c r="J96" s="110">
        <f>R127</f>
        <v>0</v>
      </c>
      <c r="K96" s="110">
        <f>K127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Q128</f>
        <v>0</v>
      </c>
      <c r="J97" s="184">
        <f>R128</f>
        <v>0</v>
      </c>
      <c r="K97" s="184">
        <f>K128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Q129</f>
        <v>0</v>
      </c>
      <c r="J98" s="190">
        <f>R129</f>
        <v>0</v>
      </c>
      <c r="K98" s="190">
        <f>K129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127</v>
      </c>
      <c r="E99" s="189"/>
      <c r="F99" s="189"/>
      <c r="G99" s="189"/>
      <c r="H99" s="189"/>
      <c r="I99" s="190">
        <f>Q134</f>
        <v>0</v>
      </c>
      <c r="J99" s="190">
        <f>R134</f>
        <v>0</v>
      </c>
      <c r="K99" s="190">
        <f>K134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130</v>
      </c>
      <c r="E100" s="189"/>
      <c r="F100" s="189"/>
      <c r="G100" s="189"/>
      <c r="H100" s="189"/>
      <c r="I100" s="190">
        <f>Q137</f>
        <v>0</v>
      </c>
      <c r="J100" s="190">
        <f>R137</f>
        <v>0</v>
      </c>
      <c r="K100" s="190">
        <f>K137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131</v>
      </c>
      <c r="E101" s="189"/>
      <c r="F101" s="189"/>
      <c r="G101" s="189"/>
      <c r="H101" s="189"/>
      <c r="I101" s="190">
        <f>Q144</f>
        <v>0</v>
      </c>
      <c r="J101" s="190">
        <f>R144</f>
        <v>0</v>
      </c>
      <c r="K101" s="190">
        <f>K144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132</v>
      </c>
      <c r="E102" s="189"/>
      <c r="F102" s="189"/>
      <c r="G102" s="189"/>
      <c r="H102" s="189"/>
      <c r="I102" s="190">
        <f>Q157</f>
        <v>0</v>
      </c>
      <c r="J102" s="190">
        <f>R157</f>
        <v>0</v>
      </c>
      <c r="K102" s="190">
        <f>K157</f>
        <v>0</v>
      </c>
      <c r="L102" s="187"/>
      <c r="M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133</v>
      </c>
      <c r="E103" s="183"/>
      <c r="F103" s="183"/>
      <c r="G103" s="183"/>
      <c r="H103" s="183"/>
      <c r="I103" s="184">
        <f>Q160</f>
        <v>0</v>
      </c>
      <c r="J103" s="184">
        <f>R160</f>
        <v>0</v>
      </c>
      <c r="K103" s="184">
        <f>K160</f>
        <v>0</v>
      </c>
      <c r="L103" s="181"/>
      <c r="M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135</v>
      </c>
      <c r="E104" s="189"/>
      <c r="F104" s="189"/>
      <c r="G104" s="189"/>
      <c r="H104" s="189"/>
      <c r="I104" s="190">
        <f>Q161</f>
        <v>0</v>
      </c>
      <c r="J104" s="190">
        <f>R161</f>
        <v>0</v>
      </c>
      <c r="K104" s="190">
        <f>K161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1561</v>
      </c>
      <c r="E105" s="189"/>
      <c r="F105" s="189"/>
      <c r="G105" s="189"/>
      <c r="H105" s="189"/>
      <c r="I105" s="190">
        <f>Q188</f>
        <v>0</v>
      </c>
      <c r="J105" s="190">
        <f>R188</f>
        <v>0</v>
      </c>
      <c r="K105" s="190">
        <f>K188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137</v>
      </c>
      <c r="E106" s="189"/>
      <c r="F106" s="189"/>
      <c r="G106" s="189"/>
      <c r="H106" s="189"/>
      <c r="I106" s="190">
        <f>Q199</f>
        <v>0</v>
      </c>
      <c r="J106" s="190">
        <f>R199</f>
        <v>0</v>
      </c>
      <c r="K106" s="190">
        <f>K199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1562</v>
      </c>
      <c r="E107" s="189"/>
      <c r="F107" s="189"/>
      <c r="G107" s="189"/>
      <c r="H107" s="189"/>
      <c r="I107" s="190">
        <f>Q214</f>
        <v>0</v>
      </c>
      <c r="J107" s="190">
        <f>R214</f>
        <v>0</v>
      </c>
      <c r="K107" s="190">
        <f>K214</f>
        <v>0</v>
      </c>
      <c r="L107" s="187"/>
      <c r="M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149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17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75" t="str">
        <f>E7</f>
        <v>23-416 - Dostavba budovy - zkapacitnění - ZŠ Hovorčovická, Praha 8</v>
      </c>
      <c r="F117" s="32"/>
      <c r="G117" s="32"/>
      <c r="H117" s="32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SO-01 VZT - Vzduchotechni...</v>
      </c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21</v>
      </c>
      <c r="D121" s="40"/>
      <c r="E121" s="40"/>
      <c r="F121" s="27" t="str">
        <f>F12</f>
        <v xml:space="preserve"> </v>
      </c>
      <c r="G121" s="40"/>
      <c r="H121" s="40"/>
      <c r="I121" s="32" t="s">
        <v>23</v>
      </c>
      <c r="J121" s="79" t="str">
        <f>IF(J12="","",J12)</f>
        <v>19. 9. 2025</v>
      </c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25</v>
      </c>
      <c r="D123" s="40"/>
      <c r="E123" s="40"/>
      <c r="F123" s="27" t="str">
        <f>E15</f>
        <v xml:space="preserve"> </v>
      </c>
      <c r="G123" s="40"/>
      <c r="H123" s="40"/>
      <c r="I123" s="32" t="s">
        <v>30</v>
      </c>
      <c r="J123" s="36" t="str">
        <f>E21</f>
        <v xml:space="preserve"> </v>
      </c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31</v>
      </c>
      <c r="J124" s="36" t="str">
        <f>E24</f>
        <v xml:space="preserve"> </v>
      </c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150</v>
      </c>
      <c r="D126" s="195" t="s">
        <v>59</v>
      </c>
      <c r="E126" s="195" t="s">
        <v>55</v>
      </c>
      <c r="F126" s="195" t="s">
        <v>56</v>
      </c>
      <c r="G126" s="195" t="s">
        <v>151</v>
      </c>
      <c r="H126" s="195" t="s">
        <v>152</v>
      </c>
      <c r="I126" s="195" t="s">
        <v>153</v>
      </c>
      <c r="J126" s="195" t="s">
        <v>154</v>
      </c>
      <c r="K126" s="195" t="s">
        <v>119</v>
      </c>
      <c r="L126" s="196" t="s">
        <v>155</v>
      </c>
      <c r="M126" s="197"/>
      <c r="N126" s="100" t="s">
        <v>1</v>
      </c>
      <c r="O126" s="101" t="s">
        <v>38</v>
      </c>
      <c r="P126" s="101" t="s">
        <v>156</v>
      </c>
      <c r="Q126" s="101" t="s">
        <v>157</v>
      </c>
      <c r="R126" s="101" t="s">
        <v>158</v>
      </c>
      <c r="S126" s="101" t="s">
        <v>159</v>
      </c>
      <c r="T126" s="101" t="s">
        <v>160</v>
      </c>
      <c r="U126" s="101" t="s">
        <v>161</v>
      </c>
      <c r="V126" s="101" t="s">
        <v>162</v>
      </c>
      <c r="W126" s="101" t="s">
        <v>163</v>
      </c>
      <c r="X126" s="102" t="s">
        <v>164</v>
      </c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165</v>
      </c>
      <c r="D127" s="40"/>
      <c r="E127" s="40"/>
      <c r="F127" s="40"/>
      <c r="G127" s="40"/>
      <c r="H127" s="40"/>
      <c r="I127" s="40"/>
      <c r="J127" s="40"/>
      <c r="K127" s="198">
        <f>BK127</f>
        <v>0</v>
      </c>
      <c r="L127" s="40"/>
      <c r="M127" s="44"/>
      <c r="N127" s="103"/>
      <c r="O127" s="199"/>
      <c r="P127" s="104"/>
      <c r="Q127" s="200">
        <f>Q128+Q160</f>
        <v>0</v>
      </c>
      <c r="R127" s="200">
        <f>R128+R160</f>
        <v>0</v>
      </c>
      <c r="S127" s="104"/>
      <c r="T127" s="201">
        <f>T128+T160</f>
        <v>0</v>
      </c>
      <c r="U127" s="104"/>
      <c r="V127" s="201">
        <f>V128+V160</f>
        <v>0</v>
      </c>
      <c r="W127" s="104"/>
      <c r="X127" s="202">
        <f>X128+X160</f>
        <v>0</v>
      </c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121</v>
      </c>
      <c r="BK127" s="203">
        <f>BK128+BK160</f>
        <v>0</v>
      </c>
    </row>
    <row r="128" s="12" customFormat="1" ht="25.92" customHeight="1">
      <c r="A128" s="12"/>
      <c r="B128" s="204"/>
      <c r="C128" s="205"/>
      <c r="D128" s="206" t="s">
        <v>75</v>
      </c>
      <c r="E128" s="207" t="s">
        <v>166</v>
      </c>
      <c r="F128" s="207" t="s">
        <v>167</v>
      </c>
      <c r="G128" s="205"/>
      <c r="H128" s="205"/>
      <c r="I128" s="208"/>
      <c r="J128" s="208"/>
      <c r="K128" s="209">
        <f>BK128</f>
        <v>0</v>
      </c>
      <c r="L128" s="205"/>
      <c r="M128" s="210"/>
      <c r="N128" s="211"/>
      <c r="O128" s="212"/>
      <c r="P128" s="212"/>
      <c r="Q128" s="213">
        <f>Q129+Q134+Q137+Q144+Q157</f>
        <v>0</v>
      </c>
      <c r="R128" s="213">
        <f>R129+R134+R137+R144+R157</f>
        <v>0</v>
      </c>
      <c r="S128" s="212"/>
      <c r="T128" s="214">
        <f>T129+T134+T137+T144+T157</f>
        <v>0</v>
      </c>
      <c r="U128" s="212"/>
      <c r="V128" s="214">
        <f>V129+V134+V137+V144+V157</f>
        <v>0</v>
      </c>
      <c r="W128" s="212"/>
      <c r="X128" s="215">
        <f>X129+X134+X137+X144+X157</f>
        <v>0</v>
      </c>
      <c r="Y128" s="12"/>
      <c r="Z128" s="12"/>
      <c r="AA128" s="12"/>
      <c r="AB128" s="12"/>
      <c r="AC128" s="12"/>
      <c r="AD128" s="12"/>
      <c r="AE128" s="12"/>
      <c r="AR128" s="216" t="s">
        <v>83</v>
      </c>
      <c r="AT128" s="217" t="s">
        <v>75</v>
      </c>
      <c r="AU128" s="217" t="s">
        <v>76</v>
      </c>
      <c r="AY128" s="216" t="s">
        <v>168</v>
      </c>
      <c r="BK128" s="218">
        <f>BK129+BK134+BK137+BK144+BK157</f>
        <v>0</v>
      </c>
    </row>
    <row r="129" s="12" customFormat="1" ht="22.8" customHeight="1">
      <c r="A129" s="12"/>
      <c r="B129" s="204"/>
      <c r="C129" s="205"/>
      <c r="D129" s="206" t="s">
        <v>75</v>
      </c>
      <c r="E129" s="219" t="s">
        <v>179</v>
      </c>
      <c r="F129" s="219" t="s">
        <v>275</v>
      </c>
      <c r="G129" s="205"/>
      <c r="H129" s="205"/>
      <c r="I129" s="208"/>
      <c r="J129" s="208"/>
      <c r="K129" s="220">
        <f>BK129</f>
        <v>0</v>
      </c>
      <c r="L129" s="205"/>
      <c r="M129" s="210"/>
      <c r="N129" s="211"/>
      <c r="O129" s="212"/>
      <c r="P129" s="212"/>
      <c r="Q129" s="213">
        <f>SUM(Q130:Q133)</f>
        <v>0</v>
      </c>
      <c r="R129" s="213">
        <f>SUM(R130:R133)</f>
        <v>0</v>
      </c>
      <c r="S129" s="212"/>
      <c r="T129" s="214">
        <f>SUM(T130:T133)</f>
        <v>0</v>
      </c>
      <c r="U129" s="212"/>
      <c r="V129" s="214">
        <f>SUM(V130:V133)</f>
        <v>0</v>
      </c>
      <c r="W129" s="212"/>
      <c r="X129" s="215">
        <f>SUM(X130:X133)</f>
        <v>0</v>
      </c>
      <c r="Y129" s="12"/>
      <c r="Z129" s="12"/>
      <c r="AA129" s="12"/>
      <c r="AB129" s="12"/>
      <c r="AC129" s="12"/>
      <c r="AD129" s="12"/>
      <c r="AE129" s="12"/>
      <c r="AR129" s="216" t="s">
        <v>83</v>
      </c>
      <c r="AT129" s="217" t="s">
        <v>75</v>
      </c>
      <c r="AU129" s="217" t="s">
        <v>83</v>
      </c>
      <c r="AY129" s="216" t="s">
        <v>168</v>
      </c>
      <c r="BK129" s="218">
        <f>SUM(BK130:BK133)</f>
        <v>0</v>
      </c>
    </row>
    <row r="130" s="2" customFormat="1" ht="24.15" customHeight="1">
      <c r="A130" s="38"/>
      <c r="B130" s="39"/>
      <c r="C130" s="221" t="s">
        <v>83</v>
      </c>
      <c r="D130" s="221" t="s">
        <v>171</v>
      </c>
      <c r="E130" s="222" t="s">
        <v>1563</v>
      </c>
      <c r="F130" s="223" t="s">
        <v>1564</v>
      </c>
      <c r="G130" s="224" t="s">
        <v>292</v>
      </c>
      <c r="H130" s="225">
        <v>4</v>
      </c>
      <c r="I130" s="226"/>
      <c r="J130" s="226"/>
      <c r="K130" s="227">
        <f>ROUND(P130*H130,2)</f>
        <v>0</v>
      </c>
      <c r="L130" s="223" t="s">
        <v>1</v>
      </c>
      <c r="M130" s="44"/>
      <c r="N130" s="228" t="s">
        <v>1</v>
      </c>
      <c r="O130" s="229" t="s">
        <v>39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91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38"/>
      <c r="Z130" s="38"/>
      <c r="AA130" s="38"/>
      <c r="AB130" s="38"/>
      <c r="AC130" s="38"/>
      <c r="AD130" s="38"/>
      <c r="AE130" s="38"/>
      <c r="AR130" s="233" t="s">
        <v>175</v>
      </c>
      <c r="AT130" s="233" t="s">
        <v>171</v>
      </c>
      <c r="AU130" s="233" t="s">
        <v>85</v>
      </c>
      <c r="AY130" s="17" t="s">
        <v>168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7" t="s">
        <v>83</v>
      </c>
      <c r="BK130" s="234">
        <f>ROUND(P130*H130,2)</f>
        <v>0</v>
      </c>
      <c r="BL130" s="17" t="s">
        <v>175</v>
      </c>
      <c r="BM130" s="233" t="s">
        <v>85</v>
      </c>
    </row>
    <row r="131" s="2" customFormat="1">
      <c r="A131" s="38"/>
      <c r="B131" s="39"/>
      <c r="C131" s="40"/>
      <c r="D131" s="235" t="s">
        <v>176</v>
      </c>
      <c r="E131" s="40"/>
      <c r="F131" s="236" t="s">
        <v>1564</v>
      </c>
      <c r="G131" s="40"/>
      <c r="H131" s="40"/>
      <c r="I131" s="237"/>
      <c r="J131" s="237"/>
      <c r="K131" s="40"/>
      <c r="L131" s="40"/>
      <c r="M131" s="44"/>
      <c r="N131" s="238"/>
      <c r="O131" s="239"/>
      <c r="P131" s="91"/>
      <c r="Q131" s="91"/>
      <c r="R131" s="91"/>
      <c r="S131" s="91"/>
      <c r="T131" s="91"/>
      <c r="U131" s="91"/>
      <c r="V131" s="91"/>
      <c r="W131" s="91"/>
      <c r="X131" s="92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85</v>
      </c>
    </row>
    <row r="132" s="2" customFormat="1" ht="33" customHeight="1">
      <c r="A132" s="38"/>
      <c r="B132" s="39"/>
      <c r="C132" s="221" t="s">
        <v>85</v>
      </c>
      <c r="D132" s="221" t="s">
        <v>171</v>
      </c>
      <c r="E132" s="222" t="s">
        <v>1446</v>
      </c>
      <c r="F132" s="223" t="s">
        <v>1447</v>
      </c>
      <c r="G132" s="224" t="s">
        <v>292</v>
      </c>
      <c r="H132" s="225">
        <v>8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39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175</v>
      </c>
      <c r="AT132" s="233" t="s">
        <v>171</v>
      </c>
      <c r="AU132" s="233" t="s">
        <v>85</v>
      </c>
      <c r="AY132" s="17" t="s">
        <v>168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83</v>
      </c>
      <c r="BK132" s="234">
        <f>ROUND(P132*H132,2)</f>
        <v>0</v>
      </c>
      <c r="BL132" s="17" t="s">
        <v>175</v>
      </c>
      <c r="BM132" s="233" t="s">
        <v>175</v>
      </c>
    </row>
    <row r="133" s="2" customFormat="1">
      <c r="A133" s="38"/>
      <c r="B133" s="39"/>
      <c r="C133" s="40"/>
      <c r="D133" s="235" t="s">
        <v>176</v>
      </c>
      <c r="E133" s="40"/>
      <c r="F133" s="236" t="s">
        <v>1447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85</v>
      </c>
    </row>
    <row r="134" s="12" customFormat="1" ht="22.8" customHeight="1">
      <c r="A134" s="12"/>
      <c r="B134" s="204"/>
      <c r="C134" s="205"/>
      <c r="D134" s="206" t="s">
        <v>75</v>
      </c>
      <c r="E134" s="219" t="s">
        <v>175</v>
      </c>
      <c r="F134" s="219" t="s">
        <v>347</v>
      </c>
      <c r="G134" s="205"/>
      <c r="H134" s="205"/>
      <c r="I134" s="208"/>
      <c r="J134" s="208"/>
      <c r="K134" s="220">
        <f>BK134</f>
        <v>0</v>
      </c>
      <c r="L134" s="205"/>
      <c r="M134" s="210"/>
      <c r="N134" s="211"/>
      <c r="O134" s="212"/>
      <c r="P134" s="212"/>
      <c r="Q134" s="213">
        <f>SUM(Q135:Q136)</f>
        <v>0</v>
      </c>
      <c r="R134" s="213">
        <f>SUM(R135:R136)</f>
        <v>0</v>
      </c>
      <c r="S134" s="212"/>
      <c r="T134" s="214">
        <f>SUM(T135:T136)</f>
        <v>0</v>
      </c>
      <c r="U134" s="212"/>
      <c r="V134" s="214">
        <f>SUM(V135:V136)</f>
        <v>0</v>
      </c>
      <c r="W134" s="212"/>
      <c r="X134" s="215">
        <f>SUM(X135:X136)</f>
        <v>0</v>
      </c>
      <c r="Y134" s="12"/>
      <c r="Z134" s="12"/>
      <c r="AA134" s="12"/>
      <c r="AB134" s="12"/>
      <c r="AC134" s="12"/>
      <c r="AD134" s="12"/>
      <c r="AE134" s="12"/>
      <c r="AR134" s="216" t="s">
        <v>83</v>
      </c>
      <c r="AT134" s="217" t="s">
        <v>75</v>
      </c>
      <c r="AU134" s="217" t="s">
        <v>83</v>
      </c>
      <c r="AY134" s="216" t="s">
        <v>168</v>
      </c>
      <c r="BK134" s="218">
        <f>SUM(BK135:BK136)</f>
        <v>0</v>
      </c>
    </row>
    <row r="135" s="2" customFormat="1" ht="24.15" customHeight="1">
      <c r="A135" s="38"/>
      <c r="B135" s="39"/>
      <c r="C135" s="221" t="s">
        <v>179</v>
      </c>
      <c r="D135" s="221" t="s">
        <v>171</v>
      </c>
      <c r="E135" s="222" t="s">
        <v>1565</v>
      </c>
      <c r="F135" s="223" t="s">
        <v>1566</v>
      </c>
      <c r="G135" s="224" t="s">
        <v>292</v>
      </c>
      <c r="H135" s="225">
        <v>3</v>
      </c>
      <c r="I135" s="226"/>
      <c r="J135" s="226"/>
      <c r="K135" s="227">
        <f>ROUND(P135*H135,2)</f>
        <v>0</v>
      </c>
      <c r="L135" s="223" t="s">
        <v>1</v>
      </c>
      <c r="M135" s="44"/>
      <c r="N135" s="228" t="s">
        <v>1</v>
      </c>
      <c r="O135" s="229" t="s">
        <v>39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91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38"/>
      <c r="Z135" s="38"/>
      <c r="AA135" s="38"/>
      <c r="AB135" s="38"/>
      <c r="AC135" s="38"/>
      <c r="AD135" s="38"/>
      <c r="AE135" s="38"/>
      <c r="AR135" s="233" t="s">
        <v>175</v>
      </c>
      <c r="AT135" s="233" t="s">
        <v>171</v>
      </c>
      <c r="AU135" s="233" t="s">
        <v>85</v>
      </c>
      <c r="AY135" s="17" t="s">
        <v>168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7" t="s">
        <v>83</v>
      </c>
      <c r="BK135" s="234">
        <f>ROUND(P135*H135,2)</f>
        <v>0</v>
      </c>
      <c r="BL135" s="17" t="s">
        <v>175</v>
      </c>
      <c r="BM135" s="233" t="s">
        <v>182</v>
      </c>
    </row>
    <row r="136" s="2" customFormat="1">
      <c r="A136" s="38"/>
      <c r="B136" s="39"/>
      <c r="C136" s="40"/>
      <c r="D136" s="235" t="s">
        <v>176</v>
      </c>
      <c r="E136" s="40"/>
      <c r="F136" s="236" t="s">
        <v>1566</v>
      </c>
      <c r="G136" s="40"/>
      <c r="H136" s="40"/>
      <c r="I136" s="237"/>
      <c r="J136" s="237"/>
      <c r="K136" s="40"/>
      <c r="L136" s="40"/>
      <c r="M136" s="44"/>
      <c r="N136" s="238"/>
      <c r="O136" s="239"/>
      <c r="P136" s="91"/>
      <c r="Q136" s="91"/>
      <c r="R136" s="91"/>
      <c r="S136" s="91"/>
      <c r="T136" s="91"/>
      <c r="U136" s="91"/>
      <c r="V136" s="91"/>
      <c r="W136" s="91"/>
      <c r="X136" s="92"/>
      <c r="Y136" s="38"/>
      <c r="Z136" s="38"/>
      <c r="AA136" s="38"/>
      <c r="AB136" s="38"/>
      <c r="AC136" s="38"/>
      <c r="AD136" s="38"/>
      <c r="AE136" s="38"/>
      <c r="AT136" s="17" t="s">
        <v>176</v>
      </c>
      <c r="AU136" s="17" t="s">
        <v>85</v>
      </c>
    </row>
    <row r="137" s="12" customFormat="1" ht="22.8" customHeight="1">
      <c r="A137" s="12"/>
      <c r="B137" s="204"/>
      <c r="C137" s="205"/>
      <c r="D137" s="206" t="s">
        <v>75</v>
      </c>
      <c r="E137" s="219" t="s">
        <v>200</v>
      </c>
      <c r="F137" s="219" t="s">
        <v>568</v>
      </c>
      <c r="G137" s="205"/>
      <c r="H137" s="205"/>
      <c r="I137" s="208"/>
      <c r="J137" s="208"/>
      <c r="K137" s="220">
        <f>BK137</f>
        <v>0</v>
      </c>
      <c r="L137" s="205"/>
      <c r="M137" s="210"/>
      <c r="N137" s="211"/>
      <c r="O137" s="212"/>
      <c r="P137" s="212"/>
      <c r="Q137" s="213">
        <f>SUM(Q138:Q143)</f>
        <v>0</v>
      </c>
      <c r="R137" s="213">
        <f>SUM(R138:R143)</f>
        <v>0</v>
      </c>
      <c r="S137" s="212"/>
      <c r="T137" s="214">
        <f>SUM(T138:T143)</f>
        <v>0</v>
      </c>
      <c r="U137" s="212"/>
      <c r="V137" s="214">
        <f>SUM(V138:V143)</f>
        <v>0</v>
      </c>
      <c r="W137" s="212"/>
      <c r="X137" s="215">
        <f>SUM(X138:X143)</f>
        <v>0</v>
      </c>
      <c r="Y137" s="12"/>
      <c r="Z137" s="12"/>
      <c r="AA137" s="12"/>
      <c r="AB137" s="12"/>
      <c r="AC137" s="12"/>
      <c r="AD137" s="12"/>
      <c r="AE137" s="12"/>
      <c r="AR137" s="216" t="s">
        <v>83</v>
      </c>
      <c r="AT137" s="217" t="s">
        <v>75</v>
      </c>
      <c r="AU137" s="217" t="s">
        <v>83</v>
      </c>
      <c r="AY137" s="216" t="s">
        <v>168</v>
      </c>
      <c r="BK137" s="218">
        <f>SUM(BK138:BK143)</f>
        <v>0</v>
      </c>
    </row>
    <row r="138" s="2" customFormat="1" ht="24.15" customHeight="1">
      <c r="A138" s="38"/>
      <c r="B138" s="39"/>
      <c r="C138" s="221" t="s">
        <v>175</v>
      </c>
      <c r="D138" s="221" t="s">
        <v>171</v>
      </c>
      <c r="E138" s="222" t="s">
        <v>1567</v>
      </c>
      <c r="F138" s="223" t="s">
        <v>1568</v>
      </c>
      <c r="G138" s="224" t="s">
        <v>292</v>
      </c>
      <c r="H138" s="225">
        <v>4</v>
      </c>
      <c r="I138" s="226"/>
      <c r="J138" s="226"/>
      <c r="K138" s="227">
        <f>ROUND(P138*H138,2)</f>
        <v>0</v>
      </c>
      <c r="L138" s="223" t="s">
        <v>1</v>
      </c>
      <c r="M138" s="44"/>
      <c r="N138" s="228" t="s">
        <v>1</v>
      </c>
      <c r="O138" s="229" t="s">
        <v>39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91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38"/>
      <c r="Z138" s="38"/>
      <c r="AA138" s="38"/>
      <c r="AB138" s="38"/>
      <c r="AC138" s="38"/>
      <c r="AD138" s="38"/>
      <c r="AE138" s="38"/>
      <c r="AR138" s="233" t="s">
        <v>175</v>
      </c>
      <c r="AT138" s="233" t="s">
        <v>171</v>
      </c>
      <c r="AU138" s="233" t="s">
        <v>85</v>
      </c>
      <c r="AY138" s="17" t="s">
        <v>168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7" t="s">
        <v>83</v>
      </c>
      <c r="BK138" s="234">
        <f>ROUND(P138*H138,2)</f>
        <v>0</v>
      </c>
      <c r="BL138" s="17" t="s">
        <v>175</v>
      </c>
      <c r="BM138" s="233" t="s">
        <v>185</v>
      </c>
    </row>
    <row r="139" s="2" customFormat="1">
      <c r="A139" s="38"/>
      <c r="B139" s="39"/>
      <c r="C139" s="40"/>
      <c r="D139" s="235" t="s">
        <v>176</v>
      </c>
      <c r="E139" s="40"/>
      <c r="F139" s="236" t="s">
        <v>1568</v>
      </c>
      <c r="G139" s="40"/>
      <c r="H139" s="40"/>
      <c r="I139" s="237"/>
      <c r="J139" s="237"/>
      <c r="K139" s="40"/>
      <c r="L139" s="40"/>
      <c r="M139" s="44"/>
      <c r="N139" s="238"/>
      <c r="O139" s="239"/>
      <c r="P139" s="91"/>
      <c r="Q139" s="91"/>
      <c r="R139" s="91"/>
      <c r="S139" s="91"/>
      <c r="T139" s="91"/>
      <c r="U139" s="91"/>
      <c r="V139" s="91"/>
      <c r="W139" s="91"/>
      <c r="X139" s="92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85</v>
      </c>
    </row>
    <row r="140" s="2" customFormat="1" ht="24.15" customHeight="1">
      <c r="A140" s="38"/>
      <c r="B140" s="39"/>
      <c r="C140" s="221" t="s">
        <v>186</v>
      </c>
      <c r="D140" s="221" t="s">
        <v>171</v>
      </c>
      <c r="E140" s="222" t="s">
        <v>1569</v>
      </c>
      <c r="F140" s="223" t="s">
        <v>1570</v>
      </c>
      <c r="G140" s="224" t="s">
        <v>292</v>
      </c>
      <c r="H140" s="225">
        <v>3</v>
      </c>
      <c r="I140" s="226"/>
      <c r="J140" s="226"/>
      <c r="K140" s="227">
        <f>ROUND(P140*H140,2)</f>
        <v>0</v>
      </c>
      <c r="L140" s="223" t="s">
        <v>1</v>
      </c>
      <c r="M140" s="44"/>
      <c r="N140" s="228" t="s">
        <v>1</v>
      </c>
      <c r="O140" s="229" t="s">
        <v>39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91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38"/>
      <c r="Z140" s="38"/>
      <c r="AA140" s="38"/>
      <c r="AB140" s="38"/>
      <c r="AC140" s="38"/>
      <c r="AD140" s="38"/>
      <c r="AE140" s="38"/>
      <c r="AR140" s="233" t="s">
        <v>175</v>
      </c>
      <c r="AT140" s="233" t="s">
        <v>171</v>
      </c>
      <c r="AU140" s="233" t="s">
        <v>85</v>
      </c>
      <c r="AY140" s="17" t="s">
        <v>168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7" t="s">
        <v>83</v>
      </c>
      <c r="BK140" s="234">
        <f>ROUND(P140*H140,2)</f>
        <v>0</v>
      </c>
      <c r="BL140" s="17" t="s">
        <v>175</v>
      </c>
      <c r="BM140" s="233" t="s">
        <v>189</v>
      </c>
    </row>
    <row r="141" s="2" customFormat="1">
      <c r="A141" s="38"/>
      <c r="B141" s="39"/>
      <c r="C141" s="40"/>
      <c r="D141" s="235" t="s">
        <v>176</v>
      </c>
      <c r="E141" s="40"/>
      <c r="F141" s="236" t="s">
        <v>1570</v>
      </c>
      <c r="G141" s="40"/>
      <c r="H141" s="40"/>
      <c r="I141" s="237"/>
      <c r="J141" s="237"/>
      <c r="K141" s="40"/>
      <c r="L141" s="40"/>
      <c r="M141" s="44"/>
      <c r="N141" s="238"/>
      <c r="O141" s="239"/>
      <c r="P141" s="91"/>
      <c r="Q141" s="91"/>
      <c r="R141" s="91"/>
      <c r="S141" s="91"/>
      <c r="T141" s="91"/>
      <c r="U141" s="91"/>
      <c r="V141" s="91"/>
      <c r="W141" s="91"/>
      <c r="X141" s="92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85</v>
      </c>
    </row>
    <row r="142" s="2" customFormat="1" ht="24.15" customHeight="1">
      <c r="A142" s="38"/>
      <c r="B142" s="39"/>
      <c r="C142" s="221" t="s">
        <v>182</v>
      </c>
      <c r="D142" s="221" t="s">
        <v>171</v>
      </c>
      <c r="E142" s="222" t="s">
        <v>1448</v>
      </c>
      <c r="F142" s="223" t="s">
        <v>1449</v>
      </c>
      <c r="G142" s="224" t="s">
        <v>478</v>
      </c>
      <c r="H142" s="225">
        <v>0.8</v>
      </c>
      <c r="I142" s="226"/>
      <c r="J142" s="226"/>
      <c r="K142" s="227">
        <f>ROUND(P142*H142,2)</f>
        <v>0</v>
      </c>
      <c r="L142" s="223" t="s">
        <v>1</v>
      </c>
      <c r="M142" s="44"/>
      <c r="N142" s="228" t="s">
        <v>1</v>
      </c>
      <c r="O142" s="229" t="s">
        <v>39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175</v>
      </c>
      <c r="AT142" s="233" t="s">
        <v>171</v>
      </c>
      <c r="AU142" s="233" t="s">
        <v>85</v>
      </c>
      <c r="AY142" s="17" t="s">
        <v>168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83</v>
      </c>
      <c r="BK142" s="234">
        <f>ROUND(P142*H142,2)</f>
        <v>0</v>
      </c>
      <c r="BL142" s="17" t="s">
        <v>175</v>
      </c>
      <c r="BM142" s="233" t="s">
        <v>9</v>
      </c>
    </row>
    <row r="143" s="2" customFormat="1">
      <c r="A143" s="38"/>
      <c r="B143" s="39"/>
      <c r="C143" s="40"/>
      <c r="D143" s="235" t="s">
        <v>176</v>
      </c>
      <c r="E143" s="40"/>
      <c r="F143" s="236" t="s">
        <v>1449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85</v>
      </c>
    </row>
    <row r="144" s="12" customFormat="1" ht="22.8" customHeight="1">
      <c r="A144" s="12"/>
      <c r="B144" s="204"/>
      <c r="C144" s="205"/>
      <c r="D144" s="206" t="s">
        <v>75</v>
      </c>
      <c r="E144" s="219" t="s">
        <v>649</v>
      </c>
      <c r="F144" s="219" t="s">
        <v>650</v>
      </c>
      <c r="G144" s="205"/>
      <c r="H144" s="205"/>
      <c r="I144" s="208"/>
      <c r="J144" s="208"/>
      <c r="K144" s="220">
        <f>BK144</f>
        <v>0</v>
      </c>
      <c r="L144" s="205"/>
      <c r="M144" s="210"/>
      <c r="N144" s="211"/>
      <c r="O144" s="212"/>
      <c r="P144" s="212"/>
      <c r="Q144" s="213">
        <f>SUM(Q145:Q156)</f>
        <v>0</v>
      </c>
      <c r="R144" s="213">
        <f>SUM(R145:R156)</f>
        <v>0</v>
      </c>
      <c r="S144" s="212"/>
      <c r="T144" s="214">
        <f>SUM(T145:T156)</f>
        <v>0</v>
      </c>
      <c r="U144" s="212"/>
      <c r="V144" s="214">
        <f>SUM(V145:V156)</f>
        <v>0</v>
      </c>
      <c r="W144" s="212"/>
      <c r="X144" s="215">
        <f>SUM(X145:X156)</f>
        <v>0</v>
      </c>
      <c r="Y144" s="12"/>
      <c r="Z144" s="12"/>
      <c r="AA144" s="12"/>
      <c r="AB144" s="12"/>
      <c r="AC144" s="12"/>
      <c r="AD144" s="12"/>
      <c r="AE144" s="12"/>
      <c r="AR144" s="216" t="s">
        <v>83</v>
      </c>
      <c r="AT144" s="217" t="s">
        <v>75</v>
      </c>
      <c r="AU144" s="217" t="s">
        <v>83</v>
      </c>
      <c r="AY144" s="216" t="s">
        <v>168</v>
      </c>
      <c r="BK144" s="218">
        <f>SUM(BK145:BK156)</f>
        <v>0</v>
      </c>
    </row>
    <row r="145" s="2" customFormat="1" ht="24.15" customHeight="1">
      <c r="A145" s="38"/>
      <c r="B145" s="39"/>
      <c r="C145" s="221" t="s">
        <v>192</v>
      </c>
      <c r="D145" s="221" t="s">
        <v>171</v>
      </c>
      <c r="E145" s="222" t="s">
        <v>1454</v>
      </c>
      <c r="F145" s="223" t="s">
        <v>1455</v>
      </c>
      <c r="G145" s="224" t="s">
        <v>226</v>
      </c>
      <c r="H145" s="225">
        <v>0.314</v>
      </c>
      <c r="I145" s="226"/>
      <c r="J145" s="226"/>
      <c r="K145" s="227">
        <f>ROUND(P145*H145,2)</f>
        <v>0</v>
      </c>
      <c r="L145" s="223" t="s">
        <v>1</v>
      </c>
      <c r="M145" s="44"/>
      <c r="N145" s="228" t="s">
        <v>1</v>
      </c>
      <c r="O145" s="229" t="s">
        <v>39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91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38"/>
      <c r="Z145" s="38"/>
      <c r="AA145" s="38"/>
      <c r="AB145" s="38"/>
      <c r="AC145" s="38"/>
      <c r="AD145" s="38"/>
      <c r="AE145" s="38"/>
      <c r="AR145" s="233" t="s">
        <v>175</v>
      </c>
      <c r="AT145" s="233" t="s">
        <v>171</v>
      </c>
      <c r="AU145" s="233" t="s">
        <v>85</v>
      </c>
      <c r="AY145" s="17" t="s">
        <v>168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7" t="s">
        <v>83</v>
      </c>
      <c r="BK145" s="234">
        <f>ROUND(P145*H145,2)</f>
        <v>0</v>
      </c>
      <c r="BL145" s="17" t="s">
        <v>175</v>
      </c>
      <c r="BM145" s="233" t="s">
        <v>195</v>
      </c>
    </row>
    <row r="146" s="2" customFormat="1">
      <c r="A146" s="38"/>
      <c r="B146" s="39"/>
      <c r="C146" s="40"/>
      <c r="D146" s="235" t="s">
        <v>176</v>
      </c>
      <c r="E146" s="40"/>
      <c r="F146" s="236" t="s">
        <v>1455</v>
      </c>
      <c r="G146" s="40"/>
      <c r="H146" s="40"/>
      <c r="I146" s="237"/>
      <c r="J146" s="237"/>
      <c r="K146" s="40"/>
      <c r="L146" s="40"/>
      <c r="M146" s="44"/>
      <c r="N146" s="238"/>
      <c r="O146" s="239"/>
      <c r="P146" s="91"/>
      <c r="Q146" s="91"/>
      <c r="R146" s="91"/>
      <c r="S146" s="91"/>
      <c r="T146" s="91"/>
      <c r="U146" s="91"/>
      <c r="V146" s="91"/>
      <c r="W146" s="91"/>
      <c r="X146" s="92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85</v>
      </c>
    </row>
    <row r="147" s="2" customFormat="1" ht="24.15" customHeight="1">
      <c r="A147" s="38"/>
      <c r="B147" s="39"/>
      <c r="C147" s="221" t="s">
        <v>185</v>
      </c>
      <c r="D147" s="221" t="s">
        <v>171</v>
      </c>
      <c r="E147" s="222" t="s">
        <v>655</v>
      </c>
      <c r="F147" s="223" t="s">
        <v>656</v>
      </c>
      <c r="G147" s="224" t="s">
        <v>226</v>
      </c>
      <c r="H147" s="225">
        <v>0.314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656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2" customFormat="1" ht="24.15" customHeight="1">
      <c r="A149" s="38"/>
      <c r="B149" s="39"/>
      <c r="C149" s="221" t="s">
        <v>200</v>
      </c>
      <c r="D149" s="221" t="s">
        <v>171</v>
      </c>
      <c r="E149" s="222" t="s">
        <v>658</v>
      </c>
      <c r="F149" s="223" t="s">
        <v>659</v>
      </c>
      <c r="G149" s="224" t="s">
        <v>226</v>
      </c>
      <c r="H149" s="225">
        <v>6.28</v>
      </c>
      <c r="I149" s="226"/>
      <c r="J149" s="226"/>
      <c r="K149" s="227">
        <f>ROUND(P149*H149,2)</f>
        <v>0</v>
      </c>
      <c r="L149" s="223" t="s">
        <v>1</v>
      </c>
      <c r="M149" s="44"/>
      <c r="N149" s="228" t="s">
        <v>1</v>
      </c>
      <c r="O149" s="229" t="s">
        <v>39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91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38"/>
      <c r="Z149" s="38"/>
      <c r="AA149" s="38"/>
      <c r="AB149" s="38"/>
      <c r="AC149" s="38"/>
      <c r="AD149" s="38"/>
      <c r="AE149" s="38"/>
      <c r="AR149" s="233" t="s">
        <v>175</v>
      </c>
      <c r="AT149" s="233" t="s">
        <v>171</v>
      </c>
      <c r="AU149" s="233" t="s">
        <v>85</v>
      </c>
      <c r="AY149" s="17" t="s">
        <v>168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7" t="s">
        <v>83</v>
      </c>
      <c r="BK149" s="234">
        <f>ROUND(P149*H149,2)</f>
        <v>0</v>
      </c>
      <c r="BL149" s="17" t="s">
        <v>175</v>
      </c>
      <c r="BM149" s="233" t="s">
        <v>204</v>
      </c>
    </row>
    <row r="150" s="2" customFormat="1">
      <c r="A150" s="38"/>
      <c r="B150" s="39"/>
      <c r="C150" s="40"/>
      <c r="D150" s="235" t="s">
        <v>176</v>
      </c>
      <c r="E150" s="40"/>
      <c r="F150" s="236" t="s">
        <v>659</v>
      </c>
      <c r="G150" s="40"/>
      <c r="H150" s="40"/>
      <c r="I150" s="237"/>
      <c r="J150" s="237"/>
      <c r="K150" s="40"/>
      <c r="L150" s="40"/>
      <c r="M150" s="44"/>
      <c r="N150" s="238"/>
      <c r="O150" s="239"/>
      <c r="P150" s="91"/>
      <c r="Q150" s="91"/>
      <c r="R150" s="91"/>
      <c r="S150" s="91"/>
      <c r="T150" s="91"/>
      <c r="U150" s="91"/>
      <c r="V150" s="91"/>
      <c r="W150" s="91"/>
      <c r="X150" s="92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85</v>
      </c>
    </row>
    <row r="151" s="13" customFormat="1">
      <c r="A151" s="13"/>
      <c r="B151" s="240"/>
      <c r="C151" s="241"/>
      <c r="D151" s="235" t="s">
        <v>205</v>
      </c>
      <c r="E151" s="242" t="s">
        <v>1</v>
      </c>
      <c r="F151" s="243" t="s">
        <v>1571</v>
      </c>
      <c r="G151" s="241"/>
      <c r="H151" s="244">
        <v>6.28</v>
      </c>
      <c r="I151" s="245"/>
      <c r="J151" s="245"/>
      <c r="K151" s="241"/>
      <c r="L151" s="241"/>
      <c r="M151" s="246"/>
      <c r="N151" s="247"/>
      <c r="O151" s="248"/>
      <c r="P151" s="248"/>
      <c r="Q151" s="248"/>
      <c r="R151" s="248"/>
      <c r="S151" s="248"/>
      <c r="T151" s="248"/>
      <c r="U151" s="248"/>
      <c r="V151" s="248"/>
      <c r="W151" s="248"/>
      <c r="X151" s="249"/>
      <c r="Y151" s="13"/>
      <c r="Z151" s="13"/>
      <c r="AA151" s="13"/>
      <c r="AB151" s="13"/>
      <c r="AC151" s="13"/>
      <c r="AD151" s="13"/>
      <c r="AE151" s="13"/>
      <c r="AT151" s="250" t="s">
        <v>205</v>
      </c>
      <c r="AU151" s="250" t="s">
        <v>85</v>
      </c>
      <c r="AV151" s="13" t="s">
        <v>85</v>
      </c>
      <c r="AW151" s="13" t="s">
        <v>5</v>
      </c>
      <c r="AX151" s="13" t="s">
        <v>76</v>
      </c>
      <c r="AY151" s="250" t="s">
        <v>168</v>
      </c>
    </row>
    <row r="152" s="14" customFormat="1">
      <c r="A152" s="14"/>
      <c r="B152" s="251"/>
      <c r="C152" s="252"/>
      <c r="D152" s="235" t="s">
        <v>205</v>
      </c>
      <c r="E152" s="253" t="s">
        <v>1</v>
      </c>
      <c r="F152" s="254" t="s">
        <v>207</v>
      </c>
      <c r="G152" s="252"/>
      <c r="H152" s="255">
        <v>6.28</v>
      </c>
      <c r="I152" s="256"/>
      <c r="J152" s="256"/>
      <c r="K152" s="252"/>
      <c r="L152" s="252"/>
      <c r="M152" s="257"/>
      <c r="N152" s="258"/>
      <c r="O152" s="259"/>
      <c r="P152" s="259"/>
      <c r="Q152" s="259"/>
      <c r="R152" s="259"/>
      <c r="S152" s="259"/>
      <c r="T152" s="259"/>
      <c r="U152" s="259"/>
      <c r="V152" s="259"/>
      <c r="W152" s="259"/>
      <c r="X152" s="260"/>
      <c r="Y152" s="14"/>
      <c r="Z152" s="14"/>
      <c r="AA152" s="14"/>
      <c r="AB152" s="14"/>
      <c r="AC152" s="14"/>
      <c r="AD152" s="14"/>
      <c r="AE152" s="14"/>
      <c r="AT152" s="261" t="s">
        <v>205</v>
      </c>
      <c r="AU152" s="261" t="s">
        <v>85</v>
      </c>
      <c r="AV152" s="14" t="s">
        <v>175</v>
      </c>
      <c r="AW152" s="14" t="s">
        <v>5</v>
      </c>
      <c r="AX152" s="14" t="s">
        <v>83</v>
      </c>
      <c r="AY152" s="261" t="s">
        <v>168</v>
      </c>
    </row>
    <row r="153" s="2" customFormat="1" ht="33" customHeight="1">
      <c r="A153" s="38"/>
      <c r="B153" s="39"/>
      <c r="C153" s="221" t="s">
        <v>189</v>
      </c>
      <c r="D153" s="221" t="s">
        <v>171</v>
      </c>
      <c r="E153" s="222" t="s">
        <v>1457</v>
      </c>
      <c r="F153" s="223" t="s">
        <v>1458</v>
      </c>
      <c r="G153" s="224" t="s">
        <v>226</v>
      </c>
      <c r="H153" s="225">
        <v>0.314</v>
      </c>
      <c r="I153" s="226"/>
      <c r="J153" s="226"/>
      <c r="K153" s="227">
        <f>ROUND(P153*H153,2)</f>
        <v>0</v>
      </c>
      <c r="L153" s="223" t="s">
        <v>1</v>
      </c>
      <c r="M153" s="44"/>
      <c r="N153" s="228" t="s">
        <v>1</v>
      </c>
      <c r="O153" s="229" t="s">
        <v>39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91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38"/>
      <c r="Z153" s="38"/>
      <c r="AA153" s="38"/>
      <c r="AB153" s="38"/>
      <c r="AC153" s="38"/>
      <c r="AD153" s="38"/>
      <c r="AE153" s="38"/>
      <c r="AR153" s="233" t="s">
        <v>175</v>
      </c>
      <c r="AT153" s="233" t="s">
        <v>171</v>
      </c>
      <c r="AU153" s="233" t="s">
        <v>85</v>
      </c>
      <c r="AY153" s="17" t="s">
        <v>168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7" t="s">
        <v>83</v>
      </c>
      <c r="BK153" s="234">
        <f>ROUND(P153*H153,2)</f>
        <v>0</v>
      </c>
      <c r="BL153" s="17" t="s">
        <v>175</v>
      </c>
      <c r="BM153" s="233" t="s">
        <v>211</v>
      </c>
    </row>
    <row r="154" s="2" customFormat="1">
      <c r="A154" s="38"/>
      <c r="B154" s="39"/>
      <c r="C154" s="40"/>
      <c r="D154" s="235" t="s">
        <v>176</v>
      </c>
      <c r="E154" s="40"/>
      <c r="F154" s="236" t="s">
        <v>1458</v>
      </c>
      <c r="G154" s="40"/>
      <c r="H154" s="40"/>
      <c r="I154" s="237"/>
      <c r="J154" s="237"/>
      <c r="K154" s="40"/>
      <c r="L154" s="40"/>
      <c r="M154" s="44"/>
      <c r="N154" s="238"/>
      <c r="O154" s="239"/>
      <c r="P154" s="91"/>
      <c r="Q154" s="91"/>
      <c r="R154" s="91"/>
      <c r="S154" s="91"/>
      <c r="T154" s="91"/>
      <c r="U154" s="91"/>
      <c r="V154" s="91"/>
      <c r="W154" s="91"/>
      <c r="X154" s="92"/>
      <c r="Y154" s="38"/>
      <c r="Z154" s="38"/>
      <c r="AA154" s="38"/>
      <c r="AB154" s="38"/>
      <c r="AC154" s="38"/>
      <c r="AD154" s="38"/>
      <c r="AE154" s="38"/>
      <c r="AT154" s="17" t="s">
        <v>176</v>
      </c>
      <c r="AU154" s="17" t="s">
        <v>85</v>
      </c>
    </row>
    <row r="155" s="2" customFormat="1" ht="24.15" customHeight="1">
      <c r="A155" s="38"/>
      <c r="B155" s="39"/>
      <c r="C155" s="221" t="s">
        <v>169</v>
      </c>
      <c r="D155" s="221" t="s">
        <v>171</v>
      </c>
      <c r="E155" s="222" t="s">
        <v>1459</v>
      </c>
      <c r="F155" s="223" t="s">
        <v>1460</v>
      </c>
      <c r="G155" s="224" t="s">
        <v>226</v>
      </c>
      <c r="H155" s="225">
        <v>0.314</v>
      </c>
      <c r="I155" s="226"/>
      <c r="J155" s="226"/>
      <c r="K155" s="227">
        <f>ROUND(P155*H155,2)</f>
        <v>0</v>
      </c>
      <c r="L155" s="223" t="s">
        <v>1</v>
      </c>
      <c r="M155" s="44"/>
      <c r="N155" s="228" t="s">
        <v>1</v>
      </c>
      <c r="O155" s="229" t="s">
        <v>39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91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38"/>
      <c r="Z155" s="38"/>
      <c r="AA155" s="38"/>
      <c r="AB155" s="38"/>
      <c r="AC155" s="38"/>
      <c r="AD155" s="38"/>
      <c r="AE155" s="38"/>
      <c r="AR155" s="233" t="s">
        <v>175</v>
      </c>
      <c r="AT155" s="233" t="s">
        <v>171</v>
      </c>
      <c r="AU155" s="233" t="s">
        <v>85</v>
      </c>
      <c r="AY155" s="17" t="s">
        <v>168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7" t="s">
        <v>83</v>
      </c>
      <c r="BK155" s="234">
        <f>ROUND(P155*H155,2)</f>
        <v>0</v>
      </c>
      <c r="BL155" s="17" t="s">
        <v>175</v>
      </c>
      <c r="BM155" s="233" t="s">
        <v>215</v>
      </c>
    </row>
    <row r="156" s="2" customFormat="1">
      <c r="A156" s="38"/>
      <c r="B156" s="39"/>
      <c r="C156" s="40"/>
      <c r="D156" s="235" t="s">
        <v>176</v>
      </c>
      <c r="E156" s="40"/>
      <c r="F156" s="236" t="s">
        <v>1460</v>
      </c>
      <c r="G156" s="40"/>
      <c r="H156" s="40"/>
      <c r="I156" s="237"/>
      <c r="J156" s="237"/>
      <c r="K156" s="40"/>
      <c r="L156" s="40"/>
      <c r="M156" s="44"/>
      <c r="N156" s="238"/>
      <c r="O156" s="239"/>
      <c r="P156" s="91"/>
      <c r="Q156" s="91"/>
      <c r="R156" s="91"/>
      <c r="S156" s="91"/>
      <c r="T156" s="91"/>
      <c r="U156" s="91"/>
      <c r="V156" s="91"/>
      <c r="W156" s="91"/>
      <c r="X156" s="92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85</v>
      </c>
    </row>
    <row r="157" s="12" customFormat="1" ht="22.8" customHeight="1">
      <c r="A157" s="12"/>
      <c r="B157" s="204"/>
      <c r="C157" s="205"/>
      <c r="D157" s="206" t="s">
        <v>75</v>
      </c>
      <c r="E157" s="219" t="s">
        <v>666</v>
      </c>
      <c r="F157" s="219" t="s">
        <v>667</v>
      </c>
      <c r="G157" s="205"/>
      <c r="H157" s="205"/>
      <c r="I157" s="208"/>
      <c r="J157" s="208"/>
      <c r="K157" s="220">
        <f>BK157</f>
        <v>0</v>
      </c>
      <c r="L157" s="205"/>
      <c r="M157" s="210"/>
      <c r="N157" s="211"/>
      <c r="O157" s="212"/>
      <c r="P157" s="212"/>
      <c r="Q157" s="213">
        <f>SUM(Q158:Q159)</f>
        <v>0</v>
      </c>
      <c r="R157" s="213">
        <f>SUM(R158:R159)</f>
        <v>0</v>
      </c>
      <c r="S157" s="212"/>
      <c r="T157" s="214">
        <f>SUM(T158:T159)</f>
        <v>0</v>
      </c>
      <c r="U157" s="212"/>
      <c r="V157" s="214">
        <f>SUM(V158:V159)</f>
        <v>0</v>
      </c>
      <c r="W157" s="212"/>
      <c r="X157" s="215">
        <f>SUM(X158:X159)</f>
        <v>0</v>
      </c>
      <c r="Y157" s="12"/>
      <c r="Z157" s="12"/>
      <c r="AA157" s="12"/>
      <c r="AB157" s="12"/>
      <c r="AC157" s="12"/>
      <c r="AD157" s="12"/>
      <c r="AE157" s="12"/>
      <c r="AR157" s="216" t="s">
        <v>83</v>
      </c>
      <c r="AT157" s="217" t="s">
        <v>75</v>
      </c>
      <c r="AU157" s="217" t="s">
        <v>83</v>
      </c>
      <c r="AY157" s="216" t="s">
        <v>168</v>
      </c>
      <c r="BK157" s="218">
        <f>SUM(BK158:BK159)</f>
        <v>0</v>
      </c>
    </row>
    <row r="158" s="2" customFormat="1" ht="24.15" customHeight="1">
      <c r="A158" s="38"/>
      <c r="B158" s="39"/>
      <c r="C158" s="221" t="s">
        <v>9</v>
      </c>
      <c r="D158" s="221" t="s">
        <v>171</v>
      </c>
      <c r="E158" s="222" t="s">
        <v>1461</v>
      </c>
      <c r="F158" s="223" t="s">
        <v>1462</v>
      </c>
      <c r="G158" s="224" t="s">
        <v>226</v>
      </c>
      <c r="H158" s="225">
        <v>0.49800000000000008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175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175</v>
      </c>
      <c r="BM158" s="233" t="s">
        <v>219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1462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12" customFormat="1" ht="25.92" customHeight="1">
      <c r="A160" s="12"/>
      <c r="B160" s="204"/>
      <c r="C160" s="205"/>
      <c r="D160" s="206" t="s">
        <v>75</v>
      </c>
      <c r="E160" s="207" t="s">
        <v>671</v>
      </c>
      <c r="F160" s="207" t="s">
        <v>672</v>
      </c>
      <c r="G160" s="205"/>
      <c r="H160" s="205"/>
      <c r="I160" s="208"/>
      <c r="J160" s="208"/>
      <c r="K160" s="209">
        <f>BK160</f>
        <v>0</v>
      </c>
      <c r="L160" s="205"/>
      <c r="M160" s="210"/>
      <c r="N160" s="211"/>
      <c r="O160" s="212"/>
      <c r="P160" s="212"/>
      <c r="Q160" s="213">
        <f>Q161+Q188+Q199+Q214</f>
        <v>0</v>
      </c>
      <c r="R160" s="213">
        <f>R161+R188+R199+R214</f>
        <v>0</v>
      </c>
      <c r="S160" s="212"/>
      <c r="T160" s="214">
        <f>T161+T188+T199+T214</f>
        <v>0</v>
      </c>
      <c r="U160" s="212"/>
      <c r="V160" s="214">
        <f>V161+V188+V199+V214</f>
        <v>0</v>
      </c>
      <c r="W160" s="212"/>
      <c r="X160" s="215">
        <f>X161+X188+X199+X214</f>
        <v>0</v>
      </c>
      <c r="Y160" s="12"/>
      <c r="Z160" s="12"/>
      <c r="AA160" s="12"/>
      <c r="AB160" s="12"/>
      <c r="AC160" s="12"/>
      <c r="AD160" s="12"/>
      <c r="AE160" s="12"/>
      <c r="AR160" s="216" t="s">
        <v>85</v>
      </c>
      <c r="AT160" s="217" t="s">
        <v>75</v>
      </c>
      <c r="AU160" s="217" t="s">
        <v>76</v>
      </c>
      <c r="AY160" s="216" t="s">
        <v>168</v>
      </c>
      <c r="BK160" s="218">
        <f>BK161+BK188+BK199+BK214</f>
        <v>0</v>
      </c>
    </row>
    <row r="161" s="12" customFormat="1" ht="22.8" customHeight="1">
      <c r="A161" s="12"/>
      <c r="B161" s="204"/>
      <c r="C161" s="205"/>
      <c r="D161" s="206" t="s">
        <v>75</v>
      </c>
      <c r="E161" s="219" t="s">
        <v>785</v>
      </c>
      <c r="F161" s="219" t="s">
        <v>786</v>
      </c>
      <c r="G161" s="205"/>
      <c r="H161" s="205"/>
      <c r="I161" s="208"/>
      <c r="J161" s="208"/>
      <c r="K161" s="220">
        <f>BK161</f>
        <v>0</v>
      </c>
      <c r="L161" s="205"/>
      <c r="M161" s="210"/>
      <c r="N161" s="211"/>
      <c r="O161" s="212"/>
      <c r="P161" s="212"/>
      <c r="Q161" s="213">
        <f>SUM(Q162:Q187)</f>
        <v>0</v>
      </c>
      <c r="R161" s="213">
        <f>SUM(R162:R187)</f>
        <v>0</v>
      </c>
      <c r="S161" s="212"/>
      <c r="T161" s="214">
        <f>SUM(T162:T187)</f>
        <v>0</v>
      </c>
      <c r="U161" s="212"/>
      <c r="V161" s="214">
        <f>SUM(V162:V187)</f>
        <v>0</v>
      </c>
      <c r="W161" s="212"/>
      <c r="X161" s="215">
        <f>SUM(X162:X187)</f>
        <v>0</v>
      </c>
      <c r="Y161" s="12"/>
      <c r="Z161" s="12"/>
      <c r="AA161" s="12"/>
      <c r="AB161" s="12"/>
      <c r="AC161" s="12"/>
      <c r="AD161" s="12"/>
      <c r="AE161" s="12"/>
      <c r="AR161" s="216" t="s">
        <v>85</v>
      </c>
      <c r="AT161" s="217" t="s">
        <v>75</v>
      </c>
      <c r="AU161" s="217" t="s">
        <v>83</v>
      </c>
      <c r="AY161" s="216" t="s">
        <v>168</v>
      </c>
      <c r="BK161" s="218">
        <f>SUM(BK162:BK187)</f>
        <v>0</v>
      </c>
    </row>
    <row r="162" s="2" customFormat="1" ht="24.15" customHeight="1">
      <c r="A162" s="38"/>
      <c r="B162" s="39"/>
      <c r="C162" s="221" t="s">
        <v>220</v>
      </c>
      <c r="D162" s="221" t="s">
        <v>171</v>
      </c>
      <c r="E162" s="222" t="s">
        <v>1572</v>
      </c>
      <c r="F162" s="223" t="s">
        <v>1573</v>
      </c>
      <c r="G162" s="224" t="s">
        <v>203</v>
      </c>
      <c r="H162" s="225">
        <v>40.5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223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1573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4.15" customHeight="1">
      <c r="A164" s="38"/>
      <c r="B164" s="39"/>
      <c r="C164" s="262" t="s">
        <v>195</v>
      </c>
      <c r="D164" s="262" t="s">
        <v>304</v>
      </c>
      <c r="E164" s="263" t="s">
        <v>1574</v>
      </c>
      <c r="F164" s="264" t="s">
        <v>1575</v>
      </c>
      <c r="G164" s="265" t="s">
        <v>203</v>
      </c>
      <c r="H164" s="266">
        <v>28.3</v>
      </c>
      <c r="I164" s="267"/>
      <c r="J164" s="268"/>
      <c r="K164" s="269">
        <f>ROUND(P164*H164,2)</f>
        <v>0</v>
      </c>
      <c r="L164" s="264" t="s">
        <v>1</v>
      </c>
      <c r="M164" s="270"/>
      <c r="N164" s="271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236</v>
      </c>
      <c r="AT164" s="233" t="s">
        <v>304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227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1575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13" customFormat="1">
      <c r="A166" s="13"/>
      <c r="B166" s="240"/>
      <c r="C166" s="241"/>
      <c r="D166" s="235" t="s">
        <v>205</v>
      </c>
      <c r="E166" s="242" t="s">
        <v>1</v>
      </c>
      <c r="F166" s="243" t="s">
        <v>1576</v>
      </c>
      <c r="G166" s="241"/>
      <c r="H166" s="244">
        <v>28.3</v>
      </c>
      <c r="I166" s="245"/>
      <c r="J166" s="245"/>
      <c r="K166" s="241"/>
      <c r="L166" s="241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3"/>
      <c r="Z166" s="13"/>
      <c r="AA166" s="13"/>
      <c r="AB166" s="13"/>
      <c r="AC166" s="13"/>
      <c r="AD166" s="13"/>
      <c r="AE166" s="13"/>
      <c r="AT166" s="250" t="s">
        <v>205</v>
      </c>
      <c r="AU166" s="250" t="s">
        <v>85</v>
      </c>
      <c r="AV166" s="13" t="s">
        <v>85</v>
      </c>
      <c r="AW166" s="13" t="s">
        <v>5</v>
      </c>
      <c r="AX166" s="13" t="s">
        <v>76</v>
      </c>
      <c r="AY166" s="250" t="s">
        <v>168</v>
      </c>
    </row>
    <row r="167" s="14" customFormat="1">
      <c r="A167" s="14"/>
      <c r="B167" s="251"/>
      <c r="C167" s="252"/>
      <c r="D167" s="235" t="s">
        <v>205</v>
      </c>
      <c r="E167" s="253" t="s">
        <v>1</v>
      </c>
      <c r="F167" s="254" t="s">
        <v>207</v>
      </c>
      <c r="G167" s="252"/>
      <c r="H167" s="255">
        <v>28.3</v>
      </c>
      <c r="I167" s="256"/>
      <c r="J167" s="256"/>
      <c r="K167" s="252"/>
      <c r="L167" s="252"/>
      <c r="M167" s="257"/>
      <c r="N167" s="258"/>
      <c r="O167" s="259"/>
      <c r="P167" s="259"/>
      <c r="Q167" s="259"/>
      <c r="R167" s="259"/>
      <c r="S167" s="259"/>
      <c r="T167" s="259"/>
      <c r="U167" s="259"/>
      <c r="V167" s="259"/>
      <c r="W167" s="259"/>
      <c r="X167" s="260"/>
      <c r="Y167" s="14"/>
      <c r="Z167" s="14"/>
      <c r="AA167" s="14"/>
      <c r="AB167" s="14"/>
      <c r="AC167" s="14"/>
      <c r="AD167" s="14"/>
      <c r="AE167" s="14"/>
      <c r="AT167" s="261" t="s">
        <v>205</v>
      </c>
      <c r="AU167" s="261" t="s">
        <v>85</v>
      </c>
      <c r="AV167" s="14" t="s">
        <v>175</v>
      </c>
      <c r="AW167" s="14" t="s">
        <v>5</v>
      </c>
      <c r="AX167" s="14" t="s">
        <v>83</v>
      </c>
      <c r="AY167" s="261" t="s">
        <v>168</v>
      </c>
    </row>
    <row r="168" s="2" customFormat="1" ht="24.15" customHeight="1">
      <c r="A168" s="38"/>
      <c r="B168" s="39"/>
      <c r="C168" s="262" t="s">
        <v>229</v>
      </c>
      <c r="D168" s="262" t="s">
        <v>304</v>
      </c>
      <c r="E168" s="263" t="s">
        <v>1577</v>
      </c>
      <c r="F168" s="264" t="s">
        <v>1578</v>
      </c>
      <c r="G168" s="265" t="s">
        <v>203</v>
      </c>
      <c r="H168" s="266">
        <v>12.2</v>
      </c>
      <c r="I168" s="267"/>
      <c r="J168" s="268"/>
      <c r="K168" s="269">
        <f>ROUND(P168*H168,2)</f>
        <v>0</v>
      </c>
      <c r="L168" s="264" t="s">
        <v>1</v>
      </c>
      <c r="M168" s="270"/>
      <c r="N168" s="271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236</v>
      </c>
      <c r="AT168" s="233" t="s">
        <v>304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232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1578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13" customFormat="1">
      <c r="A170" s="13"/>
      <c r="B170" s="240"/>
      <c r="C170" s="241"/>
      <c r="D170" s="235" t="s">
        <v>205</v>
      </c>
      <c r="E170" s="242" t="s">
        <v>1</v>
      </c>
      <c r="F170" s="243" t="s">
        <v>1579</v>
      </c>
      <c r="G170" s="241"/>
      <c r="H170" s="244">
        <v>12.2</v>
      </c>
      <c r="I170" s="245"/>
      <c r="J170" s="245"/>
      <c r="K170" s="241"/>
      <c r="L170" s="241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3"/>
      <c r="Z170" s="13"/>
      <c r="AA170" s="13"/>
      <c r="AB170" s="13"/>
      <c r="AC170" s="13"/>
      <c r="AD170" s="13"/>
      <c r="AE170" s="13"/>
      <c r="AT170" s="250" t="s">
        <v>205</v>
      </c>
      <c r="AU170" s="250" t="s">
        <v>85</v>
      </c>
      <c r="AV170" s="13" t="s">
        <v>85</v>
      </c>
      <c r="AW170" s="13" t="s">
        <v>5</v>
      </c>
      <c r="AX170" s="13" t="s">
        <v>76</v>
      </c>
      <c r="AY170" s="250" t="s">
        <v>168</v>
      </c>
    </row>
    <row r="171" s="14" customFormat="1">
      <c r="A171" s="14"/>
      <c r="B171" s="251"/>
      <c r="C171" s="252"/>
      <c r="D171" s="235" t="s">
        <v>205</v>
      </c>
      <c r="E171" s="253" t="s">
        <v>1</v>
      </c>
      <c r="F171" s="254" t="s">
        <v>207</v>
      </c>
      <c r="G171" s="252"/>
      <c r="H171" s="255">
        <v>12.2</v>
      </c>
      <c r="I171" s="256"/>
      <c r="J171" s="256"/>
      <c r="K171" s="252"/>
      <c r="L171" s="252"/>
      <c r="M171" s="257"/>
      <c r="N171" s="258"/>
      <c r="O171" s="259"/>
      <c r="P171" s="259"/>
      <c r="Q171" s="259"/>
      <c r="R171" s="259"/>
      <c r="S171" s="259"/>
      <c r="T171" s="259"/>
      <c r="U171" s="259"/>
      <c r="V171" s="259"/>
      <c r="W171" s="259"/>
      <c r="X171" s="260"/>
      <c r="Y171" s="14"/>
      <c r="Z171" s="14"/>
      <c r="AA171" s="14"/>
      <c r="AB171" s="14"/>
      <c r="AC171" s="14"/>
      <c r="AD171" s="14"/>
      <c r="AE171" s="14"/>
      <c r="AT171" s="261" t="s">
        <v>205</v>
      </c>
      <c r="AU171" s="261" t="s">
        <v>85</v>
      </c>
      <c r="AV171" s="14" t="s">
        <v>175</v>
      </c>
      <c r="AW171" s="14" t="s">
        <v>5</v>
      </c>
      <c r="AX171" s="14" t="s">
        <v>83</v>
      </c>
      <c r="AY171" s="261" t="s">
        <v>168</v>
      </c>
    </row>
    <row r="172" s="2" customFormat="1" ht="24.15" customHeight="1">
      <c r="A172" s="38"/>
      <c r="B172" s="39"/>
      <c r="C172" s="221" t="s">
        <v>198</v>
      </c>
      <c r="D172" s="221" t="s">
        <v>171</v>
      </c>
      <c r="E172" s="222" t="s">
        <v>1580</v>
      </c>
      <c r="F172" s="223" t="s">
        <v>1581</v>
      </c>
      <c r="G172" s="224" t="s">
        <v>203</v>
      </c>
      <c r="H172" s="225">
        <v>14</v>
      </c>
      <c r="I172" s="226"/>
      <c r="J172" s="226"/>
      <c r="K172" s="227">
        <f>ROUND(P172*H172,2)</f>
        <v>0</v>
      </c>
      <c r="L172" s="223" t="s">
        <v>1</v>
      </c>
      <c r="M172" s="44"/>
      <c r="N172" s="228" t="s">
        <v>1</v>
      </c>
      <c r="O172" s="229" t="s">
        <v>39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91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38"/>
      <c r="Z172" s="38"/>
      <c r="AA172" s="38"/>
      <c r="AB172" s="38"/>
      <c r="AC172" s="38"/>
      <c r="AD172" s="38"/>
      <c r="AE172" s="38"/>
      <c r="AR172" s="233" t="s">
        <v>198</v>
      </c>
      <c r="AT172" s="233" t="s">
        <v>171</v>
      </c>
      <c r="AU172" s="233" t="s">
        <v>85</v>
      </c>
      <c r="AY172" s="17" t="s">
        <v>168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7" t="s">
        <v>83</v>
      </c>
      <c r="BK172" s="234">
        <f>ROUND(P172*H172,2)</f>
        <v>0</v>
      </c>
      <c r="BL172" s="17" t="s">
        <v>198</v>
      </c>
      <c r="BM172" s="233" t="s">
        <v>236</v>
      </c>
    </row>
    <row r="173" s="2" customFormat="1">
      <c r="A173" s="38"/>
      <c r="B173" s="39"/>
      <c r="C173" s="40"/>
      <c r="D173" s="235" t="s">
        <v>176</v>
      </c>
      <c r="E173" s="40"/>
      <c r="F173" s="236" t="s">
        <v>1581</v>
      </c>
      <c r="G173" s="40"/>
      <c r="H173" s="40"/>
      <c r="I173" s="237"/>
      <c r="J173" s="237"/>
      <c r="K173" s="40"/>
      <c r="L173" s="40"/>
      <c r="M173" s="44"/>
      <c r="N173" s="238"/>
      <c r="O173" s="239"/>
      <c r="P173" s="91"/>
      <c r="Q173" s="91"/>
      <c r="R173" s="91"/>
      <c r="S173" s="91"/>
      <c r="T173" s="91"/>
      <c r="U173" s="91"/>
      <c r="V173" s="91"/>
      <c r="W173" s="91"/>
      <c r="X173" s="92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85</v>
      </c>
    </row>
    <row r="174" s="2" customFormat="1" ht="24.15" customHeight="1">
      <c r="A174" s="38"/>
      <c r="B174" s="39"/>
      <c r="C174" s="262" t="s">
        <v>238</v>
      </c>
      <c r="D174" s="262" t="s">
        <v>304</v>
      </c>
      <c r="E174" s="263" t="s">
        <v>1582</v>
      </c>
      <c r="F174" s="264" t="s">
        <v>1583</v>
      </c>
      <c r="G174" s="265" t="s">
        <v>203</v>
      </c>
      <c r="H174" s="266">
        <v>9.8</v>
      </c>
      <c r="I174" s="267"/>
      <c r="J174" s="268"/>
      <c r="K174" s="269">
        <f>ROUND(P174*H174,2)</f>
        <v>0</v>
      </c>
      <c r="L174" s="264" t="s">
        <v>1</v>
      </c>
      <c r="M174" s="270"/>
      <c r="N174" s="271" t="s">
        <v>1</v>
      </c>
      <c r="O174" s="229" t="s">
        <v>39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91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38"/>
      <c r="Z174" s="38"/>
      <c r="AA174" s="38"/>
      <c r="AB174" s="38"/>
      <c r="AC174" s="38"/>
      <c r="AD174" s="38"/>
      <c r="AE174" s="38"/>
      <c r="AR174" s="233" t="s">
        <v>236</v>
      </c>
      <c r="AT174" s="233" t="s">
        <v>304</v>
      </c>
      <c r="AU174" s="233" t="s">
        <v>85</v>
      </c>
      <c r="AY174" s="17" t="s">
        <v>168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7" t="s">
        <v>83</v>
      </c>
      <c r="BK174" s="234">
        <f>ROUND(P174*H174,2)</f>
        <v>0</v>
      </c>
      <c r="BL174" s="17" t="s">
        <v>198</v>
      </c>
      <c r="BM174" s="233" t="s">
        <v>241</v>
      </c>
    </row>
    <row r="175" s="2" customFormat="1">
      <c r="A175" s="38"/>
      <c r="B175" s="39"/>
      <c r="C175" s="40"/>
      <c r="D175" s="235" t="s">
        <v>176</v>
      </c>
      <c r="E175" s="40"/>
      <c r="F175" s="236" t="s">
        <v>1583</v>
      </c>
      <c r="G175" s="40"/>
      <c r="H175" s="40"/>
      <c r="I175" s="237"/>
      <c r="J175" s="237"/>
      <c r="K175" s="40"/>
      <c r="L175" s="40"/>
      <c r="M175" s="44"/>
      <c r="N175" s="238"/>
      <c r="O175" s="239"/>
      <c r="P175" s="91"/>
      <c r="Q175" s="91"/>
      <c r="R175" s="91"/>
      <c r="S175" s="91"/>
      <c r="T175" s="91"/>
      <c r="U175" s="91"/>
      <c r="V175" s="91"/>
      <c r="W175" s="91"/>
      <c r="X175" s="92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85</v>
      </c>
    </row>
    <row r="176" s="13" customFormat="1">
      <c r="A176" s="13"/>
      <c r="B176" s="240"/>
      <c r="C176" s="241"/>
      <c r="D176" s="235" t="s">
        <v>205</v>
      </c>
      <c r="E176" s="242" t="s">
        <v>1</v>
      </c>
      <c r="F176" s="243" t="s">
        <v>1584</v>
      </c>
      <c r="G176" s="241"/>
      <c r="H176" s="244">
        <v>9.8</v>
      </c>
      <c r="I176" s="245"/>
      <c r="J176" s="245"/>
      <c r="K176" s="241"/>
      <c r="L176" s="241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3"/>
      <c r="Z176" s="13"/>
      <c r="AA176" s="13"/>
      <c r="AB176" s="13"/>
      <c r="AC176" s="13"/>
      <c r="AD176" s="13"/>
      <c r="AE176" s="13"/>
      <c r="AT176" s="250" t="s">
        <v>205</v>
      </c>
      <c r="AU176" s="250" t="s">
        <v>85</v>
      </c>
      <c r="AV176" s="13" t="s">
        <v>85</v>
      </c>
      <c r="AW176" s="13" t="s">
        <v>5</v>
      </c>
      <c r="AX176" s="13" t="s">
        <v>76</v>
      </c>
      <c r="AY176" s="250" t="s">
        <v>168</v>
      </c>
    </row>
    <row r="177" s="14" customFormat="1">
      <c r="A177" s="14"/>
      <c r="B177" s="251"/>
      <c r="C177" s="252"/>
      <c r="D177" s="235" t="s">
        <v>205</v>
      </c>
      <c r="E177" s="253" t="s">
        <v>1</v>
      </c>
      <c r="F177" s="254" t="s">
        <v>207</v>
      </c>
      <c r="G177" s="252"/>
      <c r="H177" s="255">
        <v>9.8</v>
      </c>
      <c r="I177" s="256"/>
      <c r="J177" s="256"/>
      <c r="K177" s="252"/>
      <c r="L177" s="252"/>
      <c r="M177" s="257"/>
      <c r="N177" s="258"/>
      <c r="O177" s="259"/>
      <c r="P177" s="259"/>
      <c r="Q177" s="259"/>
      <c r="R177" s="259"/>
      <c r="S177" s="259"/>
      <c r="T177" s="259"/>
      <c r="U177" s="259"/>
      <c r="V177" s="259"/>
      <c r="W177" s="259"/>
      <c r="X177" s="260"/>
      <c r="Y177" s="14"/>
      <c r="Z177" s="14"/>
      <c r="AA177" s="14"/>
      <c r="AB177" s="14"/>
      <c r="AC177" s="14"/>
      <c r="AD177" s="14"/>
      <c r="AE177" s="14"/>
      <c r="AT177" s="261" t="s">
        <v>205</v>
      </c>
      <c r="AU177" s="261" t="s">
        <v>85</v>
      </c>
      <c r="AV177" s="14" t="s">
        <v>175</v>
      </c>
      <c r="AW177" s="14" t="s">
        <v>5</v>
      </c>
      <c r="AX177" s="14" t="s">
        <v>83</v>
      </c>
      <c r="AY177" s="261" t="s">
        <v>168</v>
      </c>
    </row>
    <row r="178" s="2" customFormat="1" ht="24.15" customHeight="1">
      <c r="A178" s="38"/>
      <c r="B178" s="39"/>
      <c r="C178" s="262" t="s">
        <v>204</v>
      </c>
      <c r="D178" s="262" t="s">
        <v>304</v>
      </c>
      <c r="E178" s="263" t="s">
        <v>1585</v>
      </c>
      <c r="F178" s="264" t="s">
        <v>1586</v>
      </c>
      <c r="G178" s="265" t="s">
        <v>203</v>
      </c>
      <c r="H178" s="266">
        <v>4.9</v>
      </c>
      <c r="I178" s="267"/>
      <c r="J178" s="268"/>
      <c r="K178" s="269">
        <f>ROUND(P178*H178,2)</f>
        <v>0</v>
      </c>
      <c r="L178" s="264" t="s">
        <v>1</v>
      </c>
      <c r="M178" s="270"/>
      <c r="N178" s="271" t="s">
        <v>1</v>
      </c>
      <c r="O178" s="229" t="s">
        <v>39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91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38"/>
      <c r="Z178" s="38"/>
      <c r="AA178" s="38"/>
      <c r="AB178" s="38"/>
      <c r="AC178" s="38"/>
      <c r="AD178" s="38"/>
      <c r="AE178" s="38"/>
      <c r="AR178" s="233" t="s">
        <v>236</v>
      </c>
      <c r="AT178" s="233" t="s">
        <v>304</v>
      </c>
      <c r="AU178" s="233" t="s">
        <v>85</v>
      </c>
      <c r="AY178" s="17" t="s">
        <v>168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7" t="s">
        <v>83</v>
      </c>
      <c r="BK178" s="234">
        <f>ROUND(P178*H178,2)</f>
        <v>0</v>
      </c>
      <c r="BL178" s="17" t="s">
        <v>198</v>
      </c>
      <c r="BM178" s="233" t="s">
        <v>246</v>
      </c>
    </row>
    <row r="179" s="2" customFormat="1">
      <c r="A179" s="38"/>
      <c r="B179" s="39"/>
      <c r="C179" s="40"/>
      <c r="D179" s="235" t="s">
        <v>176</v>
      </c>
      <c r="E179" s="40"/>
      <c r="F179" s="236" t="s">
        <v>1586</v>
      </c>
      <c r="G179" s="40"/>
      <c r="H179" s="40"/>
      <c r="I179" s="237"/>
      <c r="J179" s="237"/>
      <c r="K179" s="40"/>
      <c r="L179" s="40"/>
      <c r="M179" s="44"/>
      <c r="N179" s="238"/>
      <c r="O179" s="239"/>
      <c r="P179" s="91"/>
      <c r="Q179" s="91"/>
      <c r="R179" s="91"/>
      <c r="S179" s="91"/>
      <c r="T179" s="91"/>
      <c r="U179" s="91"/>
      <c r="V179" s="91"/>
      <c r="W179" s="91"/>
      <c r="X179" s="92"/>
      <c r="Y179" s="38"/>
      <c r="Z179" s="38"/>
      <c r="AA179" s="38"/>
      <c r="AB179" s="38"/>
      <c r="AC179" s="38"/>
      <c r="AD179" s="38"/>
      <c r="AE179" s="38"/>
      <c r="AT179" s="17" t="s">
        <v>176</v>
      </c>
      <c r="AU179" s="17" t="s">
        <v>85</v>
      </c>
    </row>
    <row r="180" s="13" customFormat="1">
      <c r="A180" s="13"/>
      <c r="B180" s="240"/>
      <c r="C180" s="241"/>
      <c r="D180" s="235" t="s">
        <v>205</v>
      </c>
      <c r="E180" s="242" t="s">
        <v>1</v>
      </c>
      <c r="F180" s="243" t="s">
        <v>1587</v>
      </c>
      <c r="G180" s="241"/>
      <c r="H180" s="244">
        <v>4.9</v>
      </c>
      <c r="I180" s="245"/>
      <c r="J180" s="245"/>
      <c r="K180" s="241"/>
      <c r="L180" s="241"/>
      <c r="M180" s="246"/>
      <c r="N180" s="247"/>
      <c r="O180" s="248"/>
      <c r="P180" s="248"/>
      <c r="Q180" s="248"/>
      <c r="R180" s="248"/>
      <c r="S180" s="248"/>
      <c r="T180" s="248"/>
      <c r="U180" s="248"/>
      <c r="V180" s="248"/>
      <c r="W180" s="248"/>
      <c r="X180" s="249"/>
      <c r="Y180" s="13"/>
      <c r="Z180" s="13"/>
      <c r="AA180" s="13"/>
      <c r="AB180" s="13"/>
      <c r="AC180" s="13"/>
      <c r="AD180" s="13"/>
      <c r="AE180" s="13"/>
      <c r="AT180" s="250" t="s">
        <v>205</v>
      </c>
      <c r="AU180" s="250" t="s">
        <v>85</v>
      </c>
      <c r="AV180" s="13" t="s">
        <v>85</v>
      </c>
      <c r="AW180" s="13" t="s">
        <v>5</v>
      </c>
      <c r="AX180" s="13" t="s">
        <v>76</v>
      </c>
      <c r="AY180" s="250" t="s">
        <v>168</v>
      </c>
    </row>
    <row r="181" s="14" customFormat="1">
      <c r="A181" s="14"/>
      <c r="B181" s="251"/>
      <c r="C181" s="252"/>
      <c r="D181" s="235" t="s">
        <v>205</v>
      </c>
      <c r="E181" s="253" t="s">
        <v>1</v>
      </c>
      <c r="F181" s="254" t="s">
        <v>207</v>
      </c>
      <c r="G181" s="252"/>
      <c r="H181" s="255">
        <v>4.9</v>
      </c>
      <c r="I181" s="256"/>
      <c r="J181" s="256"/>
      <c r="K181" s="252"/>
      <c r="L181" s="252"/>
      <c r="M181" s="257"/>
      <c r="N181" s="258"/>
      <c r="O181" s="259"/>
      <c r="P181" s="259"/>
      <c r="Q181" s="259"/>
      <c r="R181" s="259"/>
      <c r="S181" s="259"/>
      <c r="T181" s="259"/>
      <c r="U181" s="259"/>
      <c r="V181" s="259"/>
      <c r="W181" s="259"/>
      <c r="X181" s="260"/>
      <c r="Y181" s="14"/>
      <c r="Z181" s="14"/>
      <c r="AA181" s="14"/>
      <c r="AB181" s="14"/>
      <c r="AC181" s="14"/>
      <c r="AD181" s="14"/>
      <c r="AE181" s="14"/>
      <c r="AT181" s="261" t="s">
        <v>205</v>
      </c>
      <c r="AU181" s="261" t="s">
        <v>85</v>
      </c>
      <c r="AV181" s="14" t="s">
        <v>175</v>
      </c>
      <c r="AW181" s="14" t="s">
        <v>5</v>
      </c>
      <c r="AX181" s="14" t="s">
        <v>83</v>
      </c>
      <c r="AY181" s="261" t="s">
        <v>168</v>
      </c>
    </row>
    <row r="182" s="2" customFormat="1" ht="24.15" customHeight="1">
      <c r="A182" s="38"/>
      <c r="B182" s="39"/>
      <c r="C182" s="221" t="s">
        <v>248</v>
      </c>
      <c r="D182" s="221" t="s">
        <v>171</v>
      </c>
      <c r="E182" s="222" t="s">
        <v>1588</v>
      </c>
      <c r="F182" s="223" t="s">
        <v>1589</v>
      </c>
      <c r="G182" s="224" t="s">
        <v>203</v>
      </c>
      <c r="H182" s="225">
        <v>18</v>
      </c>
      <c r="I182" s="226"/>
      <c r="J182" s="226"/>
      <c r="K182" s="227">
        <f>ROUND(P182*H182,2)</f>
        <v>0</v>
      </c>
      <c r="L182" s="223" t="s">
        <v>1</v>
      </c>
      <c r="M182" s="44"/>
      <c r="N182" s="228" t="s">
        <v>1</v>
      </c>
      <c r="O182" s="229" t="s">
        <v>39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91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38"/>
      <c r="Z182" s="38"/>
      <c r="AA182" s="38"/>
      <c r="AB182" s="38"/>
      <c r="AC182" s="38"/>
      <c r="AD182" s="38"/>
      <c r="AE182" s="38"/>
      <c r="AR182" s="233" t="s">
        <v>198</v>
      </c>
      <c r="AT182" s="233" t="s">
        <v>171</v>
      </c>
      <c r="AU182" s="233" t="s">
        <v>85</v>
      </c>
      <c r="AY182" s="17" t="s">
        <v>168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7" t="s">
        <v>83</v>
      </c>
      <c r="BK182" s="234">
        <f>ROUND(P182*H182,2)</f>
        <v>0</v>
      </c>
      <c r="BL182" s="17" t="s">
        <v>198</v>
      </c>
      <c r="BM182" s="233" t="s">
        <v>251</v>
      </c>
    </row>
    <row r="183" s="2" customFormat="1">
      <c r="A183" s="38"/>
      <c r="B183" s="39"/>
      <c r="C183" s="40"/>
      <c r="D183" s="235" t="s">
        <v>176</v>
      </c>
      <c r="E183" s="40"/>
      <c r="F183" s="236" t="s">
        <v>1589</v>
      </c>
      <c r="G183" s="40"/>
      <c r="H183" s="40"/>
      <c r="I183" s="237"/>
      <c r="J183" s="237"/>
      <c r="K183" s="40"/>
      <c r="L183" s="40"/>
      <c r="M183" s="44"/>
      <c r="N183" s="238"/>
      <c r="O183" s="239"/>
      <c r="P183" s="91"/>
      <c r="Q183" s="91"/>
      <c r="R183" s="91"/>
      <c r="S183" s="91"/>
      <c r="T183" s="91"/>
      <c r="U183" s="91"/>
      <c r="V183" s="91"/>
      <c r="W183" s="91"/>
      <c r="X183" s="92"/>
      <c r="Y183" s="38"/>
      <c r="Z183" s="38"/>
      <c r="AA183" s="38"/>
      <c r="AB183" s="38"/>
      <c r="AC183" s="38"/>
      <c r="AD183" s="38"/>
      <c r="AE183" s="38"/>
      <c r="AT183" s="17" t="s">
        <v>176</v>
      </c>
      <c r="AU183" s="17" t="s">
        <v>85</v>
      </c>
    </row>
    <row r="184" s="2" customFormat="1" ht="21.75" customHeight="1">
      <c r="A184" s="38"/>
      <c r="B184" s="39"/>
      <c r="C184" s="262" t="s">
        <v>211</v>
      </c>
      <c r="D184" s="262" t="s">
        <v>304</v>
      </c>
      <c r="E184" s="263" t="s">
        <v>1590</v>
      </c>
      <c r="F184" s="264" t="s">
        <v>1591</v>
      </c>
      <c r="G184" s="265" t="s">
        <v>226</v>
      </c>
      <c r="H184" s="266">
        <v>0.5</v>
      </c>
      <c r="I184" s="267"/>
      <c r="J184" s="268"/>
      <c r="K184" s="269">
        <f>ROUND(P184*H184,2)</f>
        <v>0</v>
      </c>
      <c r="L184" s="264" t="s">
        <v>1</v>
      </c>
      <c r="M184" s="270"/>
      <c r="N184" s="271" t="s">
        <v>1</v>
      </c>
      <c r="O184" s="229" t="s">
        <v>39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91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38"/>
      <c r="Z184" s="38"/>
      <c r="AA184" s="38"/>
      <c r="AB184" s="38"/>
      <c r="AC184" s="38"/>
      <c r="AD184" s="38"/>
      <c r="AE184" s="38"/>
      <c r="AR184" s="233" t="s">
        <v>236</v>
      </c>
      <c r="AT184" s="233" t="s">
        <v>304</v>
      </c>
      <c r="AU184" s="233" t="s">
        <v>85</v>
      </c>
      <c r="AY184" s="17" t="s">
        <v>168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7" t="s">
        <v>83</v>
      </c>
      <c r="BK184" s="234">
        <f>ROUND(P184*H184,2)</f>
        <v>0</v>
      </c>
      <c r="BL184" s="17" t="s">
        <v>198</v>
      </c>
      <c r="BM184" s="233" t="s">
        <v>255</v>
      </c>
    </row>
    <row r="185" s="2" customFormat="1">
      <c r="A185" s="38"/>
      <c r="B185" s="39"/>
      <c r="C185" s="40"/>
      <c r="D185" s="235" t="s">
        <v>176</v>
      </c>
      <c r="E185" s="40"/>
      <c r="F185" s="236" t="s">
        <v>1591</v>
      </c>
      <c r="G185" s="40"/>
      <c r="H185" s="40"/>
      <c r="I185" s="237"/>
      <c r="J185" s="237"/>
      <c r="K185" s="40"/>
      <c r="L185" s="40"/>
      <c r="M185" s="44"/>
      <c r="N185" s="238"/>
      <c r="O185" s="239"/>
      <c r="P185" s="91"/>
      <c r="Q185" s="91"/>
      <c r="R185" s="91"/>
      <c r="S185" s="91"/>
      <c r="T185" s="91"/>
      <c r="U185" s="91"/>
      <c r="V185" s="91"/>
      <c r="W185" s="91"/>
      <c r="X185" s="92"/>
      <c r="Y185" s="38"/>
      <c r="Z185" s="38"/>
      <c r="AA185" s="38"/>
      <c r="AB185" s="38"/>
      <c r="AC185" s="38"/>
      <c r="AD185" s="38"/>
      <c r="AE185" s="38"/>
      <c r="AT185" s="17" t="s">
        <v>176</v>
      </c>
      <c r="AU185" s="17" t="s">
        <v>85</v>
      </c>
    </row>
    <row r="186" s="2" customFormat="1" ht="33" customHeight="1">
      <c r="A186" s="38"/>
      <c r="B186" s="39"/>
      <c r="C186" s="221" t="s">
        <v>8</v>
      </c>
      <c r="D186" s="221" t="s">
        <v>171</v>
      </c>
      <c r="E186" s="222" t="s">
        <v>1592</v>
      </c>
      <c r="F186" s="223" t="s">
        <v>1593</v>
      </c>
      <c r="G186" s="224" t="s">
        <v>226</v>
      </c>
      <c r="H186" s="225">
        <v>0.773</v>
      </c>
      <c r="I186" s="226"/>
      <c r="J186" s="226"/>
      <c r="K186" s="227">
        <f>ROUND(P186*H186,2)</f>
        <v>0</v>
      </c>
      <c r="L186" s="223" t="s">
        <v>1</v>
      </c>
      <c r="M186" s="44"/>
      <c r="N186" s="228" t="s">
        <v>1</v>
      </c>
      <c r="O186" s="229" t="s">
        <v>39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91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38"/>
      <c r="Z186" s="38"/>
      <c r="AA186" s="38"/>
      <c r="AB186" s="38"/>
      <c r="AC186" s="38"/>
      <c r="AD186" s="38"/>
      <c r="AE186" s="38"/>
      <c r="AR186" s="233" t="s">
        <v>198</v>
      </c>
      <c r="AT186" s="233" t="s">
        <v>171</v>
      </c>
      <c r="AU186" s="233" t="s">
        <v>85</v>
      </c>
      <c r="AY186" s="17" t="s">
        <v>168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7" t="s">
        <v>83</v>
      </c>
      <c r="BK186" s="234">
        <f>ROUND(P186*H186,2)</f>
        <v>0</v>
      </c>
      <c r="BL186" s="17" t="s">
        <v>198</v>
      </c>
      <c r="BM186" s="233" t="s">
        <v>258</v>
      </c>
    </row>
    <row r="187" s="2" customFormat="1">
      <c r="A187" s="38"/>
      <c r="B187" s="39"/>
      <c r="C187" s="40"/>
      <c r="D187" s="235" t="s">
        <v>176</v>
      </c>
      <c r="E187" s="40"/>
      <c r="F187" s="236" t="s">
        <v>1593</v>
      </c>
      <c r="G187" s="40"/>
      <c r="H187" s="40"/>
      <c r="I187" s="237"/>
      <c r="J187" s="237"/>
      <c r="K187" s="40"/>
      <c r="L187" s="40"/>
      <c r="M187" s="44"/>
      <c r="N187" s="238"/>
      <c r="O187" s="239"/>
      <c r="P187" s="91"/>
      <c r="Q187" s="91"/>
      <c r="R187" s="91"/>
      <c r="S187" s="91"/>
      <c r="T187" s="91"/>
      <c r="U187" s="91"/>
      <c r="V187" s="91"/>
      <c r="W187" s="91"/>
      <c r="X187" s="92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85</v>
      </c>
    </row>
    <row r="188" s="12" customFormat="1" ht="22.8" customHeight="1">
      <c r="A188" s="12"/>
      <c r="B188" s="204"/>
      <c r="C188" s="205"/>
      <c r="D188" s="206" t="s">
        <v>75</v>
      </c>
      <c r="E188" s="219" t="s">
        <v>1594</v>
      </c>
      <c r="F188" s="219" t="s">
        <v>1595</v>
      </c>
      <c r="G188" s="205"/>
      <c r="H188" s="205"/>
      <c r="I188" s="208"/>
      <c r="J188" s="208"/>
      <c r="K188" s="220">
        <f>BK188</f>
        <v>0</v>
      </c>
      <c r="L188" s="205"/>
      <c r="M188" s="210"/>
      <c r="N188" s="211"/>
      <c r="O188" s="212"/>
      <c r="P188" s="212"/>
      <c r="Q188" s="213">
        <f>SUM(Q189:Q198)</f>
        <v>0</v>
      </c>
      <c r="R188" s="213">
        <f>SUM(R189:R198)</f>
        <v>0</v>
      </c>
      <c r="S188" s="212"/>
      <c r="T188" s="214">
        <f>SUM(T189:T198)</f>
        <v>0</v>
      </c>
      <c r="U188" s="212"/>
      <c r="V188" s="214">
        <f>SUM(V189:V198)</f>
        <v>0</v>
      </c>
      <c r="W188" s="212"/>
      <c r="X188" s="215">
        <f>SUM(X189:X198)</f>
        <v>0</v>
      </c>
      <c r="Y188" s="12"/>
      <c r="Z188" s="12"/>
      <c r="AA188" s="12"/>
      <c r="AB188" s="12"/>
      <c r="AC188" s="12"/>
      <c r="AD188" s="12"/>
      <c r="AE188" s="12"/>
      <c r="AR188" s="216" t="s">
        <v>85</v>
      </c>
      <c r="AT188" s="217" t="s">
        <v>75</v>
      </c>
      <c r="AU188" s="217" t="s">
        <v>83</v>
      </c>
      <c r="AY188" s="216" t="s">
        <v>168</v>
      </c>
      <c r="BK188" s="218">
        <f>SUM(BK189:BK198)</f>
        <v>0</v>
      </c>
    </row>
    <row r="189" s="2" customFormat="1" ht="24.15" customHeight="1">
      <c r="A189" s="38"/>
      <c r="B189" s="39"/>
      <c r="C189" s="221" t="s">
        <v>215</v>
      </c>
      <c r="D189" s="221" t="s">
        <v>171</v>
      </c>
      <c r="E189" s="222" t="s">
        <v>1596</v>
      </c>
      <c r="F189" s="223" t="s">
        <v>1597</v>
      </c>
      <c r="G189" s="224" t="s">
        <v>478</v>
      </c>
      <c r="H189" s="225">
        <v>42</v>
      </c>
      <c r="I189" s="226"/>
      <c r="J189" s="226"/>
      <c r="K189" s="227">
        <f>ROUND(P189*H189,2)</f>
        <v>0</v>
      </c>
      <c r="L189" s="223" t="s">
        <v>1</v>
      </c>
      <c r="M189" s="44"/>
      <c r="N189" s="228" t="s">
        <v>1</v>
      </c>
      <c r="O189" s="229" t="s">
        <v>39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91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38"/>
      <c r="Z189" s="38"/>
      <c r="AA189" s="38"/>
      <c r="AB189" s="38"/>
      <c r="AC189" s="38"/>
      <c r="AD189" s="38"/>
      <c r="AE189" s="38"/>
      <c r="AR189" s="233" t="s">
        <v>198</v>
      </c>
      <c r="AT189" s="233" t="s">
        <v>171</v>
      </c>
      <c r="AU189" s="233" t="s">
        <v>85</v>
      </c>
      <c r="AY189" s="17" t="s">
        <v>168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7" t="s">
        <v>83</v>
      </c>
      <c r="BK189" s="234">
        <f>ROUND(P189*H189,2)</f>
        <v>0</v>
      </c>
      <c r="BL189" s="17" t="s">
        <v>198</v>
      </c>
      <c r="BM189" s="233" t="s">
        <v>261</v>
      </c>
    </row>
    <row r="190" s="2" customFormat="1">
      <c r="A190" s="38"/>
      <c r="B190" s="39"/>
      <c r="C190" s="40"/>
      <c r="D190" s="235" t="s">
        <v>176</v>
      </c>
      <c r="E190" s="40"/>
      <c r="F190" s="236" t="s">
        <v>1597</v>
      </c>
      <c r="G190" s="40"/>
      <c r="H190" s="40"/>
      <c r="I190" s="237"/>
      <c r="J190" s="237"/>
      <c r="K190" s="40"/>
      <c r="L190" s="40"/>
      <c r="M190" s="44"/>
      <c r="N190" s="238"/>
      <c r="O190" s="239"/>
      <c r="P190" s="91"/>
      <c r="Q190" s="91"/>
      <c r="R190" s="91"/>
      <c r="S190" s="91"/>
      <c r="T190" s="91"/>
      <c r="U190" s="91"/>
      <c r="V190" s="91"/>
      <c r="W190" s="91"/>
      <c r="X190" s="92"/>
      <c r="Y190" s="38"/>
      <c r="Z190" s="38"/>
      <c r="AA190" s="38"/>
      <c r="AB190" s="38"/>
      <c r="AC190" s="38"/>
      <c r="AD190" s="38"/>
      <c r="AE190" s="38"/>
      <c r="AT190" s="17" t="s">
        <v>176</v>
      </c>
      <c r="AU190" s="17" t="s">
        <v>85</v>
      </c>
    </row>
    <row r="191" s="2" customFormat="1" ht="16.5" customHeight="1">
      <c r="A191" s="38"/>
      <c r="B191" s="39"/>
      <c r="C191" s="262" t="s">
        <v>263</v>
      </c>
      <c r="D191" s="262" t="s">
        <v>304</v>
      </c>
      <c r="E191" s="263" t="s">
        <v>1598</v>
      </c>
      <c r="F191" s="264" t="s">
        <v>1599</v>
      </c>
      <c r="G191" s="265" t="s">
        <v>292</v>
      </c>
      <c r="H191" s="266">
        <v>84</v>
      </c>
      <c r="I191" s="267"/>
      <c r="J191" s="268"/>
      <c r="K191" s="269">
        <f>ROUND(P191*H191,2)</f>
        <v>0</v>
      </c>
      <c r="L191" s="264" t="s">
        <v>1</v>
      </c>
      <c r="M191" s="270"/>
      <c r="N191" s="271" t="s">
        <v>1</v>
      </c>
      <c r="O191" s="229" t="s">
        <v>39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91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38"/>
      <c r="Z191" s="38"/>
      <c r="AA191" s="38"/>
      <c r="AB191" s="38"/>
      <c r="AC191" s="38"/>
      <c r="AD191" s="38"/>
      <c r="AE191" s="38"/>
      <c r="AR191" s="233" t="s">
        <v>236</v>
      </c>
      <c r="AT191" s="233" t="s">
        <v>304</v>
      </c>
      <c r="AU191" s="233" t="s">
        <v>85</v>
      </c>
      <c r="AY191" s="17" t="s">
        <v>168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7" t="s">
        <v>83</v>
      </c>
      <c r="BK191" s="234">
        <f>ROUND(P191*H191,2)</f>
        <v>0</v>
      </c>
      <c r="BL191" s="17" t="s">
        <v>198</v>
      </c>
      <c r="BM191" s="233" t="s">
        <v>266</v>
      </c>
    </row>
    <row r="192" s="2" customFormat="1">
      <c r="A192" s="38"/>
      <c r="B192" s="39"/>
      <c r="C192" s="40"/>
      <c r="D192" s="235" t="s">
        <v>176</v>
      </c>
      <c r="E192" s="40"/>
      <c r="F192" s="236" t="s">
        <v>1599</v>
      </c>
      <c r="G192" s="40"/>
      <c r="H192" s="40"/>
      <c r="I192" s="237"/>
      <c r="J192" s="237"/>
      <c r="K192" s="40"/>
      <c r="L192" s="40"/>
      <c r="M192" s="44"/>
      <c r="N192" s="238"/>
      <c r="O192" s="239"/>
      <c r="P192" s="91"/>
      <c r="Q192" s="91"/>
      <c r="R192" s="91"/>
      <c r="S192" s="91"/>
      <c r="T192" s="91"/>
      <c r="U192" s="91"/>
      <c r="V192" s="91"/>
      <c r="W192" s="91"/>
      <c r="X192" s="92"/>
      <c r="Y192" s="38"/>
      <c r="Z192" s="38"/>
      <c r="AA192" s="38"/>
      <c r="AB192" s="38"/>
      <c r="AC192" s="38"/>
      <c r="AD192" s="38"/>
      <c r="AE192" s="38"/>
      <c r="AT192" s="17" t="s">
        <v>176</v>
      </c>
      <c r="AU192" s="17" t="s">
        <v>85</v>
      </c>
    </row>
    <row r="193" s="2" customFormat="1" ht="16.5" customHeight="1">
      <c r="A193" s="38"/>
      <c r="B193" s="39"/>
      <c r="C193" s="221" t="s">
        <v>219</v>
      </c>
      <c r="D193" s="221" t="s">
        <v>171</v>
      </c>
      <c r="E193" s="222" t="s">
        <v>1600</v>
      </c>
      <c r="F193" s="223" t="s">
        <v>1601</v>
      </c>
      <c r="G193" s="224" t="s">
        <v>478</v>
      </c>
      <c r="H193" s="225">
        <v>40</v>
      </c>
      <c r="I193" s="226"/>
      <c r="J193" s="226"/>
      <c r="K193" s="227">
        <f>ROUND(P193*H193,2)</f>
        <v>0</v>
      </c>
      <c r="L193" s="223" t="s">
        <v>1</v>
      </c>
      <c r="M193" s="44"/>
      <c r="N193" s="228" t="s">
        <v>1</v>
      </c>
      <c r="O193" s="229" t="s">
        <v>39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91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38"/>
      <c r="Z193" s="38"/>
      <c r="AA193" s="38"/>
      <c r="AB193" s="38"/>
      <c r="AC193" s="38"/>
      <c r="AD193" s="38"/>
      <c r="AE193" s="38"/>
      <c r="AR193" s="233" t="s">
        <v>198</v>
      </c>
      <c r="AT193" s="233" t="s">
        <v>171</v>
      </c>
      <c r="AU193" s="233" t="s">
        <v>85</v>
      </c>
      <c r="AY193" s="17" t="s">
        <v>168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7" t="s">
        <v>83</v>
      </c>
      <c r="BK193" s="234">
        <f>ROUND(P193*H193,2)</f>
        <v>0</v>
      </c>
      <c r="BL193" s="17" t="s">
        <v>198</v>
      </c>
      <c r="BM193" s="233" t="s">
        <v>270</v>
      </c>
    </row>
    <row r="194" s="2" customFormat="1">
      <c r="A194" s="38"/>
      <c r="B194" s="39"/>
      <c r="C194" s="40"/>
      <c r="D194" s="235" t="s">
        <v>176</v>
      </c>
      <c r="E194" s="40"/>
      <c r="F194" s="236" t="s">
        <v>1601</v>
      </c>
      <c r="G194" s="40"/>
      <c r="H194" s="40"/>
      <c r="I194" s="237"/>
      <c r="J194" s="237"/>
      <c r="K194" s="40"/>
      <c r="L194" s="40"/>
      <c r="M194" s="44"/>
      <c r="N194" s="238"/>
      <c r="O194" s="239"/>
      <c r="P194" s="91"/>
      <c r="Q194" s="91"/>
      <c r="R194" s="91"/>
      <c r="S194" s="91"/>
      <c r="T194" s="91"/>
      <c r="U194" s="91"/>
      <c r="V194" s="91"/>
      <c r="W194" s="91"/>
      <c r="X194" s="92"/>
      <c r="Y194" s="38"/>
      <c r="Z194" s="38"/>
      <c r="AA194" s="38"/>
      <c r="AB194" s="38"/>
      <c r="AC194" s="38"/>
      <c r="AD194" s="38"/>
      <c r="AE194" s="38"/>
      <c r="AT194" s="17" t="s">
        <v>176</v>
      </c>
      <c r="AU194" s="17" t="s">
        <v>85</v>
      </c>
    </row>
    <row r="195" s="2" customFormat="1" ht="33" customHeight="1">
      <c r="A195" s="38"/>
      <c r="B195" s="39"/>
      <c r="C195" s="221" t="s">
        <v>271</v>
      </c>
      <c r="D195" s="221" t="s">
        <v>171</v>
      </c>
      <c r="E195" s="222" t="s">
        <v>1602</v>
      </c>
      <c r="F195" s="223" t="s">
        <v>1603</v>
      </c>
      <c r="G195" s="224" t="s">
        <v>478</v>
      </c>
      <c r="H195" s="225">
        <v>40</v>
      </c>
      <c r="I195" s="226"/>
      <c r="J195" s="226"/>
      <c r="K195" s="227">
        <f>ROUND(P195*H195,2)</f>
        <v>0</v>
      </c>
      <c r="L195" s="223" t="s">
        <v>1</v>
      </c>
      <c r="M195" s="44"/>
      <c r="N195" s="228" t="s">
        <v>1</v>
      </c>
      <c r="O195" s="229" t="s">
        <v>39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91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38"/>
      <c r="Z195" s="38"/>
      <c r="AA195" s="38"/>
      <c r="AB195" s="38"/>
      <c r="AC195" s="38"/>
      <c r="AD195" s="38"/>
      <c r="AE195" s="38"/>
      <c r="AR195" s="233" t="s">
        <v>198</v>
      </c>
      <c r="AT195" s="233" t="s">
        <v>171</v>
      </c>
      <c r="AU195" s="233" t="s">
        <v>85</v>
      </c>
      <c r="AY195" s="17" t="s">
        <v>168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7" t="s">
        <v>83</v>
      </c>
      <c r="BK195" s="234">
        <f>ROUND(P195*H195,2)</f>
        <v>0</v>
      </c>
      <c r="BL195" s="17" t="s">
        <v>198</v>
      </c>
      <c r="BM195" s="233" t="s">
        <v>274</v>
      </c>
    </row>
    <row r="196" s="2" customFormat="1">
      <c r="A196" s="38"/>
      <c r="B196" s="39"/>
      <c r="C196" s="40"/>
      <c r="D196" s="235" t="s">
        <v>176</v>
      </c>
      <c r="E196" s="40"/>
      <c r="F196" s="236" t="s">
        <v>1603</v>
      </c>
      <c r="G196" s="40"/>
      <c r="H196" s="40"/>
      <c r="I196" s="237"/>
      <c r="J196" s="237"/>
      <c r="K196" s="40"/>
      <c r="L196" s="40"/>
      <c r="M196" s="44"/>
      <c r="N196" s="238"/>
      <c r="O196" s="239"/>
      <c r="P196" s="91"/>
      <c r="Q196" s="91"/>
      <c r="R196" s="91"/>
      <c r="S196" s="91"/>
      <c r="T196" s="91"/>
      <c r="U196" s="91"/>
      <c r="V196" s="91"/>
      <c r="W196" s="91"/>
      <c r="X196" s="92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85</v>
      </c>
    </row>
    <row r="197" s="2" customFormat="1" ht="33" customHeight="1">
      <c r="A197" s="38"/>
      <c r="B197" s="39"/>
      <c r="C197" s="221" t="s">
        <v>223</v>
      </c>
      <c r="D197" s="221" t="s">
        <v>171</v>
      </c>
      <c r="E197" s="222" t="s">
        <v>1604</v>
      </c>
      <c r="F197" s="223" t="s">
        <v>1605</v>
      </c>
      <c r="G197" s="224" t="s">
        <v>226</v>
      </c>
      <c r="H197" s="225">
        <v>0.025</v>
      </c>
      <c r="I197" s="226"/>
      <c r="J197" s="226"/>
      <c r="K197" s="227">
        <f>ROUND(P197*H197,2)</f>
        <v>0</v>
      </c>
      <c r="L197" s="223" t="s">
        <v>1</v>
      </c>
      <c r="M197" s="44"/>
      <c r="N197" s="228" t="s">
        <v>1</v>
      </c>
      <c r="O197" s="229" t="s">
        <v>39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91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38"/>
      <c r="Z197" s="38"/>
      <c r="AA197" s="38"/>
      <c r="AB197" s="38"/>
      <c r="AC197" s="38"/>
      <c r="AD197" s="38"/>
      <c r="AE197" s="38"/>
      <c r="AR197" s="233" t="s">
        <v>198</v>
      </c>
      <c r="AT197" s="233" t="s">
        <v>171</v>
      </c>
      <c r="AU197" s="233" t="s">
        <v>85</v>
      </c>
      <c r="AY197" s="17" t="s">
        <v>168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7" t="s">
        <v>83</v>
      </c>
      <c r="BK197" s="234">
        <f>ROUND(P197*H197,2)</f>
        <v>0</v>
      </c>
      <c r="BL197" s="17" t="s">
        <v>198</v>
      </c>
      <c r="BM197" s="233" t="s">
        <v>278</v>
      </c>
    </row>
    <row r="198" s="2" customFormat="1">
      <c r="A198" s="38"/>
      <c r="B198" s="39"/>
      <c r="C198" s="40"/>
      <c r="D198" s="235" t="s">
        <v>176</v>
      </c>
      <c r="E198" s="40"/>
      <c r="F198" s="236" t="s">
        <v>1605</v>
      </c>
      <c r="G198" s="40"/>
      <c r="H198" s="40"/>
      <c r="I198" s="237"/>
      <c r="J198" s="237"/>
      <c r="K198" s="40"/>
      <c r="L198" s="40"/>
      <c r="M198" s="44"/>
      <c r="N198" s="238"/>
      <c r="O198" s="239"/>
      <c r="P198" s="91"/>
      <c r="Q198" s="91"/>
      <c r="R198" s="91"/>
      <c r="S198" s="91"/>
      <c r="T198" s="91"/>
      <c r="U198" s="91"/>
      <c r="V198" s="91"/>
      <c r="W198" s="91"/>
      <c r="X198" s="92"/>
      <c r="Y198" s="38"/>
      <c r="Z198" s="38"/>
      <c r="AA198" s="38"/>
      <c r="AB198" s="38"/>
      <c r="AC198" s="38"/>
      <c r="AD198" s="38"/>
      <c r="AE198" s="38"/>
      <c r="AT198" s="17" t="s">
        <v>176</v>
      </c>
      <c r="AU198" s="17" t="s">
        <v>85</v>
      </c>
    </row>
    <row r="199" s="12" customFormat="1" ht="22.8" customHeight="1">
      <c r="A199" s="12"/>
      <c r="B199" s="204"/>
      <c r="C199" s="205"/>
      <c r="D199" s="206" t="s">
        <v>75</v>
      </c>
      <c r="E199" s="219" t="s">
        <v>880</v>
      </c>
      <c r="F199" s="219" t="s">
        <v>881</v>
      </c>
      <c r="G199" s="205"/>
      <c r="H199" s="205"/>
      <c r="I199" s="208"/>
      <c r="J199" s="208"/>
      <c r="K199" s="220">
        <f>BK199</f>
        <v>0</v>
      </c>
      <c r="L199" s="205"/>
      <c r="M199" s="210"/>
      <c r="N199" s="211"/>
      <c r="O199" s="212"/>
      <c r="P199" s="212"/>
      <c r="Q199" s="213">
        <f>SUM(Q200:Q213)</f>
        <v>0</v>
      </c>
      <c r="R199" s="213">
        <f>SUM(R200:R213)</f>
        <v>0</v>
      </c>
      <c r="S199" s="212"/>
      <c r="T199" s="214">
        <f>SUM(T200:T213)</f>
        <v>0</v>
      </c>
      <c r="U199" s="212"/>
      <c r="V199" s="214">
        <f>SUM(V200:V213)</f>
        <v>0</v>
      </c>
      <c r="W199" s="212"/>
      <c r="X199" s="215">
        <f>SUM(X200:X213)</f>
        <v>0</v>
      </c>
      <c r="Y199" s="12"/>
      <c r="Z199" s="12"/>
      <c r="AA199" s="12"/>
      <c r="AB199" s="12"/>
      <c r="AC199" s="12"/>
      <c r="AD199" s="12"/>
      <c r="AE199" s="12"/>
      <c r="AR199" s="216" t="s">
        <v>85</v>
      </c>
      <c r="AT199" s="217" t="s">
        <v>75</v>
      </c>
      <c r="AU199" s="217" t="s">
        <v>83</v>
      </c>
      <c r="AY199" s="216" t="s">
        <v>168</v>
      </c>
      <c r="BK199" s="218">
        <f>SUM(BK200:BK213)</f>
        <v>0</v>
      </c>
    </row>
    <row r="200" s="2" customFormat="1" ht="33" customHeight="1">
      <c r="A200" s="38"/>
      <c r="B200" s="39"/>
      <c r="C200" s="221" t="s">
        <v>283</v>
      </c>
      <c r="D200" s="221" t="s">
        <v>171</v>
      </c>
      <c r="E200" s="222" t="s">
        <v>1606</v>
      </c>
      <c r="F200" s="223" t="s">
        <v>1607</v>
      </c>
      <c r="G200" s="224" t="s">
        <v>478</v>
      </c>
      <c r="H200" s="225">
        <v>40</v>
      </c>
      <c r="I200" s="226"/>
      <c r="J200" s="226"/>
      <c r="K200" s="227">
        <f>ROUND(P200*H200,2)</f>
        <v>0</v>
      </c>
      <c r="L200" s="223" t="s">
        <v>1</v>
      </c>
      <c r="M200" s="44"/>
      <c r="N200" s="228" t="s">
        <v>1</v>
      </c>
      <c r="O200" s="229" t="s">
        <v>39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91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38"/>
      <c r="Z200" s="38"/>
      <c r="AA200" s="38"/>
      <c r="AB200" s="38"/>
      <c r="AC200" s="38"/>
      <c r="AD200" s="38"/>
      <c r="AE200" s="38"/>
      <c r="AR200" s="233" t="s">
        <v>198</v>
      </c>
      <c r="AT200" s="233" t="s">
        <v>171</v>
      </c>
      <c r="AU200" s="233" t="s">
        <v>85</v>
      </c>
      <c r="AY200" s="17" t="s">
        <v>168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7" t="s">
        <v>83</v>
      </c>
      <c r="BK200" s="234">
        <f>ROUND(P200*H200,2)</f>
        <v>0</v>
      </c>
      <c r="BL200" s="17" t="s">
        <v>198</v>
      </c>
      <c r="BM200" s="233" t="s">
        <v>286</v>
      </c>
    </row>
    <row r="201" s="2" customFormat="1">
      <c r="A201" s="38"/>
      <c r="B201" s="39"/>
      <c r="C201" s="40"/>
      <c r="D201" s="235" t="s">
        <v>176</v>
      </c>
      <c r="E201" s="40"/>
      <c r="F201" s="236" t="s">
        <v>1607</v>
      </c>
      <c r="G201" s="40"/>
      <c r="H201" s="40"/>
      <c r="I201" s="237"/>
      <c r="J201" s="237"/>
      <c r="K201" s="40"/>
      <c r="L201" s="40"/>
      <c r="M201" s="44"/>
      <c r="N201" s="238"/>
      <c r="O201" s="239"/>
      <c r="P201" s="91"/>
      <c r="Q201" s="91"/>
      <c r="R201" s="91"/>
      <c r="S201" s="91"/>
      <c r="T201" s="91"/>
      <c r="U201" s="91"/>
      <c r="V201" s="91"/>
      <c r="W201" s="91"/>
      <c r="X201" s="92"/>
      <c r="Y201" s="38"/>
      <c r="Z201" s="38"/>
      <c r="AA201" s="38"/>
      <c r="AB201" s="38"/>
      <c r="AC201" s="38"/>
      <c r="AD201" s="38"/>
      <c r="AE201" s="38"/>
      <c r="AT201" s="17" t="s">
        <v>176</v>
      </c>
      <c r="AU201" s="17" t="s">
        <v>85</v>
      </c>
    </row>
    <row r="202" s="2" customFormat="1" ht="24.15" customHeight="1">
      <c r="A202" s="38"/>
      <c r="B202" s="39"/>
      <c r="C202" s="262" t="s">
        <v>227</v>
      </c>
      <c r="D202" s="262" t="s">
        <v>304</v>
      </c>
      <c r="E202" s="263" t="s">
        <v>1608</v>
      </c>
      <c r="F202" s="264" t="s">
        <v>1609</v>
      </c>
      <c r="G202" s="265" t="s">
        <v>478</v>
      </c>
      <c r="H202" s="266">
        <v>46</v>
      </c>
      <c r="I202" s="267"/>
      <c r="J202" s="268"/>
      <c r="K202" s="269">
        <f>ROUND(P202*H202,2)</f>
        <v>0</v>
      </c>
      <c r="L202" s="264" t="s">
        <v>1</v>
      </c>
      <c r="M202" s="270"/>
      <c r="N202" s="271" t="s">
        <v>1</v>
      </c>
      <c r="O202" s="229" t="s">
        <v>39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91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38"/>
      <c r="Z202" s="38"/>
      <c r="AA202" s="38"/>
      <c r="AB202" s="38"/>
      <c r="AC202" s="38"/>
      <c r="AD202" s="38"/>
      <c r="AE202" s="38"/>
      <c r="AR202" s="233" t="s">
        <v>236</v>
      </c>
      <c r="AT202" s="233" t="s">
        <v>304</v>
      </c>
      <c r="AU202" s="233" t="s">
        <v>85</v>
      </c>
      <c r="AY202" s="17" t="s">
        <v>168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7" t="s">
        <v>83</v>
      </c>
      <c r="BK202" s="234">
        <f>ROUND(P202*H202,2)</f>
        <v>0</v>
      </c>
      <c r="BL202" s="17" t="s">
        <v>198</v>
      </c>
      <c r="BM202" s="233" t="s">
        <v>293</v>
      </c>
    </row>
    <row r="203" s="2" customFormat="1">
      <c r="A203" s="38"/>
      <c r="B203" s="39"/>
      <c r="C203" s="40"/>
      <c r="D203" s="235" t="s">
        <v>176</v>
      </c>
      <c r="E203" s="40"/>
      <c r="F203" s="236" t="s">
        <v>1609</v>
      </c>
      <c r="G203" s="40"/>
      <c r="H203" s="40"/>
      <c r="I203" s="237"/>
      <c r="J203" s="237"/>
      <c r="K203" s="40"/>
      <c r="L203" s="40"/>
      <c r="M203" s="44"/>
      <c r="N203" s="238"/>
      <c r="O203" s="239"/>
      <c r="P203" s="91"/>
      <c r="Q203" s="91"/>
      <c r="R203" s="91"/>
      <c r="S203" s="91"/>
      <c r="T203" s="91"/>
      <c r="U203" s="91"/>
      <c r="V203" s="91"/>
      <c r="W203" s="91"/>
      <c r="X203" s="92"/>
      <c r="Y203" s="38"/>
      <c r="Z203" s="38"/>
      <c r="AA203" s="38"/>
      <c r="AB203" s="38"/>
      <c r="AC203" s="38"/>
      <c r="AD203" s="38"/>
      <c r="AE203" s="38"/>
      <c r="AT203" s="17" t="s">
        <v>176</v>
      </c>
      <c r="AU203" s="17" t="s">
        <v>85</v>
      </c>
    </row>
    <row r="204" s="13" customFormat="1">
      <c r="A204" s="13"/>
      <c r="B204" s="240"/>
      <c r="C204" s="241"/>
      <c r="D204" s="235" t="s">
        <v>205</v>
      </c>
      <c r="E204" s="242" t="s">
        <v>1</v>
      </c>
      <c r="F204" s="243" t="s">
        <v>1610</v>
      </c>
      <c r="G204" s="241"/>
      <c r="H204" s="244">
        <v>46</v>
      </c>
      <c r="I204" s="245"/>
      <c r="J204" s="245"/>
      <c r="K204" s="241"/>
      <c r="L204" s="241"/>
      <c r="M204" s="246"/>
      <c r="N204" s="247"/>
      <c r="O204" s="248"/>
      <c r="P204" s="248"/>
      <c r="Q204" s="248"/>
      <c r="R204" s="248"/>
      <c r="S204" s="248"/>
      <c r="T204" s="248"/>
      <c r="U204" s="248"/>
      <c r="V204" s="248"/>
      <c r="W204" s="248"/>
      <c r="X204" s="249"/>
      <c r="Y204" s="13"/>
      <c r="Z204" s="13"/>
      <c r="AA204" s="13"/>
      <c r="AB204" s="13"/>
      <c r="AC204" s="13"/>
      <c r="AD204" s="13"/>
      <c r="AE204" s="13"/>
      <c r="AT204" s="250" t="s">
        <v>205</v>
      </c>
      <c r="AU204" s="250" t="s">
        <v>85</v>
      </c>
      <c r="AV204" s="13" t="s">
        <v>85</v>
      </c>
      <c r="AW204" s="13" t="s">
        <v>5</v>
      </c>
      <c r="AX204" s="13" t="s">
        <v>76</v>
      </c>
      <c r="AY204" s="250" t="s">
        <v>168</v>
      </c>
    </row>
    <row r="205" s="14" customFormat="1">
      <c r="A205" s="14"/>
      <c r="B205" s="251"/>
      <c r="C205" s="252"/>
      <c r="D205" s="235" t="s">
        <v>205</v>
      </c>
      <c r="E205" s="253" t="s">
        <v>1</v>
      </c>
      <c r="F205" s="254" t="s">
        <v>207</v>
      </c>
      <c r="G205" s="252"/>
      <c r="H205" s="255">
        <v>46</v>
      </c>
      <c r="I205" s="256"/>
      <c r="J205" s="256"/>
      <c r="K205" s="252"/>
      <c r="L205" s="252"/>
      <c r="M205" s="257"/>
      <c r="N205" s="258"/>
      <c r="O205" s="259"/>
      <c r="P205" s="259"/>
      <c r="Q205" s="259"/>
      <c r="R205" s="259"/>
      <c r="S205" s="259"/>
      <c r="T205" s="259"/>
      <c r="U205" s="259"/>
      <c r="V205" s="259"/>
      <c r="W205" s="259"/>
      <c r="X205" s="260"/>
      <c r="Y205" s="14"/>
      <c r="Z205" s="14"/>
      <c r="AA205" s="14"/>
      <c r="AB205" s="14"/>
      <c r="AC205" s="14"/>
      <c r="AD205" s="14"/>
      <c r="AE205" s="14"/>
      <c r="AT205" s="261" t="s">
        <v>205</v>
      </c>
      <c r="AU205" s="261" t="s">
        <v>85</v>
      </c>
      <c r="AV205" s="14" t="s">
        <v>175</v>
      </c>
      <c r="AW205" s="14" t="s">
        <v>5</v>
      </c>
      <c r="AX205" s="14" t="s">
        <v>83</v>
      </c>
      <c r="AY205" s="261" t="s">
        <v>168</v>
      </c>
    </row>
    <row r="206" s="2" customFormat="1" ht="24.15" customHeight="1">
      <c r="A206" s="38"/>
      <c r="B206" s="39"/>
      <c r="C206" s="221" t="s">
        <v>295</v>
      </c>
      <c r="D206" s="221" t="s">
        <v>171</v>
      </c>
      <c r="E206" s="222" t="s">
        <v>1611</v>
      </c>
      <c r="F206" s="223" t="s">
        <v>1612</v>
      </c>
      <c r="G206" s="224" t="s">
        <v>478</v>
      </c>
      <c r="H206" s="225">
        <v>40</v>
      </c>
      <c r="I206" s="226"/>
      <c r="J206" s="226"/>
      <c r="K206" s="227">
        <f>ROUND(P206*H206,2)</f>
        <v>0</v>
      </c>
      <c r="L206" s="223" t="s">
        <v>1</v>
      </c>
      <c r="M206" s="44"/>
      <c r="N206" s="228" t="s">
        <v>1</v>
      </c>
      <c r="O206" s="229" t="s">
        <v>39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91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38"/>
      <c r="Z206" s="38"/>
      <c r="AA206" s="38"/>
      <c r="AB206" s="38"/>
      <c r="AC206" s="38"/>
      <c r="AD206" s="38"/>
      <c r="AE206" s="38"/>
      <c r="AR206" s="233" t="s">
        <v>198</v>
      </c>
      <c r="AT206" s="233" t="s">
        <v>171</v>
      </c>
      <c r="AU206" s="233" t="s">
        <v>85</v>
      </c>
      <c r="AY206" s="17" t="s">
        <v>168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7" t="s">
        <v>83</v>
      </c>
      <c r="BK206" s="234">
        <f>ROUND(P206*H206,2)</f>
        <v>0</v>
      </c>
      <c r="BL206" s="17" t="s">
        <v>198</v>
      </c>
      <c r="BM206" s="233" t="s">
        <v>298</v>
      </c>
    </row>
    <row r="207" s="2" customFormat="1">
      <c r="A207" s="38"/>
      <c r="B207" s="39"/>
      <c r="C207" s="40"/>
      <c r="D207" s="235" t="s">
        <v>176</v>
      </c>
      <c r="E207" s="40"/>
      <c r="F207" s="236" t="s">
        <v>1612</v>
      </c>
      <c r="G207" s="40"/>
      <c r="H207" s="40"/>
      <c r="I207" s="237"/>
      <c r="J207" s="237"/>
      <c r="K207" s="40"/>
      <c r="L207" s="40"/>
      <c r="M207" s="44"/>
      <c r="N207" s="238"/>
      <c r="O207" s="239"/>
      <c r="P207" s="91"/>
      <c r="Q207" s="91"/>
      <c r="R207" s="91"/>
      <c r="S207" s="91"/>
      <c r="T207" s="91"/>
      <c r="U207" s="91"/>
      <c r="V207" s="91"/>
      <c r="W207" s="91"/>
      <c r="X207" s="92"/>
      <c r="Y207" s="38"/>
      <c r="Z207" s="38"/>
      <c r="AA207" s="38"/>
      <c r="AB207" s="38"/>
      <c r="AC207" s="38"/>
      <c r="AD207" s="38"/>
      <c r="AE207" s="38"/>
      <c r="AT207" s="17" t="s">
        <v>176</v>
      </c>
      <c r="AU207" s="17" t="s">
        <v>85</v>
      </c>
    </row>
    <row r="208" s="2" customFormat="1" ht="24.15" customHeight="1">
      <c r="A208" s="38"/>
      <c r="B208" s="39"/>
      <c r="C208" s="262" t="s">
        <v>232</v>
      </c>
      <c r="D208" s="262" t="s">
        <v>304</v>
      </c>
      <c r="E208" s="263" t="s">
        <v>1613</v>
      </c>
      <c r="F208" s="264" t="s">
        <v>1614</v>
      </c>
      <c r="G208" s="265" t="s">
        <v>478</v>
      </c>
      <c r="H208" s="266">
        <v>46</v>
      </c>
      <c r="I208" s="267"/>
      <c r="J208" s="268"/>
      <c r="K208" s="269">
        <f>ROUND(P208*H208,2)</f>
        <v>0</v>
      </c>
      <c r="L208" s="264" t="s">
        <v>1</v>
      </c>
      <c r="M208" s="270"/>
      <c r="N208" s="271" t="s">
        <v>1</v>
      </c>
      <c r="O208" s="229" t="s">
        <v>39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91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38"/>
      <c r="Z208" s="38"/>
      <c r="AA208" s="38"/>
      <c r="AB208" s="38"/>
      <c r="AC208" s="38"/>
      <c r="AD208" s="38"/>
      <c r="AE208" s="38"/>
      <c r="AR208" s="233" t="s">
        <v>236</v>
      </c>
      <c r="AT208" s="233" t="s">
        <v>304</v>
      </c>
      <c r="AU208" s="233" t="s">
        <v>85</v>
      </c>
      <c r="AY208" s="17" t="s">
        <v>168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7" t="s">
        <v>83</v>
      </c>
      <c r="BK208" s="234">
        <f>ROUND(P208*H208,2)</f>
        <v>0</v>
      </c>
      <c r="BL208" s="17" t="s">
        <v>198</v>
      </c>
      <c r="BM208" s="233" t="s">
        <v>301</v>
      </c>
    </row>
    <row r="209" s="2" customFormat="1">
      <c r="A209" s="38"/>
      <c r="B209" s="39"/>
      <c r="C209" s="40"/>
      <c r="D209" s="235" t="s">
        <v>176</v>
      </c>
      <c r="E209" s="40"/>
      <c r="F209" s="236" t="s">
        <v>1614</v>
      </c>
      <c r="G209" s="40"/>
      <c r="H209" s="40"/>
      <c r="I209" s="237"/>
      <c r="J209" s="237"/>
      <c r="K209" s="40"/>
      <c r="L209" s="40"/>
      <c r="M209" s="44"/>
      <c r="N209" s="238"/>
      <c r="O209" s="239"/>
      <c r="P209" s="91"/>
      <c r="Q209" s="91"/>
      <c r="R209" s="91"/>
      <c r="S209" s="91"/>
      <c r="T209" s="91"/>
      <c r="U209" s="91"/>
      <c r="V209" s="91"/>
      <c r="W209" s="91"/>
      <c r="X209" s="92"/>
      <c r="Y209" s="38"/>
      <c r="Z209" s="38"/>
      <c r="AA209" s="38"/>
      <c r="AB209" s="38"/>
      <c r="AC209" s="38"/>
      <c r="AD209" s="38"/>
      <c r="AE209" s="38"/>
      <c r="AT209" s="17" t="s">
        <v>176</v>
      </c>
      <c r="AU209" s="17" t="s">
        <v>85</v>
      </c>
    </row>
    <row r="210" s="13" customFormat="1">
      <c r="A210" s="13"/>
      <c r="B210" s="240"/>
      <c r="C210" s="241"/>
      <c r="D210" s="235" t="s">
        <v>205</v>
      </c>
      <c r="E210" s="242" t="s">
        <v>1</v>
      </c>
      <c r="F210" s="243" t="s">
        <v>1610</v>
      </c>
      <c r="G210" s="241"/>
      <c r="H210" s="244">
        <v>46</v>
      </c>
      <c r="I210" s="245"/>
      <c r="J210" s="245"/>
      <c r="K210" s="241"/>
      <c r="L210" s="241"/>
      <c r="M210" s="246"/>
      <c r="N210" s="247"/>
      <c r="O210" s="248"/>
      <c r="P210" s="248"/>
      <c r="Q210" s="248"/>
      <c r="R210" s="248"/>
      <c r="S210" s="248"/>
      <c r="T210" s="248"/>
      <c r="U210" s="248"/>
      <c r="V210" s="248"/>
      <c r="W210" s="248"/>
      <c r="X210" s="249"/>
      <c r="Y210" s="13"/>
      <c r="Z210" s="13"/>
      <c r="AA210" s="13"/>
      <c r="AB210" s="13"/>
      <c r="AC210" s="13"/>
      <c r="AD210" s="13"/>
      <c r="AE210" s="13"/>
      <c r="AT210" s="250" t="s">
        <v>205</v>
      </c>
      <c r="AU210" s="250" t="s">
        <v>85</v>
      </c>
      <c r="AV210" s="13" t="s">
        <v>85</v>
      </c>
      <c r="AW210" s="13" t="s">
        <v>5</v>
      </c>
      <c r="AX210" s="13" t="s">
        <v>76</v>
      </c>
      <c r="AY210" s="250" t="s">
        <v>168</v>
      </c>
    </row>
    <row r="211" s="14" customFormat="1">
      <c r="A211" s="14"/>
      <c r="B211" s="251"/>
      <c r="C211" s="252"/>
      <c r="D211" s="235" t="s">
        <v>205</v>
      </c>
      <c r="E211" s="253" t="s">
        <v>1</v>
      </c>
      <c r="F211" s="254" t="s">
        <v>207</v>
      </c>
      <c r="G211" s="252"/>
      <c r="H211" s="255">
        <v>46</v>
      </c>
      <c r="I211" s="256"/>
      <c r="J211" s="256"/>
      <c r="K211" s="252"/>
      <c r="L211" s="252"/>
      <c r="M211" s="257"/>
      <c r="N211" s="258"/>
      <c r="O211" s="259"/>
      <c r="P211" s="259"/>
      <c r="Q211" s="259"/>
      <c r="R211" s="259"/>
      <c r="S211" s="259"/>
      <c r="T211" s="259"/>
      <c r="U211" s="259"/>
      <c r="V211" s="259"/>
      <c r="W211" s="259"/>
      <c r="X211" s="260"/>
      <c r="Y211" s="14"/>
      <c r="Z211" s="14"/>
      <c r="AA211" s="14"/>
      <c r="AB211" s="14"/>
      <c r="AC211" s="14"/>
      <c r="AD211" s="14"/>
      <c r="AE211" s="14"/>
      <c r="AT211" s="261" t="s">
        <v>205</v>
      </c>
      <c r="AU211" s="261" t="s">
        <v>85</v>
      </c>
      <c r="AV211" s="14" t="s">
        <v>175</v>
      </c>
      <c r="AW211" s="14" t="s">
        <v>5</v>
      </c>
      <c r="AX211" s="14" t="s">
        <v>83</v>
      </c>
      <c r="AY211" s="261" t="s">
        <v>168</v>
      </c>
    </row>
    <row r="212" s="2" customFormat="1" ht="33" customHeight="1">
      <c r="A212" s="38"/>
      <c r="B212" s="39"/>
      <c r="C212" s="221" t="s">
        <v>303</v>
      </c>
      <c r="D212" s="221" t="s">
        <v>171</v>
      </c>
      <c r="E212" s="222" t="s">
        <v>1615</v>
      </c>
      <c r="F212" s="223" t="s">
        <v>1616</v>
      </c>
      <c r="G212" s="224" t="s">
        <v>226</v>
      </c>
      <c r="H212" s="225">
        <v>0.014</v>
      </c>
      <c r="I212" s="226"/>
      <c r="J212" s="226"/>
      <c r="K212" s="227">
        <f>ROUND(P212*H212,2)</f>
        <v>0</v>
      </c>
      <c r="L212" s="223" t="s">
        <v>1</v>
      </c>
      <c r="M212" s="44"/>
      <c r="N212" s="228" t="s">
        <v>1</v>
      </c>
      <c r="O212" s="229" t="s">
        <v>39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91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38"/>
      <c r="Z212" s="38"/>
      <c r="AA212" s="38"/>
      <c r="AB212" s="38"/>
      <c r="AC212" s="38"/>
      <c r="AD212" s="38"/>
      <c r="AE212" s="38"/>
      <c r="AR212" s="233" t="s">
        <v>198</v>
      </c>
      <c r="AT212" s="233" t="s">
        <v>171</v>
      </c>
      <c r="AU212" s="233" t="s">
        <v>85</v>
      </c>
      <c r="AY212" s="17" t="s">
        <v>168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7" t="s">
        <v>83</v>
      </c>
      <c r="BK212" s="234">
        <f>ROUND(P212*H212,2)</f>
        <v>0</v>
      </c>
      <c r="BL212" s="17" t="s">
        <v>198</v>
      </c>
      <c r="BM212" s="233" t="s">
        <v>307</v>
      </c>
    </row>
    <row r="213" s="2" customFormat="1">
      <c r="A213" s="38"/>
      <c r="B213" s="39"/>
      <c r="C213" s="40"/>
      <c r="D213" s="235" t="s">
        <v>176</v>
      </c>
      <c r="E213" s="40"/>
      <c r="F213" s="236" t="s">
        <v>1616</v>
      </c>
      <c r="G213" s="40"/>
      <c r="H213" s="40"/>
      <c r="I213" s="237"/>
      <c r="J213" s="237"/>
      <c r="K213" s="40"/>
      <c r="L213" s="40"/>
      <c r="M213" s="44"/>
      <c r="N213" s="238"/>
      <c r="O213" s="239"/>
      <c r="P213" s="91"/>
      <c r="Q213" s="91"/>
      <c r="R213" s="91"/>
      <c r="S213" s="91"/>
      <c r="T213" s="91"/>
      <c r="U213" s="91"/>
      <c r="V213" s="91"/>
      <c r="W213" s="91"/>
      <c r="X213" s="92"/>
      <c r="Y213" s="38"/>
      <c r="Z213" s="38"/>
      <c r="AA213" s="38"/>
      <c r="AB213" s="38"/>
      <c r="AC213" s="38"/>
      <c r="AD213" s="38"/>
      <c r="AE213" s="38"/>
      <c r="AT213" s="17" t="s">
        <v>176</v>
      </c>
      <c r="AU213" s="17" t="s">
        <v>85</v>
      </c>
    </row>
    <row r="214" s="12" customFormat="1" ht="22.8" customHeight="1">
      <c r="A214" s="12"/>
      <c r="B214" s="204"/>
      <c r="C214" s="205"/>
      <c r="D214" s="206" t="s">
        <v>75</v>
      </c>
      <c r="E214" s="219" t="s">
        <v>1617</v>
      </c>
      <c r="F214" s="219" t="s">
        <v>1618</v>
      </c>
      <c r="G214" s="205"/>
      <c r="H214" s="205"/>
      <c r="I214" s="208"/>
      <c r="J214" s="208"/>
      <c r="K214" s="220">
        <f>BK214</f>
        <v>0</v>
      </c>
      <c r="L214" s="205"/>
      <c r="M214" s="210"/>
      <c r="N214" s="211"/>
      <c r="O214" s="212"/>
      <c r="P214" s="212"/>
      <c r="Q214" s="213">
        <f>SUM(Q215:Q260)</f>
        <v>0</v>
      </c>
      <c r="R214" s="213">
        <f>SUM(R215:R260)</f>
        <v>0</v>
      </c>
      <c r="S214" s="212"/>
      <c r="T214" s="214">
        <f>SUM(T215:T260)</f>
        <v>0</v>
      </c>
      <c r="U214" s="212"/>
      <c r="V214" s="214">
        <f>SUM(V215:V260)</f>
        <v>0</v>
      </c>
      <c r="W214" s="212"/>
      <c r="X214" s="215">
        <f>SUM(X215:X260)</f>
        <v>0</v>
      </c>
      <c r="Y214" s="12"/>
      <c r="Z214" s="12"/>
      <c r="AA214" s="12"/>
      <c r="AB214" s="12"/>
      <c r="AC214" s="12"/>
      <c r="AD214" s="12"/>
      <c r="AE214" s="12"/>
      <c r="AR214" s="216" t="s">
        <v>85</v>
      </c>
      <c r="AT214" s="217" t="s">
        <v>75</v>
      </c>
      <c r="AU214" s="217" t="s">
        <v>83</v>
      </c>
      <c r="AY214" s="216" t="s">
        <v>168</v>
      </c>
      <c r="BK214" s="218">
        <f>SUM(BK215:BK260)</f>
        <v>0</v>
      </c>
    </row>
    <row r="215" s="2" customFormat="1" ht="24.15" customHeight="1">
      <c r="A215" s="38"/>
      <c r="B215" s="39"/>
      <c r="C215" s="221" t="s">
        <v>236</v>
      </c>
      <c r="D215" s="221" t="s">
        <v>171</v>
      </c>
      <c r="E215" s="222" t="s">
        <v>1619</v>
      </c>
      <c r="F215" s="223" t="s">
        <v>1620</v>
      </c>
      <c r="G215" s="224" t="s">
        <v>292</v>
      </c>
      <c r="H215" s="225">
        <v>8</v>
      </c>
      <c r="I215" s="226"/>
      <c r="J215" s="226"/>
      <c r="K215" s="227">
        <f>ROUND(P215*H215,2)</f>
        <v>0</v>
      </c>
      <c r="L215" s="223" t="s">
        <v>1</v>
      </c>
      <c r="M215" s="44"/>
      <c r="N215" s="228" t="s">
        <v>1</v>
      </c>
      <c r="O215" s="229" t="s">
        <v>39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91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38"/>
      <c r="Z215" s="38"/>
      <c r="AA215" s="38"/>
      <c r="AB215" s="38"/>
      <c r="AC215" s="38"/>
      <c r="AD215" s="38"/>
      <c r="AE215" s="38"/>
      <c r="AR215" s="233" t="s">
        <v>198</v>
      </c>
      <c r="AT215" s="233" t="s">
        <v>171</v>
      </c>
      <c r="AU215" s="233" t="s">
        <v>85</v>
      </c>
      <c r="AY215" s="17" t="s">
        <v>168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7" t="s">
        <v>83</v>
      </c>
      <c r="BK215" s="234">
        <f>ROUND(P215*H215,2)</f>
        <v>0</v>
      </c>
      <c r="BL215" s="17" t="s">
        <v>198</v>
      </c>
      <c r="BM215" s="233" t="s">
        <v>312</v>
      </c>
    </row>
    <row r="216" s="2" customFormat="1">
      <c r="A216" s="38"/>
      <c r="B216" s="39"/>
      <c r="C216" s="40"/>
      <c r="D216" s="235" t="s">
        <v>176</v>
      </c>
      <c r="E216" s="40"/>
      <c r="F216" s="236" t="s">
        <v>1620</v>
      </c>
      <c r="G216" s="40"/>
      <c r="H216" s="40"/>
      <c r="I216" s="237"/>
      <c r="J216" s="237"/>
      <c r="K216" s="40"/>
      <c r="L216" s="40"/>
      <c r="M216" s="44"/>
      <c r="N216" s="238"/>
      <c r="O216" s="239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85</v>
      </c>
    </row>
    <row r="217" s="2" customFormat="1" ht="16.5" customHeight="1">
      <c r="A217" s="38"/>
      <c r="B217" s="39"/>
      <c r="C217" s="262" t="s">
        <v>313</v>
      </c>
      <c r="D217" s="262" t="s">
        <v>304</v>
      </c>
      <c r="E217" s="263" t="s">
        <v>1621</v>
      </c>
      <c r="F217" s="264" t="s">
        <v>1622</v>
      </c>
      <c r="G217" s="265" t="s">
        <v>292</v>
      </c>
      <c r="H217" s="266">
        <v>2</v>
      </c>
      <c r="I217" s="267"/>
      <c r="J217" s="268"/>
      <c r="K217" s="269">
        <f>ROUND(P217*H217,2)</f>
        <v>0</v>
      </c>
      <c r="L217" s="264" t="s">
        <v>1</v>
      </c>
      <c r="M217" s="270"/>
      <c r="N217" s="271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236</v>
      </c>
      <c r="AT217" s="233" t="s">
        <v>304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198</v>
      </c>
      <c r="BM217" s="233" t="s">
        <v>316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1622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2" customFormat="1" ht="16.5" customHeight="1">
      <c r="A219" s="38"/>
      <c r="B219" s="39"/>
      <c r="C219" s="262" t="s">
        <v>241</v>
      </c>
      <c r="D219" s="262" t="s">
        <v>304</v>
      </c>
      <c r="E219" s="263" t="s">
        <v>1623</v>
      </c>
      <c r="F219" s="264" t="s">
        <v>1624</v>
      </c>
      <c r="G219" s="265" t="s">
        <v>292</v>
      </c>
      <c r="H219" s="266">
        <v>6</v>
      </c>
      <c r="I219" s="267"/>
      <c r="J219" s="268"/>
      <c r="K219" s="269">
        <f>ROUND(P219*H219,2)</f>
        <v>0</v>
      </c>
      <c r="L219" s="264" t="s">
        <v>1</v>
      </c>
      <c r="M219" s="270"/>
      <c r="N219" s="271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236</v>
      </c>
      <c r="AT219" s="233" t="s">
        <v>304</v>
      </c>
      <c r="AU219" s="233" t="s">
        <v>85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198</v>
      </c>
      <c r="BM219" s="233" t="s">
        <v>319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1624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85</v>
      </c>
    </row>
    <row r="221" s="2" customFormat="1" ht="24.15" customHeight="1">
      <c r="A221" s="38"/>
      <c r="B221" s="39"/>
      <c r="C221" s="221" t="s">
        <v>320</v>
      </c>
      <c r="D221" s="221" t="s">
        <v>171</v>
      </c>
      <c r="E221" s="222" t="s">
        <v>1625</v>
      </c>
      <c r="F221" s="223" t="s">
        <v>1626</v>
      </c>
      <c r="G221" s="224" t="s">
        <v>292</v>
      </c>
      <c r="H221" s="225">
        <v>1</v>
      </c>
      <c r="I221" s="226"/>
      <c r="J221" s="226"/>
      <c r="K221" s="227">
        <f>ROUND(P221*H221,2)</f>
        <v>0</v>
      </c>
      <c r="L221" s="223" t="s">
        <v>1</v>
      </c>
      <c r="M221" s="44"/>
      <c r="N221" s="228" t="s">
        <v>1</v>
      </c>
      <c r="O221" s="229" t="s">
        <v>39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91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38"/>
      <c r="Z221" s="38"/>
      <c r="AA221" s="38"/>
      <c r="AB221" s="38"/>
      <c r="AC221" s="38"/>
      <c r="AD221" s="38"/>
      <c r="AE221" s="38"/>
      <c r="AR221" s="233" t="s">
        <v>198</v>
      </c>
      <c r="AT221" s="233" t="s">
        <v>171</v>
      </c>
      <c r="AU221" s="233" t="s">
        <v>85</v>
      </c>
      <c r="AY221" s="17" t="s">
        <v>168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7" t="s">
        <v>83</v>
      </c>
      <c r="BK221" s="234">
        <f>ROUND(P221*H221,2)</f>
        <v>0</v>
      </c>
      <c r="BL221" s="17" t="s">
        <v>198</v>
      </c>
      <c r="BM221" s="233" t="s">
        <v>323</v>
      </c>
    </row>
    <row r="222" s="2" customFormat="1">
      <c r="A222" s="38"/>
      <c r="B222" s="39"/>
      <c r="C222" s="40"/>
      <c r="D222" s="235" t="s">
        <v>176</v>
      </c>
      <c r="E222" s="40"/>
      <c r="F222" s="236" t="s">
        <v>1626</v>
      </c>
      <c r="G222" s="40"/>
      <c r="H222" s="40"/>
      <c r="I222" s="237"/>
      <c r="J222" s="237"/>
      <c r="K222" s="40"/>
      <c r="L222" s="40"/>
      <c r="M222" s="44"/>
      <c r="N222" s="238"/>
      <c r="O222" s="239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T222" s="17" t="s">
        <v>176</v>
      </c>
      <c r="AU222" s="17" t="s">
        <v>85</v>
      </c>
    </row>
    <row r="223" s="2" customFormat="1" ht="16.5" customHeight="1">
      <c r="A223" s="38"/>
      <c r="B223" s="39"/>
      <c r="C223" s="262" t="s">
        <v>246</v>
      </c>
      <c r="D223" s="262" t="s">
        <v>304</v>
      </c>
      <c r="E223" s="263" t="s">
        <v>1627</v>
      </c>
      <c r="F223" s="264" t="s">
        <v>1628</v>
      </c>
      <c r="G223" s="265" t="s">
        <v>292</v>
      </c>
      <c r="H223" s="266">
        <v>1</v>
      </c>
      <c r="I223" s="267"/>
      <c r="J223" s="268"/>
      <c r="K223" s="269">
        <f>ROUND(P223*H223,2)</f>
        <v>0</v>
      </c>
      <c r="L223" s="264" t="s">
        <v>1</v>
      </c>
      <c r="M223" s="270"/>
      <c r="N223" s="271" t="s">
        <v>1</v>
      </c>
      <c r="O223" s="229" t="s">
        <v>39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91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38"/>
      <c r="Z223" s="38"/>
      <c r="AA223" s="38"/>
      <c r="AB223" s="38"/>
      <c r="AC223" s="38"/>
      <c r="AD223" s="38"/>
      <c r="AE223" s="38"/>
      <c r="AR223" s="233" t="s">
        <v>236</v>
      </c>
      <c r="AT223" s="233" t="s">
        <v>304</v>
      </c>
      <c r="AU223" s="233" t="s">
        <v>85</v>
      </c>
      <c r="AY223" s="17" t="s">
        <v>168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7" t="s">
        <v>83</v>
      </c>
      <c r="BK223" s="234">
        <f>ROUND(P223*H223,2)</f>
        <v>0</v>
      </c>
      <c r="BL223" s="17" t="s">
        <v>198</v>
      </c>
      <c r="BM223" s="233" t="s">
        <v>327</v>
      </c>
    </row>
    <row r="224" s="2" customFormat="1">
      <c r="A224" s="38"/>
      <c r="B224" s="39"/>
      <c r="C224" s="40"/>
      <c r="D224" s="235" t="s">
        <v>176</v>
      </c>
      <c r="E224" s="40"/>
      <c r="F224" s="236" t="s">
        <v>1628</v>
      </c>
      <c r="G224" s="40"/>
      <c r="H224" s="40"/>
      <c r="I224" s="237"/>
      <c r="J224" s="237"/>
      <c r="K224" s="40"/>
      <c r="L224" s="40"/>
      <c r="M224" s="44"/>
      <c r="N224" s="238"/>
      <c r="O224" s="239"/>
      <c r="P224" s="91"/>
      <c r="Q224" s="91"/>
      <c r="R224" s="91"/>
      <c r="S224" s="91"/>
      <c r="T224" s="91"/>
      <c r="U224" s="91"/>
      <c r="V224" s="91"/>
      <c r="W224" s="91"/>
      <c r="X224" s="92"/>
      <c r="Y224" s="38"/>
      <c r="Z224" s="38"/>
      <c r="AA224" s="38"/>
      <c r="AB224" s="38"/>
      <c r="AC224" s="38"/>
      <c r="AD224" s="38"/>
      <c r="AE224" s="38"/>
      <c r="AT224" s="17" t="s">
        <v>176</v>
      </c>
      <c r="AU224" s="17" t="s">
        <v>85</v>
      </c>
    </row>
    <row r="225" s="2" customFormat="1" ht="24.15" customHeight="1">
      <c r="A225" s="38"/>
      <c r="B225" s="39"/>
      <c r="C225" s="221" t="s">
        <v>330</v>
      </c>
      <c r="D225" s="221" t="s">
        <v>171</v>
      </c>
      <c r="E225" s="222" t="s">
        <v>1629</v>
      </c>
      <c r="F225" s="223" t="s">
        <v>1630</v>
      </c>
      <c r="G225" s="224" t="s">
        <v>478</v>
      </c>
      <c r="H225" s="225">
        <v>60</v>
      </c>
      <c r="I225" s="226"/>
      <c r="J225" s="226"/>
      <c r="K225" s="227">
        <f>ROUND(P225*H225,2)</f>
        <v>0</v>
      </c>
      <c r="L225" s="223" t="s">
        <v>1</v>
      </c>
      <c r="M225" s="44"/>
      <c r="N225" s="228" t="s">
        <v>1</v>
      </c>
      <c r="O225" s="229" t="s">
        <v>39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91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38"/>
      <c r="Z225" s="38"/>
      <c r="AA225" s="38"/>
      <c r="AB225" s="38"/>
      <c r="AC225" s="38"/>
      <c r="AD225" s="38"/>
      <c r="AE225" s="38"/>
      <c r="AR225" s="233" t="s">
        <v>198</v>
      </c>
      <c r="AT225" s="233" t="s">
        <v>171</v>
      </c>
      <c r="AU225" s="233" t="s">
        <v>85</v>
      </c>
      <c r="AY225" s="17" t="s">
        <v>168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7" t="s">
        <v>83</v>
      </c>
      <c r="BK225" s="234">
        <f>ROUND(P225*H225,2)</f>
        <v>0</v>
      </c>
      <c r="BL225" s="17" t="s">
        <v>198</v>
      </c>
      <c r="BM225" s="233" t="s">
        <v>333</v>
      </c>
    </row>
    <row r="226" s="2" customFormat="1">
      <c r="A226" s="38"/>
      <c r="B226" s="39"/>
      <c r="C226" s="40"/>
      <c r="D226" s="235" t="s">
        <v>176</v>
      </c>
      <c r="E226" s="40"/>
      <c r="F226" s="236" t="s">
        <v>1630</v>
      </c>
      <c r="G226" s="40"/>
      <c r="H226" s="40"/>
      <c r="I226" s="237"/>
      <c r="J226" s="237"/>
      <c r="K226" s="40"/>
      <c r="L226" s="40"/>
      <c r="M226" s="44"/>
      <c r="N226" s="238"/>
      <c r="O226" s="239"/>
      <c r="P226" s="91"/>
      <c r="Q226" s="91"/>
      <c r="R226" s="91"/>
      <c r="S226" s="91"/>
      <c r="T226" s="91"/>
      <c r="U226" s="91"/>
      <c r="V226" s="91"/>
      <c r="W226" s="91"/>
      <c r="X226" s="92"/>
      <c r="Y226" s="38"/>
      <c r="Z226" s="38"/>
      <c r="AA226" s="38"/>
      <c r="AB226" s="38"/>
      <c r="AC226" s="38"/>
      <c r="AD226" s="38"/>
      <c r="AE226" s="38"/>
      <c r="AT226" s="17" t="s">
        <v>176</v>
      </c>
      <c r="AU226" s="17" t="s">
        <v>85</v>
      </c>
    </row>
    <row r="227" s="2" customFormat="1" ht="16.5" customHeight="1">
      <c r="A227" s="38"/>
      <c r="B227" s="39"/>
      <c r="C227" s="262" t="s">
        <v>251</v>
      </c>
      <c r="D227" s="262" t="s">
        <v>304</v>
      </c>
      <c r="E227" s="263" t="s">
        <v>1631</v>
      </c>
      <c r="F227" s="264" t="s">
        <v>1632</v>
      </c>
      <c r="G227" s="265" t="s">
        <v>478</v>
      </c>
      <c r="H227" s="266">
        <v>72</v>
      </c>
      <c r="I227" s="267"/>
      <c r="J227" s="268"/>
      <c r="K227" s="269">
        <f>ROUND(P227*H227,2)</f>
        <v>0</v>
      </c>
      <c r="L227" s="264" t="s">
        <v>1</v>
      </c>
      <c r="M227" s="270"/>
      <c r="N227" s="271" t="s">
        <v>1</v>
      </c>
      <c r="O227" s="229" t="s">
        <v>39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91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38"/>
      <c r="Z227" s="38"/>
      <c r="AA227" s="38"/>
      <c r="AB227" s="38"/>
      <c r="AC227" s="38"/>
      <c r="AD227" s="38"/>
      <c r="AE227" s="38"/>
      <c r="AR227" s="233" t="s">
        <v>236</v>
      </c>
      <c r="AT227" s="233" t="s">
        <v>304</v>
      </c>
      <c r="AU227" s="233" t="s">
        <v>85</v>
      </c>
      <c r="AY227" s="17" t="s">
        <v>168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7" t="s">
        <v>83</v>
      </c>
      <c r="BK227" s="234">
        <f>ROUND(P227*H227,2)</f>
        <v>0</v>
      </c>
      <c r="BL227" s="17" t="s">
        <v>198</v>
      </c>
      <c r="BM227" s="233" t="s">
        <v>337</v>
      </c>
    </row>
    <row r="228" s="2" customFormat="1">
      <c r="A228" s="38"/>
      <c r="B228" s="39"/>
      <c r="C228" s="40"/>
      <c r="D228" s="235" t="s">
        <v>176</v>
      </c>
      <c r="E228" s="40"/>
      <c r="F228" s="236" t="s">
        <v>1632</v>
      </c>
      <c r="G228" s="40"/>
      <c r="H228" s="40"/>
      <c r="I228" s="237"/>
      <c r="J228" s="237"/>
      <c r="K228" s="40"/>
      <c r="L228" s="40"/>
      <c r="M228" s="44"/>
      <c r="N228" s="238"/>
      <c r="O228" s="239"/>
      <c r="P228" s="91"/>
      <c r="Q228" s="91"/>
      <c r="R228" s="91"/>
      <c r="S228" s="91"/>
      <c r="T228" s="91"/>
      <c r="U228" s="91"/>
      <c r="V228" s="91"/>
      <c r="W228" s="91"/>
      <c r="X228" s="92"/>
      <c r="Y228" s="38"/>
      <c r="Z228" s="38"/>
      <c r="AA228" s="38"/>
      <c r="AB228" s="38"/>
      <c r="AC228" s="38"/>
      <c r="AD228" s="38"/>
      <c r="AE228" s="38"/>
      <c r="AT228" s="17" t="s">
        <v>176</v>
      </c>
      <c r="AU228" s="17" t="s">
        <v>85</v>
      </c>
    </row>
    <row r="229" s="13" customFormat="1">
      <c r="A229" s="13"/>
      <c r="B229" s="240"/>
      <c r="C229" s="241"/>
      <c r="D229" s="235" t="s">
        <v>205</v>
      </c>
      <c r="E229" s="242" t="s">
        <v>1</v>
      </c>
      <c r="F229" s="243" t="s">
        <v>1633</v>
      </c>
      <c r="G229" s="241"/>
      <c r="H229" s="244">
        <v>72</v>
      </c>
      <c r="I229" s="245"/>
      <c r="J229" s="245"/>
      <c r="K229" s="241"/>
      <c r="L229" s="241"/>
      <c r="M229" s="246"/>
      <c r="N229" s="247"/>
      <c r="O229" s="248"/>
      <c r="P229" s="248"/>
      <c r="Q229" s="248"/>
      <c r="R229" s="248"/>
      <c r="S229" s="248"/>
      <c r="T229" s="248"/>
      <c r="U229" s="248"/>
      <c r="V229" s="248"/>
      <c r="W229" s="248"/>
      <c r="X229" s="249"/>
      <c r="Y229" s="13"/>
      <c r="Z229" s="13"/>
      <c r="AA229" s="13"/>
      <c r="AB229" s="13"/>
      <c r="AC229" s="13"/>
      <c r="AD229" s="13"/>
      <c r="AE229" s="13"/>
      <c r="AT229" s="250" t="s">
        <v>205</v>
      </c>
      <c r="AU229" s="250" t="s">
        <v>85</v>
      </c>
      <c r="AV229" s="13" t="s">
        <v>85</v>
      </c>
      <c r="AW229" s="13" t="s">
        <v>5</v>
      </c>
      <c r="AX229" s="13" t="s">
        <v>76</v>
      </c>
      <c r="AY229" s="250" t="s">
        <v>168</v>
      </c>
    </row>
    <row r="230" s="14" customFormat="1">
      <c r="A230" s="14"/>
      <c r="B230" s="251"/>
      <c r="C230" s="252"/>
      <c r="D230" s="235" t="s">
        <v>205</v>
      </c>
      <c r="E230" s="253" t="s">
        <v>1</v>
      </c>
      <c r="F230" s="254" t="s">
        <v>207</v>
      </c>
      <c r="G230" s="252"/>
      <c r="H230" s="255">
        <v>72</v>
      </c>
      <c r="I230" s="256"/>
      <c r="J230" s="256"/>
      <c r="K230" s="252"/>
      <c r="L230" s="252"/>
      <c r="M230" s="257"/>
      <c r="N230" s="258"/>
      <c r="O230" s="259"/>
      <c r="P230" s="259"/>
      <c r="Q230" s="259"/>
      <c r="R230" s="259"/>
      <c r="S230" s="259"/>
      <c r="T230" s="259"/>
      <c r="U230" s="259"/>
      <c r="V230" s="259"/>
      <c r="W230" s="259"/>
      <c r="X230" s="260"/>
      <c r="Y230" s="14"/>
      <c r="Z230" s="14"/>
      <c r="AA230" s="14"/>
      <c r="AB230" s="14"/>
      <c r="AC230" s="14"/>
      <c r="AD230" s="14"/>
      <c r="AE230" s="14"/>
      <c r="AT230" s="261" t="s">
        <v>205</v>
      </c>
      <c r="AU230" s="261" t="s">
        <v>85</v>
      </c>
      <c r="AV230" s="14" t="s">
        <v>175</v>
      </c>
      <c r="AW230" s="14" t="s">
        <v>5</v>
      </c>
      <c r="AX230" s="14" t="s">
        <v>83</v>
      </c>
      <c r="AY230" s="261" t="s">
        <v>168</v>
      </c>
    </row>
    <row r="231" s="2" customFormat="1" ht="37.8" customHeight="1">
      <c r="A231" s="38"/>
      <c r="B231" s="39"/>
      <c r="C231" s="221" t="s">
        <v>339</v>
      </c>
      <c r="D231" s="221" t="s">
        <v>171</v>
      </c>
      <c r="E231" s="222" t="s">
        <v>1634</v>
      </c>
      <c r="F231" s="223" t="s">
        <v>1635</v>
      </c>
      <c r="G231" s="224" t="s">
        <v>292</v>
      </c>
      <c r="H231" s="225">
        <v>1</v>
      </c>
      <c r="I231" s="226"/>
      <c r="J231" s="226"/>
      <c r="K231" s="227">
        <f>ROUND(P231*H231,2)</f>
        <v>0</v>
      </c>
      <c r="L231" s="223" t="s">
        <v>1</v>
      </c>
      <c r="M231" s="44"/>
      <c r="N231" s="228" t="s">
        <v>1</v>
      </c>
      <c r="O231" s="229" t="s">
        <v>39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91"/>
      <c r="T231" s="231">
        <f>S231*H231</f>
        <v>0</v>
      </c>
      <c r="U231" s="231">
        <v>0</v>
      </c>
      <c r="V231" s="231">
        <f>U231*H231</f>
        <v>0</v>
      </c>
      <c r="W231" s="231">
        <v>0</v>
      </c>
      <c r="X231" s="232">
        <f>W231*H231</f>
        <v>0</v>
      </c>
      <c r="Y231" s="38"/>
      <c r="Z231" s="38"/>
      <c r="AA231" s="38"/>
      <c r="AB231" s="38"/>
      <c r="AC231" s="38"/>
      <c r="AD231" s="38"/>
      <c r="AE231" s="38"/>
      <c r="AR231" s="233" t="s">
        <v>198</v>
      </c>
      <c r="AT231" s="233" t="s">
        <v>171</v>
      </c>
      <c r="AU231" s="233" t="s">
        <v>85</v>
      </c>
      <c r="AY231" s="17" t="s">
        <v>168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7" t="s">
        <v>83</v>
      </c>
      <c r="BK231" s="234">
        <f>ROUND(P231*H231,2)</f>
        <v>0</v>
      </c>
      <c r="BL231" s="17" t="s">
        <v>198</v>
      </c>
      <c r="BM231" s="233" t="s">
        <v>342</v>
      </c>
    </row>
    <row r="232" s="2" customFormat="1">
      <c r="A232" s="38"/>
      <c r="B232" s="39"/>
      <c r="C232" s="40"/>
      <c r="D232" s="235" t="s">
        <v>176</v>
      </c>
      <c r="E232" s="40"/>
      <c r="F232" s="236" t="s">
        <v>1635</v>
      </c>
      <c r="G232" s="40"/>
      <c r="H232" s="40"/>
      <c r="I232" s="237"/>
      <c r="J232" s="237"/>
      <c r="K232" s="40"/>
      <c r="L232" s="40"/>
      <c r="M232" s="44"/>
      <c r="N232" s="238"/>
      <c r="O232" s="239"/>
      <c r="P232" s="91"/>
      <c r="Q232" s="91"/>
      <c r="R232" s="91"/>
      <c r="S232" s="91"/>
      <c r="T232" s="91"/>
      <c r="U232" s="91"/>
      <c r="V232" s="91"/>
      <c r="W232" s="91"/>
      <c r="X232" s="92"/>
      <c r="Y232" s="38"/>
      <c r="Z232" s="38"/>
      <c r="AA232" s="38"/>
      <c r="AB232" s="38"/>
      <c r="AC232" s="38"/>
      <c r="AD232" s="38"/>
      <c r="AE232" s="38"/>
      <c r="AT232" s="17" t="s">
        <v>176</v>
      </c>
      <c r="AU232" s="17" t="s">
        <v>85</v>
      </c>
    </row>
    <row r="233" s="2" customFormat="1" ht="37.8" customHeight="1">
      <c r="A233" s="38"/>
      <c r="B233" s="39"/>
      <c r="C233" s="262" t="s">
        <v>255</v>
      </c>
      <c r="D233" s="262" t="s">
        <v>304</v>
      </c>
      <c r="E233" s="263" t="s">
        <v>1636</v>
      </c>
      <c r="F233" s="264" t="s">
        <v>1637</v>
      </c>
      <c r="G233" s="265" t="s">
        <v>292</v>
      </c>
      <c r="H233" s="266">
        <v>1</v>
      </c>
      <c r="I233" s="267"/>
      <c r="J233" s="268"/>
      <c r="K233" s="269">
        <f>ROUND(P233*H233,2)</f>
        <v>0</v>
      </c>
      <c r="L233" s="264" t="s">
        <v>1</v>
      </c>
      <c r="M233" s="270"/>
      <c r="N233" s="271" t="s">
        <v>1</v>
      </c>
      <c r="O233" s="229" t="s">
        <v>39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91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38"/>
      <c r="Z233" s="38"/>
      <c r="AA233" s="38"/>
      <c r="AB233" s="38"/>
      <c r="AC233" s="38"/>
      <c r="AD233" s="38"/>
      <c r="AE233" s="38"/>
      <c r="AR233" s="233" t="s">
        <v>236</v>
      </c>
      <c r="AT233" s="233" t="s">
        <v>304</v>
      </c>
      <c r="AU233" s="233" t="s">
        <v>85</v>
      </c>
      <c r="AY233" s="17" t="s">
        <v>168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7" t="s">
        <v>83</v>
      </c>
      <c r="BK233" s="234">
        <f>ROUND(P233*H233,2)</f>
        <v>0</v>
      </c>
      <c r="BL233" s="17" t="s">
        <v>198</v>
      </c>
      <c r="BM233" s="233" t="s">
        <v>345</v>
      </c>
    </row>
    <row r="234" s="2" customFormat="1">
      <c r="A234" s="38"/>
      <c r="B234" s="39"/>
      <c r="C234" s="40"/>
      <c r="D234" s="235" t="s">
        <v>176</v>
      </c>
      <c r="E234" s="40"/>
      <c r="F234" s="236" t="s">
        <v>1637</v>
      </c>
      <c r="G234" s="40"/>
      <c r="H234" s="40"/>
      <c r="I234" s="237"/>
      <c r="J234" s="237"/>
      <c r="K234" s="40"/>
      <c r="L234" s="40"/>
      <c r="M234" s="44"/>
      <c r="N234" s="238"/>
      <c r="O234" s="239"/>
      <c r="P234" s="91"/>
      <c r="Q234" s="91"/>
      <c r="R234" s="91"/>
      <c r="S234" s="91"/>
      <c r="T234" s="91"/>
      <c r="U234" s="91"/>
      <c r="V234" s="91"/>
      <c r="W234" s="91"/>
      <c r="X234" s="92"/>
      <c r="Y234" s="38"/>
      <c r="Z234" s="38"/>
      <c r="AA234" s="38"/>
      <c r="AB234" s="38"/>
      <c r="AC234" s="38"/>
      <c r="AD234" s="38"/>
      <c r="AE234" s="38"/>
      <c r="AT234" s="17" t="s">
        <v>176</v>
      </c>
      <c r="AU234" s="17" t="s">
        <v>85</v>
      </c>
    </row>
    <row r="235" s="2" customFormat="1" ht="24.15" customHeight="1">
      <c r="A235" s="38"/>
      <c r="B235" s="39"/>
      <c r="C235" s="221" t="s">
        <v>348</v>
      </c>
      <c r="D235" s="221" t="s">
        <v>171</v>
      </c>
      <c r="E235" s="222" t="s">
        <v>1638</v>
      </c>
      <c r="F235" s="223" t="s">
        <v>1639</v>
      </c>
      <c r="G235" s="224" t="s">
        <v>292</v>
      </c>
      <c r="H235" s="225">
        <v>8</v>
      </c>
      <c r="I235" s="226"/>
      <c r="J235" s="226"/>
      <c r="K235" s="227">
        <f>ROUND(P235*H235,2)</f>
        <v>0</v>
      </c>
      <c r="L235" s="223" t="s">
        <v>1</v>
      </c>
      <c r="M235" s="44"/>
      <c r="N235" s="228" t="s">
        <v>1</v>
      </c>
      <c r="O235" s="229" t="s">
        <v>39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91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38"/>
      <c r="Z235" s="38"/>
      <c r="AA235" s="38"/>
      <c r="AB235" s="38"/>
      <c r="AC235" s="38"/>
      <c r="AD235" s="38"/>
      <c r="AE235" s="38"/>
      <c r="AR235" s="233" t="s">
        <v>198</v>
      </c>
      <c r="AT235" s="233" t="s">
        <v>171</v>
      </c>
      <c r="AU235" s="233" t="s">
        <v>85</v>
      </c>
      <c r="AY235" s="17" t="s">
        <v>168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7" t="s">
        <v>83</v>
      </c>
      <c r="BK235" s="234">
        <f>ROUND(P235*H235,2)</f>
        <v>0</v>
      </c>
      <c r="BL235" s="17" t="s">
        <v>198</v>
      </c>
      <c r="BM235" s="233" t="s">
        <v>351</v>
      </c>
    </row>
    <row r="236" s="2" customFormat="1">
      <c r="A236" s="38"/>
      <c r="B236" s="39"/>
      <c r="C236" s="40"/>
      <c r="D236" s="235" t="s">
        <v>176</v>
      </c>
      <c r="E236" s="40"/>
      <c r="F236" s="236" t="s">
        <v>1639</v>
      </c>
      <c r="G236" s="40"/>
      <c r="H236" s="40"/>
      <c r="I236" s="237"/>
      <c r="J236" s="237"/>
      <c r="K236" s="40"/>
      <c r="L236" s="40"/>
      <c r="M236" s="44"/>
      <c r="N236" s="238"/>
      <c r="O236" s="239"/>
      <c r="P236" s="91"/>
      <c r="Q236" s="91"/>
      <c r="R236" s="91"/>
      <c r="S236" s="91"/>
      <c r="T236" s="91"/>
      <c r="U236" s="91"/>
      <c r="V236" s="91"/>
      <c r="W236" s="91"/>
      <c r="X236" s="92"/>
      <c r="Y236" s="38"/>
      <c r="Z236" s="38"/>
      <c r="AA236" s="38"/>
      <c r="AB236" s="38"/>
      <c r="AC236" s="38"/>
      <c r="AD236" s="38"/>
      <c r="AE236" s="38"/>
      <c r="AT236" s="17" t="s">
        <v>176</v>
      </c>
      <c r="AU236" s="17" t="s">
        <v>85</v>
      </c>
    </row>
    <row r="237" s="2" customFormat="1" ht="24.15" customHeight="1">
      <c r="A237" s="38"/>
      <c r="B237" s="39"/>
      <c r="C237" s="221" t="s">
        <v>258</v>
      </c>
      <c r="D237" s="221" t="s">
        <v>171</v>
      </c>
      <c r="E237" s="222" t="s">
        <v>1640</v>
      </c>
      <c r="F237" s="223" t="s">
        <v>1641</v>
      </c>
      <c r="G237" s="224" t="s">
        <v>292</v>
      </c>
      <c r="H237" s="225">
        <v>2</v>
      </c>
      <c r="I237" s="226"/>
      <c r="J237" s="226"/>
      <c r="K237" s="227">
        <f>ROUND(P237*H237,2)</f>
        <v>0</v>
      </c>
      <c r="L237" s="223" t="s">
        <v>1</v>
      </c>
      <c r="M237" s="44"/>
      <c r="N237" s="228" t="s">
        <v>1</v>
      </c>
      <c r="O237" s="229" t="s">
        <v>39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91"/>
      <c r="T237" s="231">
        <f>S237*H237</f>
        <v>0</v>
      </c>
      <c r="U237" s="231">
        <v>0</v>
      </c>
      <c r="V237" s="231">
        <f>U237*H237</f>
        <v>0</v>
      </c>
      <c r="W237" s="231">
        <v>0</v>
      </c>
      <c r="X237" s="232">
        <f>W237*H237</f>
        <v>0</v>
      </c>
      <c r="Y237" s="38"/>
      <c r="Z237" s="38"/>
      <c r="AA237" s="38"/>
      <c r="AB237" s="38"/>
      <c r="AC237" s="38"/>
      <c r="AD237" s="38"/>
      <c r="AE237" s="38"/>
      <c r="AR237" s="233" t="s">
        <v>198</v>
      </c>
      <c r="AT237" s="233" t="s">
        <v>171</v>
      </c>
      <c r="AU237" s="233" t="s">
        <v>85</v>
      </c>
      <c r="AY237" s="17" t="s">
        <v>168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7" t="s">
        <v>83</v>
      </c>
      <c r="BK237" s="234">
        <f>ROUND(P237*H237,2)</f>
        <v>0</v>
      </c>
      <c r="BL237" s="17" t="s">
        <v>198</v>
      </c>
      <c r="BM237" s="233" t="s">
        <v>354</v>
      </c>
    </row>
    <row r="238" s="2" customFormat="1">
      <c r="A238" s="38"/>
      <c r="B238" s="39"/>
      <c r="C238" s="40"/>
      <c r="D238" s="235" t="s">
        <v>176</v>
      </c>
      <c r="E238" s="40"/>
      <c r="F238" s="236" t="s">
        <v>1641</v>
      </c>
      <c r="G238" s="40"/>
      <c r="H238" s="40"/>
      <c r="I238" s="237"/>
      <c r="J238" s="237"/>
      <c r="K238" s="40"/>
      <c r="L238" s="40"/>
      <c r="M238" s="44"/>
      <c r="N238" s="238"/>
      <c r="O238" s="239"/>
      <c r="P238" s="91"/>
      <c r="Q238" s="91"/>
      <c r="R238" s="91"/>
      <c r="S238" s="91"/>
      <c r="T238" s="91"/>
      <c r="U238" s="91"/>
      <c r="V238" s="91"/>
      <c r="W238" s="91"/>
      <c r="X238" s="92"/>
      <c r="Y238" s="38"/>
      <c r="Z238" s="38"/>
      <c r="AA238" s="38"/>
      <c r="AB238" s="38"/>
      <c r="AC238" s="38"/>
      <c r="AD238" s="38"/>
      <c r="AE238" s="38"/>
      <c r="AT238" s="17" t="s">
        <v>176</v>
      </c>
      <c r="AU238" s="17" t="s">
        <v>85</v>
      </c>
    </row>
    <row r="239" s="2" customFormat="1" ht="24.15" customHeight="1">
      <c r="A239" s="38"/>
      <c r="B239" s="39"/>
      <c r="C239" s="262" t="s">
        <v>355</v>
      </c>
      <c r="D239" s="262" t="s">
        <v>304</v>
      </c>
      <c r="E239" s="263" t="s">
        <v>1642</v>
      </c>
      <c r="F239" s="264" t="s">
        <v>1643</v>
      </c>
      <c r="G239" s="265" t="s">
        <v>292</v>
      </c>
      <c r="H239" s="266">
        <v>2</v>
      </c>
      <c r="I239" s="267"/>
      <c r="J239" s="268"/>
      <c r="K239" s="269">
        <f>ROUND(P239*H239,2)</f>
        <v>0</v>
      </c>
      <c r="L239" s="264" t="s">
        <v>1</v>
      </c>
      <c r="M239" s="270"/>
      <c r="N239" s="271" t="s">
        <v>1</v>
      </c>
      <c r="O239" s="229" t="s">
        <v>39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91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38"/>
      <c r="Z239" s="38"/>
      <c r="AA239" s="38"/>
      <c r="AB239" s="38"/>
      <c r="AC239" s="38"/>
      <c r="AD239" s="38"/>
      <c r="AE239" s="38"/>
      <c r="AR239" s="233" t="s">
        <v>236</v>
      </c>
      <c r="AT239" s="233" t="s">
        <v>304</v>
      </c>
      <c r="AU239" s="233" t="s">
        <v>85</v>
      </c>
      <c r="AY239" s="17" t="s">
        <v>168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7" t="s">
        <v>83</v>
      </c>
      <c r="BK239" s="234">
        <f>ROUND(P239*H239,2)</f>
        <v>0</v>
      </c>
      <c r="BL239" s="17" t="s">
        <v>198</v>
      </c>
      <c r="BM239" s="233" t="s">
        <v>358</v>
      </c>
    </row>
    <row r="240" s="2" customFormat="1">
      <c r="A240" s="38"/>
      <c r="B240" s="39"/>
      <c r="C240" s="40"/>
      <c r="D240" s="235" t="s">
        <v>176</v>
      </c>
      <c r="E240" s="40"/>
      <c r="F240" s="236" t="s">
        <v>1643</v>
      </c>
      <c r="G240" s="40"/>
      <c r="H240" s="40"/>
      <c r="I240" s="237"/>
      <c r="J240" s="237"/>
      <c r="K240" s="40"/>
      <c r="L240" s="40"/>
      <c r="M240" s="44"/>
      <c r="N240" s="238"/>
      <c r="O240" s="239"/>
      <c r="P240" s="91"/>
      <c r="Q240" s="91"/>
      <c r="R240" s="91"/>
      <c r="S240" s="91"/>
      <c r="T240" s="91"/>
      <c r="U240" s="91"/>
      <c r="V240" s="91"/>
      <c r="W240" s="91"/>
      <c r="X240" s="92"/>
      <c r="Y240" s="38"/>
      <c r="Z240" s="38"/>
      <c r="AA240" s="38"/>
      <c r="AB240" s="38"/>
      <c r="AC240" s="38"/>
      <c r="AD240" s="38"/>
      <c r="AE240" s="38"/>
      <c r="AT240" s="17" t="s">
        <v>176</v>
      </c>
      <c r="AU240" s="17" t="s">
        <v>85</v>
      </c>
    </row>
    <row r="241" s="2" customFormat="1" ht="24.15" customHeight="1">
      <c r="A241" s="38"/>
      <c r="B241" s="39"/>
      <c r="C241" s="221" t="s">
        <v>261</v>
      </c>
      <c r="D241" s="221" t="s">
        <v>171</v>
      </c>
      <c r="E241" s="222" t="s">
        <v>1644</v>
      </c>
      <c r="F241" s="223" t="s">
        <v>1645</v>
      </c>
      <c r="G241" s="224" t="s">
        <v>292</v>
      </c>
      <c r="H241" s="225">
        <v>2</v>
      </c>
      <c r="I241" s="226"/>
      <c r="J241" s="226"/>
      <c r="K241" s="227">
        <f>ROUND(P241*H241,2)</f>
        <v>0</v>
      </c>
      <c r="L241" s="223" t="s">
        <v>1</v>
      </c>
      <c r="M241" s="44"/>
      <c r="N241" s="228" t="s">
        <v>1</v>
      </c>
      <c r="O241" s="229" t="s">
        <v>39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91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38"/>
      <c r="Z241" s="38"/>
      <c r="AA241" s="38"/>
      <c r="AB241" s="38"/>
      <c r="AC241" s="38"/>
      <c r="AD241" s="38"/>
      <c r="AE241" s="38"/>
      <c r="AR241" s="233" t="s">
        <v>198</v>
      </c>
      <c r="AT241" s="233" t="s">
        <v>171</v>
      </c>
      <c r="AU241" s="233" t="s">
        <v>85</v>
      </c>
      <c r="AY241" s="17" t="s">
        <v>168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7" t="s">
        <v>83</v>
      </c>
      <c r="BK241" s="234">
        <f>ROUND(P241*H241,2)</f>
        <v>0</v>
      </c>
      <c r="BL241" s="17" t="s">
        <v>198</v>
      </c>
      <c r="BM241" s="233" t="s">
        <v>363</v>
      </c>
    </row>
    <row r="242" s="2" customFormat="1">
      <c r="A242" s="38"/>
      <c r="B242" s="39"/>
      <c r="C242" s="40"/>
      <c r="D242" s="235" t="s">
        <v>176</v>
      </c>
      <c r="E242" s="40"/>
      <c r="F242" s="236" t="s">
        <v>1645</v>
      </c>
      <c r="G242" s="40"/>
      <c r="H242" s="40"/>
      <c r="I242" s="237"/>
      <c r="J242" s="237"/>
      <c r="K242" s="40"/>
      <c r="L242" s="40"/>
      <c r="M242" s="44"/>
      <c r="N242" s="238"/>
      <c r="O242" s="239"/>
      <c r="P242" s="91"/>
      <c r="Q242" s="91"/>
      <c r="R242" s="91"/>
      <c r="S242" s="91"/>
      <c r="T242" s="91"/>
      <c r="U242" s="91"/>
      <c r="V242" s="91"/>
      <c r="W242" s="91"/>
      <c r="X242" s="92"/>
      <c r="Y242" s="38"/>
      <c r="Z242" s="38"/>
      <c r="AA242" s="38"/>
      <c r="AB242" s="38"/>
      <c r="AC242" s="38"/>
      <c r="AD242" s="38"/>
      <c r="AE242" s="38"/>
      <c r="AT242" s="17" t="s">
        <v>176</v>
      </c>
      <c r="AU242" s="17" t="s">
        <v>85</v>
      </c>
    </row>
    <row r="243" s="2" customFormat="1" ht="24.15" customHeight="1">
      <c r="A243" s="38"/>
      <c r="B243" s="39"/>
      <c r="C243" s="262" t="s">
        <v>365</v>
      </c>
      <c r="D243" s="262" t="s">
        <v>304</v>
      </c>
      <c r="E243" s="263" t="s">
        <v>1646</v>
      </c>
      <c r="F243" s="264" t="s">
        <v>1647</v>
      </c>
      <c r="G243" s="265" t="s">
        <v>292</v>
      </c>
      <c r="H243" s="266">
        <v>2</v>
      </c>
      <c r="I243" s="267"/>
      <c r="J243" s="268"/>
      <c r="K243" s="269">
        <f>ROUND(P243*H243,2)</f>
        <v>0</v>
      </c>
      <c r="L243" s="264" t="s">
        <v>1</v>
      </c>
      <c r="M243" s="270"/>
      <c r="N243" s="271" t="s">
        <v>1</v>
      </c>
      <c r="O243" s="229" t="s">
        <v>39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91"/>
      <c r="T243" s="231">
        <f>S243*H243</f>
        <v>0</v>
      </c>
      <c r="U243" s="231">
        <v>0</v>
      </c>
      <c r="V243" s="231">
        <f>U243*H243</f>
        <v>0</v>
      </c>
      <c r="W243" s="231">
        <v>0</v>
      </c>
      <c r="X243" s="232">
        <f>W243*H243</f>
        <v>0</v>
      </c>
      <c r="Y243" s="38"/>
      <c r="Z243" s="38"/>
      <c r="AA243" s="38"/>
      <c r="AB243" s="38"/>
      <c r="AC243" s="38"/>
      <c r="AD243" s="38"/>
      <c r="AE243" s="38"/>
      <c r="AR243" s="233" t="s">
        <v>236</v>
      </c>
      <c r="AT243" s="233" t="s">
        <v>304</v>
      </c>
      <c r="AU243" s="233" t="s">
        <v>85</v>
      </c>
      <c r="AY243" s="17" t="s">
        <v>168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7" t="s">
        <v>83</v>
      </c>
      <c r="BK243" s="234">
        <f>ROUND(P243*H243,2)</f>
        <v>0</v>
      </c>
      <c r="BL243" s="17" t="s">
        <v>198</v>
      </c>
      <c r="BM243" s="233" t="s">
        <v>368</v>
      </c>
    </row>
    <row r="244" s="2" customFormat="1">
      <c r="A244" s="38"/>
      <c r="B244" s="39"/>
      <c r="C244" s="40"/>
      <c r="D244" s="235" t="s">
        <v>176</v>
      </c>
      <c r="E244" s="40"/>
      <c r="F244" s="236" t="s">
        <v>1647</v>
      </c>
      <c r="G244" s="40"/>
      <c r="H244" s="40"/>
      <c r="I244" s="237"/>
      <c r="J244" s="237"/>
      <c r="K244" s="40"/>
      <c r="L244" s="40"/>
      <c r="M244" s="44"/>
      <c r="N244" s="238"/>
      <c r="O244" s="239"/>
      <c r="P244" s="91"/>
      <c r="Q244" s="91"/>
      <c r="R244" s="91"/>
      <c r="S244" s="91"/>
      <c r="T244" s="91"/>
      <c r="U244" s="91"/>
      <c r="V244" s="91"/>
      <c r="W244" s="91"/>
      <c r="X244" s="92"/>
      <c r="Y244" s="38"/>
      <c r="Z244" s="38"/>
      <c r="AA244" s="38"/>
      <c r="AB244" s="38"/>
      <c r="AC244" s="38"/>
      <c r="AD244" s="38"/>
      <c r="AE244" s="38"/>
      <c r="AT244" s="17" t="s">
        <v>176</v>
      </c>
      <c r="AU244" s="17" t="s">
        <v>85</v>
      </c>
    </row>
    <row r="245" s="2" customFormat="1" ht="24.15" customHeight="1">
      <c r="A245" s="38"/>
      <c r="B245" s="39"/>
      <c r="C245" s="221" t="s">
        <v>266</v>
      </c>
      <c r="D245" s="221" t="s">
        <v>171</v>
      </c>
      <c r="E245" s="222" t="s">
        <v>1648</v>
      </c>
      <c r="F245" s="223" t="s">
        <v>1649</v>
      </c>
      <c r="G245" s="224" t="s">
        <v>292</v>
      </c>
      <c r="H245" s="225">
        <v>2</v>
      </c>
      <c r="I245" s="226"/>
      <c r="J245" s="226"/>
      <c r="K245" s="227">
        <f>ROUND(P245*H245,2)</f>
        <v>0</v>
      </c>
      <c r="L245" s="223" t="s">
        <v>1</v>
      </c>
      <c r="M245" s="44"/>
      <c r="N245" s="228" t="s">
        <v>1</v>
      </c>
      <c r="O245" s="229" t="s">
        <v>39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198</v>
      </c>
      <c r="AT245" s="233" t="s">
        <v>171</v>
      </c>
      <c r="AU245" s="233" t="s">
        <v>85</v>
      </c>
      <c r="AY245" s="17" t="s">
        <v>168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83</v>
      </c>
      <c r="BK245" s="234">
        <f>ROUND(P245*H245,2)</f>
        <v>0</v>
      </c>
      <c r="BL245" s="17" t="s">
        <v>198</v>
      </c>
      <c r="BM245" s="233" t="s">
        <v>372</v>
      </c>
    </row>
    <row r="246" s="2" customFormat="1">
      <c r="A246" s="38"/>
      <c r="B246" s="39"/>
      <c r="C246" s="40"/>
      <c r="D246" s="235" t="s">
        <v>176</v>
      </c>
      <c r="E246" s="40"/>
      <c r="F246" s="236" t="s">
        <v>1649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176</v>
      </c>
      <c r="AU246" s="17" t="s">
        <v>85</v>
      </c>
    </row>
    <row r="247" s="2" customFormat="1" ht="33" customHeight="1">
      <c r="A247" s="38"/>
      <c r="B247" s="39"/>
      <c r="C247" s="262" t="s">
        <v>374</v>
      </c>
      <c r="D247" s="262" t="s">
        <v>304</v>
      </c>
      <c r="E247" s="263" t="s">
        <v>1650</v>
      </c>
      <c r="F247" s="264" t="s">
        <v>1651</v>
      </c>
      <c r="G247" s="265" t="s">
        <v>292</v>
      </c>
      <c r="H247" s="266">
        <v>1</v>
      </c>
      <c r="I247" s="267"/>
      <c r="J247" s="268"/>
      <c r="K247" s="269">
        <f>ROUND(P247*H247,2)</f>
        <v>0</v>
      </c>
      <c r="L247" s="264" t="s">
        <v>1</v>
      </c>
      <c r="M247" s="270"/>
      <c r="N247" s="271" t="s">
        <v>1</v>
      </c>
      <c r="O247" s="229" t="s">
        <v>39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91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38"/>
      <c r="Z247" s="38"/>
      <c r="AA247" s="38"/>
      <c r="AB247" s="38"/>
      <c r="AC247" s="38"/>
      <c r="AD247" s="38"/>
      <c r="AE247" s="38"/>
      <c r="AR247" s="233" t="s">
        <v>236</v>
      </c>
      <c r="AT247" s="233" t="s">
        <v>304</v>
      </c>
      <c r="AU247" s="233" t="s">
        <v>85</v>
      </c>
      <c r="AY247" s="17" t="s">
        <v>168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7" t="s">
        <v>83</v>
      </c>
      <c r="BK247" s="234">
        <f>ROUND(P247*H247,2)</f>
        <v>0</v>
      </c>
      <c r="BL247" s="17" t="s">
        <v>198</v>
      </c>
      <c r="BM247" s="233" t="s">
        <v>377</v>
      </c>
    </row>
    <row r="248" s="2" customFormat="1">
      <c r="A248" s="38"/>
      <c r="B248" s="39"/>
      <c r="C248" s="40"/>
      <c r="D248" s="235" t="s">
        <v>176</v>
      </c>
      <c r="E248" s="40"/>
      <c r="F248" s="236" t="s">
        <v>1651</v>
      </c>
      <c r="G248" s="40"/>
      <c r="H248" s="40"/>
      <c r="I248" s="237"/>
      <c r="J248" s="237"/>
      <c r="K248" s="40"/>
      <c r="L248" s="40"/>
      <c r="M248" s="44"/>
      <c r="N248" s="238"/>
      <c r="O248" s="239"/>
      <c r="P248" s="91"/>
      <c r="Q248" s="91"/>
      <c r="R248" s="91"/>
      <c r="S248" s="91"/>
      <c r="T248" s="91"/>
      <c r="U248" s="91"/>
      <c r="V248" s="91"/>
      <c r="W248" s="91"/>
      <c r="X248" s="92"/>
      <c r="Y248" s="38"/>
      <c r="Z248" s="38"/>
      <c r="AA248" s="38"/>
      <c r="AB248" s="38"/>
      <c r="AC248" s="38"/>
      <c r="AD248" s="38"/>
      <c r="AE248" s="38"/>
      <c r="AT248" s="17" t="s">
        <v>176</v>
      </c>
      <c r="AU248" s="17" t="s">
        <v>85</v>
      </c>
    </row>
    <row r="249" s="2" customFormat="1" ht="33" customHeight="1">
      <c r="A249" s="38"/>
      <c r="B249" s="39"/>
      <c r="C249" s="262" t="s">
        <v>270</v>
      </c>
      <c r="D249" s="262" t="s">
        <v>304</v>
      </c>
      <c r="E249" s="263" t="s">
        <v>1652</v>
      </c>
      <c r="F249" s="264" t="s">
        <v>1653</v>
      </c>
      <c r="G249" s="265" t="s">
        <v>292</v>
      </c>
      <c r="H249" s="266">
        <v>1</v>
      </c>
      <c r="I249" s="267"/>
      <c r="J249" s="268"/>
      <c r="K249" s="269">
        <f>ROUND(P249*H249,2)</f>
        <v>0</v>
      </c>
      <c r="L249" s="264" t="s">
        <v>1</v>
      </c>
      <c r="M249" s="270"/>
      <c r="N249" s="271" t="s">
        <v>1</v>
      </c>
      <c r="O249" s="229" t="s">
        <v>39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91"/>
      <c r="T249" s="231">
        <f>S249*H249</f>
        <v>0</v>
      </c>
      <c r="U249" s="231">
        <v>0</v>
      </c>
      <c r="V249" s="231">
        <f>U249*H249</f>
        <v>0</v>
      </c>
      <c r="W249" s="231">
        <v>0</v>
      </c>
      <c r="X249" s="232">
        <f>W249*H249</f>
        <v>0</v>
      </c>
      <c r="Y249" s="38"/>
      <c r="Z249" s="38"/>
      <c r="AA249" s="38"/>
      <c r="AB249" s="38"/>
      <c r="AC249" s="38"/>
      <c r="AD249" s="38"/>
      <c r="AE249" s="38"/>
      <c r="AR249" s="233" t="s">
        <v>236</v>
      </c>
      <c r="AT249" s="233" t="s">
        <v>304</v>
      </c>
      <c r="AU249" s="233" t="s">
        <v>85</v>
      </c>
      <c r="AY249" s="17" t="s">
        <v>168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7" t="s">
        <v>83</v>
      </c>
      <c r="BK249" s="234">
        <f>ROUND(P249*H249,2)</f>
        <v>0</v>
      </c>
      <c r="BL249" s="17" t="s">
        <v>198</v>
      </c>
      <c r="BM249" s="233" t="s">
        <v>382</v>
      </c>
    </row>
    <row r="250" s="2" customFormat="1">
      <c r="A250" s="38"/>
      <c r="B250" s="39"/>
      <c r="C250" s="40"/>
      <c r="D250" s="235" t="s">
        <v>176</v>
      </c>
      <c r="E250" s="40"/>
      <c r="F250" s="236" t="s">
        <v>1653</v>
      </c>
      <c r="G250" s="40"/>
      <c r="H250" s="40"/>
      <c r="I250" s="237"/>
      <c r="J250" s="237"/>
      <c r="K250" s="40"/>
      <c r="L250" s="40"/>
      <c r="M250" s="44"/>
      <c r="N250" s="238"/>
      <c r="O250" s="239"/>
      <c r="P250" s="91"/>
      <c r="Q250" s="91"/>
      <c r="R250" s="91"/>
      <c r="S250" s="91"/>
      <c r="T250" s="91"/>
      <c r="U250" s="91"/>
      <c r="V250" s="91"/>
      <c r="W250" s="91"/>
      <c r="X250" s="92"/>
      <c r="Y250" s="38"/>
      <c r="Z250" s="38"/>
      <c r="AA250" s="38"/>
      <c r="AB250" s="38"/>
      <c r="AC250" s="38"/>
      <c r="AD250" s="38"/>
      <c r="AE250" s="38"/>
      <c r="AT250" s="17" t="s">
        <v>176</v>
      </c>
      <c r="AU250" s="17" t="s">
        <v>85</v>
      </c>
    </row>
    <row r="251" s="2" customFormat="1" ht="21.75" customHeight="1">
      <c r="A251" s="38"/>
      <c r="B251" s="39"/>
      <c r="C251" s="221" t="s">
        <v>383</v>
      </c>
      <c r="D251" s="221" t="s">
        <v>171</v>
      </c>
      <c r="E251" s="222" t="s">
        <v>1654</v>
      </c>
      <c r="F251" s="223" t="s">
        <v>1655</v>
      </c>
      <c r="G251" s="224" t="s">
        <v>292</v>
      </c>
      <c r="H251" s="225">
        <v>4</v>
      </c>
      <c r="I251" s="226"/>
      <c r="J251" s="226"/>
      <c r="K251" s="227">
        <f>ROUND(P251*H251,2)</f>
        <v>0</v>
      </c>
      <c r="L251" s="223" t="s">
        <v>1</v>
      </c>
      <c r="M251" s="44"/>
      <c r="N251" s="228" t="s">
        <v>1</v>
      </c>
      <c r="O251" s="229" t="s">
        <v>39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91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38"/>
      <c r="Z251" s="38"/>
      <c r="AA251" s="38"/>
      <c r="AB251" s="38"/>
      <c r="AC251" s="38"/>
      <c r="AD251" s="38"/>
      <c r="AE251" s="38"/>
      <c r="AR251" s="233" t="s">
        <v>198</v>
      </c>
      <c r="AT251" s="233" t="s">
        <v>171</v>
      </c>
      <c r="AU251" s="233" t="s">
        <v>85</v>
      </c>
      <c r="AY251" s="17" t="s">
        <v>168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7" t="s">
        <v>83</v>
      </c>
      <c r="BK251" s="234">
        <f>ROUND(P251*H251,2)</f>
        <v>0</v>
      </c>
      <c r="BL251" s="17" t="s">
        <v>198</v>
      </c>
      <c r="BM251" s="233" t="s">
        <v>386</v>
      </c>
    </row>
    <row r="252" s="2" customFormat="1">
      <c r="A252" s="38"/>
      <c r="B252" s="39"/>
      <c r="C252" s="40"/>
      <c r="D252" s="235" t="s">
        <v>176</v>
      </c>
      <c r="E252" s="40"/>
      <c r="F252" s="236" t="s">
        <v>1655</v>
      </c>
      <c r="G252" s="40"/>
      <c r="H252" s="40"/>
      <c r="I252" s="237"/>
      <c r="J252" s="237"/>
      <c r="K252" s="40"/>
      <c r="L252" s="40"/>
      <c r="M252" s="44"/>
      <c r="N252" s="238"/>
      <c r="O252" s="239"/>
      <c r="P252" s="91"/>
      <c r="Q252" s="91"/>
      <c r="R252" s="91"/>
      <c r="S252" s="91"/>
      <c r="T252" s="91"/>
      <c r="U252" s="91"/>
      <c r="V252" s="91"/>
      <c r="W252" s="91"/>
      <c r="X252" s="92"/>
      <c r="Y252" s="38"/>
      <c r="Z252" s="38"/>
      <c r="AA252" s="38"/>
      <c r="AB252" s="38"/>
      <c r="AC252" s="38"/>
      <c r="AD252" s="38"/>
      <c r="AE252" s="38"/>
      <c r="AT252" s="17" t="s">
        <v>176</v>
      </c>
      <c r="AU252" s="17" t="s">
        <v>85</v>
      </c>
    </row>
    <row r="253" s="2" customFormat="1" ht="24.15" customHeight="1">
      <c r="A253" s="38"/>
      <c r="B253" s="39"/>
      <c r="C253" s="262" t="s">
        <v>274</v>
      </c>
      <c r="D253" s="262" t="s">
        <v>304</v>
      </c>
      <c r="E253" s="263" t="s">
        <v>1656</v>
      </c>
      <c r="F253" s="264" t="s">
        <v>1657</v>
      </c>
      <c r="G253" s="265" t="s">
        <v>292</v>
      </c>
      <c r="H253" s="266">
        <v>4</v>
      </c>
      <c r="I253" s="267"/>
      <c r="J253" s="268"/>
      <c r="K253" s="269">
        <f>ROUND(P253*H253,2)</f>
        <v>0</v>
      </c>
      <c r="L253" s="264" t="s">
        <v>1</v>
      </c>
      <c r="M253" s="270"/>
      <c r="N253" s="271" t="s">
        <v>1</v>
      </c>
      <c r="O253" s="229" t="s">
        <v>39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91"/>
      <c r="T253" s="231">
        <f>S253*H253</f>
        <v>0</v>
      </c>
      <c r="U253" s="231">
        <v>0</v>
      </c>
      <c r="V253" s="231">
        <f>U253*H253</f>
        <v>0</v>
      </c>
      <c r="W253" s="231">
        <v>0</v>
      </c>
      <c r="X253" s="232">
        <f>W253*H253</f>
        <v>0</v>
      </c>
      <c r="Y253" s="38"/>
      <c r="Z253" s="38"/>
      <c r="AA253" s="38"/>
      <c r="AB253" s="38"/>
      <c r="AC253" s="38"/>
      <c r="AD253" s="38"/>
      <c r="AE253" s="38"/>
      <c r="AR253" s="233" t="s">
        <v>236</v>
      </c>
      <c r="AT253" s="233" t="s">
        <v>304</v>
      </c>
      <c r="AU253" s="233" t="s">
        <v>85</v>
      </c>
      <c r="AY253" s="17" t="s">
        <v>168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7" t="s">
        <v>83</v>
      </c>
      <c r="BK253" s="234">
        <f>ROUND(P253*H253,2)</f>
        <v>0</v>
      </c>
      <c r="BL253" s="17" t="s">
        <v>198</v>
      </c>
      <c r="BM253" s="233" t="s">
        <v>390</v>
      </c>
    </row>
    <row r="254" s="2" customFormat="1">
      <c r="A254" s="38"/>
      <c r="B254" s="39"/>
      <c r="C254" s="40"/>
      <c r="D254" s="235" t="s">
        <v>176</v>
      </c>
      <c r="E254" s="40"/>
      <c r="F254" s="236" t="s">
        <v>1657</v>
      </c>
      <c r="G254" s="40"/>
      <c r="H254" s="40"/>
      <c r="I254" s="237"/>
      <c r="J254" s="237"/>
      <c r="K254" s="40"/>
      <c r="L254" s="40"/>
      <c r="M254" s="44"/>
      <c r="N254" s="238"/>
      <c r="O254" s="239"/>
      <c r="P254" s="91"/>
      <c r="Q254" s="91"/>
      <c r="R254" s="91"/>
      <c r="S254" s="91"/>
      <c r="T254" s="91"/>
      <c r="U254" s="91"/>
      <c r="V254" s="91"/>
      <c r="W254" s="91"/>
      <c r="X254" s="92"/>
      <c r="Y254" s="38"/>
      <c r="Z254" s="38"/>
      <c r="AA254" s="38"/>
      <c r="AB254" s="38"/>
      <c r="AC254" s="38"/>
      <c r="AD254" s="38"/>
      <c r="AE254" s="38"/>
      <c r="AT254" s="17" t="s">
        <v>176</v>
      </c>
      <c r="AU254" s="17" t="s">
        <v>85</v>
      </c>
    </row>
    <row r="255" s="2" customFormat="1" ht="16.5" customHeight="1">
      <c r="A255" s="38"/>
      <c r="B255" s="39"/>
      <c r="C255" s="221" t="s">
        <v>391</v>
      </c>
      <c r="D255" s="221" t="s">
        <v>171</v>
      </c>
      <c r="E255" s="222" t="s">
        <v>1658</v>
      </c>
      <c r="F255" s="223" t="s">
        <v>1659</v>
      </c>
      <c r="G255" s="224" t="s">
        <v>1660</v>
      </c>
      <c r="H255" s="225">
        <v>1.6</v>
      </c>
      <c r="I255" s="226"/>
      <c r="J255" s="226"/>
      <c r="K255" s="227">
        <f>ROUND(P255*H255,2)</f>
        <v>0</v>
      </c>
      <c r="L255" s="223" t="s">
        <v>1</v>
      </c>
      <c r="M255" s="44"/>
      <c r="N255" s="228" t="s">
        <v>1</v>
      </c>
      <c r="O255" s="229" t="s">
        <v>39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91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38"/>
      <c r="Z255" s="38"/>
      <c r="AA255" s="38"/>
      <c r="AB255" s="38"/>
      <c r="AC255" s="38"/>
      <c r="AD255" s="38"/>
      <c r="AE255" s="38"/>
      <c r="AR255" s="233" t="s">
        <v>198</v>
      </c>
      <c r="AT255" s="233" t="s">
        <v>171</v>
      </c>
      <c r="AU255" s="233" t="s">
        <v>85</v>
      </c>
      <c r="AY255" s="17" t="s">
        <v>168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7" t="s">
        <v>83</v>
      </c>
      <c r="BK255" s="234">
        <f>ROUND(P255*H255,2)</f>
        <v>0</v>
      </c>
      <c r="BL255" s="17" t="s">
        <v>198</v>
      </c>
      <c r="BM255" s="233" t="s">
        <v>394</v>
      </c>
    </row>
    <row r="256" s="2" customFormat="1">
      <c r="A256" s="38"/>
      <c r="B256" s="39"/>
      <c r="C256" s="40"/>
      <c r="D256" s="235" t="s">
        <v>176</v>
      </c>
      <c r="E256" s="40"/>
      <c r="F256" s="236" t="s">
        <v>1659</v>
      </c>
      <c r="G256" s="40"/>
      <c r="H256" s="40"/>
      <c r="I256" s="237"/>
      <c r="J256" s="237"/>
      <c r="K256" s="40"/>
      <c r="L256" s="40"/>
      <c r="M256" s="44"/>
      <c r="N256" s="238"/>
      <c r="O256" s="239"/>
      <c r="P256" s="91"/>
      <c r="Q256" s="91"/>
      <c r="R256" s="91"/>
      <c r="S256" s="91"/>
      <c r="T256" s="91"/>
      <c r="U256" s="91"/>
      <c r="V256" s="91"/>
      <c r="W256" s="91"/>
      <c r="X256" s="92"/>
      <c r="Y256" s="38"/>
      <c r="Z256" s="38"/>
      <c r="AA256" s="38"/>
      <c r="AB256" s="38"/>
      <c r="AC256" s="38"/>
      <c r="AD256" s="38"/>
      <c r="AE256" s="38"/>
      <c r="AT256" s="17" t="s">
        <v>176</v>
      </c>
      <c r="AU256" s="17" t="s">
        <v>85</v>
      </c>
    </row>
    <row r="257" s="2" customFormat="1" ht="16.5" customHeight="1">
      <c r="A257" s="38"/>
      <c r="B257" s="39"/>
      <c r="C257" s="262" t="s">
        <v>278</v>
      </c>
      <c r="D257" s="262" t="s">
        <v>304</v>
      </c>
      <c r="E257" s="263" t="s">
        <v>1661</v>
      </c>
      <c r="F257" s="264" t="s">
        <v>1662</v>
      </c>
      <c r="G257" s="265" t="s">
        <v>1660</v>
      </c>
      <c r="H257" s="266">
        <v>1.6</v>
      </c>
      <c r="I257" s="267"/>
      <c r="J257" s="268"/>
      <c r="K257" s="269">
        <f>ROUND(P257*H257,2)</f>
        <v>0</v>
      </c>
      <c r="L257" s="264" t="s">
        <v>1</v>
      </c>
      <c r="M257" s="270"/>
      <c r="N257" s="271" t="s">
        <v>1</v>
      </c>
      <c r="O257" s="229" t="s">
        <v>39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91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38"/>
      <c r="Z257" s="38"/>
      <c r="AA257" s="38"/>
      <c r="AB257" s="38"/>
      <c r="AC257" s="38"/>
      <c r="AD257" s="38"/>
      <c r="AE257" s="38"/>
      <c r="AR257" s="233" t="s">
        <v>236</v>
      </c>
      <c r="AT257" s="233" t="s">
        <v>304</v>
      </c>
      <c r="AU257" s="233" t="s">
        <v>85</v>
      </c>
      <c r="AY257" s="17" t="s">
        <v>168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7" t="s">
        <v>83</v>
      </c>
      <c r="BK257" s="234">
        <f>ROUND(P257*H257,2)</f>
        <v>0</v>
      </c>
      <c r="BL257" s="17" t="s">
        <v>198</v>
      </c>
      <c r="BM257" s="233" t="s">
        <v>397</v>
      </c>
    </row>
    <row r="258" s="2" customFormat="1">
      <c r="A258" s="38"/>
      <c r="B258" s="39"/>
      <c r="C258" s="40"/>
      <c r="D258" s="235" t="s">
        <v>176</v>
      </c>
      <c r="E258" s="40"/>
      <c r="F258" s="236" t="s">
        <v>1662</v>
      </c>
      <c r="G258" s="40"/>
      <c r="H258" s="40"/>
      <c r="I258" s="237"/>
      <c r="J258" s="237"/>
      <c r="K258" s="40"/>
      <c r="L258" s="40"/>
      <c r="M258" s="44"/>
      <c r="N258" s="238"/>
      <c r="O258" s="239"/>
      <c r="P258" s="91"/>
      <c r="Q258" s="91"/>
      <c r="R258" s="91"/>
      <c r="S258" s="91"/>
      <c r="T258" s="91"/>
      <c r="U258" s="91"/>
      <c r="V258" s="91"/>
      <c r="W258" s="91"/>
      <c r="X258" s="92"/>
      <c r="Y258" s="38"/>
      <c r="Z258" s="38"/>
      <c r="AA258" s="38"/>
      <c r="AB258" s="38"/>
      <c r="AC258" s="38"/>
      <c r="AD258" s="38"/>
      <c r="AE258" s="38"/>
      <c r="AT258" s="17" t="s">
        <v>176</v>
      </c>
      <c r="AU258" s="17" t="s">
        <v>85</v>
      </c>
    </row>
    <row r="259" s="2" customFormat="1" ht="24.15" customHeight="1">
      <c r="A259" s="38"/>
      <c r="B259" s="39"/>
      <c r="C259" s="221" t="s">
        <v>400</v>
      </c>
      <c r="D259" s="221" t="s">
        <v>171</v>
      </c>
      <c r="E259" s="222" t="s">
        <v>1663</v>
      </c>
      <c r="F259" s="223" t="s">
        <v>1664</v>
      </c>
      <c r="G259" s="224" t="s">
        <v>226</v>
      </c>
      <c r="H259" s="225">
        <v>1.2</v>
      </c>
      <c r="I259" s="226"/>
      <c r="J259" s="226"/>
      <c r="K259" s="227">
        <f>ROUND(P259*H259,2)</f>
        <v>0</v>
      </c>
      <c r="L259" s="223" t="s">
        <v>1</v>
      </c>
      <c r="M259" s="44"/>
      <c r="N259" s="228" t="s">
        <v>1</v>
      </c>
      <c r="O259" s="229" t="s">
        <v>39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91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38"/>
      <c r="Z259" s="38"/>
      <c r="AA259" s="38"/>
      <c r="AB259" s="38"/>
      <c r="AC259" s="38"/>
      <c r="AD259" s="38"/>
      <c r="AE259" s="38"/>
      <c r="AR259" s="233" t="s">
        <v>198</v>
      </c>
      <c r="AT259" s="233" t="s">
        <v>171</v>
      </c>
      <c r="AU259" s="233" t="s">
        <v>85</v>
      </c>
      <c r="AY259" s="17" t="s">
        <v>168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7" t="s">
        <v>83</v>
      </c>
      <c r="BK259" s="234">
        <f>ROUND(P259*H259,2)</f>
        <v>0</v>
      </c>
      <c r="BL259" s="17" t="s">
        <v>198</v>
      </c>
      <c r="BM259" s="233" t="s">
        <v>403</v>
      </c>
    </row>
    <row r="260" s="2" customFormat="1">
      <c r="A260" s="38"/>
      <c r="B260" s="39"/>
      <c r="C260" s="40"/>
      <c r="D260" s="235" t="s">
        <v>176</v>
      </c>
      <c r="E260" s="40"/>
      <c r="F260" s="236" t="s">
        <v>1664</v>
      </c>
      <c r="G260" s="40"/>
      <c r="H260" s="40"/>
      <c r="I260" s="237"/>
      <c r="J260" s="237"/>
      <c r="K260" s="40"/>
      <c r="L260" s="40"/>
      <c r="M260" s="44"/>
      <c r="N260" s="285"/>
      <c r="O260" s="286"/>
      <c r="P260" s="287"/>
      <c r="Q260" s="287"/>
      <c r="R260" s="287"/>
      <c r="S260" s="287"/>
      <c r="T260" s="287"/>
      <c r="U260" s="287"/>
      <c r="V260" s="287"/>
      <c r="W260" s="287"/>
      <c r="X260" s="288"/>
      <c r="Y260" s="38"/>
      <c r="Z260" s="38"/>
      <c r="AA260" s="38"/>
      <c r="AB260" s="38"/>
      <c r="AC260" s="38"/>
      <c r="AD260" s="38"/>
      <c r="AE260" s="38"/>
      <c r="AT260" s="17" t="s">
        <v>176</v>
      </c>
      <c r="AU260" s="17" t="s">
        <v>85</v>
      </c>
    </row>
    <row r="261" s="2" customFormat="1" ht="6.96" customHeight="1">
      <c r="A261" s="38"/>
      <c r="B261" s="66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44"/>
      <c r="N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</sheetData>
  <sheetProtection sheet="1" autoFilter="0" formatColumns="0" formatRows="0" objects="1" scenarios="1" spinCount="100000" saltValue="2LFUaF8N8zo/GPJAu17B7NQcReaOjd+yuudNNcbpvyoSuV1QmxNrN/3ln1arjXYhnP0p6BOpI6m38sdWMsEDRQ==" hashValue="jsl1mC5QTxbah2+mbHydRQBGQgErmAJkJhxhhYFhNeBd3W4ktGE0vunqVS13N0ONopWzCalhXYWywJdBqIxzCA==" algorithmName="SHA-512" password="CC35"/>
  <autoFilter ref="C126:L26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1665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ROUND(K125,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ROUND((SUM(BE125:BE178)),  2)</f>
        <v>0</v>
      </c>
      <c r="G35" s="38"/>
      <c r="H35" s="38"/>
      <c r="I35" s="156">
        <v>0.21</v>
      </c>
      <c r="J35" s="38"/>
      <c r="K35" s="151">
        <f>ROUND(((SUM(BE125:BE178))*I35),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ROUND((SUM(BF125:BF178)),  2)</f>
        <v>0</v>
      </c>
      <c r="G36" s="38"/>
      <c r="H36" s="38"/>
      <c r="I36" s="156">
        <v>0.12</v>
      </c>
      <c r="J36" s="38"/>
      <c r="K36" s="151">
        <f>ROUND(((SUM(BF125:BF178))*I36),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ROUND((SUM(BG125:BG178)),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ROUND((SUM(BH125:BH178)),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ROUND((SUM(BI125:BI178)),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SO-01 VYT - Vytápění D14d...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Q125</f>
        <v>0</v>
      </c>
      <c r="J96" s="110">
        <f>R125</f>
        <v>0</v>
      </c>
      <c r="K96" s="110">
        <f>K125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Q126</f>
        <v>0</v>
      </c>
      <c r="J97" s="184">
        <f>R126</f>
        <v>0</v>
      </c>
      <c r="K97" s="184">
        <f>K126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Q127</f>
        <v>0</v>
      </c>
      <c r="J98" s="190">
        <f>R127</f>
        <v>0</v>
      </c>
      <c r="K98" s="190">
        <f>K127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</v>
      </c>
      <c r="E99" s="189"/>
      <c r="F99" s="189"/>
      <c r="G99" s="189"/>
      <c r="H99" s="189"/>
      <c r="I99" s="190">
        <f>Q130</f>
        <v>0</v>
      </c>
      <c r="J99" s="190">
        <f>R130</f>
        <v>0</v>
      </c>
      <c r="K99" s="190">
        <f>K130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131</v>
      </c>
      <c r="E100" s="189"/>
      <c r="F100" s="189"/>
      <c r="G100" s="189"/>
      <c r="H100" s="189"/>
      <c r="I100" s="190">
        <f>Q133</f>
        <v>0</v>
      </c>
      <c r="J100" s="190">
        <f>R133</f>
        <v>0</v>
      </c>
      <c r="K100" s="190">
        <f>K133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132</v>
      </c>
      <c r="E101" s="189"/>
      <c r="F101" s="189"/>
      <c r="G101" s="189"/>
      <c r="H101" s="189"/>
      <c r="I101" s="190">
        <f>Q146</f>
        <v>0</v>
      </c>
      <c r="J101" s="190">
        <f>R146</f>
        <v>0</v>
      </c>
      <c r="K101" s="190">
        <f>K146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133</v>
      </c>
      <c r="E102" s="183"/>
      <c r="F102" s="183"/>
      <c r="G102" s="183"/>
      <c r="H102" s="183"/>
      <c r="I102" s="184">
        <f>Q149</f>
        <v>0</v>
      </c>
      <c r="J102" s="184">
        <f>R149</f>
        <v>0</v>
      </c>
      <c r="K102" s="184">
        <f>K149</f>
        <v>0</v>
      </c>
      <c r="L102" s="181"/>
      <c r="M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1561</v>
      </c>
      <c r="E103" s="189"/>
      <c r="F103" s="189"/>
      <c r="G103" s="189"/>
      <c r="H103" s="189"/>
      <c r="I103" s="190">
        <f>Q150</f>
        <v>0</v>
      </c>
      <c r="J103" s="190">
        <f>R150</f>
        <v>0</v>
      </c>
      <c r="K103" s="190">
        <f>K150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1666</v>
      </c>
      <c r="E104" s="189"/>
      <c r="F104" s="189"/>
      <c r="G104" s="189"/>
      <c r="H104" s="189"/>
      <c r="I104" s="190">
        <f>Q161</f>
        <v>0</v>
      </c>
      <c r="J104" s="190">
        <f>R161</f>
        <v>0</v>
      </c>
      <c r="K104" s="190">
        <f>K161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1667</v>
      </c>
      <c r="E105" s="189"/>
      <c r="F105" s="189"/>
      <c r="G105" s="189"/>
      <c r="H105" s="189"/>
      <c r="I105" s="190">
        <f>Q172</f>
        <v>0</v>
      </c>
      <c r="J105" s="190">
        <f>R172</f>
        <v>0</v>
      </c>
      <c r="K105" s="190">
        <f>K172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149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17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23-416 - Dostavba budovy - zkapacitnění - ZŠ Hovorčovická, Praha 8</v>
      </c>
      <c r="F115" s="32"/>
      <c r="G115" s="32"/>
      <c r="H115" s="32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SO-01 VYT - Vytápění D14d...</v>
      </c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21</v>
      </c>
      <c r="D119" s="40"/>
      <c r="E119" s="40"/>
      <c r="F119" s="27" t="str">
        <f>F12</f>
        <v xml:space="preserve"> </v>
      </c>
      <c r="G119" s="40"/>
      <c r="H119" s="40"/>
      <c r="I119" s="32" t="s">
        <v>23</v>
      </c>
      <c r="J119" s="79" t="str">
        <f>IF(J12="","",J12)</f>
        <v>19. 9. 2025</v>
      </c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25</v>
      </c>
      <c r="D121" s="40"/>
      <c r="E121" s="40"/>
      <c r="F121" s="27" t="str">
        <f>E15</f>
        <v xml:space="preserve"> </v>
      </c>
      <c r="G121" s="40"/>
      <c r="H121" s="40"/>
      <c r="I121" s="32" t="s">
        <v>30</v>
      </c>
      <c r="J121" s="36" t="str">
        <f>E21</f>
        <v xml:space="preserve"> </v>
      </c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150</v>
      </c>
      <c r="D124" s="195" t="s">
        <v>59</v>
      </c>
      <c r="E124" s="195" t="s">
        <v>55</v>
      </c>
      <c r="F124" s="195" t="s">
        <v>56</v>
      </c>
      <c r="G124" s="195" t="s">
        <v>151</v>
      </c>
      <c r="H124" s="195" t="s">
        <v>152</v>
      </c>
      <c r="I124" s="195" t="s">
        <v>153</v>
      </c>
      <c r="J124" s="195" t="s">
        <v>154</v>
      </c>
      <c r="K124" s="195" t="s">
        <v>119</v>
      </c>
      <c r="L124" s="196" t="s">
        <v>155</v>
      </c>
      <c r="M124" s="197"/>
      <c r="N124" s="100" t="s">
        <v>1</v>
      </c>
      <c r="O124" s="101" t="s">
        <v>38</v>
      </c>
      <c r="P124" s="101" t="s">
        <v>156</v>
      </c>
      <c r="Q124" s="101" t="s">
        <v>157</v>
      </c>
      <c r="R124" s="101" t="s">
        <v>158</v>
      </c>
      <c r="S124" s="101" t="s">
        <v>159</v>
      </c>
      <c r="T124" s="101" t="s">
        <v>160</v>
      </c>
      <c r="U124" s="101" t="s">
        <v>161</v>
      </c>
      <c r="V124" s="101" t="s">
        <v>162</v>
      </c>
      <c r="W124" s="101" t="s">
        <v>163</v>
      </c>
      <c r="X124" s="102" t="s">
        <v>164</v>
      </c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165</v>
      </c>
      <c r="D125" s="40"/>
      <c r="E125" s="40"/>
      <c r="F125" s="40"/>
      <c r="G125" s="40"/>
      <c r="H125" s="40"/>
      <c r="I125" s="40"/>
      <c r="J125" s="40"/>
      <c r="K125" s="198">
        <f>BK125</f>
        <v>0</v>
      </c>
      <c r="L125" s="40"/>
      <c r="M125" s="44"/>
      <c r="N125" s="103"/>
      <c r="O125" s="199"/>
      <c r="P125" s="104"/>
      <c r="Q125" s="200">
        <f>Q126+Q149</f>
        <v>0</v>
      </c>
      <c r="R125" s="200">
        <f>R126+R149</f>
        <v>0</v>
      </c>
      <c r="S125" s="104"/>
      <c r="T125" s="201">
        <f>T126+T149</f>
        <v>0</v>
      </c>
      <c r="U125" s="104"/>
      <c r="V125" s="201">
        <f>V126+V149</f>
        <v>0</v>
      </c>
      <c r="W125" s="104"/>
      <c r="X125" s="202">
        <f>X126+X149</f>
        <v>0</v>
      </c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121</v>
      </c>
      <c r="BK125" s="203">
        <f>BK126+BK149</f>
        <v>0</v>
      </c>
    </row>
    <row r="126" s="12" customFormat="1" ht="25.92" customHeight="1">
      <c r="A126" s="12"/>
      <c r="B126" s="204"/>
      <c r="C126" s="205"/>
      <c r="D126" s="206" t="s">
        <v>75</v>
      </c>
      <c r="E126" s="207" t="s">
        <v>166</v>
      </c>
      <c r="F126" s="207" t="s">
        <v>167</v>
      </c>
      <c r="G126" s="205"/>
      <c r="H126" s="205"/>
      <c r="I126" s="208"/>
      <c r="J126" s="208"/>
      <c r="K126" s="209">
        <f>BK126</f>
        <v>0</v>
      </c>
      <c r="L126" s="205"/>
      <c r="M126" s="210"/>
      <c r="N126" s="211"/>
      <c r="O126" s="212"/>
      <c r="P126" s="212"/>
      <c r="Q126" s="213">
        <f>Q127+Q130+Q133+Q146</f>
        <v>0</v>
      </c>
      <c r="R126" s="213">
        <f>R127+R130+R133+R146</f>
        <v>0</v>
      </c>
      <c r="S126" s="212"/>
      <c r="T126" s="214">
        <f>T127+T130+T133+T146</f>
        <v>0</v>
      </c>
      <c r="U126" s="212"/>
      <c r="V126" s="214">
        <f>V127+V130+V133+V146</f>
        <v>0</v>
      </c>
      <c r="W126" s="212"/>
      <c r="X126" s="215">
        <f>X127+X130+X133+X146</f>
        <v>0</v>
      </c>
      <c r="Y126" s="12"/>
      <c r="Z126" s="12"/>
      <c r="AA126" s="12"/>
      <c r="AB126" s="12"/>
      <c r="AC126" s="12"/>
      <c r="AD126" s="12"/>
      <c r="AE126" s="12"/>
      <c r="AR126" s="216" t="s">
        <v>83</v>
      </c>
      <c r="AT126" s="217" t="s">
        <v>75</v>
      </c>
      <c r="AU126" s="217" t="s">
        <v>76</v>
      </c>
      <c r="AY126" s="216" t="s">
        <v>168</v>
      </c>
      <c r="BK126" s="218">
        <f>BK127+BK130+BK133+BK146</f>
        <v>0</v>
      </c>
    </row>
    <row r="127" s="12" customFormat="1" ht="22.8" customHeight="1">
      <c r="A127" s="12"/>
      <c r="B127" s="204"/>
      <c r="C127" s="205"/>
      <c r="D127" s="206" t="s">
        <v>75</v>
      </c>
      <c r="E127" s="219" t="s">
        <v>179</v>
      </c>
      <c r="F127" s="219" t="s">
        <v>275</v>
      </c>
      <c r="G127" s="205"/>
      <c r="H127" s="205"/>
      <c r="I127" s="208"/>
      <c r="J127" s="208"/>
      <c r="K127" s="220">
        <f>BK127</f>
        <v>0</v>
      </c>
      <c r="L127" s="205"/>
      <c r="M127" s="210"/>
      <c r="N127" s="211"/>
      <c r="O127" s="212"/>
      <c r="P127" s="212"/>
      <c r="Q127" s="213">
        <f>SUM(Q128:Q129)</f>
        <v>0</v>
      </c>
      <c r="R127" s="213">
        <f>SUM(R128:R129)</f>
        <v>0</v>
      </c>
      <c r="S127" s="212"/>
      <c r="T127" s="214">
        <f>SUM(T128:T129)</f>
        <v>0</v>
      </c>
      <c r="U127" s="212"/>
      <c r="V127" s="214">
        <f>SUM(V128:V129)</f>
        <v>0</v>
      </c>
      <c r="W127" s="212"/>
      <c r="X127" s="215">
        <f>SUM(X128:X129)</f>
        <v>0</v>
      </c>
      <c r="Y127" s="12"/>
      <c r="Z127" s="12"/>
      <c r="AA127" s="12"/>
      <c r="AB127" s="12"/>
      <c r="AC127" s="12"/>
      <c r="AD127" s="12"/>
      <c r="AE127" s="12"/>
      <c r="AR127" s="216" t="s">
        <v>83</v>
      </c>
      <c r="AT127" s="217" t="s">
        <v>75</v>
      </c>
      <c r="AU127" s="217" t="s">
        <v>83</v>
      </c>
      <c r="AY127" s="216" t="s">
        <v>168</v>
      </c>
      <c r="BK127" s="218">
        <f>SUM(BK128:BK129)</f>
        <v>0</v>
      </c>
    </row>
    <row r="128" s="2" customFormat="1" ht="33" customHeight="1">
      <c r="A128" s="38"/>
      <c r="B128" s="39"/>
      <c r="C128" s="221" t="s">
        <v>83</v>
      </c>
      <c r="D128" s="221" t="s">
        <v>171</v>
      </c>
      <c r="E128" s="222" t="s">
        <v>1446</v>
      </c>
      <c r="F128" s="223" t="s">
        <v>1447</v>
      </c>
      <c r="G128" s="224" t="s">
        <v>292</v>
      </c>
      <c r="H128" s="225">
        <v>10</v>
      </c>
      <c r="I128" s="226"/>
      <c r="J128" s="226"/>
      <c r="K128" s="227">
        <f>ROUND(P128*H128,2)</f>
        <v>0</v>
      </c>
      <c r="L128" s="223" t="s">
        <v>1</v>
      </c>
      <c r="M128" s="44"/>
      <c r="N128" s="228" t="s">
        <v>1</v>
      </c>
      <c r="O128" s="229" t="s">
        <v>39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91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38"/>
      <c r="Z128" s="38"/>
      <c r="AA128" s="38"/>
      <c r="AB128" s="38"/>
      <c r="AC128" s="38"/>
      <c r="AD128" s="38"/>
      <c r="AE128" s="38"/>
      <c r="AR128" s="233" t="s">
        <v>175</v>
      </c>
      <c r="AT128" s="233" t="s">
        <v>171</v>
      </c>
      <c r="AU128" s="233" t="s">
        <v>85</v>
      </c>
      <c r="AY128" s="17" t="s">
        <v>168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7" t="s">
        <v>83</v>
      </c>
      <c r="BK128" s="234">
        <f>ROUND(P128*H128,2)</f>
        <v>0</v>
      </c>
      <c r="BL128" s="17" t="s">
        <v>175</v>
      </c>
      <c r="BM128" s="233" t="s">
        <v>85</v>
      </c>
    </row>
    <row r="129" s="2" customFormat="1">
      <c r="A129" s="38"/>
      <c r="B129" s="39"/>
      <c r="C129" s="40"/>
      <c r="D129" s="235" t="s">
        <v>176</v>
      </c>
      <c r="E129" s="40"/>
      <c r="F129" s="236" t="s">
        <v>1447</v>
      </c>
      <c r="G129" s="40"/>
      <c r="H129" s="40"/>
      <c r="I129" s="237"/>
      <c r="J129" s="237"/>
      <c r="K129" s="40"/>
      <c r="L129" s="40"/>
      <c r="M129" s="44"/>
      <c r="N129" s="238"/>
      <c r="O129" s="239"/>
      <c r="P129" s="91"/>
      <c r="Q129" s="91"/>
      <c r="R129" s="91"/>
      <c r="S129" s="91"/>
      <c r="T129" s="91"/>
      <c r="U129" s="91"/>
      <c r="V129" s="91"/>
      <c r="W129" s="91"/>
      <c r="X129" s="92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85</v>
      </c>
    </row>
    <row r="130" s="12" customFormat="1" ht="22.8" customHeight="1">
      <c r="A130" s="12"/>
      <c r="B130" s="204"/>
      <c r="C130" s="205"/>
      <c r="D130" s="206" t="s">
        <v>75</v>
      </c>
      <c r="E130" s="219" t="s">
        <v>200</v>
      </c>
      <c r="F130" s="219" t="s">
        <v>568</v>
      </c>
      <c r="G130" s="205"/>
      <c r="H130" s="205"/>
      <c r="I130" s="208"/>
      <c r="J130" s="208"/>
      <c r="K130" s="220">
        <f>BK130</f>
        <v>0</v>
      </c>
      <c r="L130" s="205"/>
      <c r="M130" s="210"/>
      <c r="N130" s="211"/>
      <c r="O130" s="212"/>
      <c r="P130" s="212"/>
      <c r="Q130" s="213">
        <f>SUM(Q131:Q132)</f>
        <v>0</v>
      </c>
      <c r="R130" s="213">
        <f>SUM(R131:R132)</f>
        <v>0</v>
      </c>
      <c r="S130" s="212"/>
      <c r="T130" s="214">
        <f>SUM(T131:T132)</f>
        <v>0</v>
      </c>
      <c r="U130" s="212"/>
      <c r="V130" s="214">
        <f>SUM(V131:V132)</f>
        <v>0</v>
      </c>
      <c r="W130" s="212"/>
      <c r="X130" s="215">
        <f>SUM(X131:X132)</f>
        <v>0</v>
      </c>
      <c r="Y130" s="12"/>
      <c r="Z130" s="12"/>
      <c r="AA130" s="12"/>
      <c r="AB130" s="12"/>
      <c r="AC130" s="12"/>
      <c r="AD130" s="12"/>
      <c r="AE130" s="12"/>
      <c r="AR130" s="216" t="s">
        <v>83</v>
      </c>
      <c r="AT130" s="217" t="s">
        <v>75</v>
      </c>
      <c r="AU130" s="217" t="s">
        <v>83</v>
      </c>
      <c r="AY130" s="216" t="s">
        <v>168</v>
      </c>
      <c r="BK130" s="218">
        <f>SUM(BK131:BK132)</f>
        <v>0</v>
      </c>
    </row>
    <row r="131" s="2" customFormat="1" ht="24.15" customHeight="1">
      <c r="A131" s="38"/>
      <c r="B131" s="39"/>
      <c r="C131" s="221" t="s">
        <v>85</v>
      </c>
      <c r="D131" s="221" t="s">
        <v>171</v>
      </c>
      <c r="E131" s="222" t="s">
        <v>1448</v>
      </c>
      <c r="F131" s="223" t="s">
        <v>1449</v>
      </c>
      <c r="G131" s="224" t="s">
        <v>478</v>
      </c>
      <c r="H131" s="225">
        <v>2</v>
      </c>
      <c r="I131" s="226"/>
      <c r="J131" s="226"/>
      <c r="K131" s="227">
        <f>ROUND(P131*H131,2)</f>
        <v>0</v>
      </c>
      <c r="L131" s="223" t="s">
        <v>1</v>
      </c>
      <c r="M131" s="44"/>
      <c r="N131" s="228" t="s">
        <v>1</v>
      </c>
      <c r="O131" s="229" t="s">
        <v>39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91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38"/>
      <c r="Z131" s="38"/>
      <c r="AA131" s="38"/>
      <c r="AB131" s="38"/>
      <c r="AC131" s="38"/>
      <c r="AD131" s="38"/>
      <c r="AE131" s="38"/>
      <c r="AR131" s="233" t="s">
        <v>175</v>
      </c>
      <c r="AT131" s="233" t="s">
        <v>171</v>
      </c>
      <c r="AU131" s="233" t="s">
        <v>85</v>
      </c>
      <c r="AY131" s="17" t="s">
        <v>168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7" t="s">
        <v>83</v>
      </c>
      <c r="BK131" s="234">
        <f>ROUND(P131*H131,2)</f>
        <v>0</v>
      </c>
      <c r="BL131" s="17" t="s">
        <v>175</v>
      </c>
      <c r="BM131" s="233" t="s">
        <v>175</v>
      </c>
    </row>
    <row r="132" s="2" customFormat="1">
      <c r="A132" s="38"/>
      <c r="B132" s="39"/>
      <c r="C132" s="40"/>
      <c r="D132" s="235" t="s">
        <v>176</v>
      </c>
      <c r="E132" s="40"/>
      <c r="F132" s="236" t="s">
        <v>1449</v>
      </c>
      <c r="G132" s="40"/>
      <c r="H132" s="40"/>
      <c r="I132" s="237"/>
      <c r="J132" s="237"/>
      <c r="K132" s="40"/>
      <c r="L132" s="40"/>
      <c r="M132" s="44"/>
      <c r="N132" s="238"/>
      <c r="O132" s="239"/>
      <c r="P132" s="91"/>
      <c r="Q132" s="91"/>
      <c r="R132" s="91"/>
      <c r="S132" s="91"/>
      <c r="T132" s="91"/>
      <c r="U132" s="91"/>
      <c r="V132" s="91"/>
      <c r="W132" s="91"/>
      <c r="X132" s="92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85</v>
      </c>
    </row>
    <row r="133" s="12" customFormat="1" ht="22.8" customHeight="1">
      <c r="A133" s="12"/>
      <c r="B133" s="204"/>
      <c r="C133" s="205"/>
      <c r="D133" s="206" t="s">
        <v>75</v>
      </c>
      <c r="E133" s="219" t="s">
        <v>649</v>
      </c>
      <c r="F133" s="219" t="s">
        <v>650</v>
      </c>
      <c r="G133" s="205"/>
      <c r="H133" s="205"/>
      <c r="I133" s="208"/>
      <c r="J133" s="208"/>
      <c r="K133" s="220">
        <f>BK133</f>
        <v>0</v>
      </c>
      <c r="L133" s="205"/>
      <c r="M133" s="210"/>
      <c r="N133" s="211"/>
      <c r="O133" s="212"/>
      <c r="P133" s="212"/>
      <c r="Q133" s="213">
        <f>SUM(Q134:Q145)</f>
        <v>0</v>
      </c>
      <c r="R133" s="213">
        <f>SUM(R134:R145)</f>
        <v>0</v>
      </c>
      <c r="S133" s="212"/>
      <c r="T133" s="214">
        <f>SUM(T134:T145)</f>
        <v>0</v>
      </c>
      <c r="U133" s="212"/>
      <c r="V133" s="214">
        <f>SUM(V134:V145)</f>
        <v>0</v>
      </c>
      <c r="W133" s="212"/>
      <c r="X133" s="215">
        <f>SUM(X134:X145)</f>
        <v>0</v>
      </c>
      <c r="Y133" s="12"/>
      <c r="Z133" s="12"/>
      <c r="AA133" s="12"/>
      <c r="AB133" s="12"/>
      <c r="AC133" s="12"/>
      <c r="AD133" s="12"/>
      <c r="AE133" s="12"/>
      <c r="AR133" s="216" t="s">
        <v>83</v>
      </c>
      <c r="AT133" s="217" t="s">
        <v>75</v>
      </c>
      <c r="AU133" s="217" t="s">
        <v>83</v>
      </c>
      <c r="AY133" s="216" t="s">
        <v>168</v>
      </c>
      <c r="BK133" s="218">
        <f>SUM(BK134:BK145)</f>
        <v>0</v>
      </c>
    </row>
    <row r="134" s="2" customFormat="1" ht="24.15" customHeight="1">
      <c r="A134" s="38"/>
      <c r="B134" s="39"/>
      <c r="C134" s="221" t="s">
        <v>179</v>
      </c>
      <c r="D134" s="221" t="s">
        <v>171</v>
      </c>
      <c r="E134" s="222" t="s">
        <v>1454</v>
      </c>
      <c r="F134" s="223" t="s">
        <v>1455</v>
      </c>
      <c r="G134" s="224" t="s">
        <v>226</v>
      </c>
      <c r="H134" s="225">
        <v>0.004</v>
      </c>
      <c r="I134" s="226"/>
      <c r="J134" s="226"/>
      <c r="K134" s="227">
        <f>ROUND(P134*H134,2)</f>
        <v>0</v>
      </c>
      <c r="L134" s="223" t="s">
        <v>1</v>
      </c>
      <c r="M134" s="44"/>
      <c r="N134" s="228" t="s">
        <v>1</v>
      </c>
      <c r="O134" s="229" t="s">
        <v>39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91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38"/>
      <c r="Z134" s="38"/>
      <c r="AA134" s="38"/>
      <c r="AB134" s="38"/>
      <c r="AC134" s="38"/>
      <c r="AD134" s="38"/>
      <c r="AE134" s="38"/>
      <c r="AR134" s="233" t="s">
        <v>175</v>
      </c>
      <c r="AT134" s="233" t="s">
        <v>171</v>
      </c>
      <c r="AU134" s="233" t="s">
        <v>85</v>
      </c>
      <c r="AY134" s="17" t="s">
        <v>168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7" t="s">
        <v>83</v>
      </c>
      <c r="BK134" s="234">
        <f>ROUND(P134*H134,2)</f>
        <v>0</v>
      </c>
      <c r="BL134" s="17" t="s">
        <v>175</v>
      </c>
      <c r="BM134" s="233" t="s">
        <v>182</v>
      </c>
    </row>
    <row r="135" s="2" customFormat="1">
      <c r="A135" s="38"/>
      <c r="B135" s="39"/>
      <c r="C135" s="40"/>
      <c r="D135" s="235" t="s">
        <v>176</v>
      </c>
      <c r="E135" s="40"/>
      <c r="F135" s="236" t="s">
        <v>1455</v>
      </c>
      <c r="G135" s="40"/>
      <c r="H135" s="40"/>
      <c r="I135" s="237"/>
      <c r="J135" s="237"/>
      <c r="K135" s="40"/>
      <c r="L135" s="40"/>
      <c r="M135" s="44"/>
      <c r="N135" s="238"/>
      <c r="O135" s="239"/>
      <c r="P135" s="91"/>
      <c r="Q135" s="91"/>
      <c r="R135" s="91"/>
      <c r="S135" s="91"/>
      <c r="T135" s="91"/>
      <c r="U135" s="91"/>
      <c r="V135" s="91"/>
      <c r="W135" s="91"/>
      <c r="X135" s="92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85</v>
      </c>
    </row>
    <row r="136" s="2" customFormat="1" ht="24.15" customHeight="1">
      <c r="A136" s="38"/>
      <c r="B136" s="39"/>
      <c r="C136" s="221" t="s">
        <v>175</v>
      </c>
      <c r="D136" s="221" t="s">
        <v>171</v>
      </c>
      <c r="E136" s="222" t="s">
        <v>655</v>
      </c>
      <c r="F136" s="223" t="s">
        <v>656</v>
      </c>
      <c r="G136" s="224" t="s">
        <v>226</v>
      </c>
      <c r="H136" s="225">
        <v>0.004</v>
      </c>
      <c r="I136" s="226"/>
      <c r="J136" s="226"/>
      <c r="K136" s="227">
        <f>ROUND(P136*H136,2)</f>
        <v>0</v>
      </c>
      <c r="L136" s="223" t="s">
        <v>1</v>
      </c>
      <c r="M136" s="44"/>
      <c r="N136" s="228" t="s">
        <v>1</v>
      </c>
      <c r="O136" s="229" t="s">
        <v>39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91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38"/>
      <c r="Z136" s="38"/>
      <c r="AA136" s="38"/>
      <c r="AB136" s="38"/>
      <c r="AC136" s="38"/>
      <c r="AD136" s="38"/>
      <c r="AE136" s="38"/>
      <c r="AR136" s="233" t="s">
        <v>175</v>
      </c>
      <c r="AT136" s="233" t="s">
        <v>171</v>
      </c>
      <c r="AU136" s="233" t="s">
        <v>85</v>
      </c>
      <c r="AY136" s="17" t="s">
        <v>168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7" t="s">
        <v>83</v>
      </c>
      <c r="BK136" s="234">
        <f>ROUND(P136*H136,2)</f>
        <v>0</v>
      </c>
      <c r="BL136" s="17" t="s">
        <v>175</v>
      </c>
      <c r="BM136" s="233" t="s">
        <v>185</v>
      </c>
    </row>
    <row r="137" s="2" customFormat="1">
      <c r="A137" s="38"/>
      <c r="B137" s="39"/>
      <c r="C137" s="40"/>
      <c r="D137" s="235" t="s">
        <v>176</v>
      </c>
      <c r="E137" s="40"/>
      <c r="F137" s="236" t="s">
        <v>656</v>
      </c>
      <c r="G137" s="40"/>
      <c r="H137" s="40"/>
      <c r="I137" s="237"/>
      <c r="J137" s="237"/>
      <c r="K137" s="40"/>
      <c r="L137" s="40"/>
      <c r="M137" s="44"/>
      <c r="N137" s="238"/>
      <c r="O137" s="239"/>
      <c r="P137" s="91"/>
      <c r="Q137" s="91"/>
      <c r="R137" s="91"/>
      <c r="S137" s="91"/>
      <c r="T137" s="91"/>
      <c r="U137" s="91"/>
      <c r="V137" s="91"/>
      <c r="W137" s="91"/>
      <c r="X137" s="92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85</v>
      </c>
    </row>
    <row r="138" s="2" customFormat="1" ht="24.15" customHeight="1">
      <c r="A138" s="38"/>
      <c r="B138" s="39"/>
      <c r="C138" s="221" t="s">
        <v>186</v>
      </c>
      <c r="D138" s="221" t="s">
        <v>171</v>
      </c>
      <c r="E138" s="222" t="s">
        <v>658</v>
      </c>
      <c r="F138" s="223" t="s">
        <v>659</v>
      </c>
      <c r="G138" s="224" t="s">
        <v>226</v>
      </c>
      <c r="H138" s="225">
        <v>0.08</v>
      </c>
      <c r="I138" s="226"/>
      <c r="J138" s="226"/>
      <c r="K138" s="227">
        <f>ROUND(P138*H138,2)</f>
        <v>0</v>
      </c>
      <c r="L138" s="223" t="s">
        <v>1</v>
      </c>
      <c r="M138" s="44"/>
      <c r="N138" s="228" t="s">
        <v>1</v>
      </c>
      <c r="O138" s="229" t="s">
        <v>39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91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38"/>
      <c r="Z138" s="38"/>
      <c r="AA138" s="38"/>
      <c r="AB138" s="38"/>
      <c r="AC138" s="38"/>
      <c r="AD138" s="38"/>
      <c r="AE138" s="38"/>
      <c r="AR138" s="233" t="s">
        <v>175</v>
      </c>
      <c r="AT138" s="233" t="s">
        <v>171</v>
      </c>
      <c r="AU138" s="233" t="s">
        <v>85</v>
      </c>
      <c r="AY138" s="17" t="s">
        <v>168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7" t="s">
        <v>83</v>
      </c>
      <c r="BK138" s="234">
        <f>ROUND(P138*H138,2)</f>
        <v>0</v>
      </c>
      <c r="BL138" s="17" t="s">
        <v>175</v>
      </c>
      <c r="BM138" s="233" t="s">
        <v>189</v>
      </c>
    </row>
    <row r="139" s="2" customFormat="1">
      <c r="A139" s="38"/>
      <c r="B139" s="39"/>
      <c r="C139" s="40"/>
      <c r="D139" s="235" t="s">
        <v>176</v>
      </c>
      <c r="E139" s="40"/>
      <c r="F139" s="236" t="s">
        <v>659</v>
      </c>
      <c r="G139" s="40"/>
      <c r="H139" s="40"/>
      <c r="I139" s="237"/>
      <c r="J139" s="237"/>
      <c r="K139" s="40"/>
      <c r="L139" s="40"/>
      <c r="M139" s="44"/>
      <c r="N139" s="238"/>
      <c r="O139" s="239"/>
      <c r="P139" s="91"/>
      <c r="Q139" s="91"/>
      <c r="R139" s="91"/>
      <c r="S139" s="91"/>
      <c r="T139" s="91"/>
      <c r="U139" s="91"/>
      <c r="V139" s="91"/>
      <c r="W139" s="91"/>
      <c r="X139" s="92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85</v>
      </c>
    </row>
    <row r="140" s="13" customFormat="1">
      <c r="A140" s="13"/>
      <c r="B140" s="240"/>
      <c r="C140" s="241"/>
      <c r="D140" s="235" t="s">
        <v>205</v>
      </c>
      <c r="E140" s="242" t="s">
        <v>1</v>
      </c>
      <c r="F140" s="243" t="s">
        <v>1668</v>
      </c>
      <c r="G140" s="241"/>
      <c r="H140" s="244">
        <v>0.08</v>
      </c>
      <c r="I140" s="245"/>
      <c r="J140" s="245"/>
      <c r="K140" s="241"/>
      <c r="L140" s="241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3"/>
      <c r="Z140" s="13"/>
      <c r="AA140" s="13"/>
      <c r="AB140" s="13"/>
      <c r="AC140" s="13"/>
      <c r="AD140" s="13"/>
      <c r="AE140" s="13"/>
      <c r="AT140" s="250" t="s">
        <v>205</v>
      </c>
      <c r="AU140" s="250" t="s">
        <v>85</v>
      </c>
      <c r="AV140" s="13" t="s">
        <v>85</v>
      </c>
      <c r="AW140" s="13" t="s">
        <v>5</v>
      </c>
      <c r="AX140" s="13" t="s">
        <v>76</v>
      </c>
      <c r="AY140" s="250" t="s">
        <v>168</v>
      </c>
    </row>
    <row r="141" s="14" customFormat="1">
      <c r="A141" s="14"/>
      <c r="B141" s="251"/>
      <c r="C141" s="252"/>
      <c r="D141" s="235" t="s">
        <v>205</v>
      </c>
      <c r="E141" s="253" t="s">
        <v>1</v>
      </c>
      <c r="F141" s="254" t="s">
        <v>207</v>
      </c>
      <c r="G141" s="252"/>
      <c r="H141" s="255">
        <v>0.08</v>
      </c>
      <c r="I141" s="256"/>
      <c r="J141" s="256"/>
      <c r="K141" s="252"/>
      <c r="L141" s="252"/>
      <c r="M141" s="257"/>
      <c r="N141" s="258"/>
      <c r="O141" s="259"/>
      <c r="P141" s="259"/>
      <c r="Q141" s="259"/>
      <c r="R141" s="259"/>
      <c r="S141" s="259"/>
      <c r="T141" s="259"/>
      <c r="U141" s="259"/>
      <c r="V141" s="259"/>
      <c r="W141" s="259"/>
      <c r="X141" s="260"/>
      <c r="Y141" s="14"/>
      <c r="Z141" s="14"/>
      <c r="AA141" s="14"/>
      <c r="AB141" s="14"/>
      <c r="AC141" s="14"/>
      <c r="AD141" s="14"/>
      <c r="AE141" s="14"/>
      <c r="AT141" s="261" t="s">
        <v>205</v>
      </c>
      <c r="AU141" s="261" t="s">
        <v>85</v>
      </c>
      <c r="AV141" s="14" t="s">
        <v>175</v>
      </c>
      <c r="AW141" s="14" t="s">
        <v>5</v>
      </c>
      <c r="AX141" s="14" t="s">
        <v>83</v>
      </c>
      <c r="AY141" s="261" t="s">
        <v>168</v>
      </c>
    </row>
    <row r="142" s="2" customFormat="1" ht="33" customHeight="1">
      <c r="A142" s="38"/>
      <c r="B142" s="39"/>
      <c r="C142" s="221" t="s">
        <v>182</v>
      </c>
      <c r="D142" s="221" t="s">
        <v>171</v>
      </c>
      <c r="E142" s="222" t="s">
        <v>1457</v>
      </c>
      <c r="F142" s="223" t="s">
        <v>1458</v>
      </c>
      <c r="G142" s="224" t="s">
        <v>226</v>
      </c>
      <c r="H142" s="225">
        <v>0.004</v>
      </c>
      <c r="I142" s="226"/>
      <c r="J142" s="226"/>
      <c r="K142" s="227">
        <f>ROUND(P142*H142,2)</f>
        <v>0</v>
      </c>
      <c r="L142" s="223" t="s">
        <v>1</v>
      </c>
      <c r="M142" s="44"/>
      <c r="N142" s="228" t="s">
        <v>1</v>
      </c>
      <c r="O142" s="229" t="s">
        <v>39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175</v>
      </c>
      <c r="AT142" s="233" t="s">
        <v>171</v>
      </c>
      <c r="AU142" s="233" t="s">
        <v>85</v>
      </c>
      <c r="AY142" s="17" t="s">
        <v>168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83</v>
      </c>
      <c r="BK142" s="234">
        <f>ROUND(P142*H142,2)</f>
        <v>0</v>
      </c>
      <c r="BL142" s="17" t="s">
        <v>175</v>
      </c>
      <c r="BM142" s="233" t="s">
        <v>9</v>
      </c>
    </row>
    <row r="143" s="2" customFormat="1">
      <c r="A143" s="38"/>
      <c r="B143" s="39"/>
      <c r="C143" s="40"/>
      <c r="D143" s="235" t="s">
        <v>176</v>
      </c>
      <c r="E143" s="40"/>
      <c r="F143" s="236" t="s">
        <v>1458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85</v>
      </c>
    </row>
    <row r="144" s="2" customFormat="1" ht="24.15" customHeight="1">
      <c r="A144" s="38"/>
      <c r="B144" s="39"/>
      <c r="C144" s="221" t="s">
        <v>192</v>
      </c>
      <c r="D144" s="221" t="s">
        <v>171</v>
      </c>
      <c r="E144" s="222" t="s">
        <v>1459</v>
      </c>
      <c r="F144" s="223" t="s">
        <v>1460</v>
      </c>
      <c r="G144" s="224" t="s">
        <v>226</v>
      </c>
      <c r="H144" s="225">
        <v>0.004</v>
      </c>
      <c r="I144" s="226"/>
      <c r="J144" s="226"/>
      <c r="K144" s="227">
        <f>ROUND(P144*H144,2)</f>
        <v>0</v>
      </c>
      <c r="L144" s="223" t="s">
        <v>1</v>
      </c>
      <c r="M144" s="44"/>
      <c r="N144" s="228" t="s">
        <v>1</v>
      </c>
      <c r="O144" s="229" t="s">
        <v>39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91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38"/>
      <c r="Z144" s="38"/>
      <c r="AA144" s="38"/>
      <c r="AB144" s="38"/>
      <c r="AC144" s="38"/>
      <c r="AD144" s="38"/>
      <c r="AE144" s="38"/>
      <c r="AR144" s="233" t="s">
        <v>175</v>
      </c>
      <c r="AT144" s="233" t="s">
        <v>171</v>
      </c>
      <c r="AU144" s="233" t="s">
        <v>85</v>
      </c>
      <c r="AY144" s="17" t="s">
        <v>168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7" t="s">
        <v>83</v>
      </c>
      <c r="BK144" s="234">
        <f>ROUND(P144*H144,2)</f>
        <v>0</v>
      </c>
      <c r="BL144" s="17" t="s">
        <v>175</v>
      </c>
      <c r="BM144" s="233" t="s">
        <v>195</v>
      </c>
    </row>
    <row r="145" s="2" customFormat="1">
      <c r="A145" s="38"/>
      <c r="B145" s="39"/>
      <c r="C145" s="40"/>
      <c r="D145" s="235" t="s">
        <v>176</v>
      </c>
      <c r="E145" s="40"/>
      <c r="F145" s="236" t="s">
        <v>1460</v>
      </c>
      <c r="G145" s="40"/>
      <c r="H145" s="40"/>
      <c r="I145" s="237"/>
      <c r="J145" s="237"/>
      <c r="K145" s="40"/>
      <c r="L145" s="40"/>
      <c r="M145" s="44"/>
      <c r="N145" s="238"/>
      <c r="O145" s="239"/>
      <c r="P145" s="91"/>
      <c r="Q145" s="91"/>
      <c r="R145" s="91"/>
      <c r="S145" s="91"/>
      <c r="T145" s="91"/>
      <c r="U145" s="91"/>
      <c r="V145" s="91"/>
      <c r="W145" s="91"/>
      <c r="X145" s="92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85</v>
      </c>
    </row>
    <row r="146" s="12" customFormat="1" ht="22.8" customHeight="1">
      <c r="A146" s="12"/>
      <c r="B146" s="204"/>
      <c r="C146" s="205"/>
      <c r="D146" s="206" t="s">
        <v>75</v>
      </c>
      <c r="E146" s="219" t="s">
        <v>666</v>
      </c>
      <c r="F146" s="219" t="s">
        <v>667</v>
      </c>
      <c r="G146" s="205"/>
      <c r="H146" s="205"/>
      <c r="I146" s="208"/>
      <c r="J146" s="208"/>
      <c r="K146" s="220">
        <f>BK146</f>
        <v>0</v>
      </c>
      <c r="L146" s="205"/>
      <c r="M146" s="210"/>
      <c r="N146" s="211"/>
      <c r="O146" s="212"/>
      <c r="P146" s="212"/>
      <c r="Q146" s="213">
        <f>SUM(Q147:Q148)</f>
        <v>0</v>
      </c>
      <c r="R146" s="213">
        <f>SUM(R147:R148)</f>
        <v>0</v>
      </c>
      <c r="S146" s="212"/>
      <c r="T146" s="214">
        <f>SUM(T147:T148)</f>
        <v>0</v>
      </c>
      <c r="U146" s="212"/>
      <c r="V146" s="214">
        <f>SUM(V147:V148)</f>
        <v>0</v>
      </c>
      <c r="W146" s="212"/>
      <c r="X146" s="215">
        <f>SUM(X147:X148)</f>
        <v>0</v>
      </c>
      <c r="Y146" s="12"/>
      <c r="Z146" s="12"/>
      <c r="AA146" s="12"/>
      <c r="AB146" s="12"/>
      <c r="AC146" s="12"/>
      <c r="AD146" s="12"/>
      <c r="AE146" s="12"/>
      <c r="AR146" s="216" t="s">
        <v>83</v>
      </c>
      <c r="AT146" s="217" t="s">
        <v>75</v>
      </c>
      <c r="AU146" s="217" t="s">
        <v>83</v>
      </c>
      <c r="AY146" s="216" t="s">
        <v>168</v>
      </c>
      <c r="BK146" s="218">
        <f>SUM(BK147:BK148)</f>
        <v>0</v>
      </c>
    </row>
    <row r="147" s="2" customFormat="1" ht="24.15" customHeight="1">
      <c r="A147" s="38"/>
      <c r="B147" s="39"/>
      <c r="C147" s="221" t="s">
        <v>185</v>
      </c>
      <c r="D147" s="221" t="s">
        <v>171</v>
      </c>
      <c r="E147" s="222" t="s">
        <v>1461</v>
      </c>
      <c r="F147" s="223" t="s">
        <v>1462</v>
      </c>
      <c r="G147" s="224" t="s">
        <v>226</v>
      </c>
      <c r="H147" s="225">
        <v>0.493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1462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12" customFormat="1" ht="25.92" customHeight="1">
      <c r="A149" s="12"/>
      <c r="B149" s="204"/>
      <c r="C149" s="205"/>
      <c r="D149" s="206" t="s">
        <v>75</v>
      </c>
      <c r="E149" s="207" t="s">
        <v>671</v>
      </c>
      <c r="F149" s="207" t="s">
        <v>672</v>
      </c>
      <c r="G149" s="205"/>
      <c r="H149" s="205"/>
      <c r="I149" s="208"/>
      <c r="J149" s="208"/>
      <c r="K149" s="209">
        <f>BK149</f>
        <v>0</v>
      </c>
      <c r="L149" s="205"/>
      <c r="M149" s="210"/>
      <c r="N149" s="211"/>
      <c r="O149" s="212"/>
      <c r="P149" s="212"/>
      <c r="Q149" s="213">
        <f>Q150+Q161+Q172</f>
        <v>0</v>
      </c>
      <c r="R149" s="213">
        <f>R150+R161+R172</f>
        <v>0</v>
      </c>
      <c r="S149" s="212"/>
      <c r="T149" s="214">
        <f>T150+T161+T172</f>
        <v>0</v>
      </c>
      <c r="U149" s="212"/>
      <c r="V149" s="214">
        <f>V150+V161+V172</f>
        <v>0</v>
      </c>
      <c r="W149" s="212"/>
      <c r="X149" s="215">
        <f>X150+X161+X172</f>
        <v>0</v>
      </c>
      <c r="Y149" s="12"/>
      <c r="Z149" s="12"/>
      <c r="AA149" s="12"/>
      <c r="AB149" s="12"/>
      <c r="AC149" s="12"/>
      <c r="AD149" s="12"/>
      <c r="AE149" s="12"/>
      <c r="AR149" s="216" t="s">
        <v>85</v>
      </c>
      <c r="AT149" s="217" t="s">
        <v>75</v>
      </c>
      <c r="AU149" s="217" t="s">
        <v>76</v>
      </c>
      <c r="AY149" s="216" t="s">
        <v>168</v>
      </c>
      <c r="BK149" s="218">
        <f>BK150+BK161+BK172</f>
        <v>0</v>
      </c>
    </row>
    <row r="150" s="12" customFormat="1" ht="22.8" customHeight="1">
      <c r="A150" s="12"/>
      <c r="B150" s="204"/>
      <c r="C150" s="205"/>
      <c r="D150" s="206" t="s">
        <v>75</v>
      </c>
      <c r="E150" s="219" t="s">
        <v>1594</v>
      </c>
      <c r="F150" s="219" t="s">
        <v>1595</v>
      </c>
      <c r="G150" s="205"/>
      <c r="H150" s="205"/>
      <c r="I150" s="208"/>
      <c r="J150" s="208"/>
      <c r="K150" s="220">
        <f>BK150</f>
        <v>0</v>
      </c>
      <c r="L150" s="205"/>
      <c r="M150" s="210"/>
      <c r="N150" s="211"/>
      <c r="O150" s="212"/>
      <c r="P150" s="212"/>
      <c r="Q150" s="213">
        <f>SUM(Q151:Q160)</f>
        <v>0</v>
      </c>
      <c r="R150" s="213">
        <f>SUM(R151:R160)</f>
        <v>0</v>
      </c>
      <c r="S150" s="212"/>
      <c r="T150" s="214">
        <f>SUM(T151:T160)</f>
        <v>0</v>
      </c>
      <c r="U150" s="212"/>
      <c r="V150" s="214">
        <f>SUM(V151:V160)</f>
        <v>0</v>
      </c>
      <c r="W150" s="212"/>
      <c r="X150" s="215">
        <f>SUM(X151:X160)</f>
        <v>0</v>
      </c>
      <c r="Y150" s="12"/>
      <c r="Z150" s="12"/>
      <c r="AA150" s="12"/>
      <c r="AB150" s="12"/>
      <c r="AC150" s="12"/>
      <c r="AD150" s="12"/>
      <c r="AE150" s="12"/>
      <c r="AR150" s="216" t="s">
        <v>85</v>
      </c>
      <c r="AT150" s="217" t="s">
        <v>75</v>
      </c>
      <c r="AU150" s="217" t="s">
        <v>83</v>
      </c>
      <c r="AY150" s="216" t="s">
        <v>168</v>
      </c>
      <c r="BK150" s="218">
        <f>SUM(BK151:BK160)</f>
        <v>0</v>
      </c>
    </row>
    <row r="151" s="2" customFormat="1" ht="24.15" customHeight="1">
      <c r="A151" s="38"/>
      <c r="B151" s="39"/>
      <c r="C151" s="221" t="s">
        <v>200</v>
      </c>
      <c r="D151" s="221" t="s">
        <v>171</v>
      </c>
      <c r="E151" s="222" t="s">
        <v>1669</v>
      </c>
      <c r="F151" s="223" t="s">
        <v>1670</v>
      </c>
      <c r="G151" s="224" t="s">
        <v>478</v>
      </c>
      <c r="H151" s="225">
        <v>65</v>
      </c>
      <c r="I151" s="226"/>
      <c r="J151" s="226"/>
      <c r="K151" s="227">
        <f>ROUND(P151*H151,2)</f>
        <v>0</v>
      </c>
      <c r="L151" s="223" t="s">
        <v>1</v>
      </c>
      <c r="M151" s="44"/>
      <c r="N151" s="228" t="s">
        <v>1</v>
      </c>
      <c r="O151" s="229" t="s">
        <v>39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91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38"/>
      <c r="Z151" s="38"/>
      <c r="AA151" s="38"/>
      <c r="AB151" s="38"/>
      <c r="AC151" s="38"/>
      <c r="AD151" s="38"/>
      <c r="AE151" s="38"/>
      <c r="AR151" s="233" t="s">
        <v>198</v>
      </c>
      <c r="AT151" s="233" t="s">
        <v>171</v>
      </c>
      <c r="AU151" s="233" t="s">
        <v>85</v>
      </c>
      <c r="AY151" s="17" t="s">
        <v>168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7" t="s">
        <v>83</v>
      </c>
      <c r="BK151" s="234">
        <f>ROUND(P151*H151,2)</f>
        <v>0</v>
      </c>
      <c r="BL151" s="17" t="s">
        <v>198</v>
      </c>
      <c r="BM151" s="233" t="s">
        <v>204</v>
      </c>
    </row>
    <row r="152" s="2" customFormat="1">
      <c r="A152" s="38"/>
      <c r="B152" s="39"/>
      <c r="C152" s="40"/>
      <c r="D152" s="235" t="s">
        <v>176</v>
      </c>
      <c r="E152" s="40"/>
      <c r="F152" s="236" t="s">
        <v>1670</v>
      </c>
      <c r="G152" s="40"/>
      <c r="H152" s="40"/>
      <c r="I152" s="237"/>
      <c r="J152" s="237"/>
      <c r="K152" s="40"/>
      <c r="L152" s="40"/>
      <c r="M152" s="44"/>
      <c r="N152" s="238"/>
      <c r="O152" s="239"/>
      <c r="P152" s="91"/>
      <c r="Q152" s="91"/>
      <c r="R152" s="91"/>
      <c r="S152" s="91"/>
      <c r="T152" s="91"/>
      <c r="U152" s="91"/>
      <c r="V152" s="91"/>
      <c r="W152" s="91"/>
      <c r="X152" s="92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85</v>
      </c>
    </row>
    <row r="153" s="2" customFormat="1" ht="16.5" customHeight="1">
      <c r="A153" s="38"/>
      <c r="B153" s="39"/>
      <c r="C153" s="262" t="s">
        <v>189</v>
      </c>
      <c r="D153" s="262" t="s">
        <v>304</v>
      </c>
      <c r="E153" s="263" t="s">
        <v>1671</v>
      </c>
      <c r="F153" s="264" t="s">
        <v>1672</v>
      </c>
      <c r="G153" s="265" t="s">
        <v>292</v>
      </c>
      <c r="H153" s="266">
        <v>130</v>
      </c>
      <c r="I153" s="267"/>
      <c r="J153" s="268"/>
      <c r="K153" s="269">
        <f>ROUND(P153*H153,2)</f>
        <v>0</v>
      </c>
      <c r="L153" s="264" t="s">
        <v>1</v>
      </c>
      <c r="M153" s="270"/>
      <c r="N153" s="271" t="s">
        <v>1</v>
      </c>
      <c r="O153" s="229" t="s">
        <v>39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91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38"/>
      <c r="Z153" s="38"/>
      <c r="AA153" s="38"/>
      <c r="AB153" s="38"/>
      <c r="AC153" s="38"/>
      <c r="AD153" s="38"/>
      <c r="AE153" s="38"/>
      <c r="AR153" s="233" t="s">
        <v>236</v>
      </c>
      <c r="AT153" s="233" t="s">
        <v>304</v>
      </c>
      <c r="AU153" s="233" t="s">
        <v>85</v>
      </c>
      <c r="AY153" s="17" t="s">
        <v>168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7" t="s">
        <v>83</v>
      </c>
      <c r="BK153" s="234">
        <f>ROUND(P153*H153,2)</f>
        <v>0</v>
      </c>
      <c r="BL153" s="17" t="s">
        <v>198</v>
      </c>
      <c r="BM153" s="233" t="s">
        <v>211</v>
      </c>
    </row>
    <row r="154" s="2" customFormat="1">
      <c r="A154" s="38"/>
      <c r="B154" s="39"/>
      <c r="C154" s="40"/>
      <c r="D154" s="235" t="s">
        <v>176</v>
      </c>
      <c r="E154" s="40"/>
      <c r="F154" s="236" t="s">
        <v>1672</v>
      </c>
      <c r="G154" s="40"/>
      <c r="H154" s="40"/>
      <c r="I154" s="237"/>
      <c r="J154" s="237"/>
      <c r="K154" s="40"/>
      <c r="L154" s="40"/>
      <c r="M154" s="44"/>
      <c r="N154" s="238"/>
      <c r="O154" s="239"/>
      <c r="P154" s="91"/>
      <c r="Q154" s="91"/>
      <c r="R154" s="91"/>
      <c r="S154" s="91"/>
      <c r="T154" s="91"/>
      <c r="U154" s="91"/>
      <c r="V154" s="91"/>
      <c r="W154" s="91"/>
      <c r="X154" s="92"/>
      <c r="Y154" s="38"/>
      <c r="Z154" s="38"/>
      <c r="AA154" s="38"/>
      <c r="AB154" s="38"/>
      <c r="AC154" s="38"/>
      <c r="AD154" s="38"/>
      <c r="AE154" s="38"/>
      <c r="AT154" s="17" t="s">
        <v>176</v>
      </c>
      <c r="AU154" s="17" t="s">
        <v>85</v>
      </c>
    </row>
    <row r="155" s="2" customFormat="1" ht="21.75" customHeight="1">
      <c r="A155" s="38"/>
      <c r="B155" s="39"/>
      <c r="C155" s="221" t="s">
        <v>169</v>
      </c>
      <c r="D155" s="221" t="s">
        <v>171</v>
      </c>
      <c r="E155" s="222" t="s">
        <v>1673</v>
      </c>
      <c r="F155" s="223" t="s">
        <v>1674</v>
      </c>
      <c r="G155" s="224" t="s">
        <v>478</v>
      </c>
      <c r="H155" s="225">
        <v>65</v>
      </c>
      <c r="I155" s="226"/>
      <c r="J155" s="226"/>
      <c r="K155" s="227">
        <f>ROUND(P155*H155,2)</f>
        <v>0</v>
      </c>
      <c r="L155" s="223" t="s">
        <v>1</v>
      </c>
      <c r="M155" s="44"/>
      <c r="N155" s="228" t="s">
        <v>1</v>
      </c>
      <c r="O155" s="229" t="s">
        <v>39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91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38"/>
      <c r="Z155" s="38"/>
      <c r="AA155" s="38"/>
      <c r="AB155" s="38"/>
      <c r="AC155" s="38"/>
      <c r="AD155" s="38"/>
      <c r="AE155" s="38"/>
      <c r="AR155" s="233" t="s">
        <v>198</v>
      </c>
      <c r="AT155" s="233" t="s">
        <v>171</v>
      </c>
      <c r="AU155" s="233" t="s">
        <v>85</v>
      </c>
      <c r="AY155" s="17" t="s">
        <v>168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7" t="s">
        <v>83</v>
      </c>
      <c r="BK155" s="234">
        <f>ROUND(P155*H155,2)</f>
        <v>0</v>
      </c>
      <c r="BL155" s="17" t="s">
        <v>198</v>
      </c>
      <c r="BM155" s="233" t="s">
        <v>215</v>
      </c>
    </row>
    <row r="156" s="2" customFormat="1">
      <c r="A156" s="38"/>
      <c r="B156" s="39"/>
      <c r="C156" s="40"/>
      <c r="D156" s="235" t="s">
        <v>176</v>
      </c>
      <c r="E156" s="40"/>
      <c r="F156" s="236" t="s">
        <v>1674</v>
      </c>
      <c r="G156" s="40"/>
      <c r="H156" s="40"/>
      <c r="I156" s="237"/>
      <c r="J156" s="237"/>
      <c r="K156" s="40"/>
      <c r="L156" s="40"/>
      <c r="M156" s="44"/>
      <c r="N156" s="238"/>
      <c r="O156" s="239"/>
      <c r="P156" s="91"/>
      <c r="Q156" s="91"/>
      <c r="R156" s="91"/>
      <c r="S156" s="91"/>
      <c r="T156" s="91"/>
      <c r="U156" s="91"/>
      <c r="V156" s="91"/>
      <c r="W156" s="91"/>
      <c r="X156" s="92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85</v>
      </c>
    </row>
    <row r="157" s="2" customFormat="1" ht="33" customHeight="1">
      <c r="A157" s="38"/>
      <c r="B157" s="39"/>
      <c r="C157" s="221" t="s">
        <v>9</v>
      </c>
      <c r="D157" s="221" t="s">
        <v>171</v>
      </c>
      <c r="E157" s="222" t="s">
        <v>1675</v>
      </c>
      <c r="F157" s="223" t="s">
        <v>1676</v>
      </c>
      <c r="G157" s="224" t="s">
        <v>478</v>
      </c>
      <c r="H157" s="225">
        <v>65</v>
      </c>
      <c r="I157" s="226"/>
      <c r="J157" s="226"/>
      <c r="K157" s="227">
        <f>ROUND(P157*H157,2)</f>
        <v>0</v>
      </c>
      <c r="L157" s="223" t="s">
        <v>1</v>
      </c>
      <c r="M157" s="44"/>
      <c r="N157" s="228" t="s">
        <v>1</v>
      </c>
      <c r="O157" s="229" t="s">
        <v>39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91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38"/>
      <c r="Z157" s="38"/>
      <c r="AA157" s="38"/>
      <c r="AB157" s="38"/>
      <c r="AC157" s="38"/>
      <c r="AD157" s="38"/>
      <c r="AE157" s="38"/>
      <c r="AR157" s="233" t="s">
        <v>198</v>
      </c>
      <c r="AT157" s="233" t="s">
        <v>171</v>
      </c>
      <c r="AU157" s="233" t="s">
        <v>85</v>
      </c>
      <c r="AY157" s="17" t="s">
        <v>168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7" t="s">
        <v>83</v>
      </c>
      <c r="BK157" s="234">
        <f>ROUND(P157*H157,2)</f>
        <v>0</v>
      </c>
      <c r="BL157" s="17" t="s">
        <v>198</v>
      </c>
      <c r="BM157" s="233" t="s">
        <v>219</v>
      </c>
    </row>
    <row r="158" s="2" customFormat="1">
      <c r="A158" s="38"/>
      <c r="B158" s="39"/>
      <c r="C158" s="40"/>
      <c r="D158" s="235" t="s">
        <v>176</v>
      </c>
      <c r="E158" s="40"/>
      <c r="F158" s="236" t="s">
        <v>1676</v>
      </c>
      <c r="G158" s="40"/>
      <c r="H158" s="40"/>
      <c r="I158" s="237"/>
      <c r="J158" s="237"/>
      <c r="K158" s="40"/>
      <c r="L158" s="40"/>
      <c r="M158" s="44"/>
      <c r="N158" s="238"/>
      <c r="O158" s="239"/>
      <c r="P158" s="91"/>
      <c r="Q158" s="91"/>
      <c r="R158" s="91"/>
      <c r="S158" s="91"/>
      <c r="T158" s="91"/>
      <c r="U158" s="91"/>
      <c r="V158" s="91"/>
      <c r="W158" s="91"/>
      <c r="X158" s="92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85</v>
      </c>
    </row>
    <row r="159" s="2" customFormat="1" ht="33" customHeight="1">
      <c r="A159" s="38"/>
      <c r="B159" s="39"/>
      <c r="C159" s="221" t="s">
        <v>220</v>
      </c>
      <c r="D159" s="221" t="s">
        <v>171</v>
      </c>
      <c r="E159" s="222" t="s">
        <v>1604</v>
      </c>
      <c r="F159" s="223" t="s">
        <v>1605</v>
      </c>
      <c r="G159" s="224" t="s">
        <v>226</v>
      </c>
      <c r="H159" s="225">
        <v>0.107</v>
      </c>
      <c r="I159" s="226"/>
      <c r="J159" s="226"/>
      <c r="K159" s="227">
        <f>ROUND(P159*H159,2)</f>
        <v>0</v>
      </c>
      <c r="L159" s="223" t="s">
        <v>1</v>
      </c>
      <c r="M159" s="44"/>
      <c r="N159" s="228" t="s">
        <v>1</v>
      </c>
      <c r="O159" s="229" t="s">
        <v>39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91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38"/>
      <c r="Z159" s="38"/>
      <c r="AA159" s="38"/>
      <c r="AB159" s="38"/>
      <c r="AC159" s="38"/>
      <c r="AD159" s="38"/>
      <c r="AE159" s="38"/>
      <c r="AR159" s="233" t="s">
        <v>198</v>
      </c>
      <c r="AT159" s="233" t="s">
        <v>171</v>
      </c>
      <c r="AU159" s="233" t="s">
        <v>85</v>
      </c>
      <c r="AY159" s="17" t="s">
        <v>168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7" t="s">
        <v>83</v>
      </c>
      <c r="BK159" s="234">
        <f>ROUND(P159*H159,2)</f>
        <v>0</v>
      </c>
      <c r="BL159" s="17" t="s">
        <v>198</v>
      </c>
      <c r="BM159" s="233" t="s">
        <v>223</v>
      </c>
    </row>
    <row r="160" s="2" customFormat="1">
      <c r="A160" s="38"/>
      <c r="B160" s="39"/>
      <c r="C160" s="40"/>
      <c r="D160" s="235" t="s">
        <v>176</v>
      </c>
      <c r="E160" s="40"/>
      <c r="F160" s="236" t="s">
        <v>1605</v>
      </c>
      <c r="G160" s="40"/>
      <c r="H160" s="40"/>
      <c r="I160" s="237"/>
      <c r="J160" s="237"/>
      <c r="K160" s="40"/>
      <c r="L160" s="40"/>
      <c r="M160" s="44"/>
      <c r="N160" s="238"/>
      <c r="O160" s="239"/>
      <c r="P160" s="91"/>
      <c r="Q160" s="91"/>
      <c r="R160" s="91"/>
      <c r="S160" s="91"/>
      <c r="T160" s="91"/>
      <c r="U160" s="91"/>
      <c r="V160" s="91"/>
      <c r="W160" s="91"/>
      <c r="X160" s="92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85</v>
      </c>
    </row>
    <row r="161" s="12" customFormat="1" ht="22.8" customHeight="1">
      <c r="A161" s="12"/>
      <c r="B161" s="204"/>
      <c r="C161" s="205"/>
      <c r="D161" s="206" t="s">
        <v>75</v>
      </c>
      <c r="E161" s="219" t="s">
        <v>1677</v>
      </c>
      <c r="F161" s="219" t="s">
        <v>1678</v>
      </c>
      <c r="G161" s="205"/>
      <c r="H161" s="205"/>
      <c r="I161" s="208"/>
      <c r="J161" s="208"/>
      <c r="K161" s="220">
        <f>BK161</f>
        <v>0</v>
      </c>
      <c r="L161" s="205"/>
      <c r="M161" s="210"/>
      <c r="N161" s="211"/>
      <c r="O161" s="212"/>
      <c r="P161" s="212"/>
      <c r="Q161" s="213">
        <f>SUM(Q162:Q171)</f>
        <v>0</v>
      </c>
      <c r="R161" s="213">
        <f>SUM(R162:R171)</f>
        <v>0</v>
      </c>
      <c r="S161" s="212"/>
      <c r="T161" s="214">
        <f>SUM(T162:T171)</f>
        <v>0</v>
      </c>
      <c r="U161" s="212"/>
      <c r="V161" s="214">
        <f>SUM(V162:V171)</f>
        <v>0</v>
      </c>
      <c r="W161" s="212"/>
      <c r="X161" s="215">
        <f>SUM(X162:X171)</f>
        <v>0</v>
      </c>
      <c r="Y161" s="12"/>
      <c r="Z161" s="12"/>
      <c r="AA161" s="12"/>
      <c r="AB161" s="12"/>
      <c r="AC161" s="12"/>
      <c r="AD161" s="12"/>
      <c r="AE161" s="12"/>
      <c r="AR161" s="216" t="s">
        <v>85</v>
      </c>
      <c r="AT161" s="217" t="s">
        <v>75</v>
      </c>
      <c r="AU161" s="217" t="s">
        <v>83</v>
      </c>
      <c r="AY161" s="216" t="s">
        <v>168</v>
      </c>
      <c r="BK161" s="218">
        <f>SUM(BK162:BK171)</f>
        <v>0</v>
      </c>
    </row>
    <row r="162" s="2" customFormat="1" ht="24.15" customHeight="1">
      <c r="A162" s="38"/>
      <c r="B162" s="39"/>
      <c r="C162" s="221" t="s">
        <v>195</v>
      </c>
      <c r="D162" s="221" t="s">
        <v>171</v>
      </c>
      <c r="E162" s="222" t="s">
        <v>1679</v>
      </c>
      <c r="F162" s="223" t="s">
        <v>1680</v>
      </c>
      <c r="G162" s="224" t="s">
        <v>292</v>
      </c>
      <c r="H162" s="225">
        <v>5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227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1680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1.75" customHeight="1">
      <c r="A164" s="38"/>
      <c r="B164" s="39"/>
      <c r="C164" s="221" t="s">
        <v>229</v>
      </c>
      <c r="D164" s="221" t="s">
        <v>171</v>
      </c>
      <c r="E164" s="222" t="s">
        <v>1681</v>
      </c>
      <c r="F164" s="223" t="s">
        <v>1682</v>
      </c>
      <c r="G164" s="224" t="s">
        <v>292</v>
      </c>
      <c r="H164" s="225">
        <v>5</v>
      </c>
      <c r="I164" s="226"/>
      <c r="J164" s="226"/>
      <c r="K164" s="227">
        <f>ROUND(P164*H164,2)</f>
        <v>0</v>
      </c>
      <c r="L164" s="223" t="s">
        <v>1</v>
      </c>
      <c r="M164" s="44"/>
      <c r="N164" s="228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198</v>
      </c>
      <c r="AT164" s="233" t="s">
        <v>171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232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1682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2" customFormat="1" ht="24.15" customHeight="1">
      <c r="A166" s="38"/>
      <c r="B166" s="39"/>
      <c r="C166" s="221" t="s">
        <v>198</v>
      </c>
      <c r="D166" s="221" t="s">
        <v>171</v>
      </c>
      <c r="E166" s="222" t="s">
        <v>1683</v>
      </c>
      <c r="F166" s="223" t="s">
        <v>1684</v>
      </c>
      <c r="G166" s="224" t="s">
        <v>292</v>
      </c>
      <c r="H166" s="225">
        <v>5</v>
      </c>
      <c r="I166" s="226"/>
      <c r="J166" s="226"/>
      <c r="K166" s="227">
        <f>ROUND(P166*H166,2)</f>
        <v>0</v>
      </c>
      <c r="L166" s="223" t="s">
        <v>1</v>
      </c>
      <c r="M166" s="44"/>
      <c r="N166" s="228" t="s">
        <v>1</v>
      </c>
      <c r="O166" s="229" t="s">
        <v>39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91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38"/>
      <c r="Z166" s="38"/>
      <c r="AA166" s="38"/>
      <c r="AB166" s="38"/>
      <c r="AC166" s="38"/>
      <c r="AD166" s="38"/>
      <c r="AE166" s="38"/>
      <c r="AR166" s="233" t="s">
        <v>198</v>
      </c>
      <c r="AT166" s="233" t="s">
        <v>171</v>
      </c>
      <c r="AU166" s="233" t="s">
        <v>85</v>
      </c>
      <c r="AY166" s="17" t="s">
        <v>168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7" t="s">
        <v>83</v>
      </c>
      <c r="BK166" s="234">
        <f>ROUND(P166*H166,2)</f>
        <v>0</v>
      </c>
      <c r="BL166" s="17" t="s">
        <v>198</v>
      </c>
      <c r="BM166" s="233" t="s">
        <v>236</v>
      </c>
    </row>
    <row r="167" s="2" customFormat="1">
      <c r="A167" s="38"/>
      <c r="B167" s="39"/>
      <c r="C167" s="40"/>
      <c r="D167" s="235" t="s">
        <v>176</v>
      </c>
      <c r="E167" s="40"/>
      <c r="F167" s="236" t="s">
        <v>1684</v>
      </c>
      <c r="G167" s="40"/>
      <c r="H167" s="40"/>
      <c r="I167" s="237"/>
      <c r="J167" s="237"/>
      <c r="K167" s="40"/>
      <c r="L167" s="40"/>
      <c r="M167" s="44"/>
      <c r="N167" s="238"/>
      <c r="O167" s="239"/>
      <c r="P167" s="91"/>
      <c r="Q167" s="91"/>
      <c r="R167" s="91"/>
      <c r="S167" s="91"/>
      <c r="T167" s="91"/>
      <c r="U167" s="91"/>
      <c r="V167" s="91"/>
      <c r="W167" s="91"/>
      <c r="X167" s="92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85</v>
      </c>
    </row>
    <row r="168" s="2" customFormat="1" ht="24.15" customHeight="1">
      <c r="A168" s="38"/>
      <c r="B168" s="39"/>
      <c r="C168" s="221" t="s">
        <v>238</v>
      </c>
      <c r="D168" s="221" t="s">
        <v>171</v>
      </c>
      <c r="E168" s="222" t="s">
        <v>1685</v>
      </c>
      <c r="F168" s="223" t="s">
        <v>1686</v>
      </c>
      <c r="G168" s="224" t="s">
        <v>292</v>
      </c>
      <c r="H168" s="225">
        <v>10</v>
      </c>
      <c r="I168" s="226"/>
      <c r="J168" s="226"/>
      <c r="K168" s="227">
        <f>ROUND(P168*H168,2)</f>
        <v>0</v>
      </c>
      <c r="L168" s="223" t="s">
        <v>1</v>
      </c>
      <c r="M168" s="44"/>
      <c r="N168" s="228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198</v>
      </c>
      <c r="AT168" s="233" t="s">
        <v>171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241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1686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2" customFormat="1" ht="24.15" customHeight="1">
      <c r="A170" s="38"/>
      <c r="B170" s="39"/>
      <c r="C170" s="221" t="s">
        <v>204</v>
      </c>
      <c r="D170" s="221" t="s">
        <v>171</v>
      </c>
      <c r="E170" s="222" t="s">
        <v>1687</v>
      </c>
      <c r="F170" s="223" t="s">
        <v>1688</v>
      </c>
      <c r="G170" s="224" t="s">
        <v>226</v>
      </c>
      <c r="H170" s="225">
        <v>0.01</v>
      </c>
      <c r="I170" s="226"/>
      <c r="J170" s="226"/>
      <c r="K170" s="227">
        <f>ROUND(P170*H170,2)</f>
        <v>0</v>
      </c>
      <c r="L170" s="223" t="s">
        <v>1</v>
      </c>
      <c r="M170" s="44"/>
      <c r="N170" s="228" t="s">
        <v>1</v>
      </c>
      <c r="O170" s="229" t="s">
        <v>39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91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38"/>
      <c r="Z170" s="38"/>
      <c r="AA170" s="38"/>
      <c r="AB170" s="38"/>
      <c r="AC170" s="38"/>
      <c r="AD170" s="38"/>
      <c r="AE170" s="38"/>
      <c r="AR170" s="233" t="s">
        <v>198</v>
      </c>
      <c r="AT170" s="233" t="s">
        <v>171</v>
      </c>
      <c r="AU170" s="233" t="s">
        <v>85</v>
      </c>
      <c r="AY170" s="17" t="s">
        <v>168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7" t="s">
        <v>83</v>
      </c>
      <c r="BK170" s="234">
        <f>ROUND(P170*H170,2)</f>
        <v>0</v>
      </c>
      <c r="BL170" s="17" t="s">
        <v>198</v>
      </c>
      <c r="BM170" s="233" t="s">
        <v>246</v>
      </c>
    </row>
    <row r="171" s="2" customFormat="1">
      <c r="A171" s="38"/>
      <c r="B171" s="39"/>
      <c r="C171" s="40"/>
      <c r="D171" s="235" t="s">
        <v>176</v>
      </c>
      <c r="E171" s="40"/>
      <c r="F171" s="236" t="s">
        <v>1688</v>
      </c>
      <c r="G171" s="40"/>
      <c r="H171" s="40"/>
      <c r="I171" s="237"/>
      <c r="J171" s="237"/>
      <c r="K171" s="40"/>
      <c r="L171" s="40"/>
      <c r="M171" s="44"/>
      <c r="N171" s="238"/>
      <c r="O171" s="239"/>
      <c r="P171" s="91"/>
      <c r="Q171" s="91"/>
      <c r="R171" s="91"/>
      <c r="S171" s="91"/>
      <c r="T171" s="91"/>
      <c r="U171" s="91"/>
      <c r="V171" s="91"/>
      <c r="W171" s="91"/>
      <c r="X171" s="92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85</v>
      </c>
    </row>
    <row r="172" s="12" customFormat="1" ht="22.8" customHeight="1">
      <c r="A172" s="12"/>
      <c r="B172" s="204"/>
      <c r="C172" s="205"/>
      <c r="D172" s="206" t="s">
        <v>75</v>
      </c>
      <c r="E172" s="219" t="s">
        <v>1689</v>
      </c>
      <c r="F172" s="219" t="s">
        <v>1690</v>
      </c>
      <c r="G172" s="205"/>
      <c r="H172" s="205"/>
      <c r="I172" s="208"/>
      <c r="J172" s="208"/>
      <c r="K172" s="220">
        <f>BK172</f>
        <v>0</v>
      </c>
      <c r="L172" s="205"/>
      <c r="M172" s="210"/>
      <c r="N172" s="211"/>
      <c r="O172" s="212"/>
      <c r="P172" s="212"/>
      <c r="Q172" s="213">
        <f>SUM(Q173:Q178)</f>
        <v>0</v>
      </c>
      <c r="R172" s="213">
        <f>SUM(R173:R178)</f>
        <v>0</v>
      </c>
      <c r="S172" s="212"/>
      <c r="T172" s="214">
        <f>SUM(T173:T178)</f>
        <v>0</v>
      </c>
      <c r="U172" s="212"/>
      <c r="V172" s="214">
        <f>SUM(V173:V178)</f>
        <v>0</v>
      </c>
      <c r="W172" s="212"/>
      <c r="X172" s="215">
        <f>SUM(X173:X178)</f>
        <v>0</v>
      </c>
      <c r="Y172" s="12"/>
      <c r="Z172" s="12"/>
      <c r="AA172" s="12"/>
      <c r="AB172" s="12"/>
      <c r="AC172" s="12"/>
      <c r="AD172" s="12"/>
      <c r="AE172" s="12"/>
      <c r="AR172" s="216" t="s">
        <v>85</v>
      </c>
      <c r="AT172" s="217" t="s">
        <v>75</v>
      </c>
      <c r="AU172" s="217" t="s">
        <v>83</v>
      </c>
      <c r="AY172" s="216" t="s">
        <v>168</v>
      </c>
      <c r="BK172" s="218">
        <f>SUM(BK173:BK178)</f>
        <v>0</v>
      </c>
    </row>
    <row r="173" s="2" customFormat="1" ht="37.8" customHeight="1">
      <c r="A173" s="38"/>
      <c r="B173" s="39"/>
      <c r="C173" s="221" t="s">
        <v>248</v>
      </c>
      <c r="D173" s="221" t="s">
        <v>171</v>
      </c>
      <c r="E173" s="222" t="s">
        <v>1691</v>
      </c>
      <c r="F173" s="223" t="s">
        <v>1692</v>
      </c>
      <c r="G173" s="224" t="s">
        <v>292</v>
      </c>
      <c r="H173" s="225">
        <v>4</v>
      </c>
      <c r="I173" s="226"/>
      <c r="J173" s="226"/>
      <c r="K173" s="227">
        <f>ROUND(P173*H173,2)</f>
        <v>0</v>
      </c>
      <c r="L173" s="223" t="s">
        <v>1</v>
      </c>
      <c r="M173" s="44"/>
      <c r="N173" s="228" t="s">
        <v>1</v>
      </c>
      <c r="O173" s="229" t="s">
        <v>39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91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38"/>
      <c r="Z173" s="38"/>
      <c r="AA173" s="38"/>
      <c r="AB173" s="38"/>
      <c r="AC173" s="38"/>
      <c r="AD173" s="38"/>
      <c r="AE173" s="38"/>
      <c r="AR173" s="233" t="s">
        <v>198</v>
      </c>
      <c r="AT173" s="233" t="s">
        <v>171</v>
      </c>
      <c r="AU173" s="233" t="s">
        <v>85</v>
      </c>
      <c r="AY173" s="17" t="s">
        <v>168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7" t="s">
        <v>83</v>
      </c>
      <c r="BK173" s="234">
        <f>ROUND(P173*H173,2)</f>
        <v>0</v>
      </c>
      <c r="BL173" s="17" t="s">
        <v>198</v>
      </c>
      <c r="BM173" s="233" t="s">
        <v>251</v>
      </c>
    </row>
    <row r="174" s="2" customFormat="1">
      <c r="A174" s="38"/>
      <c r="B174" s="39"/>
      <c r="C174" s="40"/>
      <c r="D174" s="235" t="s">
        <v>176</v>
      </c>
      <c r="E174" s="40"/>
      <c r="F174" s="236" t="s">
        <v>1692</v>
      </c>
      <c r="G174" s="40"/>
      <c r="H174" s="40"/>
      <c r="I174" s="237"/>
      <c r="J174" s="237"/>
      <c r="K174" s="40"/>
      <c r="L174" s="40"/>
      <c r="M174" s="44"/>
      <c r="N174" s="238"/>
      <c r="O174" s="239"/>
      <c r="P174" s="91"/>
      <c r="Q174" s="91"/>
      <c r="R174" s="91"/>
      <c r="S174" s="91"/>
      <c r="T174" s="91"/>
      <c r="U174" s="91"/>
      <c r="V174" s="91"/>
      <c r="W174" s="91"/>
      <c r="X174" s="92"/>
      <c r="Y174" s="38"/>
      <c r="Z174" s="38"/>
      <c r="AA174" s="38"/>
      <c r="AB174" s="38"/>
      <c r="AC174" s="38"/>
      <c r="AD174" s="38"/>
      <c r="AE174" s="38"/>
      <c r="AT174" s="17" t="s">
        <v>176</v>
      </c>
      <c r="AU174" s="17" t="s">
        <v>85</v>
      </c>
    </row>
    <row r="175" s="2" customFormat="1" ht="37.8" customHeight="1">
      <c r="A175" s="38"/>
      <c r="B175" s="39"/>
      <c r="C175" s="221" t="s">
        <v>211</v>
      </c>
      <c r="D175" s="221" t="s">
        <v>171</v>
      </c>
      <c r="E175" s="222" t="s">
        <v>1693</v>
      </c>
      <c r="F175" s="223" t="s">
        <v>1694</v>
      </c>
      <c r="G175" s="224" t="s">
        <v>292</v>
      </c>
      <c r="H175" s="225">
        <v>1</v>
      </c>
      <c r="I175" s="226"/>
      <c r="J175" s="226"/>
      <c r="K175" s="227">
        <f>ROUND(P175*H175,2)</f>
        <v>0</v>
      </c>
      <c r="L175" s="223" t="s">
        <v>1</v>
      </c>
      <c r="M175" s="44"/>
      <c r="N175" s="228" t="s">
        <v>1</v>
      </c>
      <c r="O175" s="229" t="s">
        <v>39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91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38"/>
      <c r="Z175" s="38"/>
      <c r="AA175" s="38"/>
      <c r="AB175" s="38"/>
      <c r="AC175" s="38"/>
      <c r="AD175" s="38"/>
      <c r="AE175" s="38"/>
      <c r="AR175" s="233" t="s">
        <v>198</v>
      </c>
      <c r="AT175" s="233" t="s">
        <v>171</v>
      </c>
      <c r="AU175" s="233" t="s">
        <v>85</v>
      </c>
      <c r="AY175" s="17" t="s">
        <v>168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7" t="s">
        <v>83</v>
      </c>
      <c r="BK175" s="234">
        <f>ROUND(P175*H175,2)</f>
        <v>0</v>
      </c>
      <c r="BL175" s="17" t="s">
        <v>198</v>
      </c>
      <c r="BM175" s="233" t="s">
        <v>255</v>
      </c>
    </row>
    <row r="176" s="2" customFormat="1">
      <c r="A176" s="38"/>
      <c r="B176" s="39"/>
      <c r="C176" s="40"/>
      <c r="D176" s="235" t="s">
        <v>176</v>
      </c>
      <c r="E176" s="40"/>
      <c r="F176" s="236" t="s">
        <v>1694</v>
      </c>
      <c r="G176" s="40"/>
      <c r="H176" s="40"/>
      <c r="I176" s="237"/>
      <c r="J176" s="237"/>
      <c r="K176" s="40"/>
      <c r="L176" s="40"/>
      <c r="M176" s="44"/>
      <c r="N176" s="238"/>
      <c r="O176" s="239"/>
      <c r="P176" s="91"/>
      <c r="Q176" s="91"/>
      <c r="R176" s="91"/>
      <c r="S176" s="91"/>
      <c r="T176" s="91"/>
      <c r="U176" s="91"/>
      <c r="V176" s="91"/>
      <c r="W176" s="91"/>
      <c r="X176" s="92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85</v>
      </c>
    </row>
    <row r="177" s="2" customFormat="1" ht="33" customHeight="1">
      <c r="A177" s="38"/>
      <c r="B177" s="39"/>
      <c r="C177" s="221" t="s">
        <v>8</v>
      </c>
      <c r="D177" s="221" t="s">
        <v>171</v>
      </c>
      <c r="E177" s="222" t="s">
        <v>1695</v>
      </c>
      <c r="F177" s="223" t="s">
        <v>1696</v>
      </c>
      <c r="G177" s="224" t="s">
        <v>226</v>
      </c>
      <c r="H177" s="225">
        <v>0.26</v>
      </c>
      <c r="I177" s="226"/>
      <c r="J177" s="226"/>
      <c r="K177" s="227">
        <f>ROUND(P177*H177,2)</f>
        <v>0</v>
      </c>
      <c r="L177" s="223" t="s">
        <v>1</v>
      </c>
      <c r="M177" s="44"/>
      <c r="N177" s="228" t="s">
        <v>1</v>
      </c>
      <c r="O177" s="229" t="s">
        <v>39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91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38"/>
      <c r="Z177" s="38"/>
      <c r="AA177" s="38"/>
      <c r="AB177" s="38"/>
      <c r="AC177" s="38"/>
      <c r="AD177" s="38"/>
      <c r="AE177" s="38"/>
      <c r="AR177" s="233" t="s">
        <v>198</v>
      </c>
      <c r="AT177" s="233" t="s">
        <v>171</v>
      </c>
      <c r="AU177" s="233" t="s">
        <v>85</v>
      </c>
      <c r="AY177" s="17" t="s">
        <v>168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7" t="s">
        <v>83</v>
      </c>
      <c r="BK177" s="234">
        <f>ROUND(P177*H177,2)</f>
        <v>0</v>
      </c>
      <c r="BL177" s="17" t="s">
        <v>198</v>
      </c>
      <c r="BM177" s="233" t="s">
        <v>258</v>
      </c>
    </row>
    <row r="178" s="2" customFormat="1">
      <c r="A178" s="38"/>
      <c r="B178" s="39"/>
      <c r="C178" s="40"/>
      <c r="D178" s="235" t="s">
        <v>176</v>
      </c>
      <c r="E178" s="40"/>
      <c r="F178" s="236" t="s">
        <v>1696</v>
      </c>
      <c r="G178" s="40"/>
      <c r="H178" s="40"/>
      <c r="I178" s="237"/>
      <c r="J178" s="237"/>
      <c r="K178" s="40"/>
      <c r="L178" s="40"/>
      <c r="M178" s="44"/>
      <c r="N178" s="285"/>
      <c r="O178" s="286"/>
      <c r="P178" s="287"/>
      <c r="Q178" s="287"/>
      <c r="R178" s="287"/>
      <c r="S178" s="287"/>
      <c r="T178" s="287"/>
      <c r="U178" s="287"/>
      <c r="V178" s="287"/>
      <c r="W178" s="287"/>
      <c r="X178" s="288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85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44"/>
      <c r="N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/JehaVCgYsn2Ux/2JjkLnC5uOJX35Y3EY9YCYtYzBcE1j4KBqncLU+kB6PKgoejKkysDUlg4u3Lzv0HkjLQuqA==" hashValue="yxFYAp6VkEdvl58I9cjdH1V3p7BR8dGYy+9Bdc1t8bTSwoVF8R5Atbmhc7FtHBWRcE596h+SKFAi+N4kegZB8g==" algorithmName="SHA-512" password="CC35"/>
  <autoFilter ref="C124:L17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1697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ROUND(K143,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ROUND((SUM(BE143:BE1148)),  2)</f>
        <v>0</v>
      </c>
      <c r="G35" s="38"/>
      <c r="H35" s="38"/>
      <c r="I35" s="156">
        <v>0.21</v>
      </c>
      <c r="J35" s="38"/>
      <c r="K35" s="151">
        <f>ROUND(((SUM(BE143:BE1148))*I35),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ROUND((SUM(BF143:BF1148)),  2)</f>
        <v>0</v>
      </c>
      <c r="G36" s="38"/>
      <c r="H36" s="38"/>
      <c r="I36" s="156">
        <v>0.12</v>
      </c>
      <c r="J36" s="38"/>
      <c r="K36" s="151">
        <f>ROUND(((SUM(BF143:BF1148))*I36),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ROUND((SUM(BG143:BG1148)),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ROUND((SUM(BH143:BH1148)),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ROUND((SUM(BI143:BI1148)),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SO-02 - Stavební úpravy -...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Q143</f>
        <v>0</v>
      </c>
      <c r="J96" s="110">
        <f>R143</f>
        <v>0</v>
      </c>
      <c r="K96" s="110">
        <f>K143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Q144</f>
        <v>0</v>
      </c>
      <c r="J97" s="184">
        <f>R144</f>
        <v>0</v>
      </c>
      <c r="K97" s="184">
        <f>K144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123</v>
      </c>
      <c r="E98" s="189"/>
      <c r="F98" s="189"/>
      <c r="G98" s="189"/>
      <c r="H98" s="189"/>
      <c r="I98" s="190">
        <f>Q145</f>
        <v>0</v>
      </c>
      <c r="J98" s="190">
        <f>R145</f>
        <v>0</v>
      </c>
      <c r="K98" s="190">
        <f>K145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124</v>
      </c>
      <c r="E99" s="189"/>
      <c r="F99" s="189"/>
      <c r="G99" s="189"/>
      <c r="H99" s="189"/>
      <c r="I99" s="190">
        <f>Q160</f>
        <v>0</v>
      </c>
      <c r="J99" s="190">
        <f>R160</f>
        <v>0</v>
      </c>
      <c r="K99" s="190">
        <f>K160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125</v>
      </c>
      <c r="E100" s="189"/>
      <c r="F100" s="189"/>
      <c r="G100" s="189"/>
      <c r="H100" s="189"/>
      <c r="I100" s="190">
        <f>Q189</f>
        <v>0</v>
      </c>
      <c r="J100" s="190">
        <f>R189</f>
        <v>0</v>
      </c>
      <c r="K100" s="190">
        <f>K189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126</v>
      </c>
      <c r="E101" s="189"/>
      <c r="F101" s="189"/>
      <c r="G101" s="189"/>
      <c r="H101" s="189"/>
      <c r="I101" s="190">
        <f>Q219</f>
        <v>0</v>
      </c>
      <c r="J101" s="190">
        <f>R219</f>
        <v>0</v>
      </c>
      <c r="K101" s="190">
        <f>K219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127</v>
      </c>
      <c r="E102" s="189"/>
      <c r="F102" s="189"/>
      <c r="G102" s="189"/>
      <c r="H102" s="189"/>
      <c r="I102" s="190">
        <f>Q280</f>
        <v>0</v>
      </c>
      <c r="J102" s="190">
        <f>R280</f>
        <v>0</v>
      </c>
      <c r="K102" s="190">
        <f>K280</f>
        <v>0</v>
      </c>
      <c r="L102" s="187"/>
      <c r="M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128</v>
      </c>
      <c r="E103" s="189"/>
      <c r="F103" s="189"/>
      <c r="G103" s="189"/>
      <c r="H103" s="189"/>
      <c r="I103" s="190">
        <f>Q306</f>
        <v>0</v>
      </c>
      <c r="J103" s="190">
        <f>R306</f>
        <v>0</v>
      </c>
      <c r="K103" s="190">
        <f>K306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129</v>
      </c>
      <c r="E104" s="189"/>
      <c r="F104" s="189"/>
      <c r="G104" s="189"/>
      <c r="H104" s="189"/>
      <c r="I104" s="190">
        <f>Q321</f>
        <v>0</v>
      </c>
      <c r="J104" s="190">
        <f>R321</f>
        <v>0</v>
      </c>
      <c r="K104" s="190">
        <f>K321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130</v>
      </c>
      <c r="E105" s="189"/>
      <c r="F105" s="189"/>
      <c r="G105" s="189"/>
      <c r="H105" s="189"/>
      <c r="I105" s="190">
        <f>Q468</f>
        <v>0</v>
      </c>
      <c r="J105" s="190">
        <f>R468</f>
        <v>0</v>
      </c>
      <c r="K105" s="190">
        <f>K468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131</v>
      </c>
      <c r="E106" s="189"/>
      <c r="F106" s="189"/>
      <c r="G106" s="189"/>
      <c r="H106" s="189"/>
      <c r="I106" s="190">
        <f>Q527</f>
        <v>0</v>
      </c>
      <c r="J106" s="190">
        <f>R527</f>
        <v>0</v>
      </c>
      <c r="K106" s="190">
        <f>K527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132</v>
      </c>
      <c r="E107" s="189"/>
      <c r="F107" s="189"/>
      <c r="G107" s="189"/>
      <c r="H107" s="189"/>
      <c r="I107" s="190">
        <f>Q538</f>
        <v>0</v>
      </c>
      <c r="J107" s="190">
        <f>R538</f>
        <v>0</v>
      </c>
      <c r="K107" s="190">
        <f>K538</f>
        <v>0</v>
      </c>
      <c r="L107" s="187"/>
      <c r="M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133</v>
      </c>
      <c r="E108" s="183"/>
      <c r="F108" s="183"/>
      <c r="G108" s="183"/>
      <c r="H108" s="183"/>
      <c r="I108" s="184">
        <f>Q541</f>
        <v>0</v>
      </c>
      <c r="J108" s="184">
        <f>R541</f>
        <v>0</v>
      </c>
      <c r="K108" s="184">
        <f>K541</f>
        <v>0</v>
      </c>
      <c r="L108" s="181"/>
      <c r="M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134</v>
      </c>
      <c r="E109" s="189"/>
      <c r="F109" s="189"/>
      <c r="G109" s="189"/>
      <c r="H109" s="189"/>
      <c r="I109" s="190">
        <f>Q542</f>
        <v>0</v>
      </c>
      <c r="J109" s="190">
        <f>R542</f>
        <v>0</v>
      </c>
      <c r="K109" s="190">
        <f>K542</f>
        <v>0</v>
      </c>
      <c r="L109" s="187"/>
      <c r="M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135</v>
      </c>
      <c r="E110" s="189"/>
      <c r="F110" s="189"/>
      <c r="G110" s="189"/>
      <c r="H110" s="189"/>
      <c r="I110" s="190">
        <f>Q644</f>
        <v>0</v>
      </c>
      <c r="J110" s="190">
        <f>R644</f>
        <v>0</v>
      </c>
      <c r="K110" s="190">
        <f>K644</f>
        <v>0</v>
      </c>
      <c r="L110" s="187"/>
      <c r="M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136</v>
      </c>
      <c r="E111" s="189"/>
      <c r="F111" s="189"/>
      <c r="G111" s="189"/>
      <c r="H111" s="189"/>
      <c r="I111" s="190">
        <f>Q697</f>
        <v>0</v>
      </c>
      <c r="J111" s="190">
        <f>R697</f>
        <v>0</v>
      </c>
      <c r="K111" s="190">
        <f>K697</f>
        <v>0</v>
      </c>
      <c r="L111" s="187"/>
      <c r="M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137</v>
      </c>
      <c r="E112" s="189"/>
      <c r="F112" s="189"/>
      <c r="G112" s="189"/>
      <c r="H112" s="189"/>
      <c r="I112" s="190">
        <f>Q723</f>
        <v>0</v>
      </c>
      <c r="J112" s="190">
        <f>R723</f>
        <v>0</v>
      </c>
      <c r="K112" s="190">
        <f>K723</f>
        <v>0</v>
      </c>
      <c r="L112" s="187"/>
      <c r="M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138</v>
      </c>
      <c r="E113" s="189"/>
      <c r="F113" s="189"/>
      <c r="G113" s="189"/>
      <c r="H113" s="189"/>
      <c r="I113" s="190">
        <f>Q732</f>
        <v>0</v>
      </c>
      <c r="J113" s="190">
        <f>R732</f>
        <v>0</v>
      </c>
      <c r="K113" s="190">
        <f>K732</f>
        <v>0</v>
      </c>
      <c r="L113" s="187"/>
      <c r="M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139</v>
      </c>
      <c r="E114" s="189"/>
      <c r="F114" s="189"/>
      <c r="G114" s="189"/>
      <c r="H114" s="189"/>
      <c r="I114" s="190">
        <f>Q737</f>
        <v>0</v>
      </c>
      <c r="J114" s="190">
        <f>R737</f>
        <v>0</v>
      </c>
      <c r="K114" s="190">
        <f>K737</f>
        <v>0</v>
      </c>
      <c r="L114" s="187"/>
      <c r="M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140</v>
      </c>
      <c r="E115" s="189"/>
      <c r="F115" s="189"/>
      <c r="G115" s="189"/>
      <c r="H115" s="189"/>
      <c r="I115" s="190">
        <f>Q760</f>
        <v>0</v>
      </c>
      <c r="J115" s="190">
        <f>R760</f>
        <v>0</v>
      </c>
      <c r="K115" s="190">
        <f>K760</f>
        <v>0</v>
      </c>
      <c r="L115" s="187"/>
      <c r="M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141</v>
      </c>
      <c r="E116" s="189"/>
      <c r="F116" s="189"/>
      <c r="G116" s="189"/>
      <c r="H116" s="189"/>
      <c r="I116" s="190">
        <f>Q791</f>
        <v>0</v>
      </c>
      <c r="J116" s="190">
        <f>R791</f>
        <v>0</v>
      </c>
      <c r="K116" s="190">
        <f>K791</f>
        <v>0</v>
      </c>
      <c r="L116" s="187"/>
      <c r="M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142</v>
      </c>
      <c r="E117" s="189"/>
      <c r="F117" s="189"/>
      <c r="G117" s="189"/>
      <c r="H117" s="189"/>
      <c r="I117" s="190">
        <f>Q830</f>
        <v>0</v>
      </c>
      <c r="J117" s="190">
        <f>R830</f>
        <v>0</v>
      </c>
      <c r="K117" s="190">
        <f>K830</f>
        <v>0</v>
      </c>
      <c r="L117" s="187"/>
      <c r="M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143</v>
      </c>
      <c r="E118" s="189"/>
      <c r="F118" s="189"/>
      <c r="G118" s="189"/>
      <c r="H118" s="189"/>
      <c r="I118" s="190">
        <f>Q873</f>
        <v>0</v>
      </c>
      <c r="J118" s="190">
        <f>R873</f>
        <v>0</v>
      </c>
      <c r="K118" s="190">
        <f>K873</f>
        <v>0</v>
      </c>
      <c r="L118" s="187"/>
      <c r="M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144</v>
      </c>
      <c r="E119" s="189"/>
      <c r="F119" s="189"/>
      <c r="G119" s="189"/>
      <c r="H119" s="189"/>
      <c r="I119" s="190">
        <f>Q1005</f>
        <v>0</v>
      </c>
      <c r="J119" s="190">
        <f>R1005</f>
        <v>0</v>
      </c>
      <c r="K119" s="190">
        <f>K1005</f>
        <v>0</v>
      </c>
      <c r="L119" s="187"/>
      <c r="M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86"/>
      <c r="C120" s="187"/>
      <c r="D120" s="188" t="s">
        <v>145</v>
      </c>
      <c r="E120" s="189"/>
      <c r="F120" s="189"/>
      <c r="G120" s="189"/>
      <c r="H120" s="189"/>
      <c r="I120" s="190">
        <f>Q1041</f>
        <v>0</v>
      </c>
      <c r="J120" s="190">
        <f>R1041</f>
        <v>0</v>
      </c>
      <c r="K120" s="190">
        <f>K1041</f>
        <v>0</v>
      </c>
      <c r="L120" s="187"/>
      <c r="M120" s="191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86"/>
      <c r="C121" s="187"/>
      <c r="D121" s="188" t="s">
        <v>146</v>
      </c>
      <c r="E121" s="189"/>
      <c r="F121" s="189"/>
      <c r="G121" s="189"/>
      <c r="H121" s="189"/>
      <c r="I121" s="190">
        <f>Q1070</f>
        <v>0</v>
      </c>
      <c r="J121" s="190">
        <f>R1070</f>
        <v>0</v>
      </c>
      <c r="K121" s="190">
        <f>K1070</f>
        <v>0</v>
      </c>
      <c r="L121" s="187"/>
      <c r="M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86"/>
      <c r="C122" s="187"/>
      <c r="D122" s="188" t="s">
        <v>147</v>
      </c>
      <c r="E122" s="189"/>
      <c r="F122" s="189"/>
      <c r="G122" s="189"/>
      <c r="H122" s="189"/>
      <c r="I122" s="190">
        <f>Q1078</f>
        <v>0</v>
      </c>
      <c r="J122" s="190">
        <f>R1078</f>
        <v>0</v>
      </c>
      <c r="K122" s="190">
        <f>K1078</f>
        <v>0</v>
      </c>
      <c r="L122" s="187"/>
      <c r="M122" s="191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9" customFormat="1" ht="24.96" customHeight="1">
      <c r="A123" s="9"/>
      <c r="B123" s="180"/>
      <c r="C123" s="181"/>
      <c r="D123" s="182" t="s">
        <v>148</v>
      </c>
      <c r="E123" s="183"/>
      <c r="F123" s="183"/>
      <c r="G123" s="183"/>
      <c r="H123" s="183"/>
      <c r="I123" s="184">
        <f>Q1130</f>
        <v>0</v>
      </c>
      <c r="J123" s="184">
        <f>R1130</f>
        <v>0</v>
      </c>
      <c r="K123" s="184">
        <f>K1130</f>
        <v>0</v>
      </c>
      <c r="L123" s="181"/>
      <c r="M123" s="18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2" customFormat="1" ht="21.84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66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9" s="2" customFormat="1" ht="6.96" customHeight="1">
      <c r="A129" s="38"/>
      <c r="B129" s="68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4.96" customHeight="1">
      <c r="A130" s="38"/>
      <c r="B130" s="39"/>
      <c r="C130" s="23" t="s">
        <v>149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2" customHeight="1">
      <c r="A132" s="38"/>
      <c r="B132" s="39"/>
      <c r="C132" s="32" t="s">
        <v>17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6.25" customHeight="1">
      <c r="A133" s="38"/>
      <c r="B133" s="39"/>
      <c r="C133" s="40"/>
      <c r="D133" s="40"/>
      <c r="E133" s="175" t="str">
        <f>E7</f>
        <v>23-416 - Dostavba budovy - zkapacitnění - ZŠ Hovorčovická, Praha 8</v>
      </c>
      <c r="F133" s="32"/>
      <c r="G133" s="32"/>
      <c r="H133" s="32"/>
      <c r="I133" s="40"/>
      <c r="J133" s="40"/>
      <c r="K133" s="40"/>
      <c r="L133" s="40"/>
      <c r="M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110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6.5" customHeight="1">
      <c r="A135" s="38"/>
      <c r="B135" s="39"/>
      <c r="C135" s="40"/>
      <c r="D135" s="40"/>
      <c r="E135" s="76" t="str">
        <f>E9</f>
        <v>SO-02 - Stavební úpravy -...</v>
      </c>
      <c r="F135" s="40"/>
      <c r="G135" s="40"/>
      <c r="H135" s="40"/>
      <c r="I135" s="40"/>
      <c r="J135" s="40"/>
      <c r="K135" s="40"/>
      <c r="L135" s="40"/>
      <c r="M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21</v>
      </c>
      <c r="D137" s="40"/>
      <c r="E137" s="40"/>
      <c r="F137" s="27" t="str">
        <f>F12</f>
        <v xml:space="preserve"> </v>
      </c>
      <c r="G137" s="40"/>
      <c r="H137" s="40"/>
      <c r="I137" s="32" t="s">
        <v>23</v>
      </c>
      <c r="J137" s="79" t="str">
        <f>IF(J12="","",J12)</f>
        <v>19. 9. 2025</v>
      </c>
      <c r="K137" s="40"/>
      <c r="L137" s="40"/>
      <c r="M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25</v>
      </c>
      <c r="D139" s="40"/>
      <c r="E139" s="40"/>
      <c r="F139" s="27" t="str">
        <f>E15</f>
        <v xml:space="preserve"> </v>
      </c>
      <c r="G139" s="40"/>
      <c r="H139" s="40"/>
      <c r="I139" s="32" t="s">
        <v>30</v>
      </c>
      <c r="J139" s="36" t="str">
        <f>E21</f>
        <v xml:space="preserve"> </v>
      </c>
      <c r="K139" s="40"/>
      <c r="L139" s="40"/>
      <c r="M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28</v>
      </c>
      <c r="D140" s="40"/>
      <c r="E140" s="40"/>
      <c r="F140" s="27" t="str">
        <f>IF(E18="","",E18)</f>
        <v>Vyplň údaj</v>
      </c>
      <c r="G140" s="40"/>
      <c r="H140" s="40"/>
      <c r="I140" s="32" t="s">
        <v>31</v>
      </c>
      <c r="J140" s="36" t="str">
        <f>E24</f>
        <v xml:space="preserve"> </v>
      </c>
      <c r="K140" s="40"/>
      <c r="L140" s="40"/>
      <c r="M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0.32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11" customFormat="1" ht="29.28" customHeight="1">
      <c r="A142" s="192"/>
      <c r="B142" s="193"/>
      <c r="C142" s="194" t="s">
        <v>150</v>
      </c>
      <c r="D142" s="195" t="s">
        <v>59</v>
      </c>
      <c r="E142" s="195" t="s">
        <v>55</v>
      </c>
      <c r="F142" s="195" t="s">
        <v>56</v>
      </c>
      <c r="G142" s="195" t="s">
        <v>151</v>
      </c>
      <c r="H142" s="195" t="s">
        <v>152</v>
      </c>
      <c r="I142" s="195" t="s">
        <v>153</v>
      </c>
      <c r="J142" s="195" t="s">
        <v>154</v>
      </c>
      <c r="K142" s="195" t="s">
        <v>119</v>
      </c>
      <c r="L142" s="196" t="s">
        <v>155</v>
      </c>
      <c r="M142" s="197"/>
      <c r="N142" s="100" t="s">
        <v>1</v>
      </c>
      <c r="O142" s="101" t="s">
        <v>38</v>
      </c>
      <c r="P142" s="101" t="s">
        <v>156</v>
      </c>
      <c r="Q142" s="101" t="s">
        <v>157</v>
      </c>
      <c r="R142" s="101" t="s">
        <v>158</v>
      </c>
      <c r="S142" s="101" t="s">
        <v>159</v>
      </c>
      <c r="T142" s="101" t="s">
        <v>160</v>
      </c>
      <c r="U142" s="101" t="s">
        <v>161</v>
      </c>
      <c r="V142" s="101" t="s">
        <v>162</v>
      </c>
      <c r="W142" s="101" t="s">
        <v>163</v>
      </c>
      <c r="X142" s="102" t="s">
        <v>164</v>
      </c>
      <c r="Y142" s="192"/>
      <c r="Z142" s="192"/>
      <c r="AA142" s="192"/>
      <c r="AB142" s="192"/>
      <c r="AC142" s="192"/>
      <c r="AD142" s="192"/>
      <c r="AE142" s="192"/>
    </row>
    <row r="143" s="2" customFormat="1" ht="22.8" customHeight="1">
      <c r="A143" s="38"/>
      <c r="B143" s="39"/>
      <c r="C143" s="107" t="s">
        <v>165</v>
      </c>
      <c r="D143" s="40"/>
      <c r="E143" s="40"/>
      <c r="F143" s="40"/>
      <c r="G143" s="40"/>
      <c r="H143" s="40"/>
      <c r="I143" s="40"/>
      <c r="J143" s="40"/>
      <c r="K143" s="198">
        <f>BK143</f>
        <v>0</v>
      </c>
      <c r="L143" s="40"/>
      <c r="M143" s="44"/>
      <c r="N143" s="103"/>
      <c r="O143" s="199"/>
      <c r="P143" s="104"/>
      <c r="Q143" s="200">
        <f>Q144+Q541+Q1130</f>
        <v>0</v>
      </c>
      <c r="R143" s="200">
        <f>R144+R541+R1130</f>
        <v>0</v>
      </c>
      <c r="S143" s="104"/>
      <c r="T143" s="201">
        <f>T144+T541+T1130</f>
        <v>0</v>
      </c>
      <c r="U143" s="104"/>
      <c r="V143" s="201">
        <f>V144+V541+V1130</f>
        <v>0</v>
      </c>
      <c r="W143" s="104"/>
      <c r="X143" s="202">
        <f>X144+X541+X1130</f>
        <v>0</v>
      </c>
      <c r="Y143" s="38"/>
      <c r="Z143" s="38"/>
      <c r="AA143" s="38"/>
      <c r="AB143" s="38"/>
      <c r="AC143" s="38"/>
      <c r="AD143" s="38"/>
      <c r="AE143" s="38"/>
      <c r="AT143" s="17" t="s">
        <v>75</v>
      </c>
      <c r="AU143" s="17" t="s">
        <v>121</v>
      </c>
      <c r="BK143" s="203">
        <f>BK144+BK541+BK1130</f>
        <v>0</v>
      </c>
    </row>
    <row r="144" s="12" customFormat="1" ht="25.92" customHeight="1">
      <c r="A144" s="12"/>
      <c r="B144" s="204"/>
      <c r="C144" s="205"/>
      <c r="D144" s="206" t="s">
        <v>75</v>
      </c>
      <c r="E144" s="207" t="s">
        <v>166</v>
      </c>
      <c r="F144" s="207" t="s">
        <v>167</v>
      </c>
      <c r="G144" s="205"/>
      <c r="H144" s="205"/>
      <c r="I144" s="208"/>
      <c r="J144" s="208"/>
      <c r="K144" s="209">
        <f>BK144</f>
        <v>0</v>
      </c>
      <c r="L144" s="205"/>
      <c r="M144" s="210"/>
      <c r="N144" s="211"/>
      <c r="O144" s="212"/>
      <c r="P144" s="212"/>
      <c r="Q144" s="213">
        <f>Q145+Q160+Q189+Q219+Q280+Q306+Q321+Q468+Q527+Q538</f>
        <v>0</v>
      </c>
      <c r="R144" s="213">
        <f>R145+R160+R189+R219+R280+R306+R321+R468+R527+R538</f>
        <v>0</v>
      </c>
      <c r="S144" s="212"/>
      <c r="T144" s="214">
        <f>T145+T160+T189+T219+T280+T306+T321+T468+T527+T538</f>
        <v>0</v>
      </c>
      <c r="U144" s="212"/>
      <c r="V144" s="214">
        <f>V145+V160+V189+V219+V280+V306+V321+V468+V527+V538</f>
        <v>0</v>
      </c>
      <c r="W144" s="212"/>
      <c r="X144" s="215">
        <f>X145+X160+X189+X219+X280+X306+X321+X468+X527+X538</f>
        <v>0</v>
      </c>
      <c r="Y144" s="12"/>
      <c r="Z144" s="12"/>
      <c r="AA144" s="12"/>
      <c r="AB144" s="12"/>
      <c r="AC144" s="12"/>
      <c r="AD144" s="12"/>
      <c r="AE144" s="12"/>
      <c r="AR144" s="216" t="s">
        <v>83</v>
      </c>
      <c r="AT144" s="217" t="s">
        <v>75</v>
      </c>
      <c r="AU144" s="217" t="s">
        <v>76</v>
      </c>
      <c r="AY144" s="216" t="s">
        <v>168</v>
      </c>
      <c r="BK144" s="218">
        <f>BK145+BK160+BK189+BK219+BK280+BK306+BK321+BK468+BK527+BK538</f>
        <v>0</v>
      </c>
    </row>
    <row r="145" s="12" customFormat="1" ht="22.8" customHeight="1">
      <c r="A145" s="12"/>
      <c r="B145" s="204"/>
      <c r="C145" s="205"/>
      <c r="D145" s="206" t="s">
        <v>75</v>
      </c>
      <c r="E145" s="219" t="s">
        <v>169</v>
      </c>
      <c r="F145" s="219" t="s">
        <v>170</v>
      </c>
      <c r="G145" s="205"/>
      <c r="H145" s="205"/>
      <c r="I145" s="208"/>
      <c r="J145" s="208"/>
      <c r="K145" s="220">
        <f>BK145</f>
        <v>0</v>
      </c>
      <c r="L145" s="205"/>
      <c r="M145" s="210"/>
      <c r="N145" s="211"/>
      <c r="O145" s="212"/>
      <c r="P145" s="212"/>
      <c r="Q145" s="213">
        <f>SUM(Q146:Q159)</f>
        <v>0</v>
      </c>
      <c r="R145" s="213">
        <f>SUM(R146:R159)</f>
        <v>0</v>
      </c>
      <c r="S145" s="212"/>
      <c r="T145" s="214">
        <f>SUM(T146:T159)</f>
        <v>0</v>
      </c>
      <c r="U145" s="212"/>
      <c r="V145" s="214">
        <f>SUM(V146:V159)</f>
        <v>0</v>
      </c>
      <c r="W145" s="212"/>
      <c r="X145" s="215">
        <f>SUM(X146:X159)</f>
        <v>0</v>
      </c>
      <c r="Y145" s="12"/>
      <c r="Z145" s="12"/>
      <c r="AA145" s="12"/>
      <c r="AB145" s="12"/>
      <c r="AC145" s="12"/>
      <c r="AD145" s="12"/>
      <c r="AE145" s="12"/>
      <c r="AR145" s="216" t="s">
        <v>83</v>
      </c>
      <c r="AT145" s="217" t="s">
        <v>75</v>
      </c>
      <c r="AU145" s="217" t="s">
        <v>83</v>
      </c>
      <c r="AY145" s="216" t="s">
        <v>168</v>
      </c>
      <c r="BK145" s="218">
        <f>SUM(BK146:BK159)</f>
        <v>0</v>
      </c>
    </row>
    <row r="146" s="2" customFormat="1" ht="16.5" customHeight="1">
      <c r="A146" s="38"/>
      <c r="B146" s="39"/>
      <c r="C146" s="221" t="s">
        <v>83</v>
      </c>
      <c r="D146" s="221" t="s">
        <v>171</v>
      </c>
      <c r="E146" s="222" t="s">
        <v>172</v>
      </c>
      <c r="F146" s="223" t="s">
        <v>173</v>
      </c>
      <c r="G146" s="224" t="s">
        <v>174</v>
      </c>
      <c r="H146" s="225">
        <v>1</v>
      </c>
      <c r="I146" s="226"/>
      <c r="J146" s="226"/>
      <c r="K146" s="227">
        <f>ROUND(P146*H146,2)</f>
        <v>0</v>
      </c>
      <c r="L146" s="223" t="s">
        <v>1</v>
      </c>
      <c r="M146" s="44"/>
      <c r="N146" s="228" t="s">
        <v>1</v>
      </c>
      <c r="O146" s="229" t="s">
        <v>39</v>
      </c>
      <c r="P146" s="230">
        <f>I146+J146</f>
        <v>0</v>
      </c>
      <c r="Q146" s="230">
        <f>ROUND(I146*H146,2)</f>
        <v>0</v>
      </c>
      <c r="R146" s="230">
        <f>ROUND(J146*H146,2)</f>
        <v>0</v>
      </c>
      <c r="S146" s="91"/>
      <c r="T146" s="231">
        <f>S146*H146</f>
        <v>0</v>
      </c>
      <c r="U146" s="231">
        <v>0</v>
      </c>
      <c r="V146" s="231">
        <f>U146*H146</f>
        <v>0</v>
      </c>
      <c r="W146" s="231">
        <v>0</v>
      </c>
      <c r="X146" s="232">
        <f>W146*H146</f>
        <v>0</v>
      </c>
      <c r="Y146" s="38"/>
      <c r="Z146" s="38"/>
      <c r="AA146" s="38"/>
      <c r="AB146" s="38"/>
      <c r="AC146" s="38"/>
      <c r="AD146" s="38"/>
      <c r="AE146" s="38"/>
      <c r="AR146" s="233" t="s">
        <v>175</v>
      </c>
      <c r="AT146" s="233" t="s">
        <v>171</v>
      </c>
      <c r="AU146" s="233" t="s">
        <v>85</v>
      </c>
      <c r="AY146" s="17" t="s">
        <v>168</v>
      </c>
      <c r="BE146" s="234">
        <f>IF(O146="základní",K146,0)</f>
        <v>0</v>
      </c>
      <c r="BF146" s="234">
        <f>IF(O146="snížená",K146,0)</f>
        <v>0</v>
      </c>
      <c r="BG146" s="234">
        <f>IF(O146="zákl. přenesená",K146,0)</f>
        <v>0</v>
      </c>
      <c r="BH146" s="234">
        <f>IF(O146="sníž. přenesená",K146,0)</f>
        <v>0</v>
      </c>
      <c r="BI146" s="234">
        <f>IF(O146="nulová",K146,0)</f>
        <v>0</v>
      </c>
      <c r="BJ146" s="17" t="s">
        <v>83</v>
      </c>
      <c r="BK146" s="234">
        <f>ROUND(P146*H146,2)</f>
        <v>0</v>
      </c>
      <c r="BL146" s="17" t="s">
        <v>175</v>
      </c>
      <c r="BM146" s="233" t="s">
        <v>85</v>
      </c>
    </row>
    <row r="147" s="2" customFormat="1">
      <c r="A147" s="38"/>
      <c r="B147" s="39"/>
      <c r="C147" s="40"/>
      <c r="D147" s="235" t="s">
        <v>176</v>
      </c>
      <c r="E147" s="40"/>
      <c r="F147" s="236" t="s">
        <v>173</v>
      </c>
      <c r="G147" s="40"/>
      <c r="H147" s="40"/>
      <c r="I147" s="237"/>
      <c r="J147" s="237"/>
      <c r="K147" s="40"/>
      <c r="L147" s="40"/>
      <c r="M147" s="44"/>
      <c r="N147" s="238"/>
      <c r="O147" s="239"/>
      <c r="P147" s="91"/>
      <c r="Q147" s="91"/>
      <c r="R147" s="91"/>
      <c r="S147" s="91"/>
      <c r="T147" s="91"/>
      <c r="U147" s="91"/>
      <c r="V147" s="91"/>
      <c r="W147" s="91"/>
      <c r="X147" s="92"/>
      <c r="Y147" s="38"/>
      <c r="Z147" s="38"/>
      <c r="AA147" s="38"/>
      <c r="AB147" s="38"/>
      <c r="AC147" s="38"/>
      <c r="AD147" s="38"/>
      <c r="AE147" s="38"/>
      <c r="AT147" s="17" t="s">
        <v>176</v>
      </c>
      <c r="AU147" s="17" t="s">
        <v>85</v>
      </c>
    </row>
    <row r="148" s="2" customFormat="1" ht="24.15" customHeight="1">
      <c r="A148" s="38"/>
      <c r="B148" s="39"/>
      <c r="C148" s="221" t="s">
        <v>85</v>
      </c>
      <c r="D148" s="221" t="s">
        <v>171</v>
      </c>
      <c r="E148" s="222" t="s">
        <v>177</v>
      </c>
      <c r="F148" s="223" t="s">
        <v>178</v>
      </c>
      <c r="G148" s="224" t="s">
        <v>174</v>
      </c>
      <c r="H148" s="225">
        <v>1</v>
      </c>
      <c r="I148" s="226"/>
      <c r="J148" s="226"/>
      <c r="K148" s="227">
        <f>ROUND(P148*H148,2)</f>
        <v>0</v>
      </c>
      <c r="L148" s="223" t="s">
        <v>1</v>
      </c>
      <c r="M148" s="44"/>
      <c r="N148" s="228" t="s">
        <v>1</v>
      </c>
      <c r="O148" s="229" t="s">
        <v>39</v>
      </c>
      <c r="P148" s="230">
        <f>I148+J148</f>
        <v>0</v>
      </c>
      <c r="Q148" s="230">
        <f>ROUND(I148*H148,2)</f>
        <v>0</v>
      </c>
      <c r="R148" s="230">
        <f>ROUND(J148*H148,2)</f>
        <v>0</v>
      </c>
      <c r="S148" s="91"/>
      <c r="T148" s="231">
        <f>S148*H148</f>
        <v>0</v>
      </c>
      <c r="U148" s="231">
        <v>0</v>
      </c>
      <c r="V148" s="231">
        <f>U148*H148</f>
        <v>0</v>
      </c>
      <c r="W148" s="231">
        <v>0</v>
      </c>
      <c r="X148" s="232">
        <f>W148*H148</f>
        <v>0</v>
      </c>
      <c r="Y148" s="38"/>
      <c r="Z148" s="38"/>
      <c r="AA148" s="38"/>
      <c r="AB148" s="38"/>
      <c r="AC148" s="38"/>
      <c r="AD148" s="38"/>
      <c r="AE148" s="38"/>
      <c r="AR148" s="233" t="s">
        <v>175</v>
      </c>
      <c r="AT148" s="233" t="s">
        <v>171</v>
      </c>
      <c r="AU148" s="233" t="s">
        <v>85</v>
      </c>
      <c r="AY148" s="17" t="s">
        <v>168</v>
      </c>
      <c r="BE148" s="234">
        <f>IF(O148="základní",K148,0)</f>
        <v>0</v>
      </c>
      <c r="BF148" s="234">
        <f>IF(O148="snížená",K148,0)</f>
        <v>0</v>
      </c>
      <c r="BG148" s="234">
        <f>IF(O148="zákl. přenesená",K148,0)</f>
        <v>0</v>
      </c>
      <c r="BH148" s="234">
        <f>IF(O148="sníž. přenesená",K148,0)</f>
        <v>0</v>
      </c>
      <c r="BI148" s="234">
        <f>IF(O148="nulová",K148,0)</f>
        <v>0</v>
      </c>
      <c r="BJ148" s="17" t="s">
        <v>83</v>
      </c>
      <c r="BK148" s="234">
        <f>ROUND(P148*H148,2)</f>
        <v>0</v>
      </c>
      <c r="BL148" s="17" t="s">
        <v>175</v>
      </c>
      <c r="BM148" s="233" t="s">
        <v>175</v>
      </c>
    </row>
    <row r="149" s="2" customFormat="1">
      <c r="A149" s="38"/>
      <c r="B149" s="39"/>
      <c r="C149" s="40"/>
      <c r="D149" s="235" t="s">
        <v>176</v>
      </c>
      <c r="E149" s="40"/>
      <c r="F149" s="236" t="s">
        <v>178</v>
      </c>
      <c r="G149" s="40"/>
      <c r="H149" s="40"/>
      <c r="I149" s="237"/>
      <c r="J149" s="237"/>
      <c r="K149" s="40"/>
      <c r="L149" s="40"/>
      <c r="M149" s="44"/>
      <c r="N149" s="238"/>
      <c r="O149" s="239"/>
      <c r="P149" s="91"/>
      <c r="Q149" s="91"/>
      <c r="R149" s="91"/>
      <c r="S149" s="91"/>
      <c r="T149" s="91"/>
      <c r="U149" s="91"/>
      <c r="V149" s="91"/>
      <c r="W149" s="91"/>
      <c r="X149" s="92"/>
      <c r="Y149" s="38"/>
      <c r="Z149" s="38"/>
      <c r="AA149" s="38"/>
      <c r="AB149" s="38"/>
      <c r="AC149" s="38"/>
      <c r="AD149" s="38"/>
      <c r="AE149" s="38"/>
      <c r="AT149" s="17" t="s">
        <v>176</v>
      </c>
      <c r="AU149" s="17" t="s">
        <v>85</v>
      </c>
    </row>
    <row r="150" s="2" customFormat="1" ht="24.15" customHeight="1">
      <c r="A150" s="38"/>
      <c r="B150" s="39"/>
      <c r="C150" s="221" t="s">
        <v>179</v>
      </c>
      <c r="D150" s="221" t="s">
        <v>171</v>
      </c>
      <c r="E150" s="222" t="s">
        <v>180</v>
      </c>
      <c r="F150" s="223" t="s">
        <v>181</v>
      </c>
      <c r="G150" s="224" t="s">
        <v>174</v>
      </c>
      <c r="H150" s="225">
        <v>1</v>
      </c>
      <c r="I150" s="226"/>
      <c r="J150" s="226"/>
      <c r="K150" s="227">
        <f>ROUND(P150*H150,2)</f>
        <v>0</v>
      </c>
      <c r="L150" s="223" t="s">
        <v>1</v>
      </c>
      <c r="M150" s="44"/>
      <c r="N150" s="228" t="s">
        <v>1</v>
      </c>
      <c r="O150" s="229" t="s">
        <v>39</v>
      </c>
      <c r="P150" s="230">
        <f>I150+J150</f>
        <v>0</v>
      </c>
      <c r="Q150" s="230">
        <f>ROUND(I150*H150,2)</f>
        <v>0</v>
      </c>
      <c r="R150" s="230">
        <f>ROUND(J150*H150,2)</f>
        <v>0</v>
      </c>
      <c r="S150" s="91"/>
      <c r="T150" s="231">
        <f>S150*H150</f>
        <v>0</v>
      </c>
      <c r="U150" s="231">
        <v>0</v>
      </c>
      <c r="V150" s="231">
        <f>U150*H150</f>
        <v>0</v>
      </c>
      <c r="W150" s="231">
        <v>0</v>
      </c>
      <c r="X150" s="232">
        <f>W150*H150</f>
        <v>0</v>
      </c>
      <c r="Y150" s="38"/>
      <c r="Z150" s="38"/>
      <c r="AA150" s="38"/>
      <c r="AB150" s="38"/>
      <c r="AC150" s="38"/>
      <c r="AD150" s="38"/>
      <c r="AE150" s="38"/>
      <c r="AR150" s="233" t="s">
        <v>175</v>
      </c>
      <c r="AT150" s="233" t="s">
        <v>171</v>
      </c>
      <c r="AU150" s="233" t="s">
        <v>85</v>
      </c>
      <c r="AY150" s="17" t="s">
        <v>168</v>
      </c>
      <c r="BE150" s="234">
        <f>IF(O150="základní",K150,0)</f>
        <v>0</v>
      </c>
      <c r="BF150" s="234">
        <f>IF(O150="snížená",K150,0)</f>
        <v>0</v>
      </c>
      <c r="BG150" s="234">
        <f>IF(O150="zákl. přenesená",K150,0)</f>
        <v>0</v>
      </c>
      <c r="BH150" s="234">
        <f>IF(O150="sníž. přenesená",K150,0)</f>
        <v>0</v>
      </c>
      <c r="BI150" s="234">
        <f>IF(O150="nulová",K150,0)</f>
        <v>0</v>
      </c>
      <c r="BJ150" s="17" t="s">
        <v>83</v>
      </c>
      <c r="BK150" s="234">
        <f>ROUND(P150*H150,2)</f>
        <v>0</v>
      </c>
      <c r="BL150" s="17" t="s">
        <v>175</v>
      </c>
      <c r="BM150" s="233" t="s">
        <v>182</v>
      </c>
    </row>
    <row r="151" s="2" customFormat="1">
      <c r="A151" s="38"/>
      <c r="B151" s="39"/>
      <c r="C151" s="40"/>
      <c r="D151" s="235" t="s">
        <v>176</v>
      </c>
      <c r="E151" s="40"/>
      <c r="F151" s="236" t="s">
        <v>181</v>
      </c>
      <c r="G151" s="40"/>
      <c r="H151" s="40"/>
      <c r="I151" s="237"/>
      <c r="J151" s="237"/>
      <c r="K151" s="40"/>
      <c r="L151" s="40"/>
      <c r="M151" s="44"/>
      <c r="N151" s="238"/>
      <c r="O151" s="239"/>
      <c r="P151" s="91"/>
      <c r="Q151" s="91"/>
      <c r="R151" s="91"/>
      <c r="S151" s="91"/>
      <c r="T151" s="91"/>
      <c r="U151" s="91"/>
      <c r="V151" s="91"/>
      <c r="W151" s="91"/>
      <c r="X151" s="92"/>
      <c r="Y151" s="38"/>
      <c r="Z151" s="38"/>
      <c r="AA151" s="38"/>
      <c r="AB151" s="38"/>
      <c r="AC151" s="38"/>
      <c r="AD151" s="38"/>
      <c r="AE151" s="38"/>
      <c r="AT151" s="17" t="s">
        <v>176</v>
      </c>
      <c r="AU151" s="17" t="s">
        <v>85</v>
      </c>
    </row>
    <row r="152" s="2" customFormat="1" ht="24.15" customHeight="1">
      <c r="A152" s="38"/>
      <c r="B152" s="39"/>
      <c r="C152" s="221" t="s">
        <v>175</v>
      </c>
      <c r="D152" s="221" t="s">
        <v>171</v>
      </c>
      <c r="E152" s="222" t="s">
        <v>183</v>
      </c>
      <c r="F152" s="223" t="s">
        <v>184</v>
      </c>
      <c r="G152" s="224" t="s">
        <v>174</v>
      </c>
      <c r="H152" s="225">
        <v>1</v>
      </c>
      <c r="I152" s="226"/>
      <c r="J152" s="226"/>
      <c r="K152" s="227">
        <f>ROUND(P152*H152,2)</f>
        <v>0</v>
      </c>
      <c r="L152" s="223" t="s">
        <v>1</v>
      </c>
      <c r="M152" s="44"/>
      <c r="N152" s="228" t="s">
        <v>1</v>
      </c>
      <c r="O152" s="229" t="s">
        <v>39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91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38"/>
      <c r="Z152" s="38"/>
      <c r="AA152" s="38"/>
      <c r="AB152" s="38"/>
      <c r="AC152" s="38"/>
      <c r="AD152" s="38"/>
      <c r="AE152" s="38"/>
      <c r="AR152" s="233" t="s">
        <v>175</v>
      </c>
      <c r="AT152" s="233" t="s">
        <v>171</v>
      </c>
      <c r="AU152" s="233" t="s">
        <v>85</v>
      </c>
      <c r="AY152" s="17" t="s">
        <v>168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7" t="s">
        <v>83</v>
      </c>
      <c r="BK152" s="234">
        <f>ROUND(P152*H152,2)</f>
        <v>0</v>
      </c>
      <c r="BL152" s="17" t="s">
        <v>175</v>
      </c>
      <c r="BM152" s="233" t="s">
        <v>185</v>
      </c>
    </row>
    <row r="153" s="2" customFormat="1">
      <c r="A153" s="38"/>
      <c r="B153" s="39"/>
      <c r="C153" s="40"/>
      <c r="D153" s="235" t="s">
        <v>176</v>
      </c>
      <c r="E153" s="40"/>
      <c r="F153" s="236" t="s">
        <v>184</v>
      </c>
      <c r="G153" s="40"/>
      <c r="H153" s="40"/>
      <c r="I153" s="237"/>
      <c r="J153" s="237"/>
      <c r="K153" s="40"/>
      <c r="L153" s="40"/>
      <c r="M153" s="44"/>
      <c r="N153" s="238"/>
      <c r="O153" s="239"/>
      <c r="P153" s="91"/>
      <c r="Q153" s="91"/>
      <c r="R153" s="91"/>
      <c r="S153" s="91"/>
      <c r="T153" s="91"/>
      <c r="U153" s="91"/>
      <c r="V153" s="91"/>
      <c r="W153" s="91"/>
      <c r="X153" s="92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85</v>
      </c>
    </row>
    <row r="154" s="2" customFormat="1" ht="33" customHeight="1">
      <c r="A154" s="38"/>
      <c r="B154" s="39"/>
      <c r="C154" s="221" t="s">
        <v>186</v>
      </c>
      <c r="D154" s="221" t="s">
        <v>171</v>
      </c>
      <c r="E154" s="222" t="s">
        <v>187</v>
      </c>
      <c r="F154" s="223" t="s">
        <v>188</v>
      </c>
      <c r="G154" s="224" t="s">
        <v>174</v>
      </c>
      <c r="H154" s="225">
        <v>1</v>
      </c>
      <c r="I154" s="226"/>
      <c r="J154" s="226"/>
      <c r="K154" s="227">
        <f>ROUND(P154*H154,2)</f>
        <v>0</v>
      </c>
      <c r="L154" s="223" t="s">
        <v>1</v>
      </c>
      <c r="M154" s="44"/>
      <c r="N154" s="228" t="s">
        <v>1</v>
      </c>
      <c r="O154" s="229" t="s">
        <v>39</v>
      </c>
      <c r="P154" s="230">
        <f>I154+J154</f>
        <v>0</v>
      </c>
      <c r="Q154" s="230">
        <f>ROUND(I154*H154,2)</f>
        <v>0</v>
      </c>
      <c r="R154" s="230">
        <f>ROUND(J154*H154,2)</f>
        <v>0</v>
      </c>
      <c r="S154" s="91"/>
      <c r="T154" s="231">
        <f>S154*H154</f>
        <v>0</v>
      </c>
      <c r="U154" s="231">
        <v>0</v>
      </c>
      <c r="V154" s="231">
        <f>U154*H154</f>
        <v>0</v>
      </c>
      <c r="W154" s="231">
        <v>0</v>
      </c>
      <c r="X154" s="232">
        <f>W154*H154</f>
        <v>0</v>
      </c>
      <c r="Y154" s="38"/>
      <c r="Z154" s="38"/>
      <c r="AA154" s="38"/>
      <c r="AB154" s="38"/>
      <c r="AC154" s="38"/>
      <c r="AD154" s="38"/>
      <c r="AE154" s="38"/>
      <c r="AR154" s="233" t="s">
        <v>175</v>
      </c>
      <c r="AT154" s="233" t="s">
        <v>171</v>
      </c>
      <c r="AU154" s="233" t="s">
        <v>85</v>
      </c>
      <c r="AY154" s="17" t="s">
        <v>168</v>
      </c>
      <c r="BE154" s="234">
        <f>IF(O154="základní",K154,0)</f>
        <v>0</v>
      </c>
      <c r="BF154" s="234">
        <f>IF(O154="snížená",K154,0)</f>
        <v>0</v>
      </c>
      <c r="BG154" s="234">
        <f>IF(O154="zákl. přenesená",K154,0)</f>
        <v>0</v>
      </c>
      <c r="BH154" s="234">
        <f>IF(O154="sníž. přenesená",K154,0)</f>
        <v>0</v>
      </c>
      <c r="BI154" s="234">
        <f>IF(O154="nulová",K154,0)</f>
        <v>0</v>
      </c>
      <c r="BJ154" s="17" t="s">
        <v>83</v>
      </c>
      <c r="BK154" s="234">
        <f>ROUND(P154*H154,2)</f>
        <v>0</v>
      </c>
      <c r="BL154" s="17" t="s">
        <v>175</v>
      </c>
      <c r="BM154" s="233" t="s">
        <v>189</v>
      </c>
    </row>
    <row r="155" s="2" customFormat="1">
      <c r="A155" s="38"/>
      <c r="B155" s="39"/>
      <c r="C155" s="40"/>
      <c r="D155" s="235" t="s">
        <v>176</v>
      </c>
      <c r="E155" s="40"/>
      <c r="F155" s="236" t="s">
        <v>188</v>
      </c>
      <c r="G155" s="40"/>
      <c r="H155" s="40"/>
      <c r="I155" s="237"/>
      <c r="J155" s="237"/>
      <c r="K155" s="40"/>
      <c r="L155" s="40"/>
      <c r="M155" s="44"/>
      <c r="N155" s="238"/>
      <c r="O155" s="239"/>
      <c r="P155" s="91"/>
      <c r="Q155" s="91"/>
      <c r="R155" s="91"/>
      <c r="S155" s="91"/>
      <c r="T155" s="91"/>
      <c r="U155" s="91"/>
      <c r="V155" s="91"/>
      <c r="W155" s="91"/>
      <c r="X155" s="92"/>
      <c r="Y155" s="38"/>
      <c r="Z155" s="38"/>
      <c r="AA155" s="38"/>
      <c r="AB155" s="38"/>
      <c r="AC155" s="38"/>
      <c r="AD155" s="38"/>
      <c r="AE155" s="38"/>
      <c r="AT155" s="17" t="s">
        <v>176</v>
      </c>
      <c r="AU155" s="17" t="s">
        <v>85</v>
      </c>
    </row>
    <row r="156" s="2" customFormat="1" ht="33" customHeight="1">
      <c r="A156" s="38"/>
      <c r="B156" s="39"/>
      <c r="C156" s="221" t="s">
        <v>182</v>
      </c>
      <c r="D156" s="221" t="s">
        <v>171</v>
      </c>
      <c r="E156" s="222" t="s">
        <v>190</v>
      </c>
      <c r="F156" s="223" t="s">
        <v>191</v>
      </c>
      <c r="G156" s="224" t="s">
        <v>174</v>
      </c>
      <c r="H156" s="225">
        <v>1</v>
      </c>
      <c r="I156" s="226"/>
      <c r="J156" s="226"/>
      <c r="K156" s="227">
        <f>ROUND(P156*H156,2)</f>
        <v>0</v>
      </c>
      <c r="L156" s="223" t="s">
        <v>1</v>
      </c>
      <c r="M156" s="44"/>
      <c r="N156" s="228" t="s">
        <v>1</v>
      </c>
      <c r="O156" s="229" t="s">
        <v>39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91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38"/>
      <c r="Z156" s="38"/>
      <c r="AA156" s="38"/>
      <c r="AB156" s="38"/>
      <c r="AC156" s="38"/>
      <c r="AD156" s="38"/>
      <c r="AE156" s="38"/>
      <c r="AR156" s="233" t="s">
        <v>175</v>
      </c>
      <c r="AT156" s="233" t="s">
        <v>171</v>
      </c>
      <c r="AU156" s="233" t="s">
        <v>85</v>
      </c>
      <c r="AY156" s="17" t="s">
        <v>168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7" t="s">
        <v>83</v>
      </c>
      <c r="BK156" s="234">
        <f>ROUND(P156*H156,2)</f>
        <v>0</v>
      </c>
      <c r="BL156" s="17" t="s">
        <v>175</v>
      </c>
      <c r="BM156" s="233" t="s">
        <v>9</v>
      </c>
    </row>
    <row r="157" s="2" customFormat="1">
      <c r="A157" s="38"/>
      <c r="B157" s="39"/>
      <c r="C157" s="40"/>
      <c r="D157" s="235" t="s">
        <v>176</v>
      </c>
      <c r="E157" s="40"/>
      <c r="F157" s="236" t="s">
        <v>191</v>
      </c>
      <c r="G157" s="40"/>
      <c r="H157" s="40"/>
      <c r="I157" s="237"/>
      <c r="J157" s="237"/>
      <c r="K157" s="40"/>
      <c r="L157" s="40"/>
      <c r="M157" s="44"/>
      <c r="N157" s="238"/>
      <c r="O157" s="239"/>
      <c r="P157" s="91"/>
      <c r="Q157" s="91"/>
      <c r="R157" s="91"/>
      <c r="S157" s="91"/>
      <c r="T157" s="91"/>
      <c r="U157" s="91"/>
      <c r="V157" s="91"/>
      <c r="W157" s="91"/>
      <c r="X157" s="92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85</v>
      </c>
    </row>
    <row r="158" s="2" customFormat="1" ht="37.8" customHeight="1">
      <c r="A158" s="38"/>
      <c r="B158" s="39"/>
      <c r="C158" s="221" t="s">
        <v>192</v>
      </c>
      <c r="D158" s="221" t="s">
        <v>171</v>
      </c>
      <c r="E158" s="222" t="s">
        <v>196</v>
      </c>
      <c r="F158" s="223" t="s">
        <v>197</v>
      </c>
      <c r="G158" s="224" t="s">
        <v>174</v>
      </c>
      <c r="H158" s="225">
        <v>1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175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175</v>
      </c>
      <c r="BM158" s="233" t="s">
        <v>195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197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12" customFormat="1" ht="22.8" customHeight="1">
      <c r="A160" s="12"/>
      <c r="B160" s="204"/>
      <c r="C160" s="205"/>
      <c r="D160" s="206" t="s">
        <v>75</v>
      </c>
      <c r="E160" s="219" t="s">
        <v>83</v>
      </c>
      <c r="F160" s="219" t="s">
        <v>199</v>
      </c>
      <c r="G160" s="205"/>
      <c r="H160" s="205"/>
      <c r="I160" s="208"/>
      <c r="J160" s="208"/>
      <c r="K160" s="220">
        <f>BK160</f>
        <v>0</v>
      </c>
      <c r="L160" s="205"/>
      <c r="M160" s="210"/>
      <c r="N160" s="211"/>
      <c r="O160" s="212"/>
      <c r="P160" s="212"/>
      <c r="Q160" s="213">
        <f>SUM(Q161:Q188)</f>
        <v>0</v>
      </c>
      <c r="R160" s="213">
        <f>SUM(R161:R188)</f>
        <v>0</v>
      </c>
      <c r="S160" s="212"/>
      <c r="T160" s="214">
        <f>SUM(T161:T188)</f>
        <v>0</v>
      </c>
      <c r="U160" s="212"/>
      <c r="V160" s="214">
        <f>SUM(V161:V188)</f>
        <v>0</v>
      </c>
      <c r="W160" s="212"/>
      <c r="X160" s="215">
        <f>SUM(X161:X188)</f>
        <v>0</v>
      </c>
      <c r="Y160" s="12"/>
      <c r="Z160" s="12"/>
      <c r="AA160" s="12"/>
      <c r="AB160" s="12"/>
      <c r="AC160" s="12"/>
      <c r="AD160" s="12"/>
      <c r="AE160" s="12"/>
      <c r="AR160" s="216" t="s">
        <v>83</v>
      </c>
      <c r="AT160" s="217" t="s">
        <v>75</v>
      </c>
      <c r="AU160" s="217" t="s">
        <v>83</v>
      </c>
      <c r="AY160" s="216" t="s">
        <v>168</v>
      </c>
      <c r="BK160" s="218">
        <f>SUM(BK161:BK188)</f>
        <v>0</v>
      </c>
    </row>
    <row r="161" s="2" customFormat="1" ht="24.15" customHeight="1">
      <c r="A161" s="38"/>
      <c r="B161" s="39"/>
      <c r="C161" s="221" t="s">
        <v>185</v>
      </c>
      <c r="D161" s="221" t="s">
        <v>171</v>
      </c>
      <c r="E161" s="222" t="s">
        <v>201</v>
      </c>
      <c r="F161" s="223" t="s">
        <v>202</v>
      </c>
      <c r="G161" s="224" t="s">
        <v>203</v>
      </c>
      <c r="H161" s="225">
        <v>40.25</v>
      </c>
      <c r="I161" s="226"/>
      <c r="J161" s="226"/>
      <c r="K161" s="227">
        <f>ROUND(P161*H161,2)</f>
        <v>0</v>
      </c>
      <c r="L161" s="223" t="s">
        <v>1</v>
      </c>
      <c r="M161" s="44"/>
      <c r="N161" s="228" t="s">
        <v>1</v>
      </c>
      <c r="O161" s="229" t="s">
        <v>39</v>
      </c>
      <c r="P161" s="230">
        <f>I161+J161</f>
        <v>0</v>
      </c>
      <c r="Q161" s="230">
        <f>ROUND(I161*H161,2)</f>
        <v>0</v>
      </c>
      <c r="R161" s="230">
        <f>ROUND(J161*H161,2)</f>
        <v>0</v>
      </c>
      <c r="S161" s="91"/>
      <c r="T161" s="231">
        <f>S161*H161</f>
        <v>0</v>
      </c>
      <c r="U161" s="231">
        <v>0</v>
      </c>
      <c r="V161" s="231">
        <f>U161*H161</f>
        <v>0</v>
      </c>
      <c r="W161" s="231">
        <v>0</v>
      </c>
      <c r="X161" s="232">
        <f>W161*H161</f>
        <v>0</v>
      </c>
      <c r="Y161" s="38"/>
      <c r="Z161" s="38"/>
      <c r="AA161" s="38"/>
      <c r="AB161" s="38"/>
      <c r="AC161" s="38"/>
      <c r="AD161" s="38"/>
      <c r="AE161" s="38"/>
      <c r="AR161" s="233" t="s">
        <v>175</v>
      </c>
      <c r="AT161" s="233" t="s">
        <v>171</v>
      </c>
      <c r="AU161" s="233" t="s">
        <v>85</v>
      </c>
      <c r="AY161" s="17" t="s">
        <v>168</v>
      </c>
      <c r="BE161" s="234">
        <f>IF(O161="základní",K161,0)</f>
        <v>0</v>
      </c>
      <c r="BF161" s="234">
        <f>IF(O161="snížená",K161,0)</f>
        <v>0</v>
      </c>
      <c r="BG161" s="234">
        <f>IF(O161="zákl. přenesená",K161,0)</f>
        <v>0</v>
      </c>
      <c r="BH161" s="234">
        <f>IF(O161="sníž. přenesená",K161,0)</f>
        <v>0</v>
      </c>
      <c r="BI161" s="234">
        <f>IF(O161="nulová",K161,0)</f>
        <v>0</v>
      </c>
      <c r="BJ161" s="17" t="s">
        <v>83</v>
      </c>
      <c r="BK161" s="234">
        <f>ROUND(P161*H161,2)</f>
        <v>0</v>
      </c>
      <c r="BL161" s="17" t="s">
        <v>175</v>
      </c>
      <c r="BM161" s="233" t="s">
        <v>198</v>
      </c>
    </row>
    <row r="162" s="2" customFormat="1">
      <c r="A162" s="38"/>
      <c r="B162" s="39"/>
      <c r="C162" s="40"/>
      <c r="D162" s="235" t="s">
        <v>176</v>
      </c>
      <c r="E162" s="40"/>
      <c r="F162" s="236" t="s">
        <v>202</v>
      </c>
      <c r="G162" s="40"/>
      <c r="H162" s="40"/>
      <c r="I162" s="237"/>
      <c r="J162" s="237"/>
      <c r="K162" s="40"/>
      <c r="L162" s="40"/>
      <c r="M162" s="44"/>
      <c r="N162" s="238"/>
      <c r="O162" s="239"/>
      <c r="P162" s="91"/>
      <c r="Q162" s="91"/>
      <c r="R162" s="91"/>
      <c r="S162" s="91"/>
      <c r="T162" s="91"/>
      <c r="U162" s="91"/>
      <c r="V162" s="91"/>
      <c r="W162" s="91"/>
      <c r="X162" s="92"/>
      <c r="Y162" s="38"/>
      <c r="Z162" s="38"/>
      <c r="AA162" s="38"/>
      <c r="AB162" s="38"/>
      <c r="AC162" s="38"/>
      <c r="AD162" s="38"/>
      <c r="AE162" s="38"/>
      <c r="AT162" s="17" t="s">
        <v>176</v>
      </c>
      <c r="AU162" s="17" t="s">
        <v>85</v>
      </c>
    </row>
    <row r="163" s="13" customFormat="1">
      <c r="A163" s="13"/>
      <c r="B163" s="240"/>
      <c r="C163" s="241"/>
      <c r="D163" s="235" t="s">
        <v>205</v>
      </c>
      <c r="E163" s="242" t="s">
        <v>1</v>
      </c>
      <c r="F163" s="243" t="s">
        <v>206</v>
      </c>
      <c r="G163" s="241"/>
      <c r="H163" s="244">
        <v>40.25</v>
      </c>
      <c r="I163" s="245"/>
      <c r="J163" s="245"/>
      <c r="K163" s="241"/>
      <c r="L163" s="241"/>
      <c r="M163" s="246"/>
      <c r="N163" s="247"/>
      <c r="O163" s="248"/>
      <c r="P163" s="248"/>
      <c r="Q163" s="248"/>
      <c r="R163" s="248"/>
      <c r="S163" s="248"/>
      <c r="T163" s="248"/>
      <c r="U163" s="248"/>
      <c r="V163" s="248"/>
      <c r="W163" s="248"/>
      <c r="X163" s="249"/>
      <c r="Y163" s="13"/>
      <c r="Z163" s="13"/>
      <c r="AA163" s="13"/>
      <c r="AB163" s="13"/>
      <c r="AC163" s="13"/>
      <c r="AD163" s="13"/>
      <c r="AE163" s="13"/>
      <c r="AT163" s="250" t="s">
        <v>205</v>
      </c>
      <c r="AU163" s="250" t="s">
        <v>85</v>
      </c>
      <c r="AV163" s="13" t="s">
        <v>85</v>
      </c>
      <c r="AW163" s="13" t="s">
        <v>5</v>
      </c>
      <c r="AX163" s="13" t="s">
        <v>76</v>
      </c>
      <c r="AY163" s="250" t="s">
        <v>168</v>
      </c>
    </row>
    <row r="164" s="14" customFormat="1">
      <c r="A164" s="14"/>
      <c r="B164" s="251"/>
      <c r="C164" s="252"/>
      <c r="D164" s="235" t="s">
        <v>205</v>
      </c>
      <c r="E164" s="253" t="s">
        <v>1</v>
      </c>
      <c r="F164" s="254" t="s">
        <v>207</v>
      </c>
      <c r="G164" s="252"/>
      <c r="H164" s="255">
        <v>40.25</v>
      </c>
      <c r="I164" s="256"/>
      <c r="J164" s="256"/>
      <c r="K164" s="252"/>
      <c r="L164" s="252"/>
      <c r="M164" s="257"/>
      <c r="N164" s="258"/>
      <c r="O164" s="259"/>
      <c r="P164" s="259"/>
      <c r="Q164" s="259"/>
      <c r="R164" s="259"/>
      <c r="S164" s="259"/>
      <c r="T164" s="259"/>
      <c r="U164" s="259"/>
      <c r="V164" s="259"/>
      <c r="W164" s="259"/>
      <c r="X164" s="260"/>
      <c r="Y164" s="14"/>
      <c r="Z164" s="14"/>
      <c r="AA164" s="14"/>
      <c r="AB164" s="14"/>
      <c r="AC164" s="14"/>
      <c r="AD164" s="14"/>
      <c r="AE164" s="14"/>
      <c r="AT164" s="261" t="s">
        <v>205</v>
      </c>
      <c r="AU164" s="261" t="s">
        <v>85</v>
      </c>
      <c r="AV164" s="14" t="s">
        <v>175</v>
      </c>
      <c r="AW164" s="14" t="s">
        <v>5</v>
      </c>
      <c r="AX164" s="14" t="s">
        <v>83</v>
      </c>
      <c r="AY164" s="261" t="s">
        <v>168</v>
      </c>
    </row>
    <row r="165" s="2" customFormat="1" ht="24.15" customHeight="1">
      <c r="A165" s="38"/>
      <c r="B165" s="39"/>
      <c r="C165" s="221" t="s">
        <v>200</v>
      </c>
      <c r="D165" s="221" t="s">
        <v>171</v>
      </c>
      <c r="E165" s="222" t="s">
        <v>208</v>
      </c>
      <c r="F165" s="223" t="s">
        <v>209</v>
      </c>
      <c r="G165" s="224" t="s">
        <v>210</v>
      </c>
      <c r="H165" s="225">
        <v>31.493</v>
      </c>
      <c r="I165" s="226"/>
      <c r="J165" s="226"/>
      <c r="K165" s="227">
        <f>ROUND(P165*H165,2)</f>
        <v>0</v>
      </c>
      <c r="L165" s="223" t="s">
        <v>1</v>
      </c>
      <c r="M165" s="44"/>
      <c r="N165" s="228" t="s">
        <v>1</v>
      </c>
      <c r="O165" s="229" t="s">
        <v>39</v>
      </c>
      <c r="P165" s="230">
        <f>I165+J165</f>
        <v>0</v>
      </c>
      <c r="Q165" s="230">
        <f>ROUND(I165*H165,2)</f>
        <v>0</v>
      </c>
      <c r="R165" s="230">
        <f>ROUND(J165*H165,2)</f>
        <v>0</v>
      </c>
      <c r="S165" s="91"/>
      <c r="T165" s="231">
        <f>S165*H165</f>
        <v>0</v>
      </c>
      <c r="U165" s="231">
        <v>0</v>
      </c>
      <c r="V165" s="231">
        <f>U165*H165</f>
        <v>0</v>
      </c>
      <c r="W165" s="231">
        <v>0</v>
      </c>
      <c r="X165" s="232">
        <f>W165*H165</f>
        <v>0</v>
      </c>
      <c r="Y165" s="38"/>
      <c r="Z165" s="38"/>
      <c r="AA165" s="38"/>
      <c r="AB165" s="38"/>
      <c r="AC165" s="38"/>
      <c r="AD165" s="38"/>
      <c r="AE165" s="38"/>
      <c r="AR165" s="233" t="s">
        <v>175</v>
      </c>
      <c r="AT165" s="233" t="s">
        <v>171</v>
      </c>
      <c r="AU165" s="233" t="s">
        <v>85</v>
      </c>
      <c r="AY165" s="17" t="s">
        <v>168</v>
      </c>
      <c r="BE165" s="234">
        <f>IF(O165="základní",K165,0)</f>
        <v>0</v>
      </c>
      <c r="BF165" s="234">
        <f>IF(O165="snížená",K165,0)</f>
        <v>0</v>
      </c>
      <c r="BG165" s="234">
        <f>IF(O165="zákl. přenesená",K165,0)</f>
        <v>0</v>
      </c>
      <c r="BH165" s="234">
        <f>IF(O165="sníž. přenesená",K165,0)</f>
        <v>0</v>
      </c>
      <c r="BI165" s="234">
        <f>IF(O165="nulová",K165,0)</f>
        <v>0</v>
      </c>
      <c r="BJ165" s="17" t="s">
        <v>83</v>
      </c>
      <c r="BK165" s="234">
        <f>ROUND(P165*H165,2)</f>
        <v>0</v>
      </c>
      <c r="BL165" s="17" t="s">
        <v>175</v>
      </c>
      <c r="BM165" s="233" t="s">
        <v>204</v>
      </c>
    </row>
    <row r="166" s="2" customFormat="1">
      <c r="A166" s="38"/>
      <c r="B166" s="39"/>
      <c r="C166" s="40"/>
      <c r="D166" s="235" t="s">
        <v>176</v>
      </c>
      <c r="E166" s="40"/>
      <c r="F166" s="236" t="s">
        <v>209</v>
      </c>
      <c r="G166" s="40"/>
      <c r="H166" s="40"/>
      <c r="I166" s="237"/>
      <c r="J166" s="237"/>
      <c r="K166" s="40"/>
      <c r="L166" s="40"/>
      <c r="M166" s="44"/>
      <c r="N166" s="238"/>
      <c r="O166" s="239"/>
      <c r="P166" s="91"/>
      <c r="Q166" s="91"/>
      <c r="R166" s="91"/>
      <c r="S166" s="91"/>
      <c r="T166" s="91"/>
      <c r="U166" s="91"/>
      <c r="V166" s="91"/>
      <c r="W166" s="91"/>
      <c r="X166" s="92"/>
      <c r="Y166" s="38"/>
      <c r="Z166" s="38"/>
      <c r="AA166" s="38"/>
      <c r="AB166" s="38"/>
      <c r="AC166" s="38"/>
      <c r="AD166" s="38"/>
      <c r="AE166" s="38"/>
      <c r="AT166" s="17" t="s">
        <v>176</v>
      </c>
      <c r="AU166" s="17" t="s">
        <v>85</v>
      </c>
    </row>
    <row r="167" s="13" customFormat="1">
      <c r="A167" s="13"/>
      <c r="B167" s="240"/>
      <c r="C167" s="241"/>
      <c r="D167" s="235" t="s">
        <v>205</v>
      </c>
      <c r="E167" s="242" t="s">
        <v>1</v>
      </c>
      <c r="F167" s="243" t="s">
        <v>212</v>
      </c>
      <c r="G167" s="241"/>
      <c r="H167" s="244">
        <v>31.493</v>
      </c>
      <c r="I167" s="245"/>
      <c r="J167" s="245"/>
      <c r="K167" s="241"/>
      <c r="L167" s="241"/>
      <c r="M167" s="246"/>
      <c r="N167" s="247"/>
      <c r="O167" s="248"/>
      <c r="P167" s="248"/>
      <c r="Q167" s="248"/>
      <c r="R167" s="248"/>
      <c r="S167" s="248"/>
      <c r="T167" s="248"/>
      <c r="U167" s="248"/>
      <c r="V167" s="248"/>
      <c r="W167" s="248"/>
      <c r="X167" s="249"/>
      <c r="Y167" s="13"/>
      <c r="Z167" s="13"/>
      <c r="AA167" s="13"/>
      <c r="AB167" s="13"/>
      <c r="AC167" s="13"/>
      <c r="AD167" s="13"/>
      <c r="AE167" s="13"/>
      <c r="AT167" s="250" t="s">
        <v>205</v>
      </c>
      <c r="AU167" s="250" t="s">
        <v>85</v>
      </c>
      <c r="AV167" s="13" t="s">
        <v>85</v>
      </c>
      <c r="AW167" s="13" t="s">
        <v>5</v>
      </c>
      <c r="AX167" s="13" t="s">
        <v>76</v>
      </c>
      <c r="AY167" s="250" t="s">
        <v>168</v>
      </c>
    </row>
    <row r="168" s="14" customFormat="1">
      <c r="A168" s="14"/>
      <c r="B168" s="251"/>
      <c r="C168" s="252"/>
      <c r="D168" s="235" t="s">
        <v>205</v>
      </c>
      <c r="E168" s="253" t="s">
        <v>1</v>
      </c>
      <c r="F168" s="254" t="s">
        <v>207</v>
      </c>
      <c r="G168" s="252"/>
      <c r="H168" s="255">
        <v>31.493</v>
      </c>
      <c r="I168" s="256"/>
      <c r="J168" s="256"/>
      <c r="K168" s="252"/>
      <c r="L168" s="252"/>
      <c r="M168" s="257"/>
      <c r="N168" s="258"/>
      <c r="O168" s="259"/>
      <c r="P168" s="259"/>
      <c r="Q168" s="259"/>
      <c r="R168" s="259"/>
      <c r="S168" s="259"/>
      <c r="T168" s="259"/>
      <c r="U168" s="259"/>
      <c r="V168" s="259"/>
      <c r="W168" s="259"/>
      <c r="X168" s="260"/>
      <c r="Y168" s="14"/>
      <c r="Z168" s="14"/>
      <c r="AA168" s="14"/>
      <c r="AB168" s="14"/>
      <c r="AC168" s="14"/>
      <c r="AD168" s="14"/>
      <c r="AE168" s="14"/>
      <c r="AT168" s="261" t="s">
        <v>205</v>
      </c>
      <c r="AU168" s="261" t="s">
        <v>85</v>
      </c>
      <c r="AV168" s="14" t="s">
        <v>175</v>
      </c>
      <c r="AW168" s="14" t="s">
        <v>5</v>
      </c>
      <c r="AX168" s="14" t="s">
        <v>83</v>
      </c>
      <c r="AY168" s="261" t="s">
        <v>168</v>
      </c>
    </row>
    <row r="169" s="2" customFormat="1" ht="37.8" customHeight="1">
      <c r="A169" s="38"/>
      <c r="B169" s="39"/>
      <c r="C169" s="221" t="s">
        <v>189</v>
      </c>
      <c r="D169" s="221" t="s">
        <v>171</v>
      </c>
      <c r="E169" s="222" t="s">
        <v>213</v>
      </c>
      <c r="F169" s="223" t="s">
        <v>214</v>
      </c>
      <c r="G169" s="224" t="s">
        <v>210</v>
      </c>
      <c r="H169" s="225">
        <v>0.64800000000000008</v>
      </c>
      <c r="I169" s="226"/>
      <c r="J169" s="226"/>
      <c r="K169" s="227">
        <f>ROUND(P169*H169,2)</f>
        <v>0</v>
      </c>
      <c r="L169" s="223" t="s">
        <v>1</v>
      </c>
      <c r="M169" s="44"/>
      <c r="N169" s="228" t="s">
        <v>1</v>
      </c>
      <c r="O169" s="229" t="s">
        <v>39</v>
      </c>
      <c r="P169" s="230">
        <f>I169+J169</f>
        <v>0</v>
      </c>
      <c r="Q169" s="230">
        <f>ROUND(I169*H169,2)</f>
        <v>0</v>
      </c>
      <c r="R169" s="230">
        <f>ROUND(J169*H169,2)</f>
        <v>0</v>
      </c>
      <c r="S169" s="91"/>
      <c r="T169" s="231">
        <f>S169*H169</f>
        <v>0</v>
      </c>
      <c r="U169" s="231">
        <v>0</v>
      </c>
      <c r="V169" s="231">
        <f>U169*H169</f>
        <v>0</v>
      </c>
      <c r="W169" s="231">
        <v>0</v>
      </c>
      <c r="X169" s="232">
        <f>W169*H169</f>
        <v>0</v>
      </c>
      <c r="Y169" s="38"/>
      <c r="Z169" s="38"/>
      <c r="AA169" s="38"/>
      <c r="AB169" s="38"/>
      <c r="AC169" s="38"/>
      <c r="AD169" s="38"/>
      <c r="AE169" s="38"/>
      <c r="AR169" s="233" t="s">
        <v>175</v>
      </c>
      <c r="AT169" s="233" t="s">
        <v>171</v>
      </c>
      <c r="AU169" s="233" t="s">
        <v>85</v>
      </c>
      <c r="AY169" s="17" t="s">
        <v>168</v>
      </c>
      <c r="BE169" s="234">
        <f>IF(O169="základní",K169,0)</f>
        <v>0</v>
      </c>
      <c r="BF169" s="234">
        <f>IF(O169="snížená",K169,0)</f>
        <v>0</v>
      </c>
      <c r="BG169" s="234">
        <f>IF(O169="zákl. přenesená",K169,0)</f>
        <v>0</v>
      </c>
      <c r="BH169" s="234">
        <f>IF(O169="sníž. přenesená",K169,0)</f>
        <v>0</v>
      </c>
      <c r="BI169" s="234">
        <f>IF(O169="nulová",K169,0)</f>
        <v>0</v>
      </c>
      <c r="BJ169" s="17" t="s">
        <v>83</v>
      </c>
      <c r="BK169" s="234">
        <f>ROUND(P169*H169,2)</f>
        <v>0</v>
      </c>
      <c r="BL169" s="17" t="s">
        <v>175</v>
      </c>
      <c r="BM169" s="233" t="s">
        <v>211</v>
      </c>
    </row>
    <row r="170" s="2" customFormat="1">
      <c r="A170" s="38"/>
      <c r="B170" s="39"/>
      <c r="C170" s="40"/>
      <c r="D170" s="235" t="s">
        <v>176</v>
      </c>
      <c r="E170" s="40"/>
      <c r="F170" s="236" t="s">
        <v>214</v>
      </c>
      <c r="G170" s="40"/>
      <c r="H170" s="40"/>
      <c r="I170" s="237"/>
      <c r="J170" s="237"/>
      <c r="K170" s="40"/>
      <c r="L170" s="40"/>
      <c r="M170" s="44"/>
      <c r="N170" s="238"/>
      <c r="O170" s="239"/>
      <c r="P170" s="91"/>
      <c r="Q170" s="91"/>
      <c r="R170" s="91"/>
      <c r="S170" s="91"/>
      <c r="T170" s="91"/>
      <c r="U170" s="91"/>
      <c r="V170" s="91"/>
      <c r="W170" s="91"/>
      <c r="X170" s="92"/>
      <c r="Y170" s="38"/>
      <c r="Z170" s="38"/>
      <c r="AA170" s="38"/>
      <c r="AB170" s="38"/>
      <c r="AC170" s="38"/>
      <c r="AD170" s="38"/>
      <c r="AE170" s="38"/>
      <c r="AT170" s="17" t="s">
        <v>176</v>
      </c>
      <c r="AU170" s="17" t="s">
        <v>85</v>
      </c>
    </row>
    <row r="171" s="13" customFormat="1">
      <c r="A171" s="13"/>
      <c r="B171" s="240"/>
      <c r="C171" s="241"/>
      <c r="D171" s="235" t="s">
        <v>205</v>
      </c>
      <c r="E171" s="242" t="s">
        <v>1</v>
      </c>
      <c r="F171" s="243" t="s">
        <v>216</v>
      </c>
      <c r="G171" s="241"/>
      <c r="H171" s="244">
        <v>0.64800000000000008</v>
      </c>
      <c r="I171" s="245"/>
      <c r="J171" s="245"/>
      <c r="K171" s="241"/>
      <c r="L171" s="241"/>
      <c r="M171" s="246"/>
      <c r="N171" s="247"/>
      <c r="O171" s="248"/>
      <c r="P171" s="248"/>
      <c r="Q171" s="248"/>
      <c r="R171" s="248"/>
      <c r="S171" s="248"/>
      <c r="T171" s="248"/>
      <c r="U171" s="248"/>
      <c r="V171" s="248"/>
      <c r="W171" s="248"/>
      <c r="X171" s="249"/>
      <c r="Y171" s="13"/>
      <c r="Z171" s="13"/>
      <c r="AA171" s="13"/>
      <c r="AB171" s="13"/>
      <c r="AC171" s="13"/>
      <c r="AD171" s="13"/>
      <c r="AE171" s="13"/>
      <c r="AT171" s="250" t="s">
        <v>205</v>
      </c>
      <c r="AU171" s="250" t="s">
        <v>85</v>
      </c>
      <c r="AV171" s="13" t="s">
        <v>85</v>
      </c>
      <c r="AW171" s="13" t="s">
        <v>5</v>
      </c>
      <c r="AX171" s="13" t="s">
        <v>76</v>
      </c>
      <c r="AY171" s="250" t="s">
        <v>168</v>
      </c>
    </row>
    <row r="172" s="14" customFormat="1">
      <c r="A172" s="14"/>
      <c r="B172" s="251"/>
      <c r="C172" s="252"/>
      <c r="D172" s="235" t="s">
        <v>205</v>
      </c>
      <c r="E172" s="253" t="s">
        <v>1</v>
      </c>
      <c r="F172" s="254" t="s">
        <v>207</v>
      </c>
      <c r="G172" s="252"/>
      <c r="H172" s="255">
        <v>0.64800000000000008</v>
      </c>
      <c r="I172" s="256"/>
      <c r="J172" s="256"/>
      <c r="K172" s="252"/>
      <c r="L172" s="252"/>
      <c r="M172" s="257"/>
      <c r="N172" s="258"/>
      <c r="O172" s="259"/>
      <c r="P172" s="259"/>
      <c r="Q172" s="259"/>
      <c r="R172" s="259"/>
      <c r="S172" s="259"/>
      <c r="T172" s="259"/>
      <c r="U172" s="259"/>
      <c r="V172" s="259"/>
      <c r="W172" s="259"/>
      <c r="X172" s="260"/>
      <c r="Y172" s="14"/>
      <c r="Z172" s="14"/>
      <c r="AA172" s="14"/>
      <c r="AB172" s="14"/>
      <c r="AC172" s="14"/>
      <c r="AD172" s="14"/>
      <c r="AE172" s="14"/>
      <c r="AT172" s="261" t="s">
        <v>205</v>
      </c>
      <c r="AU172" s="261" t="s">
        <v>85</v>
      </c>
      <c r="AV172" s="14" t="s">
        <v>175</v>
      </c>
      <c r="AW172" s="14" t="s">
        <v>5</v>
      </c>
      <c r="AX172" s="14" t="s">
        <v>83</v>
      </c>
      <c r="AY172" s="261" t="s">
        <v>168</v>
      </c>
    </row>
    <row r="173" s="2" customFormat="1" ht="37.8" customHeight="1">
      <c r="A173" s="38"/>
      <c r="B173" s="39"/>
      <c r="C173" s="221" t="s">
        <v>169</v>
      </c>
      <c r="D173" s="221" t="s">
        <v>171</v>
      </c>
      <c r="E173" s="222" t="s">
        <v>217</v>
      </c>
      <c r="F173" s="223" t="s">
        <v>218</v>
      </c>
      <c r="G173" s="224" t="s">
        <v>210</v>
      </c>
      <c r="H173" s="225">
        <v>32.141</v>
      </c>
      <c r="I173" s="226"/>
      <c r="J173" s="226"/>
      <c r="K173" s="227">
        <f>ROUND(P173*H173,2)</f>
        <v>0</v>
      </c>
      <c r="L173" s="223" t="s">
        <v>1</v>
      </c>
      <c r="M173" s="44"/>
      <c r="N173" s="228" t="s">
        <v>1</v>
      </c>
      <c r="O173" s="229" t="s">
        <v>39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91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38"/>
      <c r="Z173" s="38"/>
      <c r="AA173" s="38"/>
      <c r="AB173" s="38"/>
      <c r="AC173" s="38"/>
      <c r="AD173" s="38"/>
      <c r="AE173" s="38"/>
      <c r="AR173" s="233" t="s">
        <v>175</v>
      </c>
      <c r="AT173" s="233" t="s">
        <v>171</v>
      </c>
      <c r="AU173" s="233" t="s">
        <v>85</v>
      </c>
      <c r="AY173" s="17" t="s">
        <v>168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7" t="s">
        <v>83</v>
      </c>
      <c r="BK173" s="234">
        <f>ROUND(P173*H173,2)</f>
        <v>0</v>
      </c>
      <c r="BL173" s="17" t="s">
        <v>175</v>
      </c>
      <c r="BM173" s="233" t="s">
        <v>215</v>
      </c>
    </row>
    <row r="174" s="2" customFormat="1">
      <c r="A174" s="38"/>
      <c r="B174" s="39"/>
      <c r="C174" s="40"/>
      <c r="D174" s="235" t="s">
        <v>176</v>
      </c>
      <c r="E174" s="40"/>
      <c r="F174" s="236" t="s">
        <v>218</v>
      </c>
      <c r="G174" s="40"/>
      <c r="H174" s="40"/>
      <c r="I174" s="237"/>
      <c r="J174" s="237"/>
      <c r="K174" s="40"/>
      <c r="L174" s="40"/>
      <c r="M174" s="44"/>
      <c r="N174" s="238"/>
      <c r="O174" s="239"/>
      <c r="P174" s="91"/>
      <c r="Q174" s="91"/>
      <c r="R174" s="91"/>
      <c r="S174" s="91"/>
      <c r="T174" s="91"/>
      <c r="U174" s="91"/>
      <c r="V174" s="91"/>
      <c r="W174" s="91"/>
      <c r="X174" s="92"/>
      <c r="Y174" s="38"/>
      <c r="Z174" s="38"/>
      <c r="AA174" s="38"/>
      <c r="AB174" s="38"/>
      <c r="AC174" s="38"/>
      <c r="AD174" s="38"/>
      <c r="AE174" s="38"/>
      <c r="AT174" s="17" t="s">
        <v>176</v>
      </c>
      <c r="AU174" s="17" t="s">
        <v>85</v>
      </c>
    </row>
    <row r="175" s="2" customFormat="1" ht="24.15" customHeight="1">
      <c r="A175" s="38"/>
      <c r="B175" s="39"/>
      <c r="C175" s="221" t="s">
        <v>9</v>
      </c>
      <c r="D175" s="221" t="s">
        <v>171</v>
      </c>
      <c r="E175" s="222" t="s">
        <v>221</v>
      </c>
      <c r="F175" s="223" t="s">
        <v>222</v>
      </c>
      <c r="G175" s="224" t="s">
        <v>210</v>
      </c>
      <c r="H175" s="225">
        <v>32.141</v>
      </c>
      <c r="I175" s="226"/>
      <c r="J175" s="226"/>
      <c r="K175" s="227">
        <f>ROUND(P175*H175,2)</f>
        <v>0</v>
      </c>
      <c r="L175" s="223" t="s">
        <v>1</v>
      </c>
      <c r="M175" s="44"/>
      <c r="N175" s="228" t="s">
        <v>1</v>
      </c>
      <c r="O175" s="229" t="s">
        <v>39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91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38"/>
      <c r="Z175" s="38"/>
      <c r="AA175" s="38"/>
      <c r="AB175" s="38"/>
      <c r="AC175" s="38"/>
      <c r="AD175" s="38"/>
      <c r="AE175" s="38"/>
      <c r="AR175" s="233" t="s">
        <v>175</v>
      </c>
      <c r="AT175" s="233" t="s">
        <v>171</v>
      </c>
      <c r="AU175" s="233" t="s">
        <v>85</v>
      </c>
      <c r="AY175" s="17" t="s">
        <v>168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7" t="s">
        <v>83</v>
      </c>
      <c r="BK175" s="234">
        <f>ROUND(P175*H175,2)</f>
        <v>0</v>
      </c>
      <c r="BL175" s="17" t="s">
        <v>175</v>
      </c>
      <c r="BM175" s="233" t="s">
        <v>219</v>
      </c>
    </row>
    <row r="176" s="2" customFormat="1">
      <c r="A176" s="38"/>
      <c r="B176" s="39"/>
      <c r="C176" s="40"/>
      <c r="D176" s="235" t="s">
        <v>176</v>
      </c>
      <c r="E176" s="40"/>
      <c r="F176" s="236" t="s">
        <v>222</v>
      </c>
      <c r="G176" s="40"/>
      <c r="H176" s="40"/>
      <c r="I176" s="237"/>
      <c r="J176" s="237"/>
      <c r="K176" s="40"/>
      <c r="L176" s="40"/>
      <c r="M176" s="44"/>
      <c r="N176" s="238"/>
      <c r="O176" s="239"/>
      <c r="P176" s="91"/>
      <c r="Q176" s="91"/>
      <c r="R176" s="91"/>
      <c r="S176" s="91"/>
      <c r="T176" s="91"/>
      <c r="U176" s="91"/>
      <c r="V176" s="91"/>
      <c r="W176" s="91"/>
      <c r="X176" s="92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85</v>
      </c>
    </row>
    <row r="177" s="2" customFormat="1" ht="33" customHeight="1">
      <c r="A177" s="38"/>
      <c r="B177" s="39"/>
      <c r="C177" s="221" t="s">
        <v>220</v>
      </c>
      <c r="D177" s="221" t="s">
        <v>171</v>
      </c>
      <c r="E177" s="222" t="s">
        <v>224</v>
      </c>
      <c r="F177" s="223" t="s">
        <v>225</v>
      </c>
      <c r="G177" s="224" t="s">
        <v>226</v>
      </c>
      <c r="H177" s="225">
        <v>57.854</v>
      </c>
      <c r="I177" s="226"/>
      <c r="J177" s="226"/>
      <c r="K177" s="227">
        <f>ROUND(P177*H177,2)</f>
        <v>0</v>
      </c>
      <c r="L177" s="223" t="s">
        <v>1</v>
      </c>
      <c r="M177" s="44"/>
      <c r="N177" s="228" t="s">
        <v>1</v>
      </c>
      <c r="O177" s="229" t="s">
        <v>39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91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38"/>
      <c r="Z177" s="38"/>
      <c r="AA177" s="38"/>
      <c r="AB177" s="38"/>
      <c r="AC177" s="38"/>
      <c r="AD177" s="38"/>
      <c r="AE177" s="38"/>
      <c r="AR177" s="233" t="s">
        <v>175</v>
      </c>
      <c r="AT177" s="233" t="s">
        <v>171</v>
      </c>
      <c r="AU177" s="233" t="s">
        <v>85</v>
      </c>
      <c r="AY177" s="17" t="s">
        <v>168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7" t="s">
        <v>83</v>
      </c>
      <c r="BK177" s="234">
        <f>ROUND(P177*H177,2)</f>
        <v>0</v>
      </c>
      <c r="BL177" s="17" t="s">
        <v>175</v>
      </c>
      <c r="BM177" s="233" t="s">
        <v>223</v>
      </c>
    </row>
    <row r="178" s="2" customFormat="1">
      <c r="A178" s="38"/>
      <c r="B178" s="39"/>
      <c r="C178" s="40"/>
      <c r="D178" s="235" t="s">
        <v>176</v>
      </c>
      <c r="E178" s="40"/>
      <c r="F178" s="236" t="s">
        <v>225</v>
      </c>
      <c r="G178" s="40"/>
      <c r="H178" s="40"/>
      <c r="I178" s="237"/>
      <c r="J178" s="237"/>
      <c r="K178" s="40"/>
      <c r="L178" s="40"/>
      <c r="M178" s="44"/>
      <c r="N178" s="238"/>
      <c r="O178" s="239"/>
      <c r="P178" s="91"/>
      <c r="Q178" s="91"/>
      <c r="R178" s="91"/>
      <c r="S178" s="91"/>
      <c r="T178" s="91"/>
      <c r="U178" s="91"/>
      <c r="V178" s="91"/>
      <c r="W178" s="91"/>
      <c r="X178" s="92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85</v>
      </c>
    </row>
    <row r="179" s="13" customFormat="1">
      <c r="A179" s="13"/>
      <c r="B179" s="240"/>
      <c r="C179" s="241"/>
      <c r="D179" s="235" t="s">
        <v>205</v>
      </c>
      <c r="E179" s="242" t="s">
        <v>1</v>
      </c>
      <c r="F179" s="243" t="s">
        <v>228</v>
      </c>
      <c r="G179" s="241"/>
      <c r="H179" s="244">
        <v>57.854</v>
      </c>
      <c r="I179" s="245"/>
      <c r="J179" s="245"/>
      <c r="K179" s="241"/>
      <c r="L179" s="241"/>
      <c r="M179" s="246"/>
      <c r="N179" s="247"/>
      <c r="O179" s="248"/>
      <c r="P179" s="248"/>
      <c r="Q179" s="248"/>
      <c r="R179" s="248"/>
      <c r="S179" s="248"/>
      <c r="T179" s="248"/>
      <c r="U179" s="248"/>
      <c r="V179" s="248"/>
      <c r="W179" s="248"/>
      <c r="X179" s="249"/>
      <c r="Y179" s="13"/>
      <c r="Z179" s="13"/>
      <c r="AA179" s="13"/>
      <c r="AB179" s="13"/>
      <c r="AC179" s="13"/>
      <c r="AD179" s="13"/>
      <c r="AE179" s="13"/>
      <c r="AT179" s="250" t="s">
        <v>205</v>
      </c>
      <c r="AU179" s="250" t="s">
        <v>85</v>
      </c>
      <c r="AV179" s="13" t="s">
        <v>85</v>
      </c>
      <c r="AW179" s="13" t="s">
        <v>5</v>
      </c>
      <c r="AX179" s="13" t="s">
        <v>76</v>
      </c>
      <c r="AY179" s="250" t="s">
        <v>168</v>
      </c>
    </row>
    <row r="180" s="14" customFormat="1">
      <c r="A180" s="14"/>
      <c r="B180" s="251"/>
      <c r="C180" s="252"/>
      <c r="D180" s="235" t="s">
        <v>205</v>
      </c>
      <c r="E180" s="253" t="s">
        <v>1</v>
      </c>
      <c r="F180" s="254" t="s">
        <v>207</v>
      </c>
      <c r="G180" s="252"/>
      <c r="H180" s="255">
        <v>57.854</v>
      </c>
      <c r="I180" s="256"/>
      <c r="J180" s="256"/>
      <c r="K180" s="252"/>
      <c r="L180" s="252"/>
      <c r="M180" s="257"/>
      <c r="N180" s="258"/>
      <c r="O180" s="259"/>
      <c r="P180" s="259"/>
      <c r="Q180" s="259"/>
      <c r="R180" s="259"/>
      <c r="S180" s="259"/>
      <c r="T180" s="259"/>
      <c r="U180" s="259"/>
      <c r="V180" s="259"/>
      <c r="W180" s="259"/>
      <c r="X180" s="260"/>
      <c r="Y180" s="14"/>
      <c r="Z180" s="14"/>
      <c r="AA180" s="14"/>
      <c r="AB180" s="14"/>
      <c r="AC180" s="14"/>
      <c r="AD180" s="14"/>
      <c r="AE180" s="14"/>
      <c r="AT180" s="261" t="s">
        <v>205</v>
      </c>
      <c r="AU180" s="261" t="s">
        <v>85</v>
      </c>
      <c r="AV180" s="14" t="s">
        <v>175</v>
      </c>
      <c r="AW180" s="14" t="s">
        <v>5</v>
      </c>
      <c r="AX180" s="14" t="s">
        <v>83</v>
      </c>
      <c r="AY180" s="261" t="s">
        <v>168</v>
      </c>
    </row>
    <row r="181" s="2" customFormat="1" ht="16.5" customHeight="1">
      <c r="A181" s="38"/>
      <c r="B181" s="39"/>
      <c r="C181" s="221" t="s">
        <v>195</v>
      </c>
      <c r="D181" s="221" t="s">
        <v>171</v>
      </c>
      <c r="E181" s="222" t="s">
        <v>230</v>
      </c>
      <c r="F181" s="223" t="s">
        <v>231</v>
      </c>
      <c r="G181" s="224" t="s">
        <v>210</v>
      </c>
      <c r="H181" s="225">
        <v>32.141</v>
      </c>
      <c r="I181" s="226"/>
      <c r="J181" s="226"/>
      <c r="K181" s="227">
        <f>ROUND(P181*H181,2)</f>
        <v>0</v>
      </c>
      <c r="L181" s="223" t="s">
        <v>1</v>
      </c>
      <c r="M181" s="44"/>
      <c r="N181" s="228" t="s">
        <v>1</v>
      </c>
      <c r="O181" s="229" t="s">
        <v>39</v>
      </c>
      <c r="P181" s="230">
        <f>I181+J181</f>
        <v>0</v>
      </c>
      <c r="Q181" s="230">
        <f>ROUND(I181*H181,2)</f>
        <v>0</v>
      </c>
      <c r="R181" s="230">
        <f>ROUND(J181*H181,2)</f>
        <v>0</v>
      </c>
      <c r="S181" s="91"/>
      <c r="T181" s="231">
        <f>S181*H181</f>
        <v>0</v>
      </c>
      <c r="U181" s="231">
        <v>0</v>
      </c>
      <c r="V181" s="231">
        <f>U181*H181</f>
        <v>0</v>
      </c>
      <c r="W181" s="231">
        <v>0</v>
      </c>
      <c r="X181" s="232">
        <f>W181*H181</f>
        <v>0</v>
      </c>
      <c r="Y181" s="38"/>
      <c r="Z181" s="38"/>
      <c r="AA181" s="38"/>
      <c r="AB181" s="38"/>
      <c r="AC181" s="38"/>
      <c r="AD181" s="38"/>
      <c r="AE181" s="38"/>
      <c r="AR181" s="233" t="s">
        <v>175</v>
      </c>
      <c r="AT181" s="233" t="s">
        <v>171</v>
      </c>
      <c r="AU181" s="233" t="s">
        <v>85</v>
      </c>
      <c r="AY181" s="17" t="s">
        <v>168</v>
      </c>
      <c r="BE181" s="234">
        <f>IF(O181="základní",K181,0)</f>
        <v>0</v>
      </c>
      <c r="BF181" s="234">
        <f>IF(O181="snížená",K181,0)</f>
        <v>0</v>
      </c>
      <c r="BG181" s="234">
        <f>IF(O181="zákl. přenesená",K181,0)</f>
        <v>0</v>
      </c>
      <c r="BH181" s="234">
        <f>IF(O181="sníž. přenesená",K181,0)</f>
        <v>0</v>
      </c>
      <c r="BI181" s="234">
        <f>IF(O181="nulová",K181,0)</f>
        <v>0</v>
      </c>
      <c r="BJ181" s="17" t="s">
        <v>83</v>
      </c>
      <c r="BK181" s="234">
        <f>ROUND(P181*H181,2)</f>
        <v>0</v>
      </c>
      <c r="BL181" s="17" t="s">
        <v>175</v>
      </c>
      <c r="BM181" s="233" t="s">
        <v>227</v>
      </c>
    </row>
    <row r="182" s="2" customFormat="1">
      <c r="A182" s="38"/>
      <c r="B182" s="39"/>
      <c r="C182" s="40"/>
      <c r="D182" s="235" t="s">
        <v>176</v>
      </c>
      <c r="E182" s="40"/>
      <c r="F182" s="236" t="s">
        <v>231</v>
      </c>
      <c r="G182" s="40"/>
      <c r="H182" s="40"/>
      <c r="I182" s="237"/>
      <c r="J182" s="237"/>
      <c r="K182" s="40"/>
      <c r="L182" s="40"/>
      <c r="M182" s="44"/>
      <c r="N182" s="238"/>
      <c r="O182" s="239"/>
      <c r="P182" s="91"/>
      <c r="Q182" s="91"/>
      <c r="R182" s="91"/>
      <c r="S182" s="91"/>
      <c r="T182" s="91"/>
      <c r="U182" s="91"/>
      <c r="V182" s="91"/>
      <c r="W182" s="91"/>
      <c r="X182" s="92"/>
      <c r="Y182" s="38"/>
      <c r="Z182" s="38"/>
      <c r="AA182" s="38"/>
      <c r="AB182" s="38"/>
      <c r="AC182" s="38"/>
      <c r="AD182" s="38"/>
      <c r="AE182" s="38"/>
      <c r="AT182" s="17" t="s">
        <v>176</v>
      </c>
      <c r="AU182" s="17" t="s">
        <v>85</v>
      </c>
    </row>
    <row r="183" s="13" customFormat="1">
      <c r="A183" s="13"/>
      <c r="B183" s="240"/>
      <c r="C183" s="241"/>
      <c r="D183" s="235" t="s">
        <v>205</v>
      </c>
      <c r="E183" s="242" t="s">
        <v>1</v>
      </c>
      <c r="F183" s="243" t="s">
        <v>233</v>
      </c>
      <c r="G183" s="241"/>
      <c r="H183" s="244">
        <v>32.141</v>
      </c>
      <c r="I183" s="245"/>
      <c r="J183" s="245"/>
      <c r="K183" s="241"/>
      <c r="L183" s="241"/>
      <c r="M183" s="246"/>
      <c r="N183" s="247"/>
      <c r="O183" s="248"/>
      <c r="P183" s="248"/>
      <c r="Q183" s="248"/>
      <c r="R183" s="248"/>
      <c r="S183" s="248"/>
      <c r="T183" s="248"/>
      <c r="U183" s="248"/>
      <c r="V183" s="248"/>
      <c r="W183" s="248"/>
      <c r="X183" s="249"/>
      <c r="Y183" s="13"/>
      <c r="Z183" s="13"/>
      <c r="AA183" s="13"/>
      <c r="AB183" s="13"/>
      <c r="AC183" s="13"/>
      <c r="AD183" s="13"/>
      <c r="AE183" s="13"/>
      <c r="AT183" s="250" t="s">
        <v>205</v>
      </c>
      <c r="AU183" s="250" t="s">
        <v>85</v>
      </c>
      <c r="AV183" s="13" t="s">
        <v>85</v>
      </c>
      <c r="AW183" s="13" t="s">
        <v>5</v>
      </c>
      <c r="AX183" s="13" t="s">
        <v>76</v>
      </c>
      <c r="AY183" s="250" t="s">
        <v>168</v>
      </c>
    </row>
    <row r="184" s="14" customFormat="1">
      <c r="A184" s="14"/>
      <c r="B184" s="251"/>
      <c r="C184" s="252"/>
      <c r="D184" s="235" t="s">
        <v>205</v>
      </c>
      <c r="E184" s="253" t="s">
        <v>1</v>
      </c>
      <c r="F184" s="254" t="s">
        <v>207</v>
      </c>
      <c r="G184" s="252"/>
      <c r="H184" s="255">
        <v>32.141</v>
      </c>
      <c r="I184" s="256"/>
      <c r="J184" s="256"/>
      <c r="K184" s="252"/>
      <c r="L184" s="252"/>
      <c r="M184" s="257"/>
      <c r="N184" s="258"/>
      <c r="O184" s="259"/>
      <c r="P184" s="259"/>
      <c r="Q184" s="259"/>
      <c r="R184" s="259"/>
      <c r="S184" s="259"/>
      <c r="T184" s="259"/>
      <c r="U184" s="259"/>
      <c r="V184" s="259"/>
      <c r="W184" s="259"/>
      <c r="X184" s="260"/>
      <c r="Y184" s="14"/>
      <c r="Z184" s="14"/>
      <c r="AA184" s="14"/>
      <c r="AB184" s="14"/>
      <c r="AC184" s="14"/>
      <c r="AD184" s="14"/>
      <c r="AE184" s="14"/>
      <c r="AT184" s="261" t="s">
        <v>205</v>
      </c>
      <c r="AU184" s="261" t="s">
        <v>85</v>
      </c>
      <c r="AV184" s="14" t="s">
        <v>175</v>
      </c>
      <c r="AW184" s="14" t="s">
        <v>5</v>
      </c>
      <c r="AX184" s="14" t="s">
        <v>83</v>
      </c>
      <c r="AY184" s="261" t="s">
        <v>168</v>
      </c>
    </row>
    <row r="185" s="2" customFormat="1" ht="24.15" customHeight="1">
      <c r="A185" s="38"/>
      <c r="B185" s="39"/>
      <c r="C185" s="221" t="s">
        <v>229</v>
      </c>
      <c r="D185" s="221" t="s">
        <v>171</v>
      </c>
      <c r="E185" s="222" t="s">
        <v>234</v>
      </c>
      <c r="F185" s="223" t="s">
        <v>235</v>
      </c>
      <c r="G185" s="224" t="s">
        <v>203</v>
      </c>
      <c r="H185" s="225">
        <v>40.25</v>
      </c>
      <c r="I185" s="226"/>
      <c r="J185" s="226"/>
      <c r="K185" s="227">
        <f>ROUND(P185*H185,2)</f>
        <v>0</v>
      </c>
      <c r="L185" s="223" t="s">
        <v>1</v>
      </c>
      <c r="M185" s="44"/>
      <c r="N185" s="228" t="s">
        <v>1</v>
      </c>
      <c r="O185" s="229" t="s">
        <v>39</v>
      </c>
      <c r="P185" s="230">
        <f>I185+J185</f>
        <v>0</v>
      </c>
      <c r="Q185" s="230">
        <f>ROUND(I185*H185,2)</f>
        <v>0</v>
      </c>
      <c r="R185" s="230">
        <f>ROUND(J185*H185,2)</f>
        <v>0</v>
      </c>
      <c r="S185" s="91"/>
      <c r="T185" s="231">
        <f>S185*H185</f>
        <v>0</v>
      </c>
      <c r="U185" s="231">
        <v>0</v>
      </c>
      <c r="V185" s="231">
        <f>U185*H185</f>
        <v>0</v>
      </c>
      <c r="W185" s="231">
        <v>0</v>
      </c>
      <c r="X185" s="232">
        <f>W185*H185</f>
        <v>0</v>
      </c>
      <c r="Y185" s="38"/>
      <c r="Z185" s="38"/>
      <c r="AA185" s="38"/>
      <c r="AB185" s="38"/>
      <c r="AC185" s="38"/>
      <c r="AD185" s="38"/>
      <c r="AE185" s="38"/>
      <c r="AR185" s="233" t="s">
        <v>175</v>
      </c>
      <c r="AT185" s="233" t="s">
        <v>171</v>
      </c>
      <c r="AU185" s="233" t="s">
        <v>85</v>
      </c>
      <c r="AY185" s="17" t="s">
        <v>168</v>
      </c>
      <c r="BE185" s="234">
        <f>IF(O185="základní",K185,0)</f>
        <v>0</v>
      </c>
      <c r="BF185" s="234">
        <f>IF(O185="snížená",K185,0)</f>
        <v>0</v>
      </c>
      <c r="BG185" s="234">
        <f>IF(O185="zákl. přenesená",K185,0)</f>
        <v>0</v>
      </c>
      <c r="BH185" s="234">
        <f>IF(O185="sníž. přenesená",K185,0)</f>
        <v>0</v>
      </c>
      <c r="BI185" s="234">
        <f>IF(O185="nulová",K185,0)</f>
        <v>0</v>
      </c>
      <c r="BJ185" s="17" t="s">
        <v>83</v>
      </c>
      <c r="BK185" s="234">
        <f>ROUND(P185*H185,2)</f>
        <v>0</v>
      </c>
      <c r="BL185" s="17" t="s">
        <v>175</v>
      </c>
      <c r="BM185" s="233" t="s">
        <v>232</v>
      </c>
    </row>
    <row r="186" s="2" customFormat="1">
      <c r="A186" s="38"/>
      <c r="B186" s="39"/>
      <c r="C186" s="40"/>
      <c r="D186" s="235" t="s">
        <v>176</v>
      </c>
      <c r="E186" s="40"/>
      <c r="F186" s="236" t="s">
        <v>235</v>
      </c>
      <c r="G186" s="40"/>
      <c r="H186" s="40"/>
      <c r="I186" s="237"/>
      <c r="J186" s="237"/>
      <c r="K186" s="40"/>
      <c r="L186" s="40"/>
      <c r="M186" s="44"/>
      <c r="N186" s="238"/>
      <c r="O186" s="239"/>
      <c r="P186" s="91"/>
      <c r="Q186" s="91"/>
      <c r="R186" s="91"/>
      <c r="S186" s="91"/>
      <c r="T186" s="91"/>
      <c r="U186" s="91"/>
      <c r="V186" s="91"/>
      <c r="W186" s="91"/>
      <c r="X186" s="92"/>
      <c r="Y186" s="38"/>
      <c r="Z186" s="38"/>
      <c r="AA186" s="38"/>
      <c r="AB186" s="38"/>
      <c r="AC186" s="38"/>
      <c r="AD186" s="38"/>
      <c r="AE186" s="38"/>
      <c r="AT186" s="17" t="s">
        <v>176</v>
      </c>
      <c r="AU186" s="17" t="s">
        <v>85</v>
      </c>
    </row>
    <row r="187" s="13" customFormat="1">
      <c r="A187" s="13"/>
      <c r="B187" s="240"/>
      <c r="C187" s="241"/>
      <c r="D187" s="235" t="s">
        <v>205</v>
      </c>
      <c r="E187" s="242" t="s">
        <v>1</v>
      </c>
      <c r="F187" s="243" t="s">
        <v>206</v>
      </c>
      <c r="G187" s="241"/>
      <c r="H187" s="244">
        <v>40.25</v>
      </c>
      <c r="I187" s="245"/>
      <c r="J187" s="245"/>
      <c r="K187" s="241"/>
      <c r="L187" s="241"/>
      <c r="M187" s="246"/>
      <c r="N187" s="247"/>
      <c r="O187" s="248"/>
      <c r="P187" s="248"/>
      <c r="Q187" s="248"/>
      <c r="R187" s="248"/>
      <c r="S187" s="248"/>
      <c r="T187" s="248"/>
      <c r="U187" s="248"/>
      <c r="V187" s="248"/>
      <c r="W187" s="248"/>
      <c r="X187" s="249"/>
      <c r="Y187" s="13"/>
      <c r="Z187" s="13"/>
      <c r="AA187" s="13"/>
      <c r="AB187" s="13"/>
      <c r="AC187" s="13"/>
      <c r="AD187" s="13"/>
      <c r="AE187" s="13"/>
      <c r="AT187" s="250" t="s">
        <v>205</v>
      </c>
      <c r="AU187" s="250" t="s">
        <v>85</v>
      </c>
      <c r="AV187" s="13" t="s">
        <v>85</v>
      </c>
      <c r="AW187" s="13" t="s">
        <v>5</v>
      </c>
      <c r="AX187" s="13" t="s">
        <v>76</v>
      </c>
      <c r="AY187" s="250" t="s">
        <v>168</v>
      </c>
    </row>
    <row r="188" s="14" customFormat="1">
      <c r="A188" s="14"/>
      <c r="B188" s="251"/>
      <c r="C188" s="252"/>
      <c r="D188" s="235" t="s">
        <v>205</v>
      </c>
      <c r="E188" s="253" t="s">
        <v>1</v>
      </c>
      <c r="F188" s="254" t="s">
        <v>207</v>
      </c>
      <c r="G188" s="252"/>
      <c r="H188" s="255">
        <v>40.25</v>
      </c>
      <c r="I188" s="256"/>
      <c r="J188" s="256"/>
      <c r="K188" s="252"/>
      <c r="L188" s="252"/>
      <c r="M188" s="257"/>
      <c r="N188" s="258"/>
      <c r="O188" s="259"/>
      <c r="P188" s="259"/>
      <c r="Q188" s="259"/>
      <c r="R188" s="259"/>
      <c r="S188" s="259"/>
      <c r="T188" s="259"/>
      <c r="U188" s="259"/>
      <c r="V188" s="259"/>
      <c r="W188" s="259"/>
      <c r="X188" s="260"/>
      <c r="Y188" s="14"/>
      <c r="Z188" s="14"/>
      <c r="AA188" s="14"/>
      <c r="AB188" s="14"/>
      <c r="AC188" s="14"/>
      <c r="AD188" s="14"/>
      <c r="AE188" s="14"/>
      <c r="AT188" s="261" t="s">
        <v>205</v>
      </c>
      <c r="AU188" s="261" t="s">
        <v>85</v>
      </c>
      <c r="AV188" s="14" t="s">
        <v>175</v>
      </c>
      <c r="AW188" s="14" t="s">
        <v>5</v>
      </c>
      <c r="AX188" s="14" t="s">
        <v>83</v>
      </c>
      <c r="AY188" s="261" t="s">
        <v>168</v>
      </c>
    </row>
    <row r="189" s="12" customFormat="1" ht="22.8" customHeight="1">
      <c r="A189" s="12"/>
      <c r="B189" s="204"/>
      <c r="C189" s="205"/>
      <c r="D189" s="206" t="s">
        <v>75</v>
      </c>
      <c r="E189" s="219" t="s">
        <v>85</v>
      </c>
      <c r="F189" s="219" t="s">
        <v>237</v>
      </c>
      <c r="G189" s="205"/>
      <c r="H189" s="205"/>
      <c r="I189" s="208"/>
      <c r="J189" s="208"/>
      <c r="K189" s="220">
        <f>BK189</f>
        <v>0</v>
      </c>
      <c r="L189" s="205"/>
      <c r="M189" s="210"/>
      <c r="N189" s="211"/>
      <c r="O189" s="212"/>
      <c r="P189" s="212"/>
      <c r="Q189" s="213">
        <f>SUM(Q190:Q218)</f>
        <v>0</v>
      </c>
      <c r="R189" s="213">
        <f>SUM(R190:R218)</f>
        <v>0</v>
      </c>
      <c r="S189" s="212"/>
      <c r="T189" s="214">
        <f>SUM(T190:T218)</f>
        <v>0</v>
      </c>
      <c r="U189" s="212"/>
      <c r="V189" s="214">
        <f>SUM(V190:V218)</f>
        <v>0</v>
      </c>
      <c r="W189" s="212"/>
      <c r="X189" s="215">
        <f>SUM(X190:X218)</f>
        <v>0</v>
      </c>
      <c r="Y189" s="12"/>
      <c r="Z189" s="12"/>
      <c r="AA189" s="12"/>
      <c r="AB189" s="12"/>
      <c r="AC189" s="12"/>
      <c r="AD189" s="12"/>
      <c r="AE189" s="12"/>
      <c r="AR189" s="216" t="s">
        <v>83</v>
      </c>
      <c r="AT189" s="217" t="s">
        <v>75</v>
      </c>
      <c r="AU189" s="217" t="s">
        <v>83</v>
      </c>
      <c r="AY189" s="216" t="s">
        <v>168</v>
      </c>
      <c r="BK189" s="218">
        <f>SUM(BK190:BK218)</f>
        <v>0</v>
      </c>
    </row>
    <row r="190" s="2" customFormat="1" ht="21.75" customHeight="1">
      <c r="A190" s="38"/>
      <c r="B190" s="39"/>
      <c r="C190" s="221" t="s">
        <v>198</v>
      </c>
      <c r="D190" s="221" t="s">
        <v>171</v>
      </c>
      <c r="E190" s="222" t="s">
        <v>239</v>
      </c>
      <c r="F190" s="223" t="s">
        <v>240</v>
      </c>
      <c r="G190" s="224" t="s">
        <v>210</v>
      </c>
      <c r="H190" s="225">
        <v>4.5359999999999992</v>
      </c>
      <c r="I190" s="226"/>
      <c r="J190" s="226"/>
      <c r="K190" s="227">
        <f>ROUND(P190*H190,2)</f>
        <v>0</v>
      </c>
      <c r="L190" s="223" t="s">
        <v>1</v>
      </c>
      <c r="M190" s="44"/>
      <c r="N190" s="228" t="s">
        <v>1</v>
      </c>
      <c r="O190" s="229" t="s">
        <v>39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91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38"/>
      <c r="Z190" s="38"/>
      <c r="AA190" s="38"/>
      <c r="AB190" s="38"/>
      <c r="AC190" s="38"/>
      <c r="AD190" s="38"/>
      <c r="AE190" s="38"/>
      <c r="AR190" s="233" t="s">
        <v>175</v>
      </c>
      <c r="AT190" s="233" t="s">
        <v>171</v>
      </c>
      <c r="AU190" s="233" t="s">
        <v>85</v>
      </c>
      <c r="AY190" s="17" t="s">
        <v>168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7" t="s">
        <v>83</v>
      </c>
      <c r="BK190" s="234">
        <f>ROUND(P190*H190,2)</f>
        <v>0</v>
      </c>
      <c r="BL190" s="17" t="s">
        <v>175</v>
      </c>
      <c r="BM190" s="233" t="s">
        <v>236</v>
      </c>
    </row>
    <row r="191" s="2" customFormat="1">
      <c r="A191" s="38"/>
      <c r="B191" s="39"/>
      <c r="C191" s="40"/>
      <c r="D191" s="235" t="s">
        <v>176</v>
      </c>
      <c r="E191" s="40"/>
      <c r="F191" s="236" t="s">
        <v>240</v>
      </c>
      <c r="G191" s="40"/>
      <c r="H191" s="40"/>
      <c r="I191" s="237"/>
      <c r="J191" s="237"/>
      <c r="K191" s="40"/>
      <c r="L191" s="40"/>
      <c r="M191" s="44"/>
      <c r="N191" s="238"/>
      <c r="O191" s="239"/>
      <c r="P191" s="91"/>
      <c r="Q191" s="91"/>
      <c r="R191" s="91"/>
      <c r="S191" s="91"/>
      <c r="T191" s="91"/>
      <c r="U191" s="91"/>
      <c r="V191" s="91"/>
      <c r="W191" s="91"/>
      <c r="X191" s="92"/>
      <c r="Y191" s="38"/>
      <c r="Z191" s="38"/>
      <c r="AA191" s="38"/>
      <c r="AB191" s="38"/>
      <c r="AC191" s="38"/>
      <c r="AD191" s="38"/>
      <c r="AE191" s="38"/>
      <c r="AT191" s="17" t="s">
        <v>176</v>
      </c>
      <c r="AU191" s="17" t="s">
        <v>85</v>
      </c>
    </row>
    <row r="192" s="13" customFormat="1">
      <c r="A192" s="13"/>
      <c r="B192" s="240"/>
      <c r="C192" s="241"/>
      <c r="D192" s="235" t="s">
        <v>205</v>
      </c>
      <c r="E192" s="242" t="s">
        <v>1</v>
      </c>
      <c r="F192" s="243" t="s">
        <v>242</v>
      </c>
      <c r="G192" s="241"/>
      <c r="H192" s="244">
        <v>4.374</v>
      </c>
      <c r="I192" s="245"/>
      <c r="J192" s="245"/>
      <c r="K192" s="241"/>
      <c r="L192" s="241"/>
      <c r="M192" s="246"/>
      <c r="N192" s="247"/>
      <c r="O192" s="248"/>
      <c r="P192" s="248"/>
      <c r="Q192" s="248"/>
      <c r="R192" s="248"/>
      <c r="S192" s="248"/>
      <c r="T192" s="248"/>
      <c r="U192" s="248"/>
      <c r="V192" s="248"/>
      <c r="W192" s="248"/>
      <c r="X192" s="249"/>
      <c r="Y192" s="13"/>
      <c r="Z192" s="13"/>
      <c r="AA192" s="13"/>
      <c r="AB192" s="13"/>
      <c r="AC192" s="13"/>
      <c r="AD192" s="13"/>
      <c r="AE192" s="13"/>
      <c r="AT192" s="250" t="s">
        <v>205</v>
      </c>
      <c r="AU192" s="250" t="s">
        <v>85</v>
      </c>
      <c r="AV192" s="13" t="s">
        <v>85</v>
      </c>
      <c r="AW192" s="13" t="s">
        <v>5</v>
      </c>
      <c r="AX192" s="13" t="s">
        <v>76</v>
      </c>
      <c r="AY192" s="250" t="s">
        <v>168</v>
      </c>
    </row>
    <row r="193" s="13" customFormat="1">
      <c r="A193" s="13"/>
      <c r="B193" s="240"/>
      <c r="C193" s="241"/>
      <c r="D193" s="235" t="s">
        <v>205</v>
      </c>
      <c r="E193" s="242" t="s">
        <v>1</v>
      </c>
      <c r="F193" s="243" t="s">
        <v>243</v>
      </c>
      <c r="G193" s="241"/>
      <c r="H193" s="244">
        <v>0.162</v>
      </c>
      <c r="I193" s="245"/>
      <c r="J193" s="245"/>
      <c r="K193" s="241"/>
      <c r="L193" s="241"/>
      <c r="M193" s="246"/>
      <c r="N193" s="247"/>
      <c r="O193" s="248"/>
      <c r="P193" s="248"/>
      <c r="Q193" s="248"/>
      <c r="R193" s="248"/>
      <c r="S193" s="248"/>
      <c r="T193" s="248"/>
      <c r="U193" s="248"/>
      <c r="V193" s="248"/>
      <c r="W193" s="248"/>
      <c r="X193" s="249"/>
      <c r="Y193" s="13"/>
      <c r="Z193" s="13"/>
      <c r="AA193" s="13"/>
      <c r="AB193" s="13"/>
      <c r="AC193" s="13"/>
      <c r="AD193" s="13"/>
      <c r="AE193" s="13"/>
      <c r="AT193" s="250" t="s">
        <v>205</v>
      </c>
      <c r="AU193" s="250" t="s">
        <v>85</v>
      </c>
      <c r="AV193" s="13" t="s">
        <v>85</v>
      </c>
      <c r="AW193" s="13" t="s">
        <v>5</v>
      </c>
      <c r="AX193" s="13" t="s">
        <v>76</v>
      </c>
      <c r="AY193" s="250" t="s">
        <v>168</v>
      </c>
    </row>
    <row r="194" s="14" customFormat="1">
      <c r="A194" s="14"/>
      <c r="B194" s="251"/>
      <c r="C194" s="252"/>
      <c r="D194" s="235" t="s">
        <v>205</v>
      </c>
      <c r="E194" s="253" t="s">
        <v>1</v>
      </c>
      <c r="F194" s="254" t="s">
        <v>207</v>
      </c>
      <c r="G194" s="252"/>
      <c r="H194" s="255">
        <v>4.5359999999999992</v>
      </c>
      <c r="I194" s="256"/>
      <c r="J194" s="256"/>
      <c r="K194" s="252"/>
      <c r="L194" s="252"/>
      <c r="M194" s="257"/>
      <c r="N194" s="258"/>
      <c r="O194" s="259"/>
      <c r="P194" s="259"/>
      <c r="Q194" s="259"/>
      <c r="R194" s="259"/>
      <c r="S194" s="259"/>
      <c r="T194" s="259"/>
      <c r="U194" s="259"/>
      <c r="V194" s="259"/>
      <c r="W194" s="259"/>
      <c r="X194" s="260"/>
      <c r="Y194" s="14"/>
      <c r="Z194" s="14"/>
      <c r="AA194" s="14"/>
      <c r="AB194" s="14"/>
      <c r="AC194" s="14"/>
      <c r="AD194" s="14"/>
      <c r="AE194" s="14"/>
      <c r="AT194" s="261" t="s">
        <v>205</v>
      </c>
      <c r="AU194" s="261" t="s">
        <v>85</v>
      </c>
      <c r="AV194" s="14" t="s">
        <v>175</v>
      </c>
      <c r="AW194" s="14" t="s">
        <v>5</v>
      </c>
      <c r="AX194" s="14" t="s">
        <v>83</v>
      </c>
      <c r="AY194" s="261" t="s">
        <v>168</v>
      </c>
    </row>
    <row r="195" s="2" customFormat="1" ht="24.15" customHeight="1">
      <c r="A195" s="38"/>
      <c r="B195" s="39"/>
      <c r="C195" s="221" t="s">
        <v>238</v>
      </c>
      <c r="D195" s="221" t="s">
        <v>171</v>
      </c>
      <c r="E195" s="222" t="s">
        <v>244</v>
      </c>
      <c r="F195" s="223" t="s">
        <v>245</v>
      </c>
      <c r="G195" s="224" t="s">
        <v>210</v>
      </c>
      <c r="H195" s="225">
        <v>11.664</v>
      </c>
      <c r="I195" s="226"/>
      <c r="J195" s="226"/>
      <c r="K195" s="227">
        <f>ROUND(P195*H195,2)</f>
        <v>0</v>
      </c>
      <c r="L195" s="223" t="s">
        <v>1</v>
      </c>
      <c r="M195" s="44"/>
      <c r="N195" s="228" t="s">
        <v>1</v>
      </c>
      <c r="O195" s="229" t="s">
        <v>39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91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38"/>
      <c r="Z195" s="38"/>
      <c r="AA195" s="38"/>
      <c r="AB195" s="38"/>
      <c r="AC195" s="38"/>
      <c r="AD195" s="38"/>
      <c r="AE195" s="38"/>
      <c r="AR195" s="233" t="s">
        <v>175</v>
      </c>
      <c r="AT195" s="233" t="s">
        <v>171</v>
      </c>
      <c r="AU195" s="233" t="s">
        <v>85</v>
      </c>
      <c r="AY195" s="17" t="s">
        <v>168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7" t="s">
        <v>83</v>
      </c>
      <c r="BK195" s="234">
        <f>ROUND(P195*H195,2)</f>
        <v>0</v>
      </c>
      <c r="BL195" s="17" t="s">
        <v>175</v>
      </c>
      <c r="BM195" s="233" t="s">
        <v>241</v>
      </c>
    </row>
    <row r="196" s="2" customFormat="1">
      <c r="A196" s="38"/>
      <c r="B196" s="39"/>
      <c r="C196" s="40"/>
      <c r="D196" s="235" t="s">
        <v>176</v>
      </c>
      <c r="E196" s="40"/>
      <c r="F196" s="236" t="s">
        <v>245</v>
      </c>
      <c r="G196" s="40"/>
      <c r="H196" s="40"/>
      <c r="I196" s="237"/>
      <c r="J196" s="237"/>
      <c r="K196" s="40"/>
      <c r="L196" s="40"/>
      <c r="M196" s="44"/>
      <c r="N196" s="238"/>
      <c r="O196" s="239"/>
      <c r="P196" s="91"/>
      <c r="Q196" s="91"/>
      <c r="R196" s="91"/>
      <c r="S196" s="91"/>
      <c r="T196" s="91"/>
      <c r="U196" s="91"/>
      <c r="V196" s="91"/>
      <c r="W196" s="91"/>
      <c r="X196" s="92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85</v>
      </c>
    </row>
    <row r="197" s="13" customFormat="1">
      <c r="A197" s="13"/>
      <c r="B197" s="240"/>
      <c r="C197" s="241"/>
      <c r="D197" s="235" t="s">
        <v>205</v>
      </c>
      <c r="E197" s="242" t="s">
        <v>1</v>
      </c>
      <c r="F197" s="243" t="s">
        <v>247</v>
      </c>
      <c r="G197" s="241"/>
      <c r="H197" s="244">
        <v>11.664</v>
      </c>
      <c r="I197" s="245"/>
      <c r="J197" s="245"/>
      <c r="K197" s="241"/>
      <c r="L197" s="241"/>
      <c r="M197" s="246"/>
      <c r="N197" s="247"/>
      <c r="O197" s="248"/>
      <c r="P197" s="248"/>
      <c r="Q197" s="248"/>
      <c r="R197" s="248"/>
      <c r="S197" s="248"/>
      <c r="T197" s="248"/>
      <c r="U197" s="248"/>
      <c r="V197" s="248"/>
      <c r="W197" s="248"/>
      <c r="X197" s="249"/>
      <c r="Y197" s="13"/>
      <c r="Z197" s="13"/>
      <c r="AA197" s="13"/>
      <c r="AB197" s="13"/>
      <c r="AC197" s="13"/>
      <c r="AD197" s="13"/>
      <c r="AE197" s="13"/>
      <c r="AT197" s="250" t="s">
        <v>205</v>
      </c>
      <c r="AU197" s="250" t="s">
        <v>85</v>
      </c>
      <c r="AV197" s="13" t="s">
        <v>85</v>
      </c>
      <c r="AW197" s="13" t="s">
        <v>5</v>
      </c>
      <c r="AX197" s="13" t="s">
        <v>76</v>
      </c>
      <c r="AY197" s="250" t="s">
        <v>168</v>
      </c>
    </row>
    <row r="198" s="14" customFormat="1">
      <c r="A198" s="14"/>
      <c r="B198" s="251"/>
      <c r="C198" s="252"/>
      <c r="D198" s="235" t="s">
        <v>205</v>
      </c>
      <c r="E198" s="253" t="s">
        <v>1</v>
      </c>
      <c r="F198" s="254" t="s">
        <v>207</v>
      </c>
      <c r="G198" s="252"/>
      <c r="H198" s="255">
        <v>11.664</v>
      </c>
      <c r="I198" s="256"/>
      <c r="J198" s="256"/>
      <c r="K198" s="252"/>
      <c r="L198" s="252"/>
      <c r="M198" s="257"/>
      <c r="N198" s="258"/>
      <c r="O198" s="259"/>
      <c r="P198" s="259"/>
      <c r="Q198" s="259"/>
      <c r="R198" s="259"/>
      <c r="S198" s="259"/>
      <c r="T198" s="259"/>
      <c r="U198" s="259"/>
      <c r="V198" s="259"/>
      <c r="W198" s="259"/>
      <c r="X198" s="260"/>
      <c r="Y198" s="14"/>
      <c r="Z198" s="14"/>
      <c r="AA198" s="14"/>
      <c r="AB198" s="14"/>
      <c r="AC198" s="14"/>
      <c r="AD198" s="14"/>
      <c r="AE198" s="14"/>
      <c r="AT198" s="261" t="s">
        <v>205</v>
      </c>
      <c r="AU198" s="261" t="s">
        <v>85</v>
      </c>
      <c r="AV198" s="14" t="s">
        <v>175</v>
      </c>
      <c r="AW198" s="14" t="s">
        <v>5</v>
      </c>
      <c r="AX198" s="14" t="s">
        <v>83</v>
      </c>
      <c r="AY198" s="261" t="s">
        <v>168</v>
      </c>
    </row>
    <row r="199" s="2" customFormat="1" ht="16.5" customHeight="1">
      <c r="A199" s="38"/>
      <c r="B199" s="39"/>
      <c r="C199" s="221" t="s">
        <v>204</v>
      </c>
      <c r="D199" s="221" t="s">
        <v>171</v>
      </c>
      <c r="E199" s="222" t="s">
        <v>249</v>
      </c>
      <c r="F199" s="223" t="s">
        <v>250</v>
      </c>
      <c r="G199" s="224" t="s">
        <v>203</v>
      </c>
      <c r="H199" s="225">
        <v>9.36</v>
      </c>
      <c r="I199" s="226"/>
      <c r="J199" s="226"/>
      <c r="K199" s="227">
        <f>ROUND(P199*H199,2)</f>
        <v>0</v>
      </c>
      <c r="L199" s="223" t="s">
        <v>1</v>
      </c>
      <c r="M199" s="44"/>
      <c r="N199" s="228" t="s">
        <v>1</v>
      </c>
      <c r="O199" s="229" t="s">
        <v>39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91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38"/>
      <c r="Z199" s="38"/>
      <c r="AA199" s="38"/>
      <c r="AB199" s="38"/>
      <c r="AC199" s="38"/>
      <c r="AD199" s="38"/>
      <c r="AE199" s="38"/>
      <c r="AR199" s="233" t="s">
        <v>175</v>
      </c>
      <c r="AT199" s="233" t="s">
        <v>171</v>
      </c>
      <c r="AU199" s="233" t="s">
        <v>85</v>
      </c>
      <c r="AY199" s="17" t="s">
        <v>168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7" t="s">
        <v>83</v>
      </c>
      <c r="BK199" s="234">
        <f>ROUND(P199*H199,2)</f>
        <v>0</v>
      </c>
      <c r="BL199" s="17" t="s">
        <v>175</v>
      </c>
      <c r="BM199" s="233" t="s">
        <v>246</v>
      </c>
    </row>
    <row r="200" s="2" customFormat="1">
      <c r="A200" s="38"/>
      <c r="B200" s="39"/>
      <c r="C200" s="40"/>
      <c r="D200" s="235" t="s">
        <v>176</v>
      </c>
      <c r="E200" s="40"/>
      <c r="F200" s="236" t="s">
        <v>250</v>
      </c>
      <c r="G200" s="40"/>
      <c r="H200" s="40"/>
      <c r="I200" s="237"/>
      <c r="J200" s="237"/>
      <c r="K200" s="40"/>
      <c r="L200" s="40"/>
      <c r="M200" s="44"/>
      <c r="N200" s="238"/>
      <c r="O200" s="239"/>
      <c r="P200" s="91"/>
      <c r="Q200" s="91"/>
      <c r="R200" s="91"/>
      <c r="S200" s="91"/>
      <c r="T200" s="91"/>
      <c r="U200" s="91"/>
      <c r="V200" s="91"/>
      <c r="W200" s="91"/>
      <c r="X200" s="92"/>
      <c r="Y200" s="38"/>
      <c r="Z200" s="38"/>
      <c r="AA200" s="38"/>
      <c r="AB200" s="38"/>
      <c r="AC200" s="38"/>
      <c r="AD200" s="38"/>
      <c r="AE200" s="38"/>
      <c r="AT200" s="17" t="s">
        <v>176</v>
      </c>
      <c r="AU200" s="17" t="s">
        <v>85</v>
      </c>
    </row>
    <row r="201" s="13" customFormat="1">
      <c r="A201" s="13"/>
      <c r="B201" s="240"/>
      <c r="C201" s="241"/>
      <c r="D201" s="235" t="s">
        <v>205</v>
      </c>
      <c r="E201" s="242" t="s">
        <v>1</v>
      </c>
      <c r="F201" s="243" t="s">
        <v>252</v>
      </c>
      <c r="G201" s="241"/>
      <c r="H201" s="244">
        <v>9.36</v>
      </c>
      <c r="I201" s="245"/>
      <c r="J201" s="245"/>
      <c r="K201" s="241"/>
      <c r="L201" s="241"/>
      <c r="M201" s="246"/>
      <c r="N201" s="247"/>
      <c r="O201" s="248"/>
      <c r="P201" s="248"/>
      <c r="Q201" s="248"/>
      <c r="R201" s="248"/>
      <c r="S201" s="248"/>
      <c r="T201" s="248"/>
      <c r="U201" s="248"/>
      <c r="V201" s="248"/>
      <c r="W201" s="248"/>
      <c r="X201" s="249"/>
      <c r="Y201" s="13"/>
      <c r="Z201" s="13"/>
      <c r="AA201" s="13"/>
      <c r="AB201" s="13"/>
      <c r="AC201" s="13"/>
      <c r="AD201" s="13"/>
      <c r="AE201" s="13"/>
      <c r="AT201" s="250" t="s">
        <v>205</v>
      </c>
      <c r="AU201" s="250" t="s">
        <v>85</v>
      </c>
      <c r="AV201" s="13" t="s">
        <v>85</v>
      </c>
      <c r="AW201" s="13" t="s">
        <v>5</v>
      </c>
      <c r="AX201" s="13" t="s">
        <v>76</v>
      </c>
      <c r="AY201" s="250" t="s">
        <v>168</v>
      </c>
    </row>
    <row r="202" s="14" customFormat="1">
      <c r="A202" s="14"/>
      <c r="B202" s="251"/>
      <c r="C202" s="252"/>
      <c r="D202" s="235" t="s">
        <v>205</v>
      </c>
      <c r="E202" s="253" t="s">
        <v>1</v>
      </c>
      <c r="F202" s="254" t="s">
        <v>207</v>
      </c>
      <c r="G202" s="252"/>
      <c r="H202" s="255">
        <v>9.36</v>
      </c>
      <c r="I202" s="256"/>
      <c r="J202" s="256"/>
      <c r="K202" s="252"/>
      <c r="L202" s="252"/>
      <c r="M202" s="257"/>
      <c r="N202" s="258"/>
      <c r="O202" s="259"/>
      <c r="P202" s="259"/>
      <c r="Q202" s="259"/>
      <c r="R202" s="259"/>
      <c r="S202" s="259"/>
      <c r="T202" s="259"/>
      <c r="U202" s="259"/>
      <c r="V202" s="259"/>
      <c r="W202" s="259"/>
      <c r="X202" s="260"/>
      <c r="Y202" s="14"/>
      <c r="Z202" s="14"/>
      <c r="AA202" s="14"/>
      <c r="AB202" s="14"/>
      <c r="AC202" s="14"/>
      <c r="AD202" s="14"/>
      <c r="AE202" s="14"/>
      <c r="AT202" s="261" t="s">
        <v>205</v>
      </c>
      <c r="AU202" s="261" t="s">
        <v>85</v>
      </c>
      <c r="AV202" s="14" t="s">
        <v>175</v>
      </c>
      <c r="AW202" s="14" t="s">
        <v>5</v>
      </c>
      <c r="AX202" s="14" t="s">
        <v>83</v>
      </c>
      <c r="AY202" s="261" t="s">
        <v>168</v>
      </c>
    </row>
    <row r="203" s="2" customFormat="1" ht="16.5" customHeight="1">
      <c r="A203" s="38"/>
      <c r="B203" s="39"/>
      <c r="C203" s="221" t="s">
        <v>248</v>
      </c>
      <c r="D203" s="221" t="s">
        <v>171</v>
      </c>
      <c r="E203" s="222" t="s">
        <v>253</v>
      </c>
      <c r="F203" s="223" t="s">
        <v>254</v>
      </c>
      <c r="G203" s="224" t="s">
        <v>203</v>
      </c>
      <c r="H203" s="225">
        <v>9.36</v>
      </c>
      <c r="I203" s="226"/>
      <c r="J203" s="226"/>
      <c r="K203" s="227">
        <f>ROUND(P203*H203,2)</f>
        <v>0</v>
      </c>
      <c r="L203" s="223" t="s">
        <v>1</v>
      </c>
      <c r="M203" s="44"/>
      <c r="N203" s="228" t="s">
        <v>1</v>
      </c>
      <c r="O203" s="229" t="s">
        <v>39</v>
      </c>
      <c r="P203" s="230">
        <f>I203+J203</f>
        <v>0</v>
      </c>
      <c r="Q203" s="230">
        <f>ROUND(I203*H203,2)</f>
        <v>0</v>
      </c>
      <c r="R203" s="230">
        <f>ROUND(J203*H203,2)</f>
        <v>0</v>
      </c>
      <c r="S203" s="91"/>
      <c r="T203" s="231">
        <f>S203*H203</f>
        <v>0</v>
      </c>
      <c r="U203" s="231">
        <v>0</v>
      </c>
      <c r="V203" s="231">
        <f>U203*H203</f>
        <v>0</v>
      </c>
      <c r="W203" s="231">
        <v>0</v>
      </c>
      <c r="X203" s="232">
        <f>W203*H203</f>
        <v>0</v>
      </c>
      <c r="Y203" s="38"/>
      <c r="Z203" s="38"/>
      <c r="AA203" s="38"/>
      <c r="AB203" s="38"/>
      <c r="AC203" s="38"/>
      <c r="AD203" s="38"/>
      <c r="AE203" s="38"/>
      <c r="AR203" s="233" t="s">
        <v>175</v>
      </c>
      <c r="AT203" s="233" t="s">
        <v>171</v>
      </c>
      <c r="AU203" s="233" t="s">
        <v>85</v>
      </c>
      <c r="AY203" s="17" t="s">
        <v>168</v>
      </c>
      <c r="BE203" s="234">
        <f>IF(O203="základní",K203,0)</f>
        <v>0</v>
      </c>
      <c r="BF203" s="234">
        <f>IF(O203="snížená",K203,0)</f>
        <v>0</v>
      </c>
      <c r="BG203" s="234">
        <f>IF(O203="zákl. přenesená",K203,0)</f>
        <v>0</v>
      </c>
      <c r="BH203" s="234">
        <f>IF(O203="sníž. přenesená",K203,0)</f>
        <v>0</v>
      </c>
      <c r="BI203" s="234">
        <f>IF(O203="nulová",K203,0)</f>
        <v>0</v>
      </c>
      <c r="BJ203" s="17" t="s">
        <v>83</v>
      </c>
      <c r="BK203" s="234">
        <f>ROUND(P203*H203,2)</f>
        <v>0</v>
      </c>
      <c r="BL203" s="17" t="s">
        <v>175</v>
      </c>
      <c r="BM203" s="233" t="s">
        <v>251</v>
      </c>
    </row>
    <row r="204" s="2" customFormat="1">
      <c r="A204" s="38"/>
      <c r="B204" s="39"/>
      <c r="C204" s="40"/>
      <c r="D204" s="235" t="s">
        <v>176</v>
      </c>
      <c r="E204" s="40"/>
      <c r="F204" s="236" t="s">
        <v>254</v>
      </c>
      <c r="G204" s="40"/>
      <c r="H204" s="40"/>
      <c r="I204" s="237"/>
      <c r="J204" s="237"/>
      <c r="K204" s="40"/>
      <c r="L204" s="40"/>
      <c r="M204" s="44"/>
      <c r="N204" s="238"/>
      <c r="O204" s="239"/>
      <c r="P204" s="91"/>
      <c r="Q204" s="91"/>
      <c r="R204" s="91"/>
      <c r="S204" s="91"/>
      <c r="T204" s="91"/>
      <c r="U204" s="91"/>
      <c r="V204" s="91"/>
      <c r="W204" s="91"/>
      <c r="X204" s="92"/>
      <c r="Y204" s="38"/>
      <c r="Z204" s="38"/>
      <c r="AA204" s="38"/>
      <c r="AB204" s="38"/>
      <c r="AC204" s="38"/>
      <c r="AD204" s="38"/>
      <c r="AE204" s="38"/>
      <c r="AT204" s="17" t="s">
        <v>176</v>
      </c>
      <c r="AU204" s="17" t="s">
        <v>85</v>
      </c>
    </row>
    <row r="205" s="2" customFormat="1" ht="21.75" customHeight="1">
      <c r="A205" s="38"/>
      <c r="B205" s="39"/>
      <c r="C205" s="221" t="s">
        <v>211</v>
      </c>
      <c r="D205" s="221" t="s">
        <v>171</v>
      </c>
      <c r="E205" s="222" t="s">
        <v>256</v>
      </c>
      <c r="F205" s="223" t="s">
        <v>257</v>
      </c>
      <c r="G205" s="224" t="s">
        <v>226</v>
      </c>
      <c r="H205" s="225">
        <v>1.74</v>
      </c>
      <c r="I205" s="226"/>
      <c r="J205" s="226"/>
      <c r="K205" s="227">
        <f>ROUND(P205*H205,2)</f>
        <v>0</v>
      </c>
      <c r="L205" s="223" t="s">
        <v>1</v>
      </c>
      <c r="M205" s="44"/>
      <c r="N205" s="228" t="s">
        <v>1</v>
      </c>
      <c r="O205" s="229" t="s">
        <v>39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91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38"/>
      <c r="Z205" s="38"/>
      <c r="AA205" s="38"/>
      <c r="AB205" s="38"/>
      <c r="AC205" s="38"/>
      <c r="AD205" s="38"/>
      <c r="AE205" s="38"/>
      <c r="AR205" s="233" t="s">
        <v>175</v>
      </c>
      <c r="AT205" s="233" t="s">
        <v>171</v>
      </c>
      <c r="AU205" s="233" t="s">
        <v>85</v>
      </c>
      <c r="AY205" s="17" t="s">
        <v>168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7" t="s">
        <v>83</v>
      </c>
      <c r="BK205" s="234">
        <f>ROUND(P205*H205,2)</f>
        <v>0</v>
      </c>
      <c r="BL205" s="17" t="s">
        <v>175</v>
      </c>
      <c r="BM205" s="233" t="s">
        <v>255</v>
      </c>
    </row>
    <row r="206" s="2" customFormat="1">
      <c r="A206" s="38"/>
      <c r="B206" s="39"/>
      <c r="C206" s="40"/>
      <c r="D206" s="235" t="s">
        <v>176</v>
      </c>
      <c r="E206" s="40"/>
      <c r="F206" s="236" t="s">
        <v>257</v>
      </c>
      <c r="G206" s="40"/>
      <c r="H206" s="40"/>
      <c r="I206" s="237"/>
      <c r="J206" s="237"/>
      <c r="K206" s="40"/>
      <c r="L206" s="40"/>
      <c r="M206" s="44"/>
      <c r="N206" s="238"/>
      <c r="O206" s="239"/>
      <c r="P206" s="91"/>
      <c r="Q206" s="91"/>
      <c r="R206" s="91"/>
      <c r="S206" s="91"/>
      <c r="T206" s="91"/>
      <c r="U206" s="91"/>
      <c r="V206" s="91"/>
      <c r="W206" s="91"/>
      <c r="X206" s="92"/>
      <c r="Y206" s="38"/>
      <c r="Z206" s="38"/>
      <c r="AA206" s="38"/>
      <c r="AB206" s="38"/>
      <c r="AC206" s="38"/>
      <c r="AD206" s="38"/>
      <c r="AE206" s="38"/>
      <c r="AT206" s="17" t="s">
        <v>176</v>
      </c>
      <c r="AU206" s="17" t="s">
        <v>85</v>
      </c>
    </row>
    <row r="207" s="2" customFormat="1" ht="24.15" customHeight="1">
      <c r="A207" s="38"/>
      <c r="B207" s="39"/>
      <c r="C207" s="221" t="s">
        <v>8</v>
      </c>
      <c r="D207" s="221" t="s">
        <v>171</v>
      </c>
      <c r="E207" s="222" t="s">
        <v>259</v>
      </c>
      <c r="F207" s="223" t="s">
        <v>260</v>
      </c>
      <c r="G207" s="224" t="s">
        <v>210</v>
      </c>
      <c r="H207" s="225">
        <v>0.432</v>
      </c>
      <c r="I207" s="226"/>
      <c r="J207" s="226"/>
      <c r="K207" s="227">
        <f>ROUND(P207*H207,2)</f>
        <v>0</v>
      </c>
      <c r="L207" s="223" t="s">
        <v>1</v>
      </c>
      <c r="M207" s="44"/>
      <c r="N207" s="228" t="s">
        <v>1</v>
      </c>
      <c r="O207" s="229" t="s">
        <v>39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91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38"/>
      <c r="Z207" s="38"/>
      <c r="AA207" s="38"/>
      <c r="AB207" s="38"/>
      <c r="AC207" s="38"/>
      <c r="AD207" s="38"/>
      <c r="AE207" s="38"/>
      <c r="AR207" s="233" t="s">
        <v>175</v>
      </c>
      <c r="AT207" s="233" t="s">
        <v>171</v>
      </c>
      <c r="AU207" s="233" t="s">
        <v>85</v>
      </c>
      <c r="AY207" s="17" t="s">
        <v>168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7" t="s">
        <v>83</v>
      </c>
      <c r="BK207" s="234">
        <f>ROUND(P207*H207,2)</f>
        <v>0</v>
      </c>
      <c r="BL207" s="17" t="s">
        <v>175</v>
      </c>
      <c r="BM207" s="233" t="s">
        <v>258</v>
      </c>
    </row>
    <row r="208" s="2" customFormat="1">
      <c r="A208" s="38"/>
      <c r="B208" s="39"/>
      <c r="C208" s="40"/>
      <c r="D208" s="235" t="s">
        <v>176</v>
      </c>
      <c r="E208" s="40"/>
      <c r="F208" s="236" t="s">
        <v>260</v>
      </c>
      <c r="G208" s="40"/>
      <c r="H208" s="40"/>
      <c r="I208" s="237"/>
      <c r="J208" s="237"/>
      <c r="K208" s="40"/>
      <c r="L208" s="40"/>
      <c r="M208" s="44"/>
      <c r="N208" s="238"/>
      <c r="O208" s="239"/>
      <c r="P208" s="91"/>
      <c r="Q208" s="91"/>
      <c r="R208" s="91"/>
      <c r="S208" s="91"/>
      <c r="T208" s="91"/>
      <c r="U208" s="91"/>
      <c r="V208" s="91"/>
      <c r="W208" s="91"/>
      <c r="X208" s="92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85</v>
      </c>
    </row>
    <row r="209" s="13" customFormat="1">
      <c r="A209" s="13"/>
      <c r="B209" s="240"/>
      <c r="C209" s="241"/>
      <c r="D209" s="235" t="s">
        <v>205</v>
      </c>
      <c r="E209" s="242" t="s">
        <v>1</v>
      </c>
      <c r="F209" s="243" t="s">
        <v>262</v>
      </c>
      <c r="G209" s="241"/>
      <c r="H209" s="244">
        <v>0.432</v>
      </c>
      <c r="I209" s="245"/>
      <c r="J209" s="245"/>
      <c r="K209" s="241"/>
      <c r="L209" s="241"/>
      <c r="M209" s="246"/>
      <c r="N209" s="247"/>
      <c r="O209" s="248"/>
      <c r="P209" s="248"/>
      <c r="Q209" s="248"/>
      <c r="R209" s="248"/>
      <c r="S209" s="248"/>
      <c r="T209" s="248"/>
      <c r="U209" s="248"/>
      <c r="V209" s="248"/>
      <c r="W209" s="248"/>
      <c r="X209" s="249"/>
      <c r="Y209" s="13"/>
      <c r="Z209" s="13"/>
      <c r="AA209" s="13"/>
      <c r="AB209" s="13"/>
      <c r="AC209" s="13"/>
      <c r="AD209" s="13"/>
      <c r="AE209" s="13"/>
      <c r="AT209" s="250" t="s">
        <v>205</v>
      </c>
      <c r="AU209" s="250" t="s">
        <v>85</v>
      </c>
      <c r="AV209" s="13" t="s">
        <v>85</v>
      </c>
      <c r="AW209" s="13" t="s">
        <v>5</v>
      </c>
      <c r="AX209" s="13" t="s">
        <v>76</v>
      </c>
      <c r="AY209" s="250" t="s">
        <v>168</v>
      </c>
    </row>
    <row r="210" s="14" customFormat="1">
      <c r="A210" s="14"/>
      <c r="B210" s="251"/>
      <c r="C210" s="252"/>
      <c r="D210" s="235" t="s">
        <v>205</v>
      </c>
      <c r="E210" s="253" t="s">
        <v>1</v>
      </c>
      <c r="F210" s="254" t="s">
        <v>207</v>
      </c>
      <c r="G210" s="252"/>
      <c r="H210" s="255">
        <v>0.432</v>
      </c>
      <c r="I210" s="256"/>
      <c r="J210" s="256"/>
      <c r="K210" s="252"/>
      <c r="L210" s="252"/>
      <c r="M210" s="257"/>
      <c r="N210" s="258"/>
      <c r="O210" s="259"/>
      <c r="P210" s="259"/>
      <c r="Q210" s="259"/>
      <c r="R210" s="259"/>
      <c r="S210" s="259"/>
      <c r="T210" s="259"/>
      <c r="U210" s="259"/>
      <c r="V210" s="259"/>
      <c r="W210" s="259"/>
      <c r="X210" s="260"/>
      <c r="Y210" s="14"/>
      <c r="Z210" s="14"/>
      <c r="AA210" s="14"/>
      <c r="AB210" s="14"/>
      <c r="AC210" s="14"/>
      <c r="AD210" s="14"/>
      <c r="AE210" s="14"/>
      <c r="AT210" s="261" t="s">
        <v>205</v>
      </c>
      <c r="AU210" s="261" t="s">
        <v>85</v>
      </c>
      <c r="AV210" s="14" t="s">
        <v>175</v>
      </c>
      <c r="AW210" s="14" t="s">
        <v>5</v>
      </c>
      <c r="AX210" s="14" t="s">
        <v>83</v>
      </c>
      <c r="AY210" s="261" t="s">
        <v>168</v>
      </c>
    </row>
    <row r="211" s="2" customFormat="1" ht="16.5" customHeight="1">
      <c r="A211" s="38"/>
      <c r="B211" s="39"/>
      <c r="C211" s="221" t="s">
        <v>215</v>
      </c>
      <c r="D211" s="221" t="s">
        <v>171</v>
      </c>
      <c r="E211" s="222" t="s">
        <v>264</v>
      </c>
      <c r="F211" s="223" t="s">
        <v>265</v>
      </c>
      <c r="G211" s="224" t="s">
        <v>203</v>
      </c>
      <c r="H211" s="225">
        <v>1.92</v>
      </c>
      <c r="I211" s="226"/>
      <c r="J211" s="226"/>
      <c r="K211" s="227">
        <f>ROUND(P211*H211,2)</f>
        <v>0</v>
      </c>
      <c r="L211" s="223" t="s">
        <v>1</v>
      </c>
      <c r="M211" s="44"/>
      <c r="N211" s="228" t="s">
        <v>1</v>
      </c>
      <c r="O211" s="229" t="s">
        <v>39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91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38"/>
      <c r="Z211" s="38"/>
      <c r="AA211" s="38"/>
      <c r="AB211" s="38"/>
      <c r="AC211" s="38"/>
      <c r="AD211" s="38"/>
      <c r="AE211" s="38"/>
      <c r="AR211" s="233" t="s">
        <v>175</v>
      </c>
      <c r="AT211" s="233" t="s">
        <v>171</v>
      </c>
      <c r="AU211" s="233" t="s">
        <v>85</v>
      </c>
      <c r="AY211" s="17" t="s">
        <v>168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7" t="s">
        <v>83</v>
      </c>
      <c r="BK211" s="234">
        <f>ROUND(P211*H211,2)</f>
        <v>0</v>
      </c>
      <c r="BL211" s="17" t="s">
        <v>175</v>
      </c>
      <c r="BM211" s="233" t="s">
        <v>261</v>
      </c>
    </row>
    <row r="212" s="2" customFormat="1">
      <c r="A212" s="38"/>
      <c r="B212" s="39"/>
      <c r="C212" s="40"/>
      <c r="D212" s="235" t="s">
        <v>176</v>
      </c>
      <c r="E212" s="40"/>
      <c r="F212" s="236" t="s">
        <v>265</v>
      </c>
      <c r="G212" s="40"/>
      <c r="H212" s="40"/>
      <c r="I212" s="237"/>
      <c r="J212" s="237"/>
      <c r="K212" s="40"/>
      <c r="L212" s="40"/>
      <c r="M212" s="44"/>
      <c r="N212" s="238"/>
      <c r="O212" s="239"/>
      <c r="P212" s="91"/>
      <c r="Q212" s="91"/>
      <c r="R212" s="91"/>
      <c r="S212" s="91"/>
      <c r="T212" s="91"/>
      <c r="U212" s="91"/>
      <c r="V212" s="91"/>
      <c r="W212" s="91"/>
      <c r="X212" s="92"/>
      <c r="Y212" s="38"/>
      <c r="Z212" s="38"/>
      <c r="AA212" s="38"/>
      <c r="AB212" s="38"/>
      <c r="AC212" s="38"/>
      <c r="AD212" s="38"/>
      <c r="AE212" s="38"/>
      <c r="AT212" s="17" t="s">
        <v>176</v>
      </c>
      <c r="AU212" s="17" t="s">
        <v>85</v>
      </c>
    </row>
    <row r="213" s="13" customFormat="1">
      <c r="A213" s="13"/>
      <c r="B213" s="240"/>
      <c r="C213" s="241"/>
      <c r="D213" s="235" t="s">
        <v>205</v>
      </c>
      <c r="E213" s="242" t="s">
        <v>1</v>
      </c>
      <c r="F213" s="243" t="s">
        <v>267</v>
      </c>
      <c r="G213" s="241"/>
      <c r="H213" s="244">
        <v>1.92</v>
      </c>
      <c r="I213" s="245"/>
      <c r="J213" s="245"/>
      <c r="K213" s="241"/>
      <c r="L213" s="241"/>
      <c r="M213" s="246"/>
      <c r="N213" s="247"/>
      <c r="O213" s="248"/>
      <c r="P213" s="248"/>
      <c r="Q213" s="248"/>
      <c r="R213" s="248"/>
      <c r="S213" s="248"/>
      <c r="T213" s="248"/>
      <c r="U213" s="248"/>
      <c r="V213" s="248"/>
      <c r="W213" s="248"/>
      <c r="X213" s="249"/>
      <c r="Y213" s="13"/>
      <c r="Z213" s="13"/>
      <c r="AA213" s="13"/>
      <c r="AB213" s="13"/>
      <c r="AC213" s="13"/>
      <c r="AD213" s="13"/>
      <c r="AE213" s="13"/>
      <c r="AT213" s="250" t="s">
        <v>205</v>
      </c>
      <c r="AU213" s="250" t="s">
        <v>85</v>
      </c>
      <c r="AV213" s="13" t="s">
        <v>85</v>
      </c>
      <c r="AW213" s="13" t="s">
        <v>5</v>
      </c>
      <c r="AX213" s="13" t="s">
        <v>76</v>
      </c>
      <c r="AY213" s="250" t="s">
        <v>168</v>
      </c>
    </row>
    <row r="214" s="14" customFormat="1">
      <c r="A214" s="14"/>
      <c r="B214" s="251"/>
      <c r="C214" s="252"/>
      <c r="D214" s="235" t="s">
        <v>205</v>
      </c>
      <c r="E214" s="253" t="s">
        <v>1</v>
      </c>
      <c r="F214" s="254" t="s">
        <v>207</v>
      </c>
      <c r="G214" s="252"/>
      <c r="H214" s="255">
        <v>1.92</v>
      </c>
      <c r="I214" s="256"/>
      <c r="J214" s="256"/>
      <c r="K214" s="252"/>
      <c r="L214" s="252"/>
      <c r="M214" s="257"/>
      <c r="N214" s="258"/>
      <c r="O214" s="259"/>
      <c r="P214" s="259"/>
      <c r="Q214" s="259"/>
      <c r="R214" s="259"/>
      <c r="S214" s="259"/>
      <c r="T214" s="259"/>
      <c r="U214" s="259"/>
      <c r="V214" s="259"/>
      <c r="W214" s="259"/>
      <c r="X214" s="260"/>
      <c r="Y214" s="14"/>
      <c r="Z214" s="14"/>
      <c r="AA214" s="14"/>
      <c r="AB214" s="14"/>
      <c r="AC214" s="14"/>
      <c r="AD214" s="14"/>
      <c r="AE214" s="14"/>
      <c r="AT214" s="261" t="s">
        <v>205</v>
      </c>
      <c r="AU214" s="261" t="s">
        <v>85</v>
      </c>
      <c r="AV214" s="14" t="s">
        <v>175</v>
      </c>
      <c r="AW214" s="14" t="s">
        <v>5</v>
      </c>
      <c r="AX214" s="14" t="s">
        <v>83</v>
      </c>
      <c r="AY214" s="261" t="s">
        <v>168</v>
      </c>
    </row>
    <row r="215" s="2" customFormat="1" ht="16.5" customHeight="1">
      <c r="A215" s="38"/>
      <c r="B215" s="39"/>
      <c r="C215" s="221" t="s">
        <v>263</v>
      </c>
      <c r="D215" s="221" t="s">
        <v>171</v>
      </c>
      <c r="E215" s="222" t="s">
        <v>268</v>
      </c>
      <c r="F215" s="223" t="s">
        <v>269</v>
      </c>
      <c r="G215" s="224" t="s">
        <v>203</v>
      </c>
      <c r="H215" s="225">
        <v>1.92</v>
      </c>
      <c r="I215" s="226"/>
      <c r="J215" s="226"/>
      <c r="K215" s="227">
        <f>ROUND(P215*H215,2)</f>
        <v>0</v>
      </c>
      <c r="L215" s="223" t="s">
        <v>1</v>
      </c>
      <c r="M215" s="44"/>
      <c r="N215" s="228" t="s">
        <v>1</v>
      </c>
      <c r="O215" s="229" t="s">
        <v>39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91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38"/>
      <c r="Z215" s="38"/>
      <c r="AA215" s="38"/>
      <c r="AB215" s="38"/>
      <c r="AC215" s="38"/>
      <c r="AD215" s="38"/>
      <c r="AE215" s="38"/>
      <c r="AR215" s="233" t="s">
        <v>175</v>
      </c>
      <c r="AT215" s="233" t="s">
        <v>171</v>
      </c>
      <c r="AU215" s="233" t="s">
        <v>85</v>
      </c>
      <c r="AY215" s="17" t="s">
        <v>168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7" t="s">
        <v>83</v>
      </c>
      <c r="BK215" s="234">
        <f>ROUND(P215*H215,2)</f>
        <v>0</v>
      </c>
      <c r="BL215" s="17" t="s">
        <v>175</v>
      </c>
      <c r="BM215" s="233" t="s">
        <v>266</v>
      </c>
    </row>
    <row r="216" s="2" customFormat="1">
      <c r="A216" s="38"/>
      <c r="B216" s="39"/>
      <c r="C216" s="40"/>
      <c r="D216" s="235" t="s">
        <v>176</v>
      </c>
      <c r="E216" s="40"/>
      <c r="F216" s="236" t="s">
        <v>269</v>
      </c>
      <c r="G216" s="40"/>
      <c r="H216" s="40"/>
      <c r="I216" s="237"/>
      <c r="J216" s="237"/>
      <c r="K216" s="40"/>
      <c r="L216" s="40"/>
      <c r="M216" s="44"/>
      <c r="N216" s="238"/>
      <c r="O216" s="239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85</v>
      </c>
    </row>
    <row r="217" s="2" customFormat="1" ht="21.75" customHeight="1">
      <c r="A217" s="38"/>
      <c r="B217" s="39"/>
      <c r="C217" s="221" t="s">
        <v>219</v>
      </c>
      <c r="D217" s="221" t="s">
        <v>171</v>
      </c>
      <c r="E217" s="222" t="s">
        <v>272</v>
      </c>
      <c r="F217" s="223" t="s">
        <v>273</v>
      </c>
      <c r="G217" s="224" t="s">
        <v>226</v>
      </c>
      <c r="H217" s="225">
        <v>0.070000000000000008</v>
      </c>
      <c r="I217" s="226"/>
      <c r="J217" s="226"/>
      <c r="K217" s="227">
        <f>ROUND(P217*H217,2)</f>
        <v>0</v>
      </c>
      <c r="L217" s="223" t="s">
        <v>1</v>
      </c>
      <c r="M217" s="44"/>
      <c r="N217" s="228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175</v>
      </c>
      <c r="AT217" s="233" t="s">
        <v>171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175</v>
      </c>
      <c r="BM217" s="233" t="s">
        <v>270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273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12" customFormat="1" ht="22.8" customHeight="1">
      <c r="A219" s="12"/>
      <c r="B219" s="204"/>
      <c r="C219" s="205"/>
      <c r="D219" s="206" t="s">
        <v>75</v>
      </c>
      <c r="E219" s="219" t="s">
        <v>179</v>
      </c>
      <c r="F219" s="219" t="s">
        <v>275</v>
      </c>
      <c r="G219" s="205"/>
      <c r="H219" s="205"/>
      <c r="I219" s="208"/>
      <c r="J219" s="208"/>
      <c r="K219" s="220">
        <f>BK219</f>
        <v>0</v>
      </c>
      <c r="L219" s="205"/>
      <c r="M219" s="210"/>
      <c r="N219" s="211"/>
      <c r="O219" s="212"/>
      <c r="P219" s="212"/>
      <c r="Q219" s="213">
        <f>SUM(Q220:Q279)</f>
        <v>0</v>
      </c>
      <c r="R219" s="213">
        <f>SUM(R220:R279)</f>
        <v>0</v>
      </c>
      <c r="S219" s="212"/>
      <c r="T219" s="214">
        <f>SUM(T220:T279)</f>
        <v>0</v>
      </c>
      <c r="U219" s="212"/>
      <c r="V219" s="214">
        <f>SUM(V220:V279)</f>
        <v>0</v>
      </c>
      <c r="W219" s="212"/>
      <c r="X219" s="215">
        <f>SUM(X220:X279)</f>
        <v>0</v>
      </c>
      <c r="Y219" s="12"/>
      <c r="Z219" s="12"/>
      <c r="AA219" s="12"/>
      <c r="AB219" s="12"/>
      <c r="AC219" s="12"/>
      <c r="AD219" s="12"/>
      <c r="AE219" s="12"/>
      <c r="AR219" s="216" t="s">
        <v>83</v>
      </c>
      <c r="AT219" s="217" t="s">
        <v>75</v>
      </c>
      <c r="AU219" s="217" t="s">
        <v>83</v>
      </c>
      <c r="AY219" s="216" t="s">
        <v>168</v>
      </c>
      <c r="BK219" s="218">
        <f>SUM(BK220:BK279)</f>
        <v>0</v>
      </c>
    </row>
    <row r="220" s="2" customFormat="1" ht="24.15" customHeight="1">
      <c r="A220" s="38"/>
      <c r="B220" s="39"/>
      <c r="C220" s="221" t="s">
        <v>271</v>
      </c>
      <c r="D220" s="221" t="s">
        <v>171</v>
      </c>
      <c r="E220" s="222" t="s">
        <v>276</v>
      </c>
      <c r="F220" s="223" t="s">
        <v>277</v>
      </c>
      <c r="G220" s="224" t="s">
        <v>203</v>
      </c>
      <c r="H220" s="225">
        <v>64.227999999999992</v>
      </c>
      <c r="I220" s="226"/>
      <c r="J220" s="226"/>
      <c r="K220" s="227">
        <f>ROUND(P220*H220,2)</f>
        <v>0</v>
      </c>
      <c r="L220" s="223" t="s">
        <v>1</v>
      </c>
      <c r="M220" s="44"/>
      <c r="N220" s="228" t="s">
        <v>1</v>
      </c>
      <c r="O220" s="229" t="s">
        <v>39</v>
      </c>
      <c r="P220" s="230">
        <f>I220+J220</f>
        <v>0</v>
      </c>
      <c r="Q220" s="230">
        <f>ROUND(I220*H220,2)</f>
        <v>0</v>
      </c>
      <c r="R220" s="230">
        <f>ROUND(J220*H220,2)</f>
        <v>0</v>
      </c>
      <c r="S220" s="91"/>
      <c r="T220" s="231">
        <f>S220*H220</f>
        <v>0</v>
      </c>
      <c r="U220" s="231">
        <v>0</v>
      </c>
      <c r="V220" s="231">
        <f>U220*H220</f>
        <v>0</v>
      </c>
      <c r="W220" s="231">
        <v>0</v>
      </c>
      <c r="X220" s="232">
        <f>W220*H220</f>
        <v>0</v>
      </c>
      <c r="Y220" s="38"/>
      <c r="Z220" s="38"/>
      <c r="AA220" s="38"/>
      <c r="AB220" s="38"/>
      <c r="AC220" s="38"/>
      <c r="AD220" s="38"/>
      <c r="AE220" s="38"/>
      <c r="AR220" s="233" t="s">
        <v>175</v>
      </c>
      <c r="AT220" s="233" t="s">
        <v>171</v>
      </c>
      <c r="AU220" s="233" t="s">
        <v>85</v>
      </c>
      <c r="AY220" s="17" t="s">
        <v>168</v>
      </c>
      <c r="BE220" s="234">
        <f>IF(O220="základní",K220,0)</f>
        <v>0</v>
      </c>
      <c r="BF220" s="234">
        <f>IF(O220="snížená",K220,0)</f>
        <v>0</v>
      </c>
      <c r="BG220" s="234">
        <f>IF(O220="zákl. přenesená",K220,0)</f>
        <v>0</v>
      </c>
      <c r="BH220" s="234">
        <f>IF(O220="sníž. přenesená",K220,0)</f>
        <v>0</v>
      </c>
      <c r="BI220" s="234">
        <f>IF(O220="nulová",K220,0)</f>
        <v>0</v>
      </c>
      <c r="BJ220" s="17" t="s">
        <v>83</v>
      </c>
      <c r="BK220" s="234">
        <f>ROUND(P220*H220,2)</f>
        <v>0</v>
      </c>
      <c r="BL220" s="17" t="s">
        <v>175</v>
      </c>
      <c r="BM220" s="233" t="s">
        <v>274</v>
      </c>
    </row>
    <row r="221" s="2" customFormat="1">
      <c r="A221" s="38"/>
      <c r="B221" s="39"/>
      <c r="C221" s="40"/>
      <c r="D221" s="235" t="s">
        <v>176</v>
      </c>
      <c r="E221" s="40"/>
      <c r="F221" s="236" t="s">
        <v>277</v>
      </c>
      <c r="G221" s="40"/>
      <c r="H221" s="40"/>
      <c r="I221" s="237"/>
      <c r="J221" s="237"/>
      <c r="K221" s="40"/>
      <c r="L221" s="40"/>
      <c r="M221" s="44"/>
      <c r="N221" s="238"/>
      <c r="O221" s="239"/>
      <c r="P221" s="91"/>
      <c r="Q221" s="91"/>
      <c r="R221" s="91"/>
      <c r="S221" s="91"/>
      <c r="T221" s="91"/>
      <c r="U221" s="91"/>
      <c r="V221" s="91"/>
      <c r="W221" s="91"/>
      <c r="X221" s="92"/>
      <c r="Y221" s="38"/>
      <c r="Z221" s="38"/>
      <c r="AA221" s="38"/>
      <c r="AB221" s="38"/>
      <c r="AC221" s="38"/>
      <c r="AD221" s="38"/>
      <c r="AE221" s="38"/>
      <c r="AT221" s="17" t="s">
        <v>176</v>
      </c>
      <c r="AU221" s="17" t="s">
        <v>85</v>
      </c>
    </row>
    <row r="222" s="13" customFormat="1">
      <c r="A222" s="13"/>
      <c r="B222" s="240"/>
      <c r="C222" s="241"/>
      <c r="D222" s="235" t="s">
        <v>205</v>
      </c>
      <c r="E222" s="242" t="s">
        <v>1</v>
      </c>
      <c r="F222" s="243" t="s">
        <v>279</v>
      </c>
      <c r="G222" s="241"/>
      <c r="H222" s="244">
        <v>106.84</v>
      </c>
      <c r="I222" s="245"/>
      <c r="J222" s="245"/>
      <c r="K222" s="241"/>
      <c r="L222" s="241"/>
      <c r="M222" s="246"/>
      <c r="N222" s="247"/>
      <c r="O222" s="248"/>
      <c r="P222" s="248"/>
      <c r="Q222" s="248"/>
      <c r="R222" s="248"/>
      <c r="S222" s="248"/>
      <c r="T222" s="248"/>
      <c r="U222" s="248"/>
      <c r="V222" s="248"/>
      <c r="W222" s="248"/>
      <c r="X222" s="249"/>
      <c r="Y222" s="13"/>
      <c r="Z222" s="13"/>
      <c r="AA222" s="13"/>
      <c r="AB222" s="13"/>
      <c r="AC222" s="13"/>
      <c r="AD222" s="13"/>
      <c r="AE222" s="13"/>
      <c r="AT222" s="250" t="s">
        <v>205</v>
      </c>
      <c r="AU222" s="250" t="s">
        <v>85</v>
      </c>
      <c r="AV222" s="13" t="s">
        <v>85</v>
      </c>
      <c r="AW222" s="13" t="s">
        <v>5</v>
      </c>
      <c r="AX222" s="13" t="s">
        <v>76</v>
      </c>
      <c r="AY222" s="250" t="s">
        <v>168</v>
      </c>
    </row>
    <row r="223" s="13" customFormat="1">
      <c r="A223" s="13"/>
      <c r="B223" s="240"/>
      <c r="C223" s="241"/>
      <c r="D223" s="235" t="s">
        <v>205</v>
      </c>
      <c r="E223" s="242" t="s">
        <v>1</v>
      </c>
      <c r="F223" s="243" t="s">
        <v>280</v>
      </c>
      <c r="G223" s="241"/>
      <c r="H223" s="244">
        <v>-45.542</v>
      </c>
      <c r="I223" s="245"/>
      <c r="J223" s="245"/>
      <c r="K223" s="241"/>
      <c r="L223" s="241"/>
      <c r="M223" s="246"/>
      <c r="N223" s="247"/>
      <c r="O223" s="248"/>
      <c r="P223" s="248"/>
      <c r="Q223" s="248"/>
      <c r="R223" s="248"/>
      <c r="S223" s="248"/>
      <c r="T223" s="248"/>
      <c r="U223" s="248"/>
      <c r="V223" s="248"/>
      <c r="W223" s="248"/>
      <c r="X223" s="249"/>
      <c r="Y223" s="13"/>
      <c r="Z223" s="13"/>
      <c r="AA223" s="13"/>
      <c r="AB223" s="13"/>
      <c r="AC223" s="13"/>
      <c r="AD223" s="13"/>
      <c r="AE223" s="13"/>
      <c r="AT223" s="250" t="s">
        <v>205</v>
      </c>
      <c r="AU223" s="250" t="s">
        <v>85</v>
      </c>
      <c r="AV223" s="13" t="s">
        <v>85</v>
      </c>
      <c r="AW223" s="13" t="s">
        <v>5</v>
      </c>
      <c r="AX223" s="13" t="s">
        <v>76</v>
      </c>
      <c r="AY223" s="250" t="s">
        <v>168</v>
      </c>
    </row>
    <row r="224" s="13" customFormat="1">
      <c r="A224" s="13"/>
      <c r="B224" s="240"/>
      <c r="C224" s="241"/>
      <c r="D224" s="235" t="s">
        <v>205</v>
      </c>
      <c r="E224" s="242" t="s">
        <v>1</v>
      </c>
      <c r="F224" s="243" t="s">
        <v>281</v>
      </c>
      <c r="G224" s="241"/>
      <c r="H224" s="244">
        <v>2.93</v>
      </c>
      <c r="I224" s="245"/>
      <c r="J224" s="245"/>
      <c r="K224" s="241"/>
      <c r="L224" s="241"/>
      <c r="M224" s="246"/>
      <c r="N224" s="247"/>
      <c r="O224" s="248"/>
      <c r="P224" s="248"/>
      <c r="Q224" s="248"/>
      <c r="R224" s="248"/>
      <c r="S224" s="248"/>
      <c r="T224" s="248"/>
      <c r="U224" s="248"/>
      <c r="V224" s="248"/>
      <c r="W224" s="248"/>
      <c r="X224" s="249"/>
      <c r="Y224" s="13"/>
      <c r="Z224" s="13"/>
      <c r="AA224" s="13"/>
      <c r="AB224" s="13"/>
      <c r="AC224" s="13"/>
      <c r="AD224" s="13"/>
      <c r="AE224" s="13"/>
      <c r="AT224" s="250" t="s">
        <v>205</v>
      </c>
      <c r="AU224" s="250" t="s">
        <v>85</v>
      </c>
      <c r="AV224" s="13" t="s">
        <v>85</v>
      </c>
      <c r="AW224" s="13" t="s">
        <v>5</v>
      </c>
      <c r="AX224" s="13" t="s">
        <v>76</v>
      </c>
      <c r="AY224" s="250" t="s">
        <v>168</v>
      </c>
    </row>
    <row r="225" s="14" customFormat="1">
      <c r="A225" s="14"/>
      <c r="B225" s="251"/>
      <c r="C225" s="252"/>
      <c r="D225" s="235" t="s">
        <v>205</v>
      </c>
      <c r="E225" s="253" t="s">
        <v>1</v>
      </c>
      <c r="F225" s="254" t="s">
        <v>207</v>
      </c>
      <c r="G225" s="252"/>
      <c r="H225" s="255">
        <v>64.228000000000008</v>
      </c>
      <c r="I225" s="256"/>
      <c r="J225" s="256"/>
      <c r="K225" s="252"/>
      <c r="L225" s="252"/>
      <c r="M225" s="257"/>
      <c r="N225" s="258"/>
      <c r="O225" s="259"/>
      <c r="P225" s="259"/>
      <c r="Q225" s="259"/>
      <c r="R225" s="259"/>
      <c r="S225" s="259"/>
      <c r="T225" s="259"/>
      <c r="U225" s="259"/>
      <c r="V225" s="259"/>
      <c r="W225" s="259"/>
      <c r="X225" s="260"/>
      <c r="Y225" s="14"/>
      <c r="Z225" s="14"/>
      <c r="AA225" s="14"/>
      <c r="AB225" s="14"/>
      <c r="AC225" s="14"/>
      <c r="AD225" s="14"/>
      <c r="AE225" s="14"/>
      <c r="AT225" s="261" t="s">
        <v>205</v>
      </c>
      <c r="AU225" s="261" t="s">
        <v>85</v>
      </c>
      <c r="AV225" s="14" t="s">
        <v>175</v>
      </c>
      <c r="AW225" s="14" t="s">
        <v>5</v>
      </c>
      <c r="AX225" s="14" t="s">
        <v>83</v>
      </c>
      <c r="AY225" s="261" t="s">
        <v>168</v>
      </c>
    </row>
    <row r="226" s="2" customFormat="1" ht="33" customHeight="1">
      <c r="A226" s="38"/>
      <c r="B226" s="39"/>
      <c r="C226" s="221" t="s">
        <v>223</v>
      </c>
      <c r="D226" s="221" t="s">
        <v>171</v>
      </c>
      <c r="E226" s="222" t="s">
        <v>284</v>
      </c>
      <c r="F226" s="223" t="s">
        <v>285</v>
      </c>
      <c r="G226" s="224" t="s">
        <v>203</v>
      </c>
      <c r="H226" s="225">
        <v>76.131</v>
      </c>
      <c r="I226" s="226"/>
      <c r="J226" s="226"/>
      <c r="K226" s="227">
        <f>ROUND(P226*H226,2)</f>
        <v>0</v>
      </c>
      <c r="L226" s="223" t="s">
        <v>1</v>
      </c>
      <c r="M226" s="44"/>
      <c r="N226" s="228" t="s">
        <v>1</v>
      </c>
      <c r="O226" s="229" t="s">
        <v>39</v>
      </c>
      <c r="P226" s="230">
        <f>I226+J226</f>
        <v>0</v>
      </c>
      <c r="Q226" s="230">
        <f>ROUND(I226*H226,2)</f>
        <v>0</v>
      </c>
      <c r="R226" s="230">
        <f>ROUND(J226*H226,2)</f>
        <v>0</v>
      </c>
      <c r="S226" s="91"/>
      <c r="T226" s="231">
        <f>S226*H226</f>
        <v>0</v>
      </c>
      <c r="U226" s="231">
        <v>0</v>
      </c>
      <c r="V226" s="231">
        <f>U226*H226</f>
        <v>0</v>
      </c>
      <c r="W226" s="231">
        <v>0</v>
      </c>
      <c r="X226" s="232">
        <f>W226*H226</f>
        <v>0</v>
      </c>
      <c r="Y226" s="38"/>
      <c r="Z226" s="38"/>
      <c r="AA226" s="38"/>
      <c r="AB226" s="38"/>
      <c r="AC226" s="38"/>
      <c r="AD226" s="38"/>
      <c r="AE226" s="38"/>
      <c r="AR226" s="233" t="s">
        <v>175</v>
      </c>
      <c r="AT226" s="233" t="s">
        <v>171</v>
      </c>
      <c r="AU226" s="233" t="s">
        <v>85</v>
      </c>
      <c r="AY226" s="17" t="s">
        <v>168</v>
      </c>
      <c r="BE226" s="234">
        <f>IF(O226="základní",K226,0)</f>
        <v>0</v>
      </c>
      <c r="BF226" s="234">
        <f>IF(O226="snížená",K226,0)</f>
        <v>0</v>
      </c>
      <c r="BG226" s="234">
        <f>IF(O226="zákl. přenesená",K226,0)</f>
        <v>0</v>
      </c>
      <c r="BH226" s="234">
        <f>IF(O226="sníž. přenesená",K226,0)</f>
        <v>0</v>
      </c>
      <c r="BI226" s="234">
        <f>IF(O226="nulová",K226,0)</f>
        <v>0</v>
      </c>
      <c r="BJ226" s="17" t="s">
        <v>83</v>
      </c>
      <c r="BK226" s="234">
        <f>ROUND(P226*H226,2)</f>
        <v>0</v>
      </c>
      <c r="BL226" s="17" t="s">
        <v>175</v>
      </c>
      <c r="BM226" s="233" t="s">
        <v>278</v>
      </c>
    </row>
    <row r="227" s="2" customFormat="1">
      <c r="A227" s="38"/>
      <c r="B227" s="39"/>
      <c r="C227" s="40"/>
      <c r="D227" s="235" t="s">
        <v>176</v>
      </c>
      <c r="E227" s="40"/>
      <c r="F227" s="236" t="s">
        <v>285</v>
      </c>
      <c r="G227" s="40"/>
      <c r="H227" s="40"/>
      <c r="I227" s="237"/>
      <c r="J227" s="237"/>
      <c r="K227" s="40"/>
      <c r="L227" s="40"/>
      <c r="M227" s="44"/>
      <c r="N227" s="238"/>
      <c r="O227" s="239"/>
      <c r="P227" s="91"/>
      <c r="Q227" s="91"/>
      <c r="R227" s="91"/>
      <c r="S227" s="91"/>
      <c r="T227" s="91"/>
      <c r="U227" s="91"/>
      <c r="V227" s="91"/>
      <c r="W227" s="91"/>
      <c r="X227" s="92"/>
      <c r="Y227" s="38"/>
      <c r="Z227" s="38"/>
      <c r="AA227" s="38"/>
      <c r="AB227" s="38"/>
      <c r="AC227" s="38"/>
      <c r="AD227" s="38"/>
      <c r="AE227" s="38"/>
      <c r="AT227" s="17" t="s">
        <v>176</v>
      </c>
      <c r="AU227" s="17" t="s">
        <v>85</v>
      </c>
    </row>
    <row r="228" s="13" customFormat="1">
      <c r="A228" s="13"/>
      <c r="B228" s="240"/>
      <c r="C228" s="241"/>
      <c r="D228" s="235" t="s">
        <v>205</v>
      </c>
      <c r="E228" s="242" t="s">
        <v>1</v>
      </c>
      <c r="F228" s="243" t="s">
        <v>287</v>
      </c>
      <c r="G228" s="241"/>
      <c r="H228" s="244">
        <v>71.879999999999992</v>
      </c>
      <c r="I228" s="245"/>
      <c r="J228" s="245"/>
      <c r="K228" s="241"/>
      <c r="L228" s="241"/>
      <c r="M228" s="246"/>
      <c r="N228" s="247"/>
      <c r="O228" s="248"/>
      <c r="P228" s="248"/>
      <c r="Q228" s="248"/>
      <c r="R228" s="248"/>
      <c r="S228" s="248"/>
      <c r="T228" s="248"/>
      <c r="U228" s="248"/>
      <c r="V228" s="248"/>
      <c r="W228" s="248"/>
      <c r="X228" s="249"/>
      <c r="Y228" s="13"/>
      <c r="Z228" s="13"/>
      <c r="AA228" s="13"/>
      <c r="AB228" s="13"/>
      <c r="AC228" s="13"/>
      <c r="AD228" s="13"/>
      <c r="AE228" s="13"/>
      <c r="AT228" s="250" t="s">
        <v>205</v>
      </c>
      <c r="AU228" s="250" t="s">
        <v>85</v>
      </c>
      <c r="AV228" s="13" t="s">
        <v>85</v>
      </c>
      <c r="AW228" s="13" t="s">
        <v>5</v>
      </c>
      <c r="AX228" s="13" t="s">
        <v>76</v>
      </c>
      <c r="AY228" s="250" t="s">
        <v>168</v>
      </c>
    </row>
    <row r="229" s="13" customFormat="1">
      <c r="A229" s="13"/>
      <c r="B229" s="240"/>
      <c r="C229" s="241"/>
      <c r="D229" s="235" t="s">
        <v>205</v>
      </c>
      <c r="E229" s="242" t="s">
        <v>1</v>
      </c>
      <c r="F229" s="243" t="s">
        <v>288</v>
      </c>
      <c r="G229" s="241"/>
      <c r="H229" s="244">
        <v>7.403</v>
      </c>
      <c r="I229" s="245"/>
      <c r="J229" s="245"/>
      <c r="K229" s="241"/>
      <c r="L229" s="241"/>
      <c r="M229" s="246"/>
      <c r="N229" s="247"/>
      <c r="O229" s="248"/>
      <c r="P229" s="248"/>
      <c r="Q229" s="248"/>
      <c r="R229" s="248"/>
      <c r="S229" s="248"/>
      <c r="T229" s="248"/>
      <c r="U229" s="248"/>
      <c r="V229" s="248"/>
      <c r="W229" s="248"/>
      <c r="X229" s="249"/>
      <c r="Y229" s="13"/>
      <c r="Z229" s="13"/>
      <c r="AA229" s="13"/>
      <c r="AB229" s="13"/>
      <c r="AC229" s="13"/>
      <c r="AD229" s="13"/>
      <c r="AE229" s="13"/>
      <c r="AT229" s="250" t="s">
        <v>205</v>
      </c>
      <c r="AU229" s="250" t="s">
        <v>85</v>
      </c>
      <c r="AV229" s="13" t="s">
        <v>85</v>
      </c>
      <c r="AW229" s="13" t="s">
        <v>5</v>
      </c>
      <c r="AX229" s="13" t="s">
        <v>76</v>
      </c>
      <c r="AY229" s="250" t="s">
        <v>168</v>
      </c>
    </row>
    <row r="230" s="13" customFormat="1">
      <c r="A230" s="13"/>
      <c r="B230" s="240"/>
      <c r="C230" s="241"/>
      <c r="D230" s="235" t="s">
        <v>205</v>
      </c>
      <c r="E230" s="242" t="s">
        <v>1</v>
      </c>
      <c r="F230" s="243" t="s">
        <v>289</v>
      </c>
      <c r="G230" s="241"/>
      <c r="H230" s="244">
        <v>-3.152</v>
      </c>
      <c r="I230" s="245"/>
      <c r="J230" s="245"/>
      <c r="K230" s="241"/>
      <c r="L230" s="241"/>
      <c r="M230" s="246"/>
      <c r="N230" s="247"/>
      <c r="O230" s="248"/>
      <c r="P230" s="248"/>
      <c r="Q230" s="248"/>
      <c r="R230" s="248"/>
      <c r="S230" s="248"/>
      <c r="T230" s="248"/>
      <c r="U230" s="248"/>
      <c r="V230" s="248"/>
      <c r="W230" s="248"/>
      <c r="X230" s="249"/>
      <c r="Y230" s="13"/>
      <c r="Z230" s="13"/>
      <c r="AA230" s="13"/>
      <c r="AB230" s="13"/>
      <c r="AC230" s="13"/>
      <c r="AD230" s="13"/>
      <c r="AE230" s="13"/>
      <c r="AT230" s="250" t="s">
        <v>205</v>
      </c>
      <c r="AU230" s="250" t="s">
        <v>85</v>
      </c>
      <c r="AV230" s="13" t="s">
        <v>85</v>
      </c>
      <c r="AW230" s="13" t="s">
        <v>5</v>
      </c>
      <c r="AX230" s="13" t="s">
        <v>76</v>
      </c>
      <c r="AY230" s="250" t="s">
        <v>168</v>
      </c>
    </row>
    <row r="231" s="14" customFormat="1">
      <c r="A231" s="14"/>
      <c r="B231" s="251"/>
      <c r="C231" s="252"/>
      <c r="D231" s="235" t="s">
        <v>205</v>
      </c>
      <c r="E231" s="253" t="s">
        <v>1</v>
      </c>
      <c r="F231" s="254" t="s">
        <v>207</v>
      </c>
      <c r="G231" s="252"/>
      <c r="H231" s="255">
        <v>76.131</v>
      </c>
      <c r="I231" s="256"/>
      <c r="J231" s="256"/>
      <c r="K231" s="252"/>
      <c r="L231" s="252"/>
      <c r="M231" s="257"/>
      <c r="N231" s="258"/>
      <c r="O231" s="259"/>
      <c r="P231" s="259"/>
      <c r="Q231" s="259"/>
      <c r="R231" s="259"/>
      <c r="S231" s="259"/>
      <c r="T231" s="259"/>
      <c r="U231" s="259"/>
      <c r="V231" s="259"/>
      <c r="W231" s="259"/>
      <c r="X231" s="260"/>
      <c r="Y231" s="14"/>
      <c r="Z231" s="14"/>
      <c r="AA231" s="14"/>
      <c r="AB231" s="14"/>
      <c r="AC231" s="14"/>
      <c r="AD231" s="14"/>
      <c r="AE231" s="14"/>
      <c r="AT231" s="261" t="s">
        <v>205</v>
      </c>
      <c r="AU231" s="261" t="s">
        <v>85</v>
      </c>
      <c r="AV231" s="14" t="s">
        <v>175</v>
      </c>
      <c r="AW231" s="14" t="s">
        <v>5</v>
      </c>
      <c r="AX231" s="14" t="s">
        <v>83</v>
      </c>
      <c r="AY231" s="261" t="s">
        <v>168</v>
      </c>
    </row>
    <row r="232" s="2" customFormat="1" ht="21.75" customHeight="1">
      <c r="A232" s="38"/>
      <c r="B232" s="39"/>
      <c r="C232" s="221" t="s">
        <v>283</v>
      </c>
      <c r="D232" s="221" t="s">
        <v>171</v>
      </c>
      <c r="E232" s="222" t="s">
        <v>1698</v>
      </c>
      <c r="F232" s="223" t="s">
        <v>1699</v>
      </c>
      <c r="G232" s="224" t="s">
        <v>292</v>
      </c>
      <c r="H232" s="225">
        <v>1</v>
      </c>
      <c r="I232" s="226"/>
      <c r="J232" s="226"/>
      <c r="K232" s="227">
        <f>ROUND(P232*H232,2)</f>
        <v>0</v>
      </c>
      <c r="L232" s="223" t="s">
        <v>1</v>
      </c>
      <c r="M232" s="44"/>
      <c r="N232" s="228" t="s">
        <v>1</v>
      </c>
      <c r="O232" s="229" t="s">
        <v>39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91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38"/>
      <c r="Z232" s="38"/>
      <c r="AA232" s="38"/>
      <c r="AB232" s="38"/>
      <c r="AC232" s="38"/>
      <c r="AD232" s="38"/>
      <c r="AE232" s="38"/>
      <c r="AR232" s="233" t="s">
        <v>175</v>
      </c>
      <c r="AT232" s="233" t="s">
        <v>171</v>
      </c>
      <c r="AU232" s="233" t="s">
        <v>85</v>
      </c>
      <c r="AY232" s="17" t="s">
        <v>168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7" t="s">
        <v>83</v>
      </c>
      <c r="BK232" s="234">
        <f>ROUND(P232*H232,2)</f>
        <v>0</v>
      </c>
      <c r="BL232" s="17" t="s">
        <v>175</v>
      </c>
      <c r="BM232" s="233" t="s">
        <v>286</v>
      </c>
    </row>
    <row r="233" s="2" customFormat="1">
      <c r="A233" s="38"/>
      <c r="B233" s="39"/>
      <c r="C233" s="40"/>
      <c r="D233" s="235" t="s">
        <v>176</v>
      </c>
      <c r="E233" s="40"/>
      <c r="F233" s="236" t="s">
        <v>1699</v>
      </c>
      <c r="G233" s="40"/>
      <c r="H233" s="40"/>
      <c r="I233" s="237"/>
      <c r="J233" s="237"/>
      <c r="K233" s="40"/>
      <c r="L233" s="40"/>
      <c r="M233" s="44"/>
      <c r="N233" s="238"/>
      <c r="O233" s="239"/>
      <c r="P233" s="91"/>
      <c r="Q233" s="91"/>
      <c r="R233" s="91"/>
      <c r="S233" s="91"/>
      <c r="T233" s="91"/>
      <c r="U233" s="91"/>
      <c r="V233" s="91"/>
      <c r="W233" s="91"/>
      <c r="X233" s="92"/>
      <c r="Y233" s="38"/>
      <c r="Z233" s="38"/>
      <c r="AA233" s="38"/>
      <c r="AB233" s="38"/>
      <c r="AC233" s="38"/>
      <c r="AD233" s="38"/>
      <c r="AE233" s="38"/>
      <c r="AT233" s="17" t="s">
        <v>176</v>
      </c>
      <c r="AU233" s="17" t="s">
        <v>85</v>
      </c>
    </row>
    <row r="234" s="2" customFormat="1" ht="21.75" customHeight="1">
      <c r="A234" s="38"/>
      <c r="B234" s="39"/>
      <c r="C234" s="221" t="s">
        <v>227</v>
      </c>
      <c r="D234" s="221" t="s">
        <v>171</v>
      </c>
      <c r="E234" s="222" t="s">
        <v>290</v>
      </c>
      <c r="F234" s="223" t="s">
        <v>291</v>
      </c>
      <c r="G234" s="224" t="s">
        <v>292</v>
      </c>
      <c r="H234" s="225">
        <v>4</v>
      </c>
      <c r="I234" s="226"/>
      <c r="J234" s="226"/>
      <c r="K234" s="227">
        <f>ROUND(P234*H234,2)</f>
        <v>0</v>
      </c>
      <c r="L234" s="223" t="s">
        <v>1</v>
      </c>
      <c r="M234" s="44"/>
      <c r="N234" s="228" t="s">
        <v>1</v>
      </c>
      <c r="O234" s="229" t="s">
        <v>39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91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38"/>
      <c r="Z234" s="38"/>
      <c r="AA234" s="38"/>
      <c r="AB234" s="38"/>
      <c r="AC234" s="38"/>
      <c r="AD234" s="38"/>
      <c r="AE234" s="38"/>
      <c r="AR234" s="233" t="s">
        <v>175</v>
      </c>
      <c r="AT234" s="233" t="s">
        <v>171</v>
      </c>
      <c r="AU234" s="233" t="s">
        <v>85</v>
      </c>
      <c r="AY234" s="17" t="s">
        <v>168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7" t="s">
        <v>83</v>
      </c>
      <c r="BK234" s="234">
        <f>ROUND(P234*H234,2)</f>
        <v>0</v>
      </c>
      <c r="BL234" s="17" t="s">
        <v>175</v>
      </c>
      <c r="BM234" s="233" t="s">
        <v>293</v>
      </c>
    </row>
    <row r="235" s="2" customFormat="1">
      <c r="A235" s="38"/>
      <c r="B235" s="39"/>
      <c r="C235" s="40"/>
      <c r="D235" s="235" t="s">
        <v>176</v>
      </c>
      <c r="E235" s="40"/>
      <c r="F235" s="236" t="s">
        <v>291</v>
      </c>
      <c r="G235" s="40"/>
      <c r="H235" s="40"/>
      <c r="I235" s="237"/>
      <c r="J235" s="237"/>
      <c r="K235" s="40"/>
      <c r="L235" s="40"/>
      <c r="M235" s="44"/>
      <c r="N235" s="238"/>
      <c r="O235" s="239"/>
      <c r="P235" s="91"/>
      <c r="Q235" s="91"/>
      <c r="R235" s="91"/>
      <c r="S235" s="91"/>
      <c r="T235" s="91"/>
      <c r="U235" s="91"/>
      <c r="V235" s="91"/>
      <c r="W235" s="91"/>
      <c r="X235" s="92"/>
      <c r="Y235" s="38"/>
      <c r="Z235" s="38"/>
      <c r="AA235" s="38"/>
      <c r="AB235" s="38"/>
      <c r="AC235" s="38"/>
      <c r="AD235" s="38"/>
      <c r="AE235" s="38"/>
      <c r="AT235" s="17" t="s">
        <v>176</v>
      </c>
      <c r="AU235" s="17" t="s">
        <v>85</v>
      </c>
    </row>
    <row r="236" s="13" customFormat="1">
      <c r="A236" s="13"/>
      <c r="B236" s="240"/>
      <c r="C236" s="241"/>
      <c r="D236" s="235" t="s">
        <v>205</v>
      </c>
      <c r="E236" s="242" t="s">
        <v>1</v>
      </c>
      <c r="F236" s="243" t="s">
        <v>294</v>
      </c>
      <c r="G236" s="241"/>
      <c r="H236" s="244">
        <v>4</v>
      </c>
      <c r="I236" s="245"/>
      <c r="J236" s="245"/>
      <c r="K236" s="241"/>
      <c r="L236" s="241"/>
      <c r="M236" s="246"/>
      <c r="N236" s="247"/>
      <c r="O236" s="248"/>
      <c r="P236" s="248"/>
      <c r="Q236" s="248"/>
      <c r="R236" s="248"/>
      <c r="S236" s="248"/>
      <c r="T236" s="248"/>
      <c r="U236" s="248"/>
      <c r="V236" s="248"/>
      <c r="W236" s="248"/>
      <c r="X236" s="249"/>
      <c r="Y236" s="13"/>
      <c r="Z236" s="13"/>
      <c r="AA236" s="13"/>
      <c r="AB236" s="13"/>
      <c r="AC236" s="13"/>
      <c r="AD236" s="13"/>
      <c r="AE236" s="13"/>
      <c r="AT236" s="250" t="s">
        <v>205</v>
      </c>
      <c r="AU236" s="250" t="s">
        <v>85</v>
      </c>
      <c r="AV236" s="13" t="s">
        <v>85</v>
      </c>
      <c r="AW236" s="13" t="s">
        <v>5</v>
      </c>
      <c r="AX236" s="13" t="s">
        <v>76</v>
      </c>
      <c r="AY236" s="250" t="s">
        <v>168</v>
      </c>
    </row>
    <row r="237" s="14" customFormat="1">
      <c r="A237" s="14"/>
      <c r="B237" s="251"/>
      <c r="C237" s="252"/>
      <c r="D237" s="235" t="s">
        <v>205</v>
      </c>
      <c r="E237" s="253" t="s">
        <v>1</v>
      </c>
      <c r="F237" s="254" t="s">
        <v>207</v>
      </c>
      <c r="G237" s="252"/>
      <c r="H237" s="255">
        <v>4</v>
      </c>
      <c r="I237" s="256"/>
      <c r="J237" s="256"/>
      <c r="K237" s="252"/>
      <c r="L237" s="252"/>
      <c r="M237" s="257"/>
      <c r="N237" s="258"/>
      <c r="O237" s="259"/>
      <c r="P237" s="259"/>
      <c r="Q237" s="259"/>
      <c r="R237" s="259"/>
      <c r="S237" s="259"/>
      <c r="T237" s="259"/>
      <c r="U237" s="259"/>
      <c r="V237" s="259"/>
      <c r="W237" s="259"/>
      <c r="X237" s="260"/>
      <c r="Y237" s="14"/>
      <c r="Z237" s="14"/>
      <c r="AA237" s="14"/>
      <c r="AB237" s="14"/>
      <c r="AC237" s="14"/>
      <c r="AD237" s="14"/>
      <c r="AE237" s="14"/>
      <c r="AT237" s="261" t="s">
        <v>205</v>
      </c>
      <c r="AU237" s="261" t="s">
        <v>85</v>
      </c>
      <c r="AV237" s="14" t="s">
        <v>175</v>
      </c>
      <c r="AW237" s="14" t="s">
        <v>5</v>
      </c>
      <c r="AX237" s="14" t="s">
        <v>83</v>
      </c>
      <c r="AY237" s="261" t="s">
        <v>168</v>
      </c>
    </row>
    <row r="238" s="2" customFormat="1" ht="21.75" customHeight="1">
      <c r="A238" s="38"/>
      <c r="B238" s="39"/>
      <c r="C238" s="221" t="s">
        <v>295</v>
      </c>
      <c r="D238" s="221" t="s">
        <v>171</v>
      </c>
      <c r="E238" s="222" t="s">
        <v>296</v>
      </c>
      <c r="F238" s="223" t="s">
        <v>297</v>
      </c>
      <c r="G238" s="224" t="s">
        <v>292</v>
      </c>
      <c r="H238" s="225">
        <v>3</v>
      </c>
      <c r="I238" s="226"/>
      <c r="J238" s="226"/>
      <c r="K238" s="227">
        <f>ROUND(P238*H238,2)</f>
        <v>0</v>
      </c>
      <c r="L238" s="223" t="s">
        <v>1</v>
      </c>
      <c r="M238" s="44"/>
      <c r="N238" s="228" t="s">
        <v>1</v>
      </c>
      <c r="O238" s="229" t="s">
        <v>39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91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38"/>
      <c r="Z238" s="38"/>
      <c r="AA238" s="38"/>
      <c r="AB238" s="38"/>
      <c r="AC238" s="38"/>
      <c r="AD238" s="38"/>
      <c r="AE238" s="38"/>
      <c r="AR238" s="233" t="s">
        <v>175</v>
      </c>
      <c r="AT238" s="233" t="s">
        <v>171</v>
      </c>
      <c r="AU238" s="233" t="s">
        <v>85</v>
      </c>
      <c r="AY238" s="17" t="s">
        <v>168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7" t="s">
        <v>83</v>
      </c>
      <c r="BK238" s="234">
        <f>ROUND(P238*H238,2)</f>
        <v>0</v>
      </c>
      <c r="BL238" s="17" t="s">
        <v>175</v>
      </c>
      <c r="BM238" s="233" t="s">
        <v>298</v>
      </c>
    </row>
    <row r="239" s="2" customFormat="1">
      <c r="A239" s="38"/>
      <c r="B239" s="39"/>
      <c r="C239" s="40"/>
      <c r="D239" s="235" t="s">
        <v>176</v>
      </c>
      <c r="E239" s="40"/>
      <c r="F239" s="236" t="s">
        <v>297</v>
      </c>
      <c r="G239" s="40"/>
      <c r="H239" s="40"/>
      <c r="I239" s="237"/>
      <c r="J239" s="237"/>
      <c r="K239" s="40"/>
      <c r="L239" s="40"/>
      <c r="M239" s="44"/>
      <c r="N239" s="238"/>
      <c r="O239" s="239"/>
      <c r="P239" s="91"/>
      <c r="Q239" s="91"/>
      <c r="R239" s="91"/>
      <c r="S239" s="91"/>
      <c r="T239" s="91"/>
      <c r="U239" s="91"/>
      <c r="V239" s="91"/>
      <c r="W239" s="91"/>
      <c r="X239" s="92"/>
      <c r="Y239" s="38"/>
      <c r="Z239" s="38"/>
      <c r="AA239" s="38"/>
      <c r="AB239" s="38"/>
      <c r="AC239" s="38"/>
      <c r="AD239" s="38"/>
      <c r="AE239" s="38"/>
      <c r="AT239" s="17" t="s">
        <v>176</v>
      </c>
      <c r="AU239" s="17" t="s">
        <v>85</v>
      </c>
    </row>
    <row r="240" s="2" customFormat="1" ht="33" customHeight="1">
      <c r="A240" s="38"/>
      <c r="B240" s="39"/>
      <c r="C240" s="221" t="s">
        <v>232</v>
      </c>
      <c r="D240" s="221" t="s">
        <v>171</v>
      </c>
      <c r="E240" s="222" t="s">
        <v>299</v>
      </c>
      <c r="F240" s="223" t="s">
        <v>300</v>
      </c>
      <c r="G240" s="224" t="s">
        <v>226</v>
      </c>
      <c r="H240" s="225">
        <v>0.168</v>
      </c>
      <c r="I240" s="226"/>
      <c r="J240" s="226"/>
      <c r="K240" s="227">
        <f>ROUND(P240*H240,2)</f>
        <v>0</v>
      </c>
      <c r="L240" s="223" t="s">
        <v>1</v>
      </c>
      <c r="M240" s="44"/>
      <c r="N240" s="228" t="s">
        <v>1</v>
      </c>
      <c r="O240" s="229" t="s">
        <v>39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91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38"/>
      <c r="Z240" s="38"/>
      <c r="AA240" s="38"/>
      <c r="AB240" s="38"/>
      <c r="AC240" s="38"/>
      <c r="AD240" s="38"/>
      <c r="AE240" s="38"/>
      <c r="AR240" s="233" t="s">
        <v>175</v>
      </c>
      <c r="AT240" s="233" t="s">
        <v>171</v>
      </c>
      <c r="AU240" s="233" t="s">
        <v>85</v>
      </c>
      <c r="AY240" s="17" t="s">
        <v>168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7" t="s">
        <v>83</v>
      </c>
      <c r="BK240" s="234">
        <f>ROUND(P240*H240,2)</f>
        <v>0</v>
      </c>
      <c r="BL240" s="17" t="s">
        <v>175</v>
      </c>
      <c r="BM240" s="233" t="s">
        <v>301</v>
      </c>
    </row>
    <row r="241" s="2" customFormat="1">
      <c r="A241" s="38"/>
      <c r="B241" s="39"/>
      <c r="C241" s="40"/>
      <c r="D241" s="235" t="s">
        <v>176</v>
      </c>
      <c r="E241" s="40"/>
      <c r="F241" s="236" t="s">
        <v>300</v>
      </c>
      <c r="G241" s="40"/>
      <c r="H241" s="40"/>
      <c r="I241" s="237"/>
      <c r="J241" s="237"/>
      <c r="K241" s="40"/>
      <c r="L241" s="40"/>
      <c r="M241" s="44"/>
      <c r="N241" s="238"/>
      <c r="O241" s="239"/>
      <c r="P241" s="91"/>
      <c r="Q241" s="91"/>
      <c r="R241" s="91"/>
      <c r="S241" s="91"/>
      <c r="T241" s="91"/>
      <c r="U241" s="91"/>
      <c r="V241" s="91"/>
      <c r="W241" s="91"/>
      <c r="X241" s="92"/>
      <c r="Y241" s="38"/>
      <c r="Z241" s="38"/>
      <c r="AA241" s="38"/>
      <c r="AB241" s="38"/>
      <c r="AC241" s="38"/>
      <c r="AD241" s="38"/>
      <c r="AE241" s="38"/>
      <c r="AT241" s="17" t="s">
        <v>176</v>
      </c>
      <c r="AU241" s="17" t="s">
        <v>85</v>
      </c>
    </row>
    <row r="242" s="13" customFormat="1">
      <c r="A242" s="13"/>
      <c r="B242" s="240"/>
      <c r="C242" s="241"/>
      <c r="D242" s="235" t="s">
        <v>205</v>
      </c>
      <c r="E242" s="242" t="s">
        <v>1</v>
      </c>
      <c r="F242" s="243" t="s">
        <v>302</v>
      </c>
      <c r="G242" s="241"/>
      <c r="H242" s="244">
        <v>0.168</v>
      </c>
      <c r="I242" s="245"/>
      <c r="J242" s="245"/>
      <c r="K242" s="241"/>
      <c r="L242" s="241"/>
      <c r="M242" s="246"/>
      <c r="N242" s="247"/>
      <c r="O242" s="248"/>
      <c r="P242" s="248"/>
      <c r="Q242" s="248"/>
      <c r="R242" s="248"/>
      <c r="S242" s="248"/>
      <c r="T242" s="248"/>
      <c r="U242" s="248"/>
      <c r="V242" s="248"/>
      <c r="W242" s="248"/>
      <c r="X242" s="249"/>
      <c r="Y242" s="13"/>
      <c r="Z242" s="13"/>
      <c r="AA242" s="13"/>
      <c r="AB242" s="13"/>
      <c r="AC242" s="13"/>
      <c r="AD242" s="13"/>
      <c r="AE242" s="13"/>
      <c r="AT242" s="250" t="s">
        <v>205</v>
      </c>
      <c r="AU242" s="250" t="s">
        <v>85</v>
      </c>
      <c r="AV242" s="13" t="s">
        <v>85</v>
      </c>
      <c r="AW242" s="13" t="s">
        <v>5</v>
      </c>
      <c r="AX242" s="13" t="s">
        <v>76</v>
      </c>
      <c r="AY242" s="250" t="s">
        <v>168</v>
      </c>
    </row>
    <row r="243" s="14" customFormat="1">
      <c r="A243" s="14"/>
      <c r="B243" s="251"/>
      <c r="C243" s="252"/>
      <c r="D243" s="235" t="s">
        <v>205</v>
      </c>
      <c r="E243" s="253" t="s">
        <v>1</v>
      </c>
      <c r="F243" s="254" t="s">
        <v>207</v>
      </c>
      <c r="G243" s="252"/>
      <c r="H243" s="255">
        <v>0.168</v>
      </c>
      <c r="I243" s="256"/>
      <c r="J243" s="256"/>
      <c r="K243" s="252"/>
      <c r="L243" s="252"/>
      <c r="M243" s="257"/>
      <c r="N243" s="258"/>
      <c r="O243" s="259"/>
      <c r="P243" s="259"/>
      <c r="Q243" s="259"/>
      <c r="R243" s="259"/>
      <c r="S243" s="259"/>
      <c r="T243" s="259"/>
      <c r="U243" s="259"/>
      <c r="V243" s="259"/>
      <c r="W243" s="259"/>
      <c r="X243" s="260"/>
      <c r="Y243" s="14"/>
      <c r="Z243" s="14"/>
      <c r="AA243" s="14"/>
      <c r="AB243" s="14"/>
      <c r="AC243" s="14"/>
      <c r="AD243" s="14"/>
      <c r="AE243" s="14"/>
      <c r="AT243" s="261" t="s">
        <v>205</v>
      </c>
      <c r="AU243" s="261" t="s">
        <v>85</v>
      </c>
      <c r="AV243" s="14" t="s">
        <v>175</v>
      </c>
      <c r="AW243" s="14" t="s">
        <v>5</v>
      </c>
      <c r="AX243" s="14" t="s">
        <v>83</v>
      </c>
      <c r="AY243" s="261" t="s">
        <v>168</v>
      </c>
    </row>
    <row r="244" s="2" customFormat="1" ht="24.15" customHeight="1">
      <c r="A244" s="38"/>
      <c r="B244" s="39"/>
      <c r="C244" s="262" t="s">
        <v>303</v>
      </c>
      <c r="D244" s="262" t="s">
        <v>304</v>
      </c>
      <c r="E244" s="263" t="s">
        <v>305</v>
      </c>
      <c r="F244" s="264" t="s">
        <v>306</v>
      </c>
      <c r="G244" s="265" t="s">
        <v>226</v>
      </c>
      <c r="H244" s="266">
        <v>0.168</v>
      </c>
      <c r="I244" s="267"/>
      <c r="J244" s="268"/>
      <c r="K244" s="269">
        <f>ROUND(P244*H244,2)</f>
        <v>0</v>
      </c>
      <c r="L244" s="264" t="s">
        <v>1</v>
      </c>
      <c r="M244" s="270"/>
      <c r="N244" s="271" t="s">
        <v>1</v>
      </c>
      <c r="O244" s="229" t="s">
        <v>39</v>
      </c>
      <c r="P244" s="230">
        <f>I244+J244</f>
        <v>0</v>
      </c>
      <c r="Q244" s="230">
        <f>ROUND(I244*H244,2)</f>
        <v>0</v>
      </c>
      <c r="R244" s="230">
        <f>ROUND(J244*H244,2)</f>
        <v>0</v>
      </c>
      <c r="S244" s="91"/>
      <c r="T244" s="231">
        <f>S244*H244</f>
        <v>0</v>
      </c>
      <c r="U244" s="231">
        <v>0</v>
      </c>
      <c r="V244" s="231">
        <f>U244*H244</f>
        <v>0</v>
      </c>
      <c r="W244" s="231">
        <v>0</v>
      </c>
      <c r="X244" s="232">
        <f>W244*H244</f>
        <v>0</v>
      </c>
      <c r="Y244" s="38"/>
      <c r="Z244" s="38"/>
      <c r="AA244" s="38"/>
      <c r="AB244" s="38"/>
      <c r="AC244" s="38"/>
      <c r="AD244" s="38"/>
      <c r="AE244" s="38"/>
      <c r="AR244" s="233" t="s">
        <v>185</v>
      </c>
      <c r="AT244" s="233" t="s">
        <v>304</v>
      </c>
      <c r="AU244" s="233" t="s">
        <v>85</v>
      </c>
      <c r="AY244" s="17" t="s">
        <v>168</v>
      </c>
      <c r="BE244" s="234">
        <f>IF(O244="základní",K244,0)</f>
        <v>0</v>
      </c>
      <c r="BF244" s="234">
        <f>IF(O244="snížená",K244,0)</f>
        <v>0</v>
      </c>
      <c r="BG244" s="234">
        <f>IF(O244="zákl. přenesená",K244,0)</f>
        <v>0</v>
      </c>
      <c r="BH244" s="234">
        <f>IF(O244="sníž. přenesená",K244,0)</f>
        <v>0</v>
      </c>
      <c r="BI244" s="234">
        <f>IF(O244="nulová",K244,0)</f>
        <v>0</v>
      </c>
      <c r="BJ244" s="17" t="s">
        <v>83</v>
      </c>
      <c r="BK244" s="234">
        <f>ROUND(P244*H244,2)</f>
        <v>0</v>
      </c>
      <c r="BL244" s="17" t="s">
        <v>175</v>
      </c>
      <c r="BM244" s="233" t="s">
        <v>307</v>
      </c>
    </row>
    <row r="245" s="2" customFormat="1">
      <c r="A245" s="38"/>
      <c r="B245" s="39"/>
      <c r="C245" s="40"/>
      <c r="D245" s="235" t="s">
        <v>176</v>
      </c>
      <c r="E245" s="40"/>
      <c r="F245" s="236" t="s">
        <v>306</v>
      </c>
      <c r="G245" s="40"/>
      <c r="H245" s="40"/>
      <c r="I245" s="237"/>
      <c r="J245" s="237"/>
      <c r="K245" s="40"/>
      <c r="L245" s="40"/>
      <c r="M245" s="44"/>
      <c r="N245" s="238"/>
      <c r="O245" s="239"/>
      <c r="P245" s="91"/>
      <c r="Q245" s="91"/>
      <c r="R245" s="91"/>
      <c r="S245" s="91"/>
      <c r="T245" s="91"/>
      <c r="U245" s="91"/>
      <c r="V245" s="91"/>
      <c r="W245" s="91"/>
      <c r="X245" s="92"/>
      <c r="Y245" s="38"/>
      <c r="Z245" s="38"/>
      <c r="AA245" s="38"/>
      <c r="AB245" s="38"/>
      <c r="AC245" s="38"/>
      <c r="AD245" s="38"/>
      <c r="AE245" s="38"/>
      <c r="AT245" s="17" t="s">
        <v>176</v>
      </c>
      <c r="AU245" s="17" t="s">
        <v>85</v>
      </c>
    </row>
    <row r="246" s="2" customFormat="1">
      <c r="A246" s="38"/>
      <c r="B246" s="39"/>
      <c r="C246" s="40"/>
      <c r="D246" s="235" t="s">
        <v>308</v>
      </c>
      <c r="E246" s="40"/>
      <c r="F246" s="272" t="s">
        <v>309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308</v>
      </c>
      <c r="AU246" s="17" t="s">
        <v>85</v>
      </c>
    </row>
    <row r="247" s="2" customFormat="1" ht="21.75" customHeight="1">
      <c r="A247" s="38"/>
      <c r="B247" s="39"/>
      <c r="C247" s="221" t="s">
        <v>236</v>
      </c>
      <c r="D247" s="221" t="s">
        <v>171</v>
      </c>
      <c r="E247" s="222" t="s">
        <v>310</v>
      </c>
      <c r="F247" s="223" t="s">
        <v>311</v>
      </c>
      <c r="G247" s="224" t="s">
        <v>226</v>
      </c>
      <c r="H247" s="225">
        <v>8.05</v>
      </c>
      <c r="I247" s="226"/>
      <c r="J247" s="226"/>
      <c r="K247" s="227">
        <f>ROUND(P247*H247,2)</f>
        <v>0</v>
      </c>
      <c r="L247" s="223" t="s">
        <v>1</v>
      </c>
      <c r="M247" s="44"/>
      <c r="N247" s="228" t="s">
        <v>1</v>
      </c>
      <c r="O247" s="229" t="s">
        <v>39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91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38"/>
      <c r="Z247" s="38"/>
      <c r="AA247" s="38"/>
      <c r="AB247" s="38"/>
      <c r="AC247" s="38"/>
      <c r="AD247" s="38"/>
      <c r="AE247" s="38"/>
      <c r="AR247" s="233" t="s">
        <v>175</v>
      </c>
      <c r="AT247" s="233" t="s">
        <v>171</v>
      </c>
      <c r="AU247" s="233" t="s">
        <v>85</v>
      </c>
      <c r="AY247" s="17" t="s">
        <v>168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7" t="s">
        <v>83</v>
      </c>
      <c r="BK247" s="234">
        <f>ROUND(P247*H247,2)</f>
        <v>0</v>
      </c>
      <c r="BL247" s="17" t="s">
        <v>175</v>
      </c>
      <c r="BM247" s="233" t="s">
        <v>312</v>
      </c>
    </row>
    <row r="248" s="2" customFormat="1">
      <c r="A248" s="38"/>
      <c r="B248" s="39"/>
      <c r="C248" s="40"/>
      <c r="D248" s="235" t="s">
        <v>176</v>
      </c>
      <c r="E248" s="40"/>
      <c r="F248" s="236" t="s">
        <v>311</v>
      </c>
      <c r="G248" s="40"/>
      <c r="H248" s="40"/>
      <c r="I248" s="237"/>
      <c r="J248" s="237"/>
      <c r="K248" s="40"/>
      <c r="L248" s="40"/>
      <c r="M248" s="44"/>
      <c r="N248" s="238"/>
      <c r="O248" s="239"/>
      <c r="P248" s="91"/>
      <c r="Q248" s="91"/>
      <c r="R248" s="91"/>
      <c r="S248" s="91"/>
      <c r="T248" s="91"/>
      <c r="U248" s="91"/>
      <c r="V248" s="91"/>
      <c r="W248" s="91"/>
      <c r="X248" s="92"/>
      <c r="Y248" s="38"/>
      <c r="Z248" s="38"/>
      <c r="AA248" s="38"/>
      <c r="AB248" s="38"/>
      <c r="AC248" s="38"/>
      <c r="AD248" s="38"/>
      <c r="AE248" s="38"/>
      <c r="AT248" s="17" t="s">
        <v>176</v>
      </c>
      <c r="AU248" s="17" t="s">
        <v>85</v>
      </c>
    </row>
    <row r="249" s="2" customFormat="1" ht="49.05" customHeight="1">
      <c r="A249" s="38"/>
      <c r="B249" s="39"/>
      <c r="C249" s="262" t="s">
        <v>313</v>
      </c>
      <c r="D249" s="262" t="s">
        <v>304</v>
      </c>
      <c r="E249" s="263" t="s">
        <v>314</v>
      </c>
      <c r="F249" s="264" t="s">
        <v>315</v>
      </c>
      <c r="G249" s="265" t="s">
        <v>226</v>
      </c>
      <c r="H249" s="266">
        <v>7.1</v>
      </c>
      <c r="I249" s="267"/>
      <c r="J249" s="268"/>
      <c r="K249" s="269">
        <f>ROUND(P249*H249,2)</f>
        <v>0</v>
      </c>
      <c r="L249" s="264" t="s">
        <v>1</v>
      </c>
      <c r="M249" s="270"/>
      <c r="N249" s="271" t="s">
        <v>1</v>
      </c>
      <c r="O249" s="229" t="s">
        <v>39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91"/>
      <c r="T249" s="231">
        <f>S249*H249</f>
        <v>0</v>
      </c>
      <c r="U249" s="231">
        <v>0</v>
      </c>
      <c r="V249" s="231">
        <f>U249*H249</f>
        <v>0</v>
      </c>
      <c r="W249" s="231">
        <v>0</v>
      </c>
      <c r="X249" s="232">
        <f>W249*H249</f>
        <v>0</v>
      </c>
      <c r="Y249" s="38"/>
      <c r="Z249" s="38"/>
      <c r="AA249" s="38"/>
      <c r="AB249" s="38"/>
      <c r="AC249" s="38"/>
      <c r="AD249" s="38"/>
      <c r="AE249" s="38"/>
      <c r="AR249" s="233" t="s">
        <v>185</v>
      </c>
      <c r="AT249" s="233" t="s">
        <v>304</v>
      </c>
      <c r="AU249" s="233" t="s">
        <v>85</v>
      </c>
      <c r="AY249" s="17" t="s">
        <v>168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7" t="s">
        <v>83</v>
      </c>
      <c r="BK249" s="234">
        <f>ROUND(P249*H249,2)</f>
        <v>0</v>
      </c>
      <c r="BL249" s="17" t="s">
        <v>175</v>
      </c>
      <c r="BM249" s="233" t="s">
        <v>316</v>
      </c>
    </row>
    <row r="250" s="2" customFormat="1">
      <c r="A250" s="38"/>
      <c r="B250" s="39"/>
      <c r="C250" s="40"/>
      <c r="D250" s="235" t="s">
        <v>176</v>
      </c>
      <c r="E250" s="40"/>
      <c r="F250" s="236" t="s">
        <v>315</v>
      </c>
      <c r="G250" s="40"/>
      <c r="H250" s="40"/>
      <c r="I250" s="237"/>
      <c r="J250" s="237"/>
      <c r="K250" s="40"/>
      <c r="L250" s="40"/>
      <c r="M250" s="44"/>
      <c r="N250" s="238"/>
      <c r="O250" s="239"/>
      <c r="P250" s="91"/>
      <c r="Q250" s="91"/>
      <c r="R250" s="91"/>
      <c r="S250" s="91"/>
      <c r="T250" s="91"/>
      <c r="U250" s="91"/>
      <c r="V250" s="91"/>
      <c r="W250" s="91"/>
      <c r="X250" s="92"/>
      <c r="Y250" s="38"/>
      <c r="Z250" s="38"/>
      <c r="AA250" s="38"/>
      <c r="AB250" s="38"/>
      <c r="AC250" s="38"/>
      <c r="AD250" s="38"/>
      <c r="AE250" s="38"/>
      <c r="AT250" s="17" t="s">
        <v>176</v>
      </c>
      <c r="AU250" s="17" t="s">
        <v>85</v>
      </c>
    </row>
    <row r="251" s="2" customFormat="1" ht="49.05" customHeight="1">
      <c r="A251" s="38"/>
      <c r="B251" s="39"/>
      <c r="C251" s="262" t="s">
        <v>241</v>
      </c>
      <c r="D251" s="262" t="s">
        <v>304</v>
      </c>
      <c r="E251" s="263" t="s">
        <v>317</v>
      </c>
      <c r="F251" s="264" t="s">
        <v>318</v>
      </c>
      <c r="G251" s="265" t="s">
        <v>226</v>
      </c>
      <c r="H251" s="266">
        <v>0.95</v>
      </c>
      <c r="I251" s="267"/>
      <c r="J251" s="268"/>
      <c r="K251" s="269">
        <f>ROUND(P251*H251,2)</f>
        <v>0</v>
      </c>
      <c r="L251" s="264" t="s">
        <v>1</v>
      </c>
      <c r="M251" s="270"/>
      <c r="N251" s="271" t="s">
        <v>1</v>
      </c>
      <c r="O251" s="229" t="s">
        <v>39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91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38"/>
      <c r="Z251" s="38"/>
      <c r="AA251" s="38"/>
      <c r="AB251" s="38"/>
      <c r="AC251" s="38"/>
      <c r="AD251" s="38"/>
      <c r="AE251" s="38"/>
      <c r="AR251" s="233" t="s">
        <v>185</v>
      </c>
      <c r="AT251" s="233" t="s">
        <v>304</v>
      </c>
      <c r="AU251" s="233" t="s">
        <v>85</v>
      </c>
      <c r="AY251" s="17" t="s">
        <v>168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7" t="s">
        <v>83</v>
      </c>
      <c r="BK251" s="234">
        <f>ROUND(P251*H251,2)</f>
        <v>0</v>
      </c>
      <c r="BL251" s="17" t="s">
        <v>175</v>
      </c>
      <c r="BM251" s="233" t="s">
        <v>319</v>
      </c>
    </row>
    <row r="252" s="2" customFormat="1">
      <c r="A252" s="38"/>
      <c r="B252" s="39"/>
      <c r="C252" s="40"/>
      <c r="D252" s="235" t="s">
        <v>176</v>
      </c>
      <c r="E252" s="40"/>
      <c r="F252" s="236" t="s">
        <v>318</v>
      </c>
      <c r="G252" s="40"/>
      <c r="H252" s="40"/>
      <c r="I252" s="237"/>
      <c r="J252" s="237"/>
      <c r="K252" s="40"/>
      <c r="L252" s="40"/>
      <c r="M252" s="44"/>
      <c r="N252" s="238"/>
      <c r="O252" s="239"/>
      <c r="P252" s="91"/>
      <c r="Q252" s="91"/>
      <c r="R252" s="91"/>
      <c r="S252" s="91"/>
      <c r="T252" s="91"/>
      <c r="U252" s="91"/>
      <c r="V252" s="91"/>
      <c r="W252" s="91"/>
      <c r="X252" s="92"/>
      <c r="Y252" s="38"/>
      <c r="Z252" s="38"/>
      <c r="AA252" s="38"/>
      <c r="AB252" s="38"/>
      <c r="AC252" s="38"/>
      <c r="AD252" s="38"/>
      <c r="AE252" s="38"/>
      <c r="AT252" s="17" t="s">
        <v>176</v>
      </c>
      <c r="AU252" s="17" t="s">
        <v>85</v>
      </c>
    </row>
    <row r="253" s="2" customFormat="1" ht="33" customHeight="1">
      <c r="A253" s="38"/>
      <c r="B253" s="39"/>
      <c r="C253" s="221" t="s">
        <v>320</v>
      </c>
      <c r="D253" s="221" t="s">
        <v>171</v>
      </c>
      <c r="E253" s="222" t="s">
        <v>321</v>
      </c>
      <c r="F253" s="223" t="s">
        <v>322</v>
      </c>
      <c r="G253" s="224" t="s">
        <v>292</v>
      </c>
      <c r="H253" s="225">
        <v>2</v>
      </c>
      <c r="I253" s="226"/>
      <c r="J253" s="226"/>
      <c r="K253" s="227">
        <f>ROUND(P253*H253,2)</f>
        <v>0</v>
      </c>
      <c r="L253" s="223" t="s">
        <v>1</v>
      </c>
      <c r="M253" s="44"/>
      <c r="N253" s="228" t="s">
        <v>1</v>
      </c>
      <c r="O253" s="229" t="s">
        <v>39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91"/>
      <c r="T253" s="231">
        <f>S253*H253</f>
        <v>0</v>
      </c>
      <c r="U253" s="231">
        <v>0</v>
      </c>
      <c r="V253" s="231">
        <f>U253*H253</f>
        <v>0</v>
      </c>
      <c r="W253" s="231">
        <v>0</v>
      </c>
      <c r="X253" s="232">
        <f>W253*H253</f>
        <v>0</v>
      </c>
      <c r="Y253" s="38"/>
      <c r="Z253" s="38"/>
      <c r="AA253" s="38"/>
      <c r="AB253" s="38"/>
      <c r="AC253" s="38"/>
      <c r="AD253" s="38"/>
      <c r="AE253" s="38"/>
      <c r="AR253" s="233" t="s">
        <v>175</v>
      </c>
      <c r="AT253" s="233" t="s">
        <v>171</v>
      </c>
      <c r="AU253" s="233" t="s">
        <v>85</v>
      </c>
      <c r="AY253" s="17" t="s">
        <v>168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7" t="s">
        <v>83</v>
      </c>
      <c r="BK253" s="234">
        <f>ROUND(P253*H253,2)</f>
        <v>0</v>
      </c>
      <c r="BL253" s="17" t="s">
        <v>175</v>
      </c>
      <c r="BM253" s="233" t="s">
        <v>323</v>
      </c>
    </row>
    <row r="254" s="2" customFormat="1">
      <c r="A254" s="38"/>
      <c r="B254" s="39"/>
      <c r="C254" s="40"/>
      <c r="D254" s="235" t="s">
        <v>176</v>
      </c>
      <c r="E254" s="40"/>
      <c r="F254" s="236" t="s">
        <v>322</v>
      </c>
      <c r="G254" s="40"/>
      <c r="H254" s="40"/>
      <c r="I254" s="237"/>
      <c r="J254" s="237"/>
      <c r="K254" s="40"/>
      <c r="L254" s="40"/>
      <c r="M254" s="44"/>
      <c r="N254" s="238"/>
      <c r="O254" s="239"/>
      <c r="P254" s="91"/>
      <c r="Q254" s="91"/>
      <c r="R254" s="91"/>
      <c r="S254" s="91"/>
      <c r="T254" s="91"/>
      <c r="U254" s="91"/>
      <c r="V254" s="91"/>
      <c r="W254" s="91"/>
      <c r="X254" s="92"/>
      <c r="Y254" s="38"/>
      <c r="Z254" s="38"/>
      <c r="AA254" s="38"/>
      <c r="AB254" s="38"/>
      <c r="AC254" s="38"/>
      <c r="AD254" s="38"/>
      <c r="AE254" s="38"/>
      <c r="AT254" s="17" t="s">
        <v>176</v>
      </c>
      <c r="AU254" s="17" t="s">
        <v>85</v>
      </c>
    </row>
    <row r="255" s="13" customFormat="1">
      <c r="A255" s="13"/>
      <c r="B255" s="240"/>
      <c r="C255" s="241"/>
      <c r="D255" s="235" t="s">
        <v>205</v>
      </c>
      <c r="E255" s="242" t="s">
        <v>1</v>
      </c>
      <c r="F255" s="243" t="s">
        <v>324</v>
      </c>
      <c r="G255" s="241"/>
      <c r="H255" s="244">
        <v>2</v>
      </c>
      <c r="I255" s="245"/>
      <c r="J255" s="245"/>
      <c r="K255" s="241"/>
      <c r="L255" s="241"/>
      <c r="M255" s="246"/>
      <c r="N255" s="247"/>
      <c r="O255" s="248"/>
      <c r="P255" s="248"/>
      <c r="Q255" s="248"/>
      <c r="R255" s="248"/>
      <c r="S255" s="248"/>
      <c r="T255" s="248"/>
      <c r="U255" s="248"/>
      <c r="V255" s="248"/>
      <c r="W255" s="248"/>
      <c r="X255" s="249"/>
      <c r="Y255" s="13"/>
      <c r="Z255" s="13"/>
      <c r="AA255" s="13"/>
      <c r="AB255" s="13"/>
      <c r="AC255" s="13"/>
      <c r="AD255" s="13"/>
      <c r="AE255" s="13"/>
      <c r="AT255" s="250" t="s">
        <v>205</v>
      </c>
      <c r="AU255" s="250" t="s">
        <v>85</v>
      </c>
      <c r="AV255" s="13" t="s">
        <v>85</v>
      </c>
      <c r="AW255" s="13" t="s">
        <v>5</v>
      </c>
      <c r="AX255" s="13" t="s">
        <v>76</v>
      </c>
      <c r="AY255" s="250" t="s">
        <v>168</v>
      </c>
    </row>
    <row r="256" s="14" customFormat="1">
      <c r="A256" s="14"/>
      <c r="B256" s="251"/>
      <c r="C256" s="252"/>
      <c r="D256" s="235" t="s">
        <v>205</v>
      </c>
      <c r="E256" s="253" t="s">
        <v>1</v>
      </c>
      <c r="F256" s="254" t="s">
        <v>207</v>
      </c>
      <c r="G256" s="252"/>
      <c r="H256" s="255">
        <v>2</v>
      </c>
      <c r="I256" s="256"/>
      <c r="J256" s="256"/>
      <c r="K256" s="252"/>
      <c r="L256" s="252"/>
      <c r="M256" s="257"/>
      <c r="N256" s="258"/>
      <c r="O256" s="259"/>
      <c r="P256" s="259"/>
      <c r="Q256" s="259"/>
      <c r="R256" s="259"/>
      <c r="S256" s="259"/>
      <c r="T256" s="259"/>
      <c r="U256" s="259"/>
      <c r="V256" s="259"/>
      <c r="W256" s="259"/>
      <c r="X256" s="260"/>
      <c r="Y256" s="14"/>
      <c r="Z256" s="14"/>
      <c r="AA256" s="14"/>
      <c r="AB256" s="14"/>
      <c r="AC256" s="14"/>
      <c r="AD256" s="14"/>
      <c r="AE256" s="14"/>
      <c r="AT256" s="261" t="s">
        <v>205</v>
      </c>
      <c r="AU256" s="261" t="s">
        <v>85</v>
      </c>
      <c r="AV256" s="14" t="s">
        <v>175</v>
      </c>
      <c r="AW256" s="14" t="s">
        <v>5</v>
      </c>
      <c r="AX256" s="14" t="s">
        <v>83</v>
      </c>
      <c r="AY256" s="261" t="s">
        <v>168</v>
      </c>
    </row>
    <row r="257" s="2" customFormat="1" ht="24.15" customHeight="1">
      <c r="A257" s="38"/>
      <c r="B257" s="39"/>
      <c r="C257" s="221" t="s">
        <v>246</v>
      </c>
      <c r="D257" s="221" t="s">
        <v>171</v>
      </c>
      <c r="E257" s="222" t="s">
        <v>325</v>
      </c>
      <c r="F257" s="223" t="s">
        <v>326</v>
      </c>
      <c r="G257" s="224" t="s">
        <v>203</v>
      </c>
      <c r="H257" s="225">
        <v>13.05</v>
      </c>
      <c r="I257" s="226"/>
      <c r="J257" s="226"/>
      <c r="K257" s="227">
        <f>ROUND(P257*H257,2)</f>
        <v>0</v>
      </c>
      <c r="L257" s="223" t="s">
        <v>1</v>
      </c>
      <c r="M257" s="44"/>
      <c r="N257" s="228" t="s">
        <v>1</v>
      </c>
      <c r="O257" s="229" t="s">
        <v>39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91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38"/>
      <c r="Z257" s="38"/>
      <c r="AA257" s="38"/>
      <c r="AB257" s="38"/>
      <c r="AC257" s="38"/>
      <c r="AD257" s="38"/>
      <c r="AE257" s="38"/>
      <c r="AR257" s="233" t="s">
        <v>175</v>
      </c>
      <c r="AT257" s="233" t="s">
        <v>171</v>
      </c>
      <c r="AU257" s="233" t="s">
        <v>85</v>
      </c>
      <c r="AY257" s="17" t="s">
        <v>168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7" t="s">
        <v>83</v>
      </c>
      <c r="BK257" s="234">
        <f>ROUND(P257*H257,2)</f>
        <v>0</v>
      </c>
      <c r="BL257" s="17" t="s">
        <v>175</v>
      </c>
      <c r="BM257" s="233" t="s">
        <v>327</v>
      </c>
    </row>
    <row r="258" s="2" customFormat="1">
      <c r="A258" s="38"/>
      <c r="B258" s="39"/>
      <c r="C258" s="40"/>
      <c r="D258" s="235" t="s">
        <v>176</v>
      </c>
      <c r="E258" s="40"/>
      <c r="F258" s="236" t="s">
        <v>326</v>
      </c>
      <c r="G258" s="40"/>
      <c r="H258" s="40"/>
      <c r="I258" s="237"/>
      <c r="J258" s="237"/>
      <c r="K258" s="40"/>
      <c r="L258" s="40"/>
      <c r="M258" s="44"/>
      <c r="N258" s="238"/>
      <c r="O258" s="239"/>
      <c r="P258" s="91"/>
      <c r="Q258" s="91"/>
      <c r="R258" s="91"/>
      <c r="S258" s="91"/>
      <c r="T258" s="91"/>
      <c r="U258" s="91"/>
      <c r="V258" s="91"/>
      <c r="W258" s="91"/>
      <c r="X258" s="92"/>
      <c r="Y258" s="38"/>
      <c r="Z258" s="38"/>
      <c r="AA258" s="38"/>
      <c r="AB258" s="38"/>
      <c r="AC258" s="38"/>
      <c r="AD258" s="38"/>
      <c r="AE258" s="38"/>
      <c r="AT258" s="17" t="s">
        <v>176</v>
      </c>
      <c r="AU258" s="17" t="s">
        <v>85</v>
      </c>
    </row>
    <row r="259" s="13" customFormat="1">
      <c r="A259" s="13"/>
      <c r="B259" s="240"/>
      <c r="C259" s="241"/>
      <c r="D259" s="235" t="s">
        <v>205</v>
      </c>
      <c r="E259" s="242" t="s">
        <v>1</v>
      </c>
      <c r="F259" s="243" t="s">
        <v>328</v>
      </c>
      <c r="G259" s="241"/>
      <c r="H259" s="244">
        <v>6.65</v>
      </c>
      <c r="I259" s="245"/>
      <c r="J259" s="245"/>
      <c r="K259" s="241"/>
      <c r="L259" s="241"/>
      <c r="M259" s="246"/>
      <c r="N259" s="247"/>
      <c r="O259" s="248"/>
      <c r="P259" s="248"/>
      <c r="Q259" s="248"/>
      <c r="R259" s="248"/>
      <c r="S259" s="248"/>
      <c r="T259" s="248"/>
      <c r="U259" s="248"/>
      <c r="V259" s="248"/>
      <c r="W259" s="248"/>
      <c r="X259" s="249"/>
      <c r="Y259" s="13"/>
      <c r="Z259" s="13"/>
      <c r="AA259" s="13"/>
      <c r="AB259" s="13"/>
      <c r="AC259" s="13"/>
      <c r="AD259" s="13"/>
      <c r="AE259" s="13"/>
      <c r="AT259" s="250" t="s">
        <v>205</v>
      </c>
      <c r="AU259" s="250" t="s">
        <v>85</v>
      </c>
      <c r="AV259" s="13" t="s">
        <v>85</v>
      </c>
      <c r="AW259" s="13" t="s">
        <v>5</v>
      </c>
      <c r="AX259" s="13" t="s">
        <v>76</v>
      </c>
      <c r="AY259" s="250" t="s">
        <v>168</v>
      </c>
    </row>
    <row r="260" s="13" customFormat="1">
      <c r="A260" s="13"/>
      <c r="B260" s="240"/>
      <c r="C260" s="241"/>
      <c r="D260" s="235" t="s">
        <v>205</v>
      </c>
      <c r="E260" s="242" t="s">
        <v>1</v>
      </c>
      <c r="F260" s="243" t="s">
        <v>329</v>
      </c>
      <c r="G260" s="241"/>
      <c r="H260" s="244">
        <v>6.4</v>
      </c>
      <c r="I260" s="245"/>
      <c r="J260" s="245"/>
      <c r="K260" s="241"/>
      <c r="L260" s="241"/>
      <c r="M260" s="246"/>
      <c r="N260" s="247"/>
      <c r="O260" s="248"/>
      <c r="P260" s="248"/>
      <c r="Q260" s="248"/>
      <c r="R260" s="248"/>
      <c r="S260" s="248"/>
      <c r="T260" s="248"/>
      <c r="U260" s="248"/>
      <c r="V260" s="248"/>
      <c r="W260" s="248"/>
      <c r="X260" s="249"/>
      <c r="Y260" s="13"/>
      <c r="Z260" s="13"/>
      <c r="AA260" s="13"/>
      <c r="AB260" s="13"/>
      <c r="AC260" s="13"/>
      <c r="AD260" s="13"/>
      <c r="AE260" s="13"/>
      <c r="AT260" s="250" t="s">
        <v>205</v>
      </c>
      <c r="AU260" s="250" t="s">
        <v>85</v>
      </c>
      <c r="AV260" s="13" t="s">
        <v>85</v>
      </c>
      <c r="AW260" s="13" t="s">
        <v>5</v>
      </c>
      <c r="AX260" s="13" t="s">
        <v>76</v>
      </c>
      <c r="AY260" s="250" t="s">
        <v>168</v>
      </c>
    </row>
    <row r="261" s="14" customFormat="1">
      <c r="A261" s="14"/>
      <c r="B261" s="251"/>
      <c r="C261" s="252"/>
      <c r="D261" s="235" t="s">
        <v>205</v>
      </c>
      <c r="E261" s="253" t="s">
        <v>1</v>
      </c>
      <c r="F261" s="254" t="s">
        <v>207</v>
      </c>
      <c r="G261" s="252"/>
      <c r="H261" s="255">
        <v>13.05</v>
      </c>
      <c r="I261" s="256"/>
      <c r="J261" s="256"/>
      <c r="K261" s="252"/>
      <c r="L261" s="252"/>
      <c r="M261" s="257"/>
      <c r="N261" s="258"/>
      <c r="O261" s="259"/>
      <c r="P261" s="259"/>
      <c r="Q261" s="259"/>
      <c r="R261" s="259"/>
      <c r="S261" s="259"/>
      <c r="T261" s="259"/>
      <c r="U261" s="259"/>
      <c r="V261" s="259"/>
      <c r="W261" s="259"/>
      <c r="X261" s="260"/>
      <c r="Y261" s="14"/>
      <c r="Z261" s="14"/>
      <c r="AA261" s="14"/>
      <c r="AB261" s="14"/>
      <c r="AC261" s="14"/>
      <c r="AD261" s="14"/>
      <c r="AE261" s="14"/>
      <c r="AT261" s="261" t="s">
        <v>205</v>
      </c>
      <c r="AU261" s="261" t="s">
        <v>85</v>
      </c>
      <c r="AV261" s="14" t="s">
        <v>175</v>
      </c>
      <c r="AW261" s="14" t="s">
        <v>5</v>
      </c>
      <c r="AX261" s="14" t="s">
        <v>83</v>
      </c>
      <c r="AY261" s="261" t="s">
        <v>168</v>
      </c>
    </row>
    <row r="262" s="2" customFormat="1" ht="24.15" customHeight="1">
      <c r="A262" s="38"/>
      <c r="B262" s="39"/>
      <c r="C262" s="221" t="s">
        <v>330</v>
      </c>
      <c r="D262" s="221" t="s">
        <v>171</v>
      </c>
      <c r="E262" s="222" t="s">
        <v>1700</v>
      </c>
      <c r="F262" s="223" t="s">
        <v>1701</v>
      </c>
      <c r="G262" s="224" t="s">
        <v>203</v>
      </c>
      <c r="H262" s="225">
        <v>15.229</v>
      </c>
      <c r="I262" s="226"/>
      <c r="J262" s="226"/>
      <c r="K262" s="227">
        <f>ROUND(P262*H262,2)</f>
        <v>0</v>
      </c>
      <c r="L262" s="223" t="s">
        <v>1</v>
      </c>
      <c r="M262" s="44"/>
      <c r="N262" s="228" t="s">
        <v>1</v>
      </c>
      <c r="O262" s="229" t="s">
        <v>39</v>
      </c>
      <c r="P262" s="230">
        <f>I262+J262</f>
        <v>0</v>
      </c>
      <c r="Q262" s="230">
        <f>ROUND(I262*H262,2)</f>
        <v>0</v>
      </c>
      <c r="R262" s="230">
        <f>ROUND(J262*H262,2)</f>
        <v>0</v>
      </c>
      <c r="S262" s="91"/>
      <c r="T262" s="231">
        <f>S262*H262</f>
        <v>0</v>
      </c>
      <c r="U262" s="231">
        <v>0</v>
      </c>
      <c r="V262" s="231">
        <f>U262*H262</f>
        <v>0</v>
      </c>
      <c r="W262" s="231">
        <v>0</v>
      </c>
      <c r="X262" s="232">
        <f>W262*H262</f>
        <v>0</v>
      </c>
      <c r="Y262" s="38"/>
      <c r="Z262" s="38"/>
      <c r="AA262" s="38"/>
      <c r="AB262" s="38"/>
      <c r="AC262" s="38"/>
      <c r="AD262" s="38"/>
      <c r="AE262" s="38"/>
      <c r="AR262" s="233" t="s">
        <v>175</v>
      </c>
      <c r="AT262" s="233" t="s">
        <v>171</v>
      </c>
      <c r="AU262" s="233" t="s">
        <v>85</v>
      </c>
      <c r="AY262" s="17" t="s">
        <v>168</v>
      </c>
      <c r="BE262" s="234">
        <f>IF(O262="základní",K262,0)</f>
        <v>0</v>
      </c>
      <c r="BF262" s="234">
        <f>IF(O262="snížená",K262,0)</f>
        <v>0</v>
      </c>
      <c r="BG262" s="234">
        <f>IF(O262="zákl. přenesená",K262,0)</f>
        <v>0</v>
      </c>
      <c r="BH262" s="234">
        <f>IF(O262="sníž. přenesená",K262,0)</f>
        <v>0</v>
      </c>
      <c r="BI262" s="234">
        <f>IF(O262="nulová",K262,0)</f>
        <v>0</v>
      </c>
      <c r="BJ262" s="17" t="s">
        <v>83</v>
      </c>
      <c r="BK262" s="234">
        <f>ROUND(P262*H262,2)</f>
        <v>0</v>
      </c>
      <c r="BL262" s="17" t="s">
        <v>175</v>
      </c>
      <c r="BM262" s="233" t="s">
        <v>333</v>
      </c>
    </row>
    <row r="263" s="2" customFormat="1">
      <c r="A263" s="38"/>
      <c r="B263" s="39"/>
      <c r="C263" s="40"/>
      <c r="D263" s="235" t="s">
        <v>176</v>
      </c>
      <c r="E263" s="40"/>
      <c r="F263" s="236" t="s">
        <v>1701</v>
      </c>
      <c r="G263" s="40"/>
      <c r="H263" s="40"/>
      <c r="I263" s="237"/>
      <c r="J263" s="237"/>
      <c r="K263" s="40"/>
      <c r="L263" s="40"/>
      <c r="M263" s="44"/>
      <c r="N263" s="238"/>
      <c r="O263" s="239"/>
      <c r="P263" s="91"/>
      <c r="Q263" s="91"/>
      <c r="R263" s="91"/>
      <c r="S263" s="91"/>
      <c r="T263" s="91"/>
      <c r="U263" s="91"/>
      <c r="V263" s="91"/>
      <c r="W263" s="91"/>
      <c r="X263" s="92"/>
      <c r="Y263" s="38"/>
      <c r="Z263" s="38"/>
      <c r="AA263" s="38"/>
      <c r="AB263" s="38"/>
      <c r="AC263" s="38"/>
      <c r="AD263" s="38"/>
      <c r="AE263" s="38"/>
      <c r="AT263" s="17" t="s">
        <v>176</v>
      </c>
      <c r="AU263" s="17" t="s">
        <v>85</v>
      </c>
    </row>
    <row r="264" s="13" customFormat="1">
      <c r="A264" s="13"/>
      <c r="B264" s="240"/>
      <c r="C264" s="241"/>
      <c r="D264" s="235" t="s">
        <v>205</v>
      </c>
      <c r="E264" s="242" t="s">
        <v>1</v>
      </c>
      <c r="F264" s="243" t="s">
        <v>1702</v>
      </c>
      <c r="G264" s="241"/>
      <c r="H264" s="244">
        <v>15.229</v>
      </c>
      <c r="I264" s="245"/>
      <c r="J264" s="245"/>
      <c r="K264" s="241"/>
      <c r="L264" s="241"/>
      <c r="M264" s="246"/>
      <c r="N264" s="247"/>
      <c r="O264" s="248"/>
      <c r="P264" s="248"/>
      <c r="Q264" s="248"/>
      <c r="R264" s="248"/>
      <c r="S264" s="248"/>
      <c r="T264" s="248"/>
      <c r="U264" s="248"/>
      <c r="V264" s="248"/>
      <c r="W264" s="248"/>
      <c r="X264" s="249"/>
      <c r="Y264" s="13"/>
      <c r="Z264" s="13"/>
      <c r="AA264" s="13"/>
      <c r="AB264" s="13"/>
      <c r="AC264" s="13"/>
      <c r="AD264" s="13"/>
      <c r="AE264" s="13"/>
      <c r="AT264" s="250" t="s">
        <v>205</v>
      </c>
      <c r="AU264" s="250" t="s">
        <v>85</v>
      </c>
      <c r="AV264" s="13" t="s">
        <v>85</v>
      </c>
      <c r="AW264" s="13" t="s">
        <v>5</v>
      </c>
      <c r="AX264" s="13" t="s">
        <v>76</v>
      </c>
      <c r="AY264" s="250" t="s">
        <v>168</v>
      </c>
    </row>
    <row r="265" s="14" customFormat="1">
      <c r="A265" s="14"/>
      <c r="B265" s="251"/>
      <c r="C265" s="252"/>
      <c r="D265" s="235" t="s">
        <v>205</v>
      </c>
      <c r="E265" s="253" t="s">
        <v>1</v>
      </c>
      <c r="F265" s="254" t="s">
        <v>207</v>
      </c>
      <c r="G265" s="252"/>
      <c r="H265" s="255">
        <v>15.229</v>
      </c>
      <c r="I265" s="256"/>
      <c r="J265" s="256"/>
      <c r="K265" s="252"/>
      <c r="L265" s="252"/>
      <c r="M265" s="257"/>
      <c r="N265" s="258"/>
      <c r="O265" s="259"/>
      <c r="P265" s="259"/>
      <c r="Q265" s="259"/>
      <c r="R265" s="259"/>
      <c r="S265" s="259"/>
      <c r="T265" s="259"/>
      <c r="U265" s="259"/>
      <c r="V265" s="259"/>
      <c r="W265" s="259"/>
      <c r="X265" s="260"/>
      <c r="Y265" s="14"/>
      <c r="Z265" s="14"/>
      <c r="AA265" s="14"/>
      <c r="AB265" s="14"/>
      <c r="AC265" s="14"/>
      <c r="AD265" s="14"/>
      <c r="AE265" s="14"/>
      <c r="AT265" s="261" t="s">
        <v>205</v>
      </c>
      <c r="AU265" s="261" t="s">
        <v>85</v>
      </c>
      <c r="AV265" s="14" t="s">
        <v>175</v>
      </c>
      <c r="AW265" s="14" t="s">
        <v>5</v>
      </c>
      <c r="AX265" s="14" t="s">
        <v>83</v>
      </c>
      <c r="AY265" s="261" t="s">
        <v>168</v>
      </c>
    </row>
    <row r="266" s="2" customFormat="1" ht="24.15" customHeight="1">
      <c r="A266" s="38"/>
      <c r="B266" s="39"/>
      <c r="C266" s="221" t="s">
        <v>251</v>
      </c>
      <c r="D266" s="221" t="s">
        <v>171</v>
      </c>
      <c r="E266" s="222" t="s">
        <v>331</v>
      </c>
      <c r="F266" s="223" t="s">
        <v>332</v>
      </c>
      <c r="G266" s="224" t="s">
        <v>210</v>
      </c>
      <c r="H266" s="225">
        <v>5.087</v>
      </c>
      <c r="I266" s="226"/>
      <c r="J266" s="226"/>
      <c r="K266" s="227">
        <f>ROUND(P266*H266,2)</f>
        <v>0</v>
      </c>
      <c r="L266" s="223" t="s">
        <v>1</v>
      </c>
      <c r="M266" s="44"/>
      <c r="N266" s="228" t="s">
        <v>1</v>
      </c>
      <c r="O266" s="229" t="s">
        <v>39</v>
      </c>
      <c r="P266" s="230">
        <f>I266+J266</f>
        <v>0</v>
      </c>
      <c r="Q266" s="230">
        <f>ROUND(I266*H266,2)</f>
        <v>0</v>
      </c>
      <c r="R266" s="230">
        <f>ROUND(J266*H266,2)</f>
        <v>0</v>
      </c>
      <c r="S266" s="91"/>
      <c r="T266" s="231">
        <f>S266*H266</f>
        <v>0</v>
      </c>
      <c r="U266" s="231">
        <v>0</v>
      </c>
      <c r="V266" s="231">
        <f>U266*H266</f>
        <v>0</v>
      </c>
      <c r="W266" s="231">
        <v>0</v>
      </c>
      <c r="X266" s="232">
        <f>W266*H266</f>
        <v>0</v>
      </c>
      <c r="Y266" s="38"/>
      <c r="Z266" s="38"/>
      <c r="AA266" s="38"/>
      <c r="AB266" s="38"/>
      <c r="AC266" s="38"/>
      <c r="AD266" s="38"/>
      <c r="AE266" s="38"/>
      <c r="AR266" s="233" t="s">
        <v>175</v>
      </c>
      <c r="AT266" s="233" t="s">
        <v>171</v>
      </c>
      <c r="AU266" s="233" t="s">
        <v>85</v>
      </c>
      <c r="AY266" s="17" t="s">
        <v>168</v>
      </c>
      <c r="BE266" s="234">
        <f>IF(O266="základní",K266,0)</f>
        <v>0</v>
      </c>
      <c r="BF266" s="234">
        <f>IF(O266="snížená",K266,0)</f>
        <v>0</v>
      </c>
      <c r="BG266" s="234">
        <f>IF(O266="zákl. přenesená",K266,0)</f>
        <v>0</v>
      </c>
      <c r="BH266" s="234">
        <f>IF(O266="sníž. přenesená",K266,0)</f>
        <v>0</v>
      </c>
      <c r="BI266" s="234">
        <f>IF(O266="nulová",K266,0)</f>
        <v>0</v>
      </c>
      <c r="BJ266" s="17" t="s">
        <v>83</v>
      </c>
      <c r="BK266" s="234">
        <f>ROUND(P266*H266,2)</f>
        <v>0</v>
      </c>
      <c r="BL266" s="17" t="s">
        <v>175</v>
      </c>
      <c r="BM266" s="233" t="s">
        <v>337</v>
      </c>
    </row>
    <row r="267" s="2" customFormat="1">
      <c r="A267" s="38"/>
      <c r="B267" s="39"/>
      <c r="C267" s="40"/>
      <c r="D267" s="235" t="s">
        <v>176</v>
      </c>
      <c r="E267" s="40"/>
      <c r="F267" s="236" t="s">
        <v>332</v>
      </c>
      <c r="G267" s="40"/>
      <c r="H267" s="40"/>
      <c r="I267" s="237"/>
      <c r="J267" s="237"/>
      <c r="K267" s="40"/>
      <c r="L267" s="40"/>
      <c r="M267" s="44"/>
      <c r="N267" s="238"/>
      <c r="O267" s="239"/>
      <c r="P267" s="91"/>
      <c r="Q267" s="91"/>
      <c r="R267" s="91"/>
      <c r="S267" s="91"/>
      <c r="T267" s="91"/>
      <c r="U267" s="91"/>
      <c r="V267" s="91"/>
      <c r="W267" s="91"/>
      <c r="X267" s="92"/>
      <c r="Y267" s="38"/>
      <c r="Z267" s="38"/>
      <c r="AA267" s="38"/>
      <c r="AB267" s="38"/>
      <c r="AC267" s="38"/>
      <c r="AD267" s="38"/>
      <c r="AE267" s="38"/>
      <c r="AT267" s="17" t="s">
        <v>176</v>
      </c>
      <c r="AU267" s="17" t="s">
        <v>85</v>
      </c>
    </row>
    <row r="268" s="13" customFormat="1">
      <c r="A268" s="13"/>
      <c r="B268" s="240"/>
      <c r="C268" s="241"/>
      <c r="D268" s="235" t="s">
        <v>205</v>
      </c>
      <c r="E268" s="242" t="s">
        <v>1</v>
      </c>
      <c r="F268" s="243" t="s">
        <v>334</v>
      </c>
      <c r="G268" s="241"/>
      <c r="H268" s="244">
        <v>5.087</v>
      </c>
      <c r="I268" s="245"/>
      <c r="J268" s="245"/>
      <c r="K268" s="241"/>
      <c r="L268" s="241"/>
      <c r="M268" s="246"/>
      <c r="N268" s="247"/>
      <c r="O268" s="248"/>
      <c r="P268" s="248"/>
      <c r="Q268" s="248"/>
      <c r="R268" s="248"/>
      <c r="S268" s="248"/>
      <c r="T268" s="248"/>
      <c r="U268" s="248"/>
      <c r="V268" s="248"/>
      <c r="W268" s="248"/>
      <c r="X268" s="249"/>
      <c r="Y268" s="13"/>
      <c r="Z268" s="13"/>
      <c r="AA268" s="13"/>
      <c r="AB268" s="13"/>
      <c r="AC268" s="13"/>
      <c r="AD268" s="13"/>
      <c r="AE268" s="13"/>
      <c r="AT268" s="250" t="s">
        <v>205</v>
      </c>
      <c r="AU268" s="250" t="s">
        <v>85</v>
      </c>
      <c r="AV268" s="13" t="s">
        <v>85</v>
      </c>
      <c r="AW268" s="13" t="s">
        <v>5</v>
      </c>
      <c r="AX268" s="13" t="s">
        <v>76</v>
      </c>
      <c r="AY268" s="250" t="s">
        <v>168</v>
      </c>
    </row>
    <row r="269" s="14" customFormat="1">
      <c r="A269" s="14"/>
      <c r="B269" s="251"/>
      <c r="C269" s="252"/>
      <c r="D269" s="235" t="s">
        <v>205</v>
      </c>
      <c r="E269" s="253" t="s">
        <v>1</v>
      </c>
      <c r="F269" s="254" t="s">
        <v>207</v>
      </c>
      <c r="G269" s="252"/>
      <c r="H269" s="255">
        <v>5.087</v>
      </c>
      <c r="I269" s="256"/>
      <c r="J269" s="256"/>
      <c r="K269" s="252"/>
      <c r="L269" s="252"/>
      <c r="M269" s="257"/>
      <c r="N269" s="258"/>
      <c r="O269" s="259"/>
      <c r="P269" s="259"/>
      <c r="Q269" s="259"/>
      <c r="R269" s="259"/>
      <c r="S269" s="259"/>
      <c r="T269" s="259"/>
      <c r="U269" s="259"/>
      <c r="V269" s="259"/>
      <c r="W269" s="259"/>
      <c r="X269" s="260"/>
      <c r="Y269" s="14"/>
      <c r="Z269" s="14"/>
      <c r="AA269" s="14"/>
      <c r="AB269" s="14"/>
      <c r="AC269" s="14"/>
      <c r="AD269" s="14"/>
      <c r="AE269" s="14"/>
      <c r="AT269" s="261" t="s">
        <v>205</v>
      </c>
      <c r="AU269" s="261" t="s">
        <v>85</v>
      </c>
      <c r="AV269" s="14" t="s">
        <v>175</v>
      </c>
      <c r="AW269" s="14" t="s">
        <v>5</v>
      </c>
      <c r="AX269" s="14" t="s">
        <v>83</v>
      </c>
      <c r="AY269" s="261" t="s">
        <v>168</v>
      </c>
    </row>
    <row r="270" s="2" customFormat="1" ht="24.15" customHeight="1">
      <c r="A270" s="38"/>
      <c r="B270" s="39"/>
      <c r="C270" s="221" t="s">
        <v>339</v>
      </c>
      <c r="D270" s="221" t="s">
        <v>171</v>
      </c>
      <c r="E270" s="222" t="s">
        <v>335</v>
      </c>
      <c r="F270" s="223" t="s">
        <v>336</v>
      </c>
      <c r="G270" s="224" t="s">
        <v>203</v>
      </c>
      <c r="H270" s="225">
        <v>62.59</v>
      </c>
      <c r="I270" s="226"/>
      <c r="J270" s="226"/>
      <c r="K270" s="227">
        <f>ROUND(P270*H270,2)</f>
        <v>0</v>
      </c>
      <c r="L270" s="223" t="s">
        <v>1</v>
      </c>
      <c r="M270" s="44"/>
      <c r="N270" s="228" t="s">
        <v>1</v>
      </c>
      <c r="O270" s="229" t="s">
        <v>39</v>
      </c>
      <c r="P270" s="230">
        <f>I270+J270</f>
        <v>0</v>
      </c>
      <c r="Q270" s="230">
        <f>ROUND(I270*H270,2)</f>
        <v>0</v>
      </c>
      <c r="R270" s="230">
        <f>ROUND(J270*H270,2)</f>
        <v>0</v>
      </c>
      <c r="S270" s="91"/>
      <c r="T270" s="231">
        <f>S270*H270</f>
        <v>0</v>
      </c>
      <c r="U270" s="231">
        <v>0</v>
      </c>
      <c r="V270" s="231">
        <f>U270*H270</f>
        <v>0</v>
      </c>
      <c r="W270" s="231">
        <v>0</v>
      </c>
      <c r="X270" s="232">
        <f>W270*H270</f>
        <v>0</v>
      </c>
      <c r="Y270" s="38"/>
      <c r="Z270" s="38"/>
      <c r="AA270" s="38"/>
      <c r="AB270" s="38"/>
      <c r="AC270" s="38"/>
      <c r="AD270" s="38"/>
      <c r="AE270" s="38"/>
      <c r="AR270" s="233" t="s">
        <v>175</v>
      </c>
      <c r="AT270" s="233" t="s">
        <v>171</v>
      </c>
      <c r="AU270" s="233" t="s">
        <v>85</v>
      </c>
      <c r="AY270" s="17" t="s">
        <v>168</v>
      </c>
      <c r="BE270" s="234">
        <f>IF(O270="základní",K270,0)</f>
        <v>0</v>
      </c>
      <c r="BF270" s="234">
        <f>IF(O270="snížená",K270,0)</f>
        <v>0</v>
      </c>
      <c r="BG270" s="234">
        <f>IF(O270="zákl. přenesená",K270,0)</f>
        <v>0</v>
      </c>
      <c r="BH270" s="234">
        <f>IF(O270="sníž. přenesená",K270,0)</f>
        <v>0</v>
      </c>
      <c r="BI270" s="234">
        <f>IF(O270="nulová",K270,0)</f>
        <v>0</v>
      </c>
      <c r="BJ270" s="17" t="s">
        <v>83</v>
      </c>
      <c r="BK270" s="234">
        <f>ROUND(P270*H270,2)</f>
        <v>0</v>
      </c>
      <c r="BL270" s="17" t="s">
        <v>175</v>
      </c>
      <c r="BM270" s="233" t="s">
        <v>342</v>
      </c>
    </row>
    <row r="271" s="2" customFormat="1">
      <c r="A271" s="38"/>
      <c r="B271" s="39"/>
      <c r="C271" s="40"/>
      <c r="D271" s="235" t="s">
        <v>176</v>
      </c>
      <c r="E271" s="40"/>
      <c r="F271" s="236" t="s">
        <v>336</v>
      </c>
      <c r="G271" s="40"/>
      <c r="H271" s="40"/>
      <c r="I271" s="237"/>
      <c r="J271" s="237"/>
      <c r="K271" s="40"/>
      <c r="L271" s="40"/>
      <c r="M271" s="44"/>
      <c r="N271" s="238"/>
      <c r="O271" s="239"/>
      <c r="P271" s="91"/>
      <c r="Q271" s="91"/>
      <c r="R271" s="91"/>
      <c r="S271" s="91"/>
      <c r="T271" s="91"/>
      <c r="U271" s="91"/>
      <c r="V271" s="91"/>
      <c r="W271" s="91"/>
      <c r="X271" s="92"/>
      <c r="Y271" s="38"/>
      <c r="Z271" s="38"/>
      <c r="AA271" s="38"/>
      <c r="AB271" s="38"/>
      <c r="AC271" s="38"/>
      <c r="AD271" s="38"/>
      <c r="AE271" s="38"/>
      <c r="AT271" s="17" t="s">
        <v>176</v>
      </c>
      <c r="AU271" s="17" t="s">
        <v>85</v>
      </c>
    </row>
    <row r="272" s="13" customFormat="1">
      <c r="A272" s="13"/>
      <c r="B272" s="240"/>
      <c r="C272" s="241"/>
      <c r="D272" s="235" t="s">
        <v>205</v>
      </c>
      <c r="E272" s="242" t="s">
        <v>1</v>
      </c>
      <c r="F272" s="243" t="s">
        <v>338</v>
      </c>
      <c r="G272" s="241"/>
      <c r="H272" s="244">
        <v>62.59</v>
      </c>
      <c r="I272" s="245"/>
      <c r="J272" s="245"/>
      <c r="K272" s="241"/>
      <c r="L272" s="241"/>
      <c r="M272" s="246"/>
      <c r="N272" s="247"/>
      <c r="O272" s="248"/>
      <c r="P272" s="248"/>
      <c r="Q272" s="248"/>
      <c r="R272" s="248"/>
      <c r="S272" s="248"/>
      <c r="T272" s="248"/>
      <c r="U272" s="248"/>
      <c r="V272" s="248"/>
      <c r="W272" s="248"/>
      <c r="X272" s="249"/>
      <c r="Y272" s="13"/>
      <c r="Z272" s="13"/>
      <c r="AA272" s="13"/>
      <c r="AB272" s="13"/>
      <c r="AC272" s="13"/>
      <c r="AD272" s="13"/>
      <c r="AE272" s="13"/>
      <c r="AT272" s="250" t="s">
        <v>205</v>
      </c>
      <c r="AU272" s="250" t="s">
        <v>85</v>
      </c>
      <c r="AV272" s="13" t="s">
        <v>85</v>
      </c>
      <c r="AW272" s="13" t="s">
        <v>5</v>
      </c>
      <c r="AX272" s="13" t="s">
        <v>76</v>
      </c>
      <c r="AY272" s="250" t="s">
        <v>168</v>
      </c>
    </row>
    <row r="273" s="14" customFormat="1">
      <c r="A273" s="14"/>
      <c r="B273" s="251"/>
      <c r="C273" s="252"/>
      <c r="D273" s="235" t="s">
        <v>205</v>
      </c>
      <c r="E273" s="253" t="s">
        <v>1</v>
      </c>
      <c r="F273" s="254" t="s">
        <v>207</v>
      </c>
      <c r="G273" s="252"/>
      <c r="H273" s="255">
        <v>62.59</v>
      </c>
      <c r="I273" s="256"/>
      <c r="J273" s="256"/>
      <c r="K273" s="252"/>
      <c r="L273" s="252"/>
      <c r="M273" s="257"/>
      <c r="N273" s="258"/>
      <c r="O273" s="259"/>
      <c r="P273" s="259"/>
      <c r="Q273" s="259"/>
      <c r="R273" s="259"/>
      <c r="S273" s="259"/>
      <c r="T273" s="259"/>
      <c r="U273" s="259"/>
      <c r="V273" s="259"/>
      <c r="W273" s="259"/>
      <c r="X273" s="260"/>
      <c r="Y273" s="14"/>
      <c r="Z273" s="14"/>
      <c r="AA273" s="14"/>
      <c r="AB273" s="14"/>
      <c r="AC273" s="14"/>
      <c r="AD273" s="14"/>
      <c r="AE273" s="14"/>
      <c r="AT273" s="261" t="s">
        <v>205</v>
      </c>
      <c r="AU273" s="261" t="s">
        <v>85</v>
      </c>
      <c r="AV273" s="14" t="s">
        <v>175</v>
      </c>
      <c r="AW273" s="14" t="s">
        <v>5</v>
      </c>
      <c r="AX273" s="14" t="s">
        <v>83</v>
      </c>
      <c r="AY273" s="261" t="s">
        <v>168</v>
      </c>
    </row>
    <row r="274" s="2" customFormat="1" ht="24.15" customHeight="1">
      <c r="A274" s="38"/>
      <c r="B274" s="39"/>
      <c r="C274" s="221" t="s">
        <v>255</v>
      </c>
      <c r="D274" s="221" t="s">
        <v>171</v>
      </c>
      <c r="E274" s="222" t="s">
        <v>340</v>
      </c>
      <c r="F274" s="223" t="s">
        <v>341</v>
      </c>
      <c r="G274" s="224" t="s">
        <v>203</v>
      </c>
      <c r="H274" s="225">
        <v>62.59</v>
      </c>
      <c r="I274" s="226"/>
      <c r="J274" s="226"/>
      <c r="K274" s="227">
        <f>ROUND(P274*H274,2)</f>
        <v>0</v>
      </c>
      <c r="L274" s="223" t="s">
        <v>1</v>
      </c>
      <c r="M274" s="44"/>
      <c r="N274" s="228" t="s">
        <v>1</v>
      </c>
      <c r="O274" s="229" t="s">
        <v>39</v>
      </c>
      <c r="P274" s="230">
        <f>I274+J274</f>
        <v>0</v>
      </c>
      <c r="Q274" s="230">
        <f>ROUND(I274*H274,2)</f>
        <v>0</v>
      </c>
      <c r="R274" s="230">
        <f>ROUND(J274*H274,2)</f>
        <v>0</v>
      </c>
      <c r="S274" s="91"/>
      <c r="T274" s="231">
        <f>S274*H274</f>
        <v>0</v>
      </c>
      <c r="U274" s="231">
        <v>0</v>
      </c>
      <c r="V274" s="231">
        <f>U274*H274</f>
        <v>0</v>
      </c>
      <c r="W274" s="231">
        <v>0</v>
      </c>
      <c r="X274" s="232">
        <f>W274*H274</f>
        <v>0</v>
      </c>
      <c r="Y274" s="38"/>
      <c r="Z274" s="38"/>
      <c r="AA274" s="38"/>
      <c r="AB274" s="38"/>
      <c r="AC274" s="38"/>
      <c r="AD274" s="38"/>
      <c r="AE274" s="38"/>
      <c r="AR274" s="233" t="s">
        <v>175</v>
      </c>
      <c r="AT274" s="233" t="s">
        <v>171</v>
      </c>
      <c r="AU274" s="233" t="s">
        <v>85</v>
      </c>
      <c r="AY274" s="17" t="s">
        <v>168</v>
      </c>
      <c r="BE274" s="234">
        <f>IF(O274="základní",K274,0)</f>
        <v>0</v>
      </c>
      <c r="BF274" s="234">
        <f>IF(O274="snížená",K274,0)</f>
        <v>0</v>
      </c>
      <c r="BG274" s="234">
        <f>IF(O274="zákl. přenesená",K274,0)</f>
        <v>0</v>
      </c>
      <c r="BH274" s="234">
        <f>IF(O274="sníž. přenesená",K274,0)</f>
        <v>0</v>
      </c>
      <c r="BI274" s="234">
        <f>IF(O274="nulová",K274,0)</f>
        <v>0</v>
      </c>
      <c r="BJ274" s="17" t="s">
        <v>83</v>
      </c>
      <c r="BK274" s="234">
        <f>ROUND(P274*H274,2)</f>
        <v>0</v>
      </c>
      <c r="BL274" s="17" t="s">
        <v>175</v>
      </c>
      <c r="BM274" s="233" t="s">
        <v>345</v>
      </c>
    </row>
    <row r="275" s="2" customFormat="1">
      <c r="A275" s="38"/>
      <c r="B275" s="39"/>
      <c r="C275" s="40"/>
      <c r="D275" s="235" t="s">
        <v>176</v>
      </c>
      <c r="E275" s="40"/>
      <c r="F275" s="236" t="s">
        <v>341</v>
      </c>
      <c r="G275" s="40"/>
      <c r="H275" s="40"/>
      <c r="I275" s="237"/>
      <c r="J275" s="237"/>
      <c r="K275" s="40"/>
      <c r="L275" s="40"/>
      <c r="M275" s="44"/>
      <c r="N275" s="238"/>
      <c r="O275" s="239"/>
      <c r="P275" s="91"/>
      <c r="Q275" s="91"/>
      <c r="R275" s="91"/>
      <c r="S275" s="91"/>
      <c r="T275" s="91"/>
      <c r="U275" s="91"/>
      <c r="V275" s="91"/>
      <c r="W275" s="91"/>
      <c r="X275" s="92"/>
      <c r="Y275" s="38"/>
      <c r="Z275" s="38"/>
      <c r="AA275" s="38"/>
      <c r="AB275" s="38"/>
      <c r="AC275" s="38"/>
      <c r="AD275" s="38"/>
      <c r="AE275" s="38"/>
      <c r="AT275" s="17" t="s">
        <v>176</v>
      </c>
      <c r="AU275" s="17" t="s">
        <v>85</v>
      </c>
    </row>
    <row r="276" s="2" customFormat="1" ht="24.15" customHeight="1">
      <c r="A276" s="38"/>
      <c r="B276" s="39"/>
      <c r="C276" s="221" t="s">
        <v>348</v>
      </c>
      <c r="D276" s="221" t="s">
        <v>171</v>
      </c>
      <c r="E276" s="222" t="s">
        <v>343</v>
      </c>
      <c r="F276" s="223" t="s">
        <v>344</v>
      </c>
      <c r="G276" s="224" t="s">
        <v>226</v>
      </c>
      <c r="H276" s="225">
        <v>0.499</v>
      </c>
      <c r="I276" s="226"/>
      <c r="J276" s="226"/>
      <c r="K276" s="227">
        <f>ROUND(P276*H276,2)</f>
        <v>0</v>
      </c>
      <c r="L276" s="223" t="s">
        <v>1</v>
      </c>
      <c r="M276" s="44"/>
      <c r="N276" s="228" t="s">
        <v>1</v>
      </c>
      <c r="O276" s="229" t="s">
        <v>39</v>
      </c>
      <c r="P276" s="230">
        <f>I276+J276</f>
        <v>0</v>
      </c>
      <c r="Q276" s="230">
        <f>ROUND(I276*H276,2)</f>
        <v>0</v>
      </c>
      <c r="R276" s="230">
        <f>ROUND(J276*H276,2)</f>
        <v>0</v>
      </c>
      <c r="S276" s="91"/>
      <c r="T276" s="231">
        <f>S276*H276</f>
        <v>0</v>
      </c>
      <c r="U276" s="231">
        <v>0</v>
      </c>
      <c r="V276" s="231">
        <f>U276*H276</f>
        <v>0</v>
      </c>
      <c r="W276" s="231">
        <v>0</v>
      </c>
      <c r="X276" s="232">
        <f>W276*H276</f>
        <v>0</v>
      </c>
      <c r="Y276" s="38"/>
      <c r="Z276" s="38"/>
      <c r="AA276" s="38"/>
      <c r="AB276" s="38"/>
      <c r="AC276" s="38"/>
      <c r="AD276" s="38"/>
      <c r="AE276" s="38"/>
      <c r="AR276" s="233" t="s">
        <v>175</v>
      </c>
      <c r="AT276" s="233" t="s">
        <v>171</v>
      </c>
      <c r="AU276" s="233" t="s">
        <v>85</v>
      </c>
      <c r="AY276" s="17" t="s">
        <v>168</v>
      </c>
      <c r="BE276" s="234">
        <f>IF(O276="základní",K276,0)</f>
        <v>0</v>
      </c>
      <c r="BF276" s="234">
        <f>IF(O276="snížená",K276,0)</f>
        <v>0</v>
      </c>
      <c r="BG276" s="234">
        <f>IF(O276="zákl. přenesená",K276,0)</f>
        <v>0</v>
      </c>
      <c r="BH276" s="234">
        <f>IF(O276="sníž. přenesená",K276,0)</f>
        <v>0</v>
      </c>
      <c r="BI276" s="234">
        <f>IF(O276="nulová",K276,0)</f>
        <v>0</v>
      </c>
      <c r="BJ276" s="17" t="s">
        <v>83</v>
      </c>
      <c r="BK276" s="234">
        <f>ROUND(P276*H276,2)</f>
        <v>0</v>
      </c>
      <c r="BL276" s="17" t="s">
        <v>175</v>
      </c>
      <c r="BM276" s="233" t="s">
        <v>351</v>
      </c>
    </row>
    <row r="277" s="2" customFormat="1">
      <c r="A277" s="38"/>
      <c r="B277" s="39"/>
      <c r="C277" s="40"/>
      <c r="D277" s="235" t="s">
        <v>176</v>
      </c>
      <c r="E277" s="40"/>
      <c r="F277" s="236" t="s">
        <v>344</v>
      </c>
      <c r="G277" s="40"/>
      <c r="H277" s="40"/>
      <c r="I277" s="237"/>
      <c r="J277" s="237"/>
      <c r="K277" s="40"/>
      <c r="L277" s="40"/>
      <c r="M277" s="44"/>
      <c r="N277" s="238"/>
      <c r="O277" s="239"/>
      <c r="P277" s="91"/>
      <c r="Q277" s="91"/>
      <c r="R277" s="91"/>
      <c r="S277" s="91"/>
      <c r="T277" s="91"/>
      <c r="U277" s="91"/>
      <c r="V277" s="91"/>
      <c r="W277" s="91"/>
      <c r="X277" s="92"/>
      <c r="Y277" s="38"/>
      <c r="Z277" s="38"/>
      <c r="AA277" s="38"/>
      <c r="AB277" s="38"/>
      <c r="AC277" s="38"/>
      <c r="AD277" s="38"/>
      <c r="AE277" s="38"/>
      <c r="AT277" s="17" t="s">
        <v>176</v>
      </c>
      <c r="AU277" s="17" t="s">
        <v>85</v>
      </c>
    </row>
    <row r="278" s="13" customFormat="1">
      <c r="A278" s="13"/>
      <c r="B278" s="240"/>
      <c r="C278" s="241"/>
      <c r="D278" s="235" t="s">
        <v>205</v>
      </c>
      <c r="E278" s="242" t="s">
        <v>1</v>
      </c>
      <c r="F278" s="243" t="s">
        <v>346</v>
      </c>
      <c r="G278" s="241"/>
      <c r="H278" s="244">
        <v>0.499</v>
      </c>
      <c r="I278" s="245"/>
      <c r="J278" s="245"/>
      <c r="K278" s="241"/>
      <c r="L278" s="241"/>
      <c r="M278" s="246"/>
      <c r="N278" s="247"/>
      <c r="O278" s="248"/>
      <c r="P278" s="248"/>
      <c r="Q278" s="248"/>
      <c r="R278" s="248"/>
      <c r="S278" s="248"/>
      <c r="T278" s="248"/>
      <c r="U278" s="248"/>
      <c r="V278" s="248"/>
      <c r="W278" s="248"/>
      <c r="X278" s="249"/>
      <c r="Y278" s="13"/>
      <c r="Z278" s="13"/>
      <c r="AA278" s="13"/>
      <c r="AB278" s="13"/>
      <c r="AC278" s="13"/>
      <c r="AD278" s="13"/>
      <c r="AE278" s="13"/>
      <c r="AT278" s="250" t="s">
        <v>205</v>
      </c>
      <c r="AU278" s="250" t="s">
        <v>85</v>
      </c>
      <c r="AV278" s="13" t="s">
        <v>85</v>
      </c>
      <c r="AW278" s="13" t="s">
        <v>5</v>
      </c>
      <c r="AX278" s="13" t="s">
        <v>76</v>
      </c>
      <c r="AY278" s="250" t="s">
        <v>168</v>
      </c>
    </row>
    <row r="279" s="14" customFormat="1">
      <c r="A279" s="14"/>
      <c r="B279" s="251"/>
      <c r="C279" s="252"/>
      <c r="D279" s="235" t="s">
        <v>205</v>
      </c>
      <c r="E279" s="253" t="s">
        <v>1</v>
      </c>
      <c r="F279" s="254" t="s">
        <v>207</v>
      </c>
      <c r="G279" s="252"/>
      <c r="H279" s="255">
        <v>0.499</v>
      </c>
      <c r="I279" s="256"/>
      <c r="J279" s="256"/>
      <c r="K279" s="252"/>
      <c r="L279" s="252"/>
      <c r="M279" s="257"/>
      <c r="N279" s="258"/>
      <c r="O279" s="259"/>
      <c r="P279" s="259"/>
      <c r="Q279" s="259"/>
      <c r="R279" s="259"/>
      <c r="S279" s="259"/>
      <c r="T279" s="259"/>
      <c r="U279" s="259"/>
      <c r="V279" s="259"/>
      <c r="W279" s="259"/>
      <c r="X279" s="260"/>
      <c r="Y279" s="14"/>
      <c r="Z279" s="14"/>
      <c r="AA279" s="14"/>
      <c r="AB279" s="14"/>
      <c r="AC279" s="14"/>
      <c r="AD279" s="14"/>
      <c r="AE279" s="14"/>
      <c r="AT279" s="261" t="s">
        <v>205</v>
      </c>
      <c r="AU279" s="261" t="s">
        <v>85</v>
      </c>
      <c r="AV279" s="14" t="s">
        <v>175</v>
      </c>
      <c r="AW279" s="14" t="s">
        <v>5</v>
      </c>
      <c r="AX279" s="14" t="s">
        <v>83</v>
      </c>
      <c r="AY279" s="261" t="s">
        <v>168</v>
      </c>
    </row>
    <row r="280" s="12" customFormat="1" ht="22.8" customHeight="1">
      <c r="A280" s="12"/>
      <c r="B280" s="204"/>
      <c r="C280" s="205"/>
      <c r="D280" s="206" t="s">
        <v>75</v>
      </c>
      <c r="E280" s="219" t="s">
        <v>175</v>
      </c>
      <c r="F280" s="219" t="s">
        <v>347</v>
      </c>
      <c r="G280" s="205"/>
      <c r="H280" s="205"/>
      <c r="I280" s="208"/>
      <c r="J280" s="208"/>
      <c r="K280" s="220">
        <f>BK280</f>
        <v>0</v>
      </c>
      <c r="L280" s="205"/>
      <c r="M280" s="210"/>
      <c r="N280" s="211"/>
      <c r="O280" s="212"/>
      <c r="P280" s="212"/>
      <c r="Q280" s="213">
        <f>SUM(Q281:Q305)</f>
        <v>0</v>
      </c>
      <c r="R280" s="213">
        <f>SUM(R281:R305)</f>
        <v>0</v>
      </c>
      <c r="S280" s="212"/>
      <c r="T280" s="214">
        <f>SUM(T281:T305)</f>
        <v>0</v>
      </c>
      <c r="U280" s="212"/>
      <c r="V280" s="214">
        <f>SUM(V281:V305)</f>
        <v>0</v>
      </c>
      <c r="W280" s="212"/>
      <c r="X280" s="215">
        <f>SUM(X281:X305)</f>
        <v>0</v>
      </c>
      <c r="Y280" s="12"/>
      <c r="Z280" s="12"/>
      <c r="AA280" s="12"/>
      <c r="AB280" s="12"/>
      <c r="AC280" s="12"/>
      <c r="AD280" s="12"/>
      <c r="AE280" s="12"/>
      <c r="AR280" s="216" t="s">
        <v>83</v>
      </c>
      <c r="AT280" s="217" t="s">
        <v>75</v>
      </c>
      <c r="AU280" s="217" t="s">
        <v>83</v>
      </c>
      <c r="AY280" s="216" t="s">
        <v>168</v>
      </c>
      <c r="BK280" s="218">
        <f>SUM(BK281:BK305)</f>
        <v>0</v>
      </c>
    </row>
    <row r="281" s="2" customFormat="1" ht="24.15" customHeight="1">
      <c r="A281" s="38"/>
      <c r="B281" s="39"/>
      <c r="C281" s="221" t="s">
        <v>258</v>
      </c>
      <c r="D281" s="221" t="s">
        <v>171</v>
      </c>
      <c r="E281" s="222" t="s">
        <v>349</v>
      </c>
      <c r="F281" s="223" t="s">
        <v>350</v>
      </c>
      <c r="G281" s="224" t="s">
        <v>226</v>
      </c>
      <c r="H281" s="225">
        <v>0.6</v>
      </c>
      <c r="I281" s="226"/>
      <c r="J281" s="226"/>
      <c r="K281" s="227">
        <f>ROUND(P281*H281,2)</f>
        <v>0</v>
      </c>
      <c r="L281" s="223" t="s">
        <v>1</v>
      </c>
      <c r="M281" s="44"/>
      <c r="N281" s="228" t="s">
        <v>1</v>
      </c>
      <c r="O281" s="229" t="s">
        <v>39</v>
      </c>
      <c r="P281" s="230">
        <f>I281+J281</f>
        <v>0</v>
      </c>
      <c r="Q281" s="230">
        <f>ROUND(I281*H281,2)</f>
        <v>0</v>
      </c>
      <c r="R281" s="230">
        <f>ROUND(J281*H281,2)</f>
        <v>0</v>
      </c>
      <c r="S281" s="91"/>
      <c r="T281" s="231">
        <f>S281*H281</f>
        <v>0</v>
      </c>
      <c r="U281" s="231">
        <v>0</v>
      </c>
      <c r="V281" s="231">
        <f>U281*H281</f>
        <v>0</v>
      </c>
      <c r="W281" s="231">
        <v>0</v>
      </c>
      <c r="X281" s="232">
        <f>W281*H281</f>
        <v>0</v>
      </c>
      <c r="Y281" s="38"/>
      <c r="Z281" s="38"/>
      <c r="AA281" s="38"/>
      <c r="AB281" s="38"/>
      <c r="AC281" s="38"/>
      <c r="AD281" s="38"/>
      <c r="AE281" s="38"/>
      <c r="AR281" s="233" t="s">
        <v>175</v>
      </c>
      <c r="AT281" s="233" t="s">
        <v>171</v>
      </c>
      <c r="AU281" s="233" t="s">
        <v>85</v>
      </c>
      <c r="AY281" s="17" t="s">
        <v>168</v>
      </c>
      <c r="BE281" s="234">
        <f>IF(O281="základní",K281,0)</f>
        <v>0</v>
      </c>
      <c r="BF281" s="234">
        <f>IF(O281="snížená",K281,0)</f>
        <v>0</v>
      </c>
      <c r="BG281" s="234">
        <f>IF(O281="zákl. přenesená",K281,0)</f>
        <v>0</v>
      </c>
      <c r="BH281" s="234">
        <f>IF(O281="sníž. přenesená",K281,0)</f>
        <v>0</v>
      </c>
      <c r="BI281" s="234">
        <f>IF(O281="nulová",K281,0)</f>
        <v>0</v>
      </c>
      <c r="BJ281" s="17" t="s">
        <v>83</v>
      </c>
      <c r="BK281" s="234">
        <f>ROUND(P281*H281,2)</f>
        <v>0</v>
      </c>
      <c r="BL281" s="17" t="s">
        <v>175</v>
      </c>
      <c r="BM281" s="233" t="s">
        <v>354</v>
      </c>
    </row>
    <row r="282" s="2" customFormat="1">
      <c r="A282" s="38"/>
      <c r="B282" s="39"/>
      <c r="C282" s="40"/>
      <c r="D282" s="235" t="s">
        <v>176</v>
      </c>
      <c r="E282" s="40"/>
      <c r="F282" s="236" t="s">
        <v>350</v>
      </c>
      <c r="G282" s="40"/>
      <c r="H282" s="40"/>
      <c r="I282" s="237"/>
      <c r="J282" s="237"/>
      <c r="K282" s="40"/>
      <c r="L282" s="40"/>
      <c r="M282" s="44"/>
      <c r="N282" s="238"/>
      <c r="O282" s="239"/>
      <c r="P282" s="91"/>
      <c r="Q282" s="91"/>
      <c r="R282" s="91"/>
      <c r="S282" s="91"/>
      <c r="T282" s="91"/>
      <c r="U282" s="91"/>
      <c r="V282" s="91"/>
      <c r="W282" s="91"/>
      <c r="X282" s="92"/>
      <c r="Y282" s="38"/>
      <c r="Z282" s="38"/>
      <c r="AA282" s="38"/>
      <c r="AB282" s="38"/>
      <c r="AC282" s="38"/>
      <c r="AD282" s="38"/>
      <c r="AE282" s="38"/>
      <c r="AT282" s="17" t="s">
        <v>176</v>
      </c>
      <c r="AU282" s="17" t="s">
        <v>85</v>
      </c>
    </row>
    <row r="283" s="2" customFormat="1" ht="55.5" customHeight="1">
      <c r="A283" s="38"/>
      <c r="B283" s="39"/>
      <c r="C283" s="262" t="s">
        <v>355</v>
      </c>
      <c r="D283" s="262" t="s">
        <v>304</v>
      </c>
      <c r="E283" s="263" t="s">
        <v>352</v>
      </c>
      <c r="F283" s="264" t="s">
        <v>353</v>
      </c>
      <c r="G283" s="265" t="s">
        <v>226</v>
      </c>
      <c r="H283" s="266">
        <v>0.6</v>
      </c>
      <c r="I283" s="267"/>
      <c r="J283" s="268"/>
      <c r="K283" s="269">
        <f>ROUND(P283*H283,2)</f>
        <v>0</v>
      </c>
      <c r="L283" s="264" t="s">
        <v>1</v>
      </c>
      <c r="M283" s="270"/>
      <c r="N283" s="271" t="s">
        <v>1</v>
      </c>
      <c r="O283" s="229" t="s">
        <v>39</v>
      </c>
      <c r="P283" s="230">
        <f>I283+J283</f>
        <v>0</v>
      </c>
      <c r="Q283" s="230">
        <f>ROUND(I283*H283,2)</f>
        <v>0</v>
      </c>
      <c r="R283" s="230">
        <f>ROUND(J283*H283,2)</f>
        <v>0</v>
      </c>
      <c r="S283" s="91"/>
      <c r="T283" s="231">
        <f>S283*H283</f>
        <v>0</v>
      </c>
      <c r="U283" s="231">
        <v>0</v>
      </c>
      <c r="V283" s="231">
        <f>U283*H283</f>
        <v>0</v>
      </c>
      <c r="W283" s="231">
        <v>0</v>
      </c>
      <c r="X283" s="232">
        <f>W283*H283</f>
        <v>0</v>
      </c>
      <c r="Y283" s="38"/>
      <c r="Z283" s="38"/>
      <c r="AA283" s="38"/>
      <c r="AB283" s="38"/>
      <c r="AC283" s="38"/>
      <c r="AD283" s="38"/>
      <c r="AE283" s="38"/>
      <c r="AR283" s="233" t="s">
        <v>185</v>
      </c>
      <c r="AT283" s="233" t="s">
        <v>304</v>
      </c>
      <c r="AU283" s="233" t="s">
        <v>85</v>
      </c>
      <c r="AY283" s="17" t="s">
        <v>168</v>
      </c>
      <c r="BE283" s="234">
        <f>IF(O283="základní",K283,0)</f>
        <v>0</v>
      </c>
      <c r="BF283" s="234">
        <f>IF(O283="snížená",K283,0)</f>
        <v>0</v>
      </c>
      <c r="BG283" s="234">
        <f>IF(O283="zákl. přenesená",K283,0)</f>
        <v>0</v>
      </c>
      <c r="BH283" s="234">
        <f>IF(O283="sníž. přenesená",K283,0)</f>
        <v>0</v>
      </c>
      <c r="BI283" s="234">
        <f>IF(O283="nulová",K283,0)</f>
        <v>0</v>
      </c>
      <c r="BJ283" s="17" t="s">
        <v>83</v>
      </c>
      <c r="BK283" s="234">
        <f>ROUND(P283*H283,2)</f>
        <v>0</v>
      </c>
      <c r="BL283" s="17" t="s">
        <v>175</v>
      </c>
      <c r="BM283" s="233" t="s">
        <v>358</v>
      </c>
    </row>
    <row r="284" s="2" customFormat="1">
      <c r="A284" s="38"/>
      <c r="B284" s="39"/>
      <c r="C284" s="40"/>
      <c r="D284" s="235" t="s">
        <v>176</v>
      </c>
      <c r="E284" s="40"/>
      <c r="F284" s="236" t="s">
        <v>353</v>
      </c>
      <c r="G284" s="40"/>
      <c r="H284" s="40"/>
      <c r="I284" s="237"/>
      <c r="J284" s="237"/>
      <c r="K284" s="40"/>
      <c r="L284" s="40"/>
      <c r="M284" s="44"/>
      <c r="N284" s="238"/>
      <c r="O284" s="239"/>
      <c r="P284" s="91"/>
      <c r="Q284" s="91"/>
      <c r="R284" s="91"/>
      <c r="S284" s="91"/>
      <c r="T284" s="91"/>
      <c r="U284" s="91"/>
      <c r="V284" s="91"/>
      <c r="W284" s="91"/>
      <c r="X284" s="92"/>
      <c r="Y284" s="38"/>
      <c r="Z284" s="38"/>
      <c r="AA284" s="38"/>
      <c r="AB284" s="38"/>
      <c r="AC284" s="38"/>
      <c r="AD284" s="38"/>
      <c r="AE284" s="38"/>
      <c r="AT284" s="17" t="s">
        <v>176</v>
      </c>
      <c r="AU284" s="17" t="s">
        <v>85</v>
      </c>
    </row>
    <row r="285" s="2" customFormat="1" ht="21.75" customHeight="1">
      <c r="A285" s="38"/>
      <c r="B285" s="39"/>
      <c r="C285" s="221" t="s">
        <v>261</v>
      </c>
      <c r="D285" s="221" t="s">
        <v>171</v>
      </c>
      <c r="E285" s="222" t="s">
        <v>356</v>
      </c>
      <c r="F285" s="223" t="s">
        <v>357</v>
      </c>
      <c r="G285" s="224" t="s">
        <v>210</v>
      </c>
      <c r="H285" s="225">
        <v>17.469999999999998</v>
      </c>
      <c r="I285" s="226"/>
      <c r="J285" s="226"/>
      <c r="K285" s="227">
        <f>ROUND(P285*H285,2)</f>
        <v>0</v>
      </c>
      <c r="L285" s="223" t="s">
        <v>1</v>
      </c>
      <c r="M285" s="44"/>
      <c r="N285" s="228" t="s">
        <v>1</v>
      </c>
      <c r="O285" s="229" t="s">
        <v>39</v>
      </c>
      <c r="P285" s="230">
        <f>I285+J285</f>
        <v>0</v>
      </c>
      <c r="Q285" s="230">
        <f>ROUND(I285*H285,2)</f>
        <v>0</v>
      </c>
      <c r="R285" s="230">
        <f>ROUND(J285*H285,2)</f>
        <v>0</v>
      </c>
      <c r="S285" s="91"/>
      <c r="T285" s="231">
        <f>S285*H285</f>
        <v>0</v>
      </c>
      <c r="U285" s="231">
        <v>0</v>
      </c>
      <c r="V285" s="231">
        <f>U285*H285</f>
        <v>0</v>
      </c>
      <c r="W285" s="231">
        <v>0</v>
      </c>
      <c r="X285" s="232">
        <f>W285*H285</f>
        <v>0</v>
      </c>
      <c r="Y285" s="38"/>
      <c r="Z285" s="38"/>
      <c r="AA285" s="38"/>
      <c r="AB285" s="38"/>
      <c r="AC285" s="38"/>
      <c r="AD285" s="38"/>
      <c r="AE285" s="38"/>
      <c r="AR285" s="233" t="s">
        <v>175</v>
      </c>
      <c r="AT285" s="233" t="s">
        <v>171</v>
      </c>
      <c r="AU285" s="233" t="s">
        <v>85</v>
      </c>
      <c r="AY285" s="17" t="s">
        <v>168</v>
      </c>
      <c r="BE285" s="234">
        <f>IF(O285="základní",K285,0)</f>
        <v>0</v>
      </c>
      <c r="BF285" s="234">
        <f>IF(O285="snížená",K285,0)</f>
        <v>0</v>
      </c>
      <c r="BG285" s="234">
        <f>IF(O285="zákl. přenesená",K285,0)</f>
        <v>0</v>
      </c>
      <c r="BH285" s="234">
        <f>IF(O285="sníž. přenesená",K285,0)</f>
        <v>0</v>
      </c>
      <c r="BI285" s="234">
        <f>IF(O285="nulová",K285,0)</f>
        <v>0</v>
      </c>
      <c r="BJ285" s="17" t="s">
        <v>83</v>
      </c>
      <c r="BK285" s="234">
        <f>ROUND(P285*H285,2)</f>
        <v>0</v>
      </c>
      <c r="BL285" s="17" t="s">
        <v>175</v>
      </c>
      <c r="BM285" s="233" t="s">
        <v>363</v>
      </c>
    </row>
    <row r="286" s="2" customFormat="1">
      <c r="A286" s="38"/>
      <c r="B286" s="39"/>
      <c r="C286" s="40"/>
      <c r="D286" s="235" t="s">
        <v>176</v>
      </c>
      <c r="E286" s="40"/>
      <c r="F286" s="236" t="s">
        <v>357</v>
      </c>
      <c r="G286" s="40"/>
      <c r="H286" s="40"/>
      <c r="I286" s="237"/>
      <c r="J286" s="237"/>
      <c r="K286" s="40"/>
      <c r="L286" s="40"/>
      <c r="M286" s="44"/>
      <c r="N286" s="238"/>
      <c r="O286" s="239"/>
      <c r="P286" s="91"/>
      <c r="Q286" s="91"/>
      <c r="R286" s="91"/>
      <c r="S286" s="91"/>
      <c r="T286" s="91"/>
      <c r="U286" s="91"/>
      <c r="V286" s="91"/>
      <c r="W286" s="91"/>
      <c r="X286" s="92"/>
      <c r="Y286" s="38"/>
      <c r="Z286" s="38"/>
      <c r="AA286" s="38"/>
      <c r="AB286" s="38"/>
      <c r="AC286" s="38"/>
      <c r="AD286" s="38"/>
      <c r="AE286" s="38"/>
      <c r="AT286" s="17" t="s">
        <v>176</v>
      </c>
      <c r="AU286" s="17" t="s">
        <v>85</v>
      </c>
    </row>
    <row r="287" s="13" customFormat="1">
      <c r="A287" s="13"/>
      <c r="B287" s="240"/>
      <c r="C287" s="241"/>
      <c r="D287" s="235" t="s">
        <v>205</v>
      </c>
      <c r="E287" s="242" t="s">
        <v>1</v>
      </c>
      <c r="F287" s="243" t="s">
        <v>359</v>
      </c>
      <c r="G287" s="241"/>
      <c r="H287" s="244">
        <v>13.764</v>
      </c>
      <c r="I287" s="245"/>
      <c r="J287" s="245"/>
      <c r="K287" s="241"/>
      <c r="L287" s="241"/>
      <c r="M287" s="246"/>
      <c r="N287" s="247"/>
      <c r="O287" s="248"/>
      <c r="P287" s="248"/>
      <c r="Q287" s="248"/>
      <c r="R287" s="248"/>
      <c r="S287" s="248"/>
      <c r="T287" s="248"/>
      <c r="U287" s="248"/>
      <c r="V287" s="248"/>
      <c r="W287" s="248"/>
      <c r="X287" s="249"/>
      <c r="Y287" s="13"/>
      <c r="Z287" s="13"/>
      <c r="AA287" s="13"/>
      <c r="AB287" s="13"/>
      <c r="AC287" s="13"/>
      <c r="AD287" s="13"/>
      <c r="AE287" s="13"/>
      <c r="AT287" s="250" t="s">
        <v>205</v>
      </c>
      <c r="AU287" s="250" t="s">
        <v>85</v>
      </c>
      <c r="AV287" s="13" t="s">
        <v>85</v>
      </c>
      <c r="AW287" s="13" t="s">
        <v>5</v>
      </c>
      <c r="AX287" s="13" t="s">
        <v>76</v>
      </c>
      <c r="AY287" s="250" t="s">
        <v>168</v>
      </c>
    </row>
    <row r="288" s="13" customFormat="1">
      <c r="A288" s="13"/>
      <c r="B288" s="240"/>
      <c r="C288" s="241"/>
      <c r="D288" s="235" t="s">
        <v>205</v>
      </c>
      <c r="E288" s="242" t="s">
        <v>1</v>
      </c>
      <c r="F288" s="243" t="s">
        <v>360</v>
      </c>
      <c r="G288" s="241"/>
      <c r="H288" s="244">
        <v>3.706</v>
      </c>
      <c r="I288" s="245"/>
      <c r="J288" s="245"/>
      <c r="K288" s="241"/>
      <c r="L288" s="241"/>
      <c r="M288" s="246"/>
      <c r="N288" s="247"/>
      <c r="O288" s="248"/>
      <c r="P288" s="248"/>
      <c r="Q288" s="248"/>
      <c r="R288" s="248"/>
      <c r="S288" s="248"/>
      <c r="T288" s="248"/>
      <c r="U288" s="248"/>
      <c r="V288" s="248"/>
      <c r="W288" s="248"/>
      <c r="X288" s="249"/>
      <c r="Y288" s="13"/>
      <c r="Z288" s="13"/>
      <c r="AA288" s="13"/>
      <c r="AB288" s="13"/>
      <c r="AC288" s="13"/>
      <c r="AD288" s="13"/>
      <c r="AE288" s="13"/>
      <c r="AT288" s="250" t="s">
        <v>205</v>
      </c>
      <c r="AU288" s="250" t="s">
        <v>85</v>
      </c>
      <c r="AV288" s="13" t="s">
        <v>85</v>
      </c>
      <c r="AW288" s="13" t="s">
        <v>5</v>
      </c>
      <c r="AX288" s="13" t="s">
        <v>76</v>
      </c>
      <c r="AY288" s="250" t="s">
        <v>168</v>
      </c>
    </row>
    <row r="289" s="14" customFormat="1">
      <c r="A289" s="14"/>
      <c r="B289" s="251"/>
      <c r="C289" s="252"/>
      <c r="D289" s="235" t="s">
        <v>205</v>
      </c>
      <c r="E289" s="253" t="s">
        <v>1</v>
      </c>
      <c r="F289" s="254" t="s">
        <v>207</v>
      </c>
      <c r="G289" s="252"/>
      <c r="H289" s="255">
        <v>17.469999999999998</v>
      </c>
      <c r="I289" s="256"/>
      <c r="J289" s="256"/>
      <c r="K289" s="252"/>
      <c r="L289" s="252"/>
      <c r="M289" s="257"/>
      <c r="N289" s="258"/>
      <c r="O289" s="259"/>
      <c r="P289" s="259"/>
      <c r="Q289" s="259"/>
      <c r="R289" s="259"/>
      <c r="S289" s="259"/>
      <c r="T289" s="259"/>
      <c r="U289" s="259"/>
      <c r="V289" s="259"/>
      <c r="W289" s="259"/>
      <c r="X289" s="260"/>
      <c r="Y289" s="14"/>
      <c r="Z289" s="14"/>
      <c r="AA289" s="14"/>
      <c r="AB289" s="14"/>
      <c r="AC289" s="14"/>
      <c r="AD289" s="14"/>
      <c r="AE289" s="14"/>
      <c r="AT289" s="261" t="s">
        <v>205</v>
      </c>
      <c r="AU289" s="261" t="s">
        <v>85</v>
      </c>
      <c r="AV289" s="14" t="s">
        <v>175</v>
      </c>
      <c r="AW289" s="14" t="s">
        <v>5</v>
      </c>
      <c r="AX289" s="14" t="s">
        <v>83</v>
      </c>
      <c r="AY289" s="261" t="s">
        <v>168</v>
      </c>
    </row>
    <row r="290" s="2" customFormat="1" ht="24.15" customHeight="1">
      <c r="A290" s="38"/>
      <c r="B290" s="39"/>
      <c r="C290" s="221" t="s">
        <v>365</v>
      </c>
      <c r="D290" s="221" t="s">
        <v>171</v>
      </c>
      <c r="E290" s="222" t="s">
        <v>361</v>
      </c>
      <c r="F290" s="223" t="s">
        <v>362</v>
      </c>
      <c r="G290" s="224" t="s">
        <v>203</v>
      </c>
      <c r="H290" s="225">
        <v>211.75</v>
      </c>
      <c r="I290" s="226"/>
      <c r="J290" s="226"/>
      <c r="K290" s="227">
        <f>ROUND(P290*H290,2)</f>
        <v>0</v>
      </c>
      <c r="L290" s="223" t="s">
        <v>1</v>
      </c>
      <c r="M290" s="44"/>
      <c r="N290" s="228" t="s">
        <v>1</v>
      </c>
      <c r="O290" s="229" t="s">
        <v>39</v>
      </c>
      <c r="P290" s="230">
        <f>I290+J290</f>
        <v>0</v>
      </c>
      <c r="Q290" s="230">
        <f>ROUND(I290*H290,2)</f>
        <v>0</v>
      </c>
      <c r="R290" s="230">
        <f>ROUND(J290*H290,2)</f>
        <v>0</v>
      </c>
      <c r="S290" s="91"/>
      <c r="T290" s="231">
        <f>S290*H290</f>
        <v>0</v>
      </c>
      <c r="U290" s="231">
        <v>0</v>
      </c>
      <c r="V290" s="231">
        <f>U290*H290</f>
        <v>0</v>
      </c>
      <c r="W290" s="231">
        <v>0</v>
      </c>
      <c r="X290" s="232">
        <f>W290*H290</f>
        <v>0</v>
      </c>
      <c r="Y290" s="38"/>
      <c r="Z290" s="38"/>
      <c r="AA290" s="38"/>
      <c r="AB290" s="38"/>
      <c r="AC290" s="38"/>
      <c r="AD290" s="38"/>
      <c r="AE290" s="38"/>
      <c r="AR290" s="233" t="s">
        <v>175</v>
      </c>
      <c r="AT290" s="233" t="s">
        <v>171</v>
      </c>
      <c r="AU290" s="233" t="s">
        <v>85</v>
      </c>
      <c r="AY290" s="17" t="s">
        <v>168</v>
      </c>
      <c r="BE290" s="234">
        <f>IF(O290="základní",K290,0)</f>
        <v>0</v>
      </c>
      <c r="BF290" s="234">
        <f>IF(O290="snížená",K290,0)</f>
        <v>0</v>
      </c>
      <c r="BG290" s="234">
        <f>IF(O290="zákl. přenesená",K290,0)</f>
        <v>0</v>
      </c>
      <c r="BH290" s="234">
        <f>IF(O290="sníž. přenesená",K290,0)</f>
        <v>0</v>
      </c>
      <c r="BI290" s="234">
        <f>IF(O290="nulová",K290,0)</f>
        <v>0</v>
      </c>
      <c r="BJ290" s="17" t="s">
        <v>83</v>
      </c>
      <c r="BK290" s="234">
        <f>ROUND(P290*H290,2)</f>
        <v>0</v>
      </c>
      <c r="BL290" s="17" t="s">
        <v>175</v>
      </c>
      <c r="BM290" s="233" t="s">
        <v>368</v>
      </c>
    </row>
    <row r="291" s="2" customFormat="1">
      <c r="A291" s="38"/>
      <c r="B291" s="39"/>
      <c r="C291" s="40"/>
      <c r="D291" s="235" t="s">
        <v>176</v>
      </c>
      <c r="E291" s="40"/>
      <c r="F291" s="236" t="s">
        <v>362</v>
      </c>
      <c r="G291" s="40"/>
      <c r="H291" s="40"/>
      <c r="I291" s="237"/>
      <c r="J291" s="237"/>
      <c r="K291" s="40"/>
      <c r="L291" s="40"/>
      <c r="M291" s="44"/>
      <c r="N291" s="238"/>
      <c r="O291" s="239"/>
      <c r="P291" s="91"/>
      <c r="Q291" s="91"/>
      <c r="R291" s="91"/>
      <c r="S291" s="91"/>
      <c r="T291" s="91"/>
      <c r="U291" s="91"/>
      <c r="V291" s="91"/>
      <c r="W291" s="91"/>
      <c r="X291" s="92"/>
      <c r="Y291" s="38"/>
      <c r="Z291" s="38"/>
      <c r="AA291" s="38"/>
      <c r="AB291" s="38"/>
      <c r="AC291" s="38"/>
      <c r="AD291" s="38"/>
      <c r="AE291" s="38"/>
      <c r="AT291" s="17" t="s">
        <v>176</v>
      </c>
      <c r="AU291" s="17" t="s">
        <v>85</v>
      </c>
    </row>
    <row r="292" s="13" customFormat="1">
      <c r="A292" s="13"/>
      <c r="B292" s="240"/>
      <c r="C292" s="241"/>
      <c r="D292" s="235" t="s">
        <v>205</v>
      </c>
      <c r="E292" s="242" t="s">
        <v>1</v>
      </c>
      <c r="F292" s="243" t="s">
        <v>364</v>
      </c>
      <c r="G292" s="241"/>
      <c r="H292" s="244">
        <v>211.75</v>
      </c>
      <c r="I292" s="245"/>
      <c r="J292" s="245"/>
      <c r="K292" s="241"/>
      <c r="L292" s="241"/>
      <c r="M292" s="246"/>
      <c r="N292" s="247"/>
      <c r="O292" s="248"/>
      <c r="P292" s="248"/>
      <c r="Q292" s="248"/>
      <c r="R292" s="248"/>
      <c r="S292" s="248"/>
      <c r="T292" s="248"/>
      <c r="U292" s="248"/>
      <c r="V292" s="248"/>
      <c r="W292" s="248"/>
      <c r="X292" s="249"/>
      <c r="Y292" s="13"/>
      <c r="Z292" s="13"/>
      <c r="AA292" s="13"/>
      <c r="AB292" s="13"/>
      <c r="AC292" s="13"/>
      <c r="AD292" s="13"/>
      <c r="AE292" s="13"/>
      <c r="AT292" s="250" t="s">
        <v>205</v>
      </c>
      <c r="AU292" s="250" t="s">
        <v>85</v>
      </c>
      <c r="AV292" s="13" t="s">
        <v>85</v>
      </c>
      <c r="AW292" s="13" t="s">
        <v>5</v>
      </c>
      <c r="AX292" s="13" t="s">
        <v>76</v>
      </c>
      <c r="AY292" s="250" t="s">
        <v>168</v>
      </c>
    </row>
    <row r="293" s="14" customFormat="1">
      <c r="A293" s="14"/>
      <c r="B293" s="251"/>
      <c r="C293" s="252"/>
      <c r="D293" s="235" t="s">
        <v>205</v>
      </c>
      <c r="E293" s="253" t="s">
        <v>1</v>
      </c>
      <c r="F293" s="254" t="s">
        <v>207</v>
      </c>
      <c r="G293" s="252"/>
      <c r="H293" s="255">
        <v>211.75</v>
      </c>
      <c r="I293" s="256"/>
      <c r="J293" s="256"/>
      <c r="K293" s="252"/>
      <c r="L293" s="252"/>
      <c r="M293" s="257"/>
      <c r="N293" s="258"/>
      <c r="O293" s="259"/>
      <c r="P293" s="259"/>
      <c r="Q293" s="259"/>
      <c r="R293" s="259"/>
      <c r="S293" s="259"/>
      <c r="T293" s="259"/>
      <c r="U293" s="259"/>
      <c r="V293" s="259"/>
      <c r="W293" s="259"/>
      <c r="X293" s="260"/>
      <c r="Y293" s="14"/>
      <c r="Z293" s="14"/>
      <c r="AA293" s="14"/>
      <c r="AB293" s="14"/>
      <c r="AC293" s="14"/>
      <c r="AD293" s="14"/>
      <c r="AE293" s="14"/>
      <c r="AT293" s="261" t="s">
        <v>205</v>
      </c>
      <c r="AU293" s="261" t="s">
        <v>85</v>
      </c>
      <c r="AV293" s="14" t="s">
        <v>175</v>
      </c>
      <c r="AW293" s="14" t="s">
        <v>5</v>
      </c>
      <c r="AX293" s="14" t="s">
        <v>83</v>
      </c>
      <c r="AY293" s="261" t="s">
        <v>168</v>
      </c>
    </row>
    <row r="294" s="2" customFormat="1" ht="21.75" customHeight="1">
      <c r="A294" s="38"/>
      <c r="B294" s="39"/>
      <c r="C294" s="221" t="s">
        <v>266</v>
      </c>
      <c r="D294" s="221" t="s">
        <v>171</v>
      </c>
      <c r="E294" s="222" t="s">
        <v>366</v>
      </c>
      <c r="F294" s="223" t="s">
        <v>367</v>
      </c>
      <c r="G294" s="224" t="s">
        <v>203</v>
      </c>
      <c r="H294" s="225">
        <v>56.6</v>
      </c>
      <c r="I294" s="226"/>
      <c r="J294" s="226"/>
      <c r="K294" s="227">
        <f>ROUND(P294*H294,2)</f>
        <v>0</v>
      </c>
      <c r="L294" s="223" t="s">
        <v>1</v>
      </c>
      <c r="M294" s="44"/>
      <c r="N294" s="228" t="s">
        <v>1</v>
      </c>
      <c r="O294" s="229" t="s">
        <v>39</v>
      </c>
      <c r="P294" s="230">
        <f>I294+J294</f>
        <v>0</v>
      </c>
      <c r="Q294" s="230">
        <f>ROUND(I294*H294,2)</f>
        <v>0</v>
      </c>
      <c r="R294" s="230">
        <f>ROUND(J294*H294,2)</f>
        <v>0</v>
      </c>
      <c r="S294" s="91"/>
      <c r="T294" s="231">
        <f>S294*H294</f>
        <v>0</v>
      </c>
      <c r="U294" s="231">
        <v>0</v>
      </c>
      <c r="V294" s="231">
        <f>U294*H294</f>
        <v>0</v>
      </c>
      <c r="W294" s="231">
        <v>0</v>
      </c>
      <c r="X294" s="232">
        <f>W294*H294</f>
        <v>0</v>
      </c>
      <c r="Y294" s="38"/>
      <c r="Z294" s="38"/>
      <c r="AA294" s="38"/>
      <c r="AB294" s="38"/>
      <c r="AC294" s="38"/>
      <c r="AD294" s="38"/>
      <c r="AE294" s="38"/>
      <c r="AR294" s="233" t="s">
        <v>175</v>
      </c>
      <c r="AT294" s="233" t="s">
        <v>171</v>
      </c>
      <c r="AU294" s="233" t="s">
        <v>85</v>
      </c>
      <c r="AY294" s="17" t="s">
        <v>168</v>
      </c>
      <c r="BE294" s="234">
        <f>IF(O294="základní",K294,0)</f>
        <v>0</v>
      </c>
      <c r="BF294" s="234">
        <f>IF(O294="snížená",K294,0)</f>
        <v>0</v>
      </c>
      <c r="BG294" s="234">
        <f>IF(O294="zákl. přenesená",K294,0)</f>
        <v>0</v>
      </c>
      <c r="BH294" s="234">
        <f>IF(O294="sníž. přenesená",K294,0)</f>
        <v>0</v>
      </c>
      <c r="BI294" s="234">
        <f>IF(O294="nulová",K294,0)</f>
        <v>0</v>
      </c>
      <c r="BJ294" s="17" t="s">
        <v>83</v>
      </c>
      <c r="BK294" s="234">
        <f>ROUND(P294*H294,2)</f>
        <v>0</v>
      </c>
      <c r="BL294" s="17" t="s">
        <v>175</v>
      </c>
      <c r="BM294" s="233" t="s">
        <v>372</v>
      </c>
    </row>
    <row r="295" s="2" customFormat="1">
      <c r="A295" s="38"/>
      <c r="B295" s="39"/>
      <c r="C295" s="40"/>
      <c r="D295" s="235" t="s">
        <v>176</v>
      </c>
      <c r="E295" s="40"/>
      <c r="F295" s="236" t="s">
        <v>367</v>
      </c>
      <c r="G295" s="40"/>
      <c r="H295" s="40"/>
      <c r="I295" s="237"/>
      <c r="J295" s="237"/>
      <c r="K295" s="40"/>
      <c r="L295" s="40"/>
      <c r="M295" s="44"/>
      <c r="N295" s="238"/>
      <c r="O295" s="239"/>
      <c r="P295" s="91"/>
      <c r="Q295" s="91"/>
      <c r="R295" s="91"/>
      <c r="S295" s="91"/>
      <c r="T295" s="91"/>
      <c r="U295" s="91"/>
      <c r="V295" s="91"/>
      <c r="W295" s="91"/>
      <c r="X295" s="92"/>
      <c r="Y295" s="38"/>
      <c r="Z295" s="38"/>
      <c r="AA295" s="38"/>
      <c r="AB295" s="38"/>
      <c r="AC295" s="38"/>
      <c r="AD295" s="38"/>
      <c r="AE295" s="38"/>
      <c r="AT295" s="17" t="s">
        <v>176</v>
      </c>
      <c r="AU295" s="17" t="s">
        <v>85</v>
      </c>
    </row>
    <row r="296" s="13" customFormat="1">
      <c r="A296" s="13"/>
      <c r="B296" s="240"/>
      <c r="C296" s="241"/>
      <c r="D296" s="235" t="s">
        <v>205</v>
      </c>
      <c r="E296" s="242" t="s">
        <v>1</v>
      </c>
      <c r="F296" s="243" t="s">
        <v>369</v>
      </c>
      <c r="G296" s="241"/>
      <c r="H296" s="244">
        <v>56.6</v>
      </c>
      <c r="I296" s="245"/>
      <c r="J296" s="245"/>
      <c r="K296" s="241"/>
      <c r="L296" s="241"/>
      <c r="M296" s="246"/>
      <c r="N296" s="247"/>
      <c r="O296" s="248"/>
      <c r="P296" s="248"/>
      <c r="Q296" s="248"/>
      <c r="R296" s="248"/>
      <c r="S296" s="248"/>
      <c r="T296" s="248"/>
      <c r="U296" s="248"/>
      <c r="V296" s="248"/>
      <c r="W296" s="248"/>
      <c r="X296" s="249"/>
      <c r="Y296" s="13"/>
      <c r="Z296" s="13"/>
      <c r="AA296" s="13"/>
      <c r="AB296" s="13"/>
      <c r="AC296" s="13"/>
      <c r="AD296" s="13"/>
      <c r="AE296" s="13"/>
      <c r="AT296" s="250" t="s">
        <v>205</v>
      </c>
      <c r="AU296" s="250" t="s">
        <v>85</v>
      </c>
      <c r="AV296" s="13" t="s">
        <v>85</v>
      </c>
      <c r="AW296" s="13" t="s">
        <v>5</v>
      </c>
      <c r="AX296" s="13" t="s">
        <v>76</v>
      </c>
      <c r="AY296" s="250" t="s">
        <v>168</v>
      </c>
    </row>
    <row r="297" s="14" customFormat="1">
      <c r="A297" s="14"/>
      <c r="B297" s="251"/>
      <c r="C297" s="252"/>
      <c r="D297" s="235" t="s">
        <v>205</v>
      </c>
      <c r="E297" s="253" t="s">
        <v>1</v>
      </c>
      <c r="F297" s="254" t="s">
        <v>207</v>
      </c>
      <c r="G297" s="252"/>
      <c r="H297" s="255">
        <v>56.6</v>
      </c>
      <c r="I297" s="256"/>
      <c r="J297" s="256"/>
      <c r="K297" s="252"/>
      <c r="L297" s="252"/>
      <c r="M297" s="257"/>
      <c r="N297" s="258"/>
      <c r="O297" s="259"/>
      <c r="P297" s="259"/>
      <c r="Q297" s="259"/>
      <c r="R297" s="259"/>
      <c r="S297" s="259"/>
      <c r="T297" s="259"/>
      <c r="U297" s="259"/>
      <c r="V297" s="259"/>
      <c r="W297" s="259"/>
      <c r="X297" s="260"/>
      <c r="Y297" s="14"/>
      <c r="Z297" s="14"/>
      <c r="AA297" s="14"/>
      <c r="AB297" s="14"/>
      <c r="AC297" s="14"/>
      <c r="AD297" s="14"/>
      <c r="AE297" s="14"/>
      <c r="AT297" s="261" t="s">
        <v>205</v>
      </c>
      <c r="AU297" s="261" t="s">
        <v>85</v>
      </c>
      <c r="AV297" s="14" t="s">
        <v>175</v>
      </c>
      <c r="AW297" s="14" t="s">
        <v>5</v>
      </c>
      <c r="AX297" s="14" t="s">
        <v>83</v>
      </c>
      <c r="AY297" s="261" t="s">
        <v>168</v>
      </c>
    </row>
    <row r="298" s="2" customFormat="1" ht="16.5" customHeight="1">
      <c r="A298" s="38"/>
      <c r="B298" s="39"/>
      <c r="C298" s="221" t="s">
        <v>374</v>
      </c>
      <c r="D298" s="221" t="s">
        <v>171</v>
      </c>
      <c r="E298" s="222" t="s">
        <v>370</v>
      </c>
      <c r="F298" s="223" t="s">
        <v>371</v>
      </c>
      <c r="G298" s="224" t="s">
        <v>226</v>
      </c>
      <c r="H298" s="225">
        <v>0.508</v>
      </c>
      <c r="I298" s="226"/>
      <c r="J298" s="226"/>
      <c r="K298" s="227">
        <f>ROUND(P298*H298,2)</f>
        <v>0</v>
      </c>
      <c r="L298" s="223" t="s">
        <v>1</v>
      </c>
      <c r="M298" s="44"/>
      <c r="N298" s="228" t="s">
        <v>1</v>
      </c>
      <c r="O298" s="229" t="s">
        <v>39</v>
      </c>
      <c r="P298" s="230">
        <f>I298+J298</f>
        <v>0</v>
      </c>
      <c r="Q298" s="230">
        <f>ROUND(I298*H298,2)</f>
        <v>0</v>
      </c>
      <c r="R298" s="230">
        <f>ROUND(J298*H298,2)</f>
        <v>0</v>
      </c>
      <c r="S298" s="91"/>
      <c r="T298" s="231">
        <f>S298*H298</f>
        <v>0</v>
      </c>
      <c r="U298" s="231">
        <v>0</v>
      </c>
      <c r="V298" s="231">
        <f>U298*H298</f>
        <v>0</v>
      </c>
      <c r="W298" s="231">
        <v>0</v>
      </c>
      <c r="X298" s="232">
        <f>W298*H298</f>
        <v>0</v>
      </c>
      <c r="Y298" s="38"/>
      <c r="Z298" s="38"/>
      <c r="AA298" s="38"/>
      <c r="AB298" s="38"/>
      <c r="AC298" s="38"/>
      <c r="AD298" s="38"/>
      <c r="AE298" s="38"/>
      <c r="AR298" s="233" t="s">
        <v>175</v>
      </c>
      <c r="AT298" s="233" t="s">
        <v>171</v>
      </c>
      <c r="AU298" s="233" t="s">
        <v>85</v>
      </c>
      <c r="AY298" s="17" t="s">
        <v>168</v>
      </c>
      <c r="BE298" s="234">
        <f>IF(O298="základní",K298,0)</f>
        <v>0</v>
      </c>
      <c r="BF298" s="234">
        <f>IF(O298="snížená",K298,0)</f>
        <v>0</v>
      </c>
      <c r="BG298" s="234">
        <f>IF(O298="zákl. přenesená",K298,0)</f>
        <v>0</v>
      </c>
      <c r="BH298" s="234">
        <f>IF(O298="sníž. přenesená",K298,0)</f>
        <v>0</v>
      </c>
      <c r="BI298" s="234">
        <f>IF(O298="nulová",K298,0)</f>
        <v>0</v>
      </c>
      <c r="BJ298" s="17" t="s">
        <v>83</v>
      </c>
      <c r="BK298" s="234">
        <f>ROUND(P298*H298,2)</f>
        <v>0</v>
      </c>
      <c r="BL298" s="17" t="s">
        <v>175</v>
      </c>
      <c r="BM298" s="233" t="s">
        <v>377</v>
      </c>
    </row>
    <row r="299" s="2" customFormat="1">
      <c r="A299" s="38"/>
      <c r="B299" s="39"/>
      <c r="C299" s="40"/>
      <c r="D299" s="235" t="s">
        <v>176</v>
      </c>
      <c r="E299" s="40"/>
      <c r="F299" s="236" t="s">
        <v>371</v>
      </c>
      <c r="G299" s="40"/>
      <c r="H299" s="40"/>
      <c r="I299" s="237"/>
      <c r="J299" s="237"/>
      <c r="K299" s="40"/>
      <c r="L299" s="40"/>
      <c r="M299" s="44"/>
      <c r="N299" s="238"/>
      <c r="O299" s="239"/>
      <c r="P299" s="91"/>
      <c r="Q299" s="91"/>
      <c r="R299" s="91"/>
      <c r="S299" s="91"/>
      <c r="T299" s="91"/>
      <c r="U299" s="91"/>
      <c r="V299" s="91"/>
      <c r="W299" s="91"/>
      <c r="X299" s="92"/>
      <c r="Y299" s="38"/>
      <c r="Z299" s="38"/>
      <c r="AA299" s="38"/>
      <c r="AB299" s="38"/>
      <c r="AC299" s="38"/>
      <c r="AD299" s="38"/>
      <c r="AE299" s="38"/>
      <c r="AT299" s="17" t="s">
        <v>176</v>
      </c>
      <c r="AU299" s="17" t="s">
        <v>85</v>
      </c>
    </row>
    <row r="300" s="13" customFormat="1">
      <c r="A300" s="13"/>
      <c r="B300" s="240"/>
      <c r="C300" s="241"/>
      <c r="D300" s="235" t="s">
        <v>205</v>
      </c>
      <c r="E300" s="242" t="s">
        <v>1</v>
      </c>
      <c r="F300" s="243" t="s">
        <v>373</v>
      </c>
      <c r="G300" s="241"/>
      <c r="H300" s="244">
        <v>0.508</v>
      </c>
      <c r="I300" s="245"/>
      <c r="J300" s="245"/>
      <c r="K300" s="241"/>
      <c r="L300" s="241"/>
      <c r="M300" s="246"/>
      <c r="N300" s="247"/>
      <c r="O300" s="248"/>
      <c r="P300" s="248"/>
      <c r="Q300" s="248"/>
      <c r="R300" s="248"/>
      <c r="S300" s="248"/>
      <c r="T300" s="248"/>
      <c r="U300" s="248"/>
      <c r="V300" s="248"/>
      <c r="W300" s="248"/>
      <c r="X300" s="249"/>
      <c r="Y300" s="13"/>
      <c r="Z300" s="13"/>
      <c r="AA300" s="13"/>
      <c r="AB300" s="13"/>
      <c r="AC300" s="13"/>
      <c r="AD300" s="13"/>
      <c r="AE300" s="13"/>
      <c r="AT300" s="250" t="s">
        <v>205</v>
      </c>
      <c r="AU300" s="250" t="s">
        <v>85</v>
      </c>
      <c r="AV300" s="13" t="s">
        <v>85</v>
      </c>
      <c r="AW300" s="13" t="s">
        <v>5</v>
      </c>
      <c r="AX300" s="13" t="s">
        <v>76</v>
      </c>
      <c r="AY300" s="250" t="s">
        <v>168</v>
      </c>
    </row>
    <row r="301" s="14" customFormat="1">
      <c r="A301" s="14"/>
      <c r="B301" s="251"/>
      <c r="C301" s="252"/>
      <c r="D301" s="235" t="s">
        <v>205</v>
      </c>
      <c r="E301" s="253" t="s">
        <v>1</v>
      </c>
      <c r="F301" s="254" t="s">
        <v>207</v>
      </c>
      <c r="G301" s="252"/>
      <c r="H301" s="255">
        <v>0.508</v>
      </c>
      <c r="I301" s="256"/>
      <c r="J301" s="256"/>
      <c r="K301" s="252"/>
      <c r="L301" s="252"/>
      <c r="M301" s="257"/>
      <c r="N301" s="258"/>
      <c r="O301" s="259"/>
      <c r="P301" s="259"/>
      <c r="Q301" s="259"/>
      <c r="R301" s="259"/>
      <c r="S301" s="259"/>
      <c r="T301" s="259"/>
      <c r="U301" s="259"/>
      <c r="V301" s="259"/>
      <c r="W301" s="259"/>
      <c r="X301" s="260"/>
      <c r="Y301" s="14"/>
      <c r="Z301" s="14"/>
      <c r="AA301" s="14"/>
      <c r="AB301" s="14"/>
      <c r="AC301" s="14"/>
      <c r="AD301" s="14"/>
      <c r="AE301" s="14"/>
      <c r="AT301" s="261" t="s">
        <v>205</v>
      </c>
      <c r="AU301" s="261" t="s">
        <v>85</v>
      </c>
      <c r="AV301" s="14" t="s">
        <v>175</v>
      </c>
      <c r="AW301" s="14" t="s">
        <v>5</v>
      </c>
      <c r="AX301" s="14" t="s">
        <v>83</v>
      </c>
      <c r="AY301" s="261" t="s">
        <v>168</v>
      </c>
    </row>
    <row r="302" s="2" customFormat="1" ht="16.5" customHeight="1">
      <c r="A302" s="38"/>
      <c r="B302" s="39"/>
      <c r="C302" s="221" t="s">
        <v>270</v>
      </c>
      <c r="D302" s="221" t="s">
        <v>171</v>
      </c>
      <c r="E302" s="222" t="s">
        <v>375</v>
      </c>
      <c r="F302" s="223" t="s">
        <v>376</v>
      </c>
      <c r="G302" s="224" t="s">
        <v>226</v>
      </c>
      <c r="H302" s="225">
        <v>0.783</v>
      </c>
      <c r="I302" s="226"/>
      <c r="J302" s="226"/>
      <c r="K302" s="227">
        <f>ROUND(P302*H302,2)</f>
        <v>0</v>
      </c>
      <c r="L302" s="223" t="s">
        <v>1</v>
      </c>
      <c r="M302" s="44"/>
      <c r="N302" s="228" t="s">
        <v>1</v>
      </c>
      <c r="O302" s="229" t="s">
        <v>39</v>
      </c>
      <c r="P302" s="230">
        <f>I302+J302</f>
        <v>0</v>
      </c>
      <c r="Q302" s="230">
        <f>ROUND(I302*H302,2)</f>
        <v>0</v>
      </c>
      <c r="R302" s="230">
        <f>ROUND(J302*H302,2)</f>
        <v>0</v>
      </c>
      <c r="S302" s="91"/>
      <c r="T302" s="231">
        <f>S302*H302</f>
        <v>0</v>
      </c>
      <c r="U302" s="231">
        <v>0</v>
      </c>
      <c r="V302" s="231">
        <f>U302*H302</f>
        <v>0</v>
      </c>
      <c r="W302" s="231">
        <v>0</v>
      </c>
      <c r="X302" s="232">
        <f>W302*H302</f>
        <v>0</v>
      </c>
      <c r="Y302" s="38"/>
      <c r="Z302" s="38"/>
      <c r="AA302" s="38"/>
      <c r="AB302" s="38"/>
      <c r="AC302" s="38"/>
      <c r="AD302" s="38"/>
      <c r="AE302" s="38"/>
      <c r="AR302" s="233" t="s">
        <v>175</v>
      </c>
      <c r="AT302" s="233" t="s">
        <v>171</v>
      </c>
      <c r="AU302" s="233" t="s">
        <v>85</v>
      </c>
      <c r="AY302" s="17" t="s">
        <v>168</v>
      </c>
      <c r="BE302" s="234">
        <f>IF(O302="základní",K302,0)</f>
        <v>0</v>
      </c>
      <c r="BF302" s="234">
        <f>IF(O302="snížená",K302,0)</f>
        <v>0</v>
      </c>
      <c r="BG302" s="234">
        <f>IF(O302="zákl. přenesená",K302,0)</f>
        <v>0</v>
      </c>
      <c r="BH302" s="234">
        <f>IF(O302="sníž. přenesená",K302,0)</f>
        <v>0</v>
      </c>
      <c r="BI302" s="234">
        <f>IF(O302="nulová",K302,0)</f>
        <v>0</v>
      </c>
      <c r="BJ302" s="17" t="s">
        <v>83</v>
      </c>
      <c r="BK302" s="234">
        <f>ROUND(P302*H302,2)</f>
        <v>0</v>
      </c>
      <c r="BL302" s="17" t="s">
        <v>175</v>
      </c>
      <c r="BM302" s="233" t="s">
        <v>382</v>
      </c>
    </row>
    <row r="303" s="2" customFormat="1">
      <c r="A303" s="38"/>
      <c r="B303" s="39"/>
      <c r="C303" s="40"/>
      <c r="D303" s="235" t="s">
        <v>176</v>
      </c>
      <c r="E303" s="40"/>
      <c r="F303" s="236" t="s">
        <v>376</v>
      </c>
      <c r="G303" s="40"/>
      <c r="H303" s="40"/>
      <c r="I303" s="237"/>
      <c r="J303" s="237"/>
      <c r="K303" s="40"/>
      <c r="L303" s="40"/>
      <c r="M303" s="44"/>
      <c r="N303" s="238"/>
      <c r="O303" s="239"/>
      <c r="P303" s="91"/>
      <c r="Q303" s="91"/>
      <c r="R303" s="91"/>
      <c r="S303" s="91"/>
      <c r="T303" s="91"/>
      <c r="U303" s="91"/>
      <c r="V303" s="91"/>
      <c r="W303" s="91"/>
      <c r="X303" s="92"/>
      <c r="Y303" s="38"/>
      <c r="Z303" s="38"/>
      <c r="AA303" s="38"/>
      <c r="AB303" s="38"/>
      <c r="AC303" s="38"/>
      <c r="AD303" s="38"/>
      <c r="AE303" s="38"/>
      <c r="AT303" s="17" t="s">
        <v>176</v>
      </c>
      <c r="AU303" s="17" t="s">
        <v>85</v>
      </c>
    </row>
    <row r="304" s="13" customFormat="1">
      <c r="A304" s="13"/>
      <c r="B304" s="240"/>
      <c r="C304" s="241"/>
      <c r="D304" s="235" t="s">
        <v>205</v>
      </c>
      <c r="E304" s="242" t="s">
        <v>1</v>
      </c>
      <c r="F304" s="243" t="s">
        <v>378</v>
      </c>
      <c r="G304" s="241"/>
      <c r="H304" s="244">
        <v>0.783</v>
      </c>
      <c r="I304" s="245"/>
      <c r="J304" s="245"/>
      <c r="K304" s="241"/>
      <c r="L304" s="241"/>
      <c r="M304" s="246"/>
      <c r="N304" s="247"/>
      <c r="O304" s="248"/>
      <c r="P304" s="248"/>
      <c r="Q304" s="248"/>
      <c r="R304" s="248"/>
      <c r="S304" s="248"/>
      <c r="T304" s="248"/>
      <c r="U304" s="248"/>
      <c r="V304" s="248"/>
      <c r="W304" s="248"/>
      <c r="X304" s="249"/>
      <c r="Y304" s="13"/>
      <c r="Z304" s="13"/>
      <c r="AA304" s="13"/>
      <c r="AB304" s="13"/>
      <c r="AC304" s="13"/>
      <c r="AD304" s="13"/>
      <c r="AE304" s="13"/>
      <c r="AT304" s="250" t="s">
        <v>205</v>
      </c>
      <c r="AU304" s="250" t="s">
        <v>85</v>
      </c>
      <c r="AV304" s="13" t="s">
        <v>85</v>
      </c>
      <c r="AW304" s="13" t="s">
        <v>5</v>
      </c>
      <c r="AX304" s="13" t="s">
        <v>76</v>
      </c>
      <c r="AY304" s="250" t="s">
        <v>168</v>
      </c>
    </row>
    <row r="305" s="14" customFormat="1">
      <c r="A305" s="14"/>
      <c r="B305" s="251"/>
      <c r="C305" s="252"/>
      <c r="D305" s="235" t="s">
        <v>205</v>
      </c>
      <c r="E305" s="253" t="s">
        <v>1</v>
      </c>
      <c r="F305" s="254" t="s">
        <v>207</v>
      </c>
      <c r="G305" s="252"/>
      <c r="H305" s="255">
        <v>0.783</v>
      </c>
      <c r="I305" s="256"/>
      <c r="J305" s="256"/>
      <c r="K305" s="252"/>
      <c r="L305" s="252"/>
      <c r="M305" s="257"/>
      <c r="N305" s="258"/>
      <c r="O305" s="259"/>
      <c r="P305" s="259"/>
      <c r="Q305" s="259"/>
      <c r="R305" s="259"/>
      <c r="S305" s="259"/>
      <c r="T305" s="259"/>
      <c r="U305" s="259"/>
      <c r="V305" s="259"/>
      <c r="W305" s="259"/>
      <c r="X305" s="260"/>
      <c r="Y305" s="14"/>
      <c r="Z305" s="14"/>
      <c r="AA305" s="14"/>
      <c r="AB305" s="14"/>
      <c r="AC305" s="14"/>
      <c r="AD305" s="14"/>
      <c r="AE305" s="14"/>
      <c r="AT305" s="261" t="s">
        <v>205</v>
      </c>
      <c r="AU305" s="261" t="s">
        <v>85</v>
      </c>
      <c r="AV305" s="14" t="s">
        <v>175</v>
      </c>
      <c r="AW305" s="14" t="s">
        <v>5</v>
      </c>
      <c r="AX305" s="14" t="s">
        <v>83</v>
      </c>
      <c r="AY305" s="261" t="s">
        <v>168</v>
      </c>
    </row>
    <row r="306" s="12" customFormat="1" ht="22.8" customHeight="1">
      <c r="A306" s="12"/>
      <c r="B306" s="204"/>
      <c r="C306" s="205"/>
      <c r="D306" s="206" t="s">
        <v>75</v>
      </c>
      <c r="E306" s="219" t="s">
        <v>186</v>
      </c>
      <c r="F306" s="219" t="s">
        <v>379</v>
      </c>
      <c r="G306" s="205"/>
      <c r="H306" s="205"/>
      <c r="I306" s="208"/>
      <c r="J306" s="208"/>
      <c r="K306" s="220">
        <f>BK306</f>
        <v>0</v>
      </c>
      <c r="L306" s="205"/>
      <c r="M306" s="210"/>
      <c r="N306" s="211"/>
      <c r="O306" s="212"/>
      <c r="P306" s="212"/>
      <c r="Q306" s="213">
        <f>SUM(Q307:Q320)</f>
        <v>0</v>
      </c>
      <c r="R306" s="213">
        <f>SUM(R307:R320)</f>
        <v>0</v>
      </c>
      <c r="S306" s="212"/>
      <c r="T306" s="214">
        <f>SUM(T307:T320)</f>
        <v>0</v>
      </c>
      <c r="U306" s="212"/>
      <c r="V306" s="214">
        <f>SUM(V307:V320)</f>
        <v>0</v>
      </c>
      <c r="W306" s="212"/>
      <c r="X306" s="215">
        <f>SUM(X307:X320)</f>
        <v>0</v>
      </c>
      <c r="Y306" s="12"/>
      <c r="Z306" s="12"/>
      <c r="AA306" s="12"/>
      <c r="AB306" s="12"/>
      <c r="AC306" s="12"/>
      <c r="AD306" s="12"/>
      <c r="AE306" s="12"/>
      <c r="AR306" s="216" t="s">
        <v>83</v>
      </c>
      <c r="AT306" s="217" t="s">
        <v>75</v>
      </c>
      <c r="AU306" s="217" t="s">
        <v>83</v>
      </c>
      <c r="AY306" s="216" t="s">
        <v>168</v>
      </c>
      <c r="BK306" s="218">
        <f>SUM(BK307:BK320)</f>
        <v>0</v>
      </c>
    </row>
    <row r="307" s="2" customFormat="1" ht="24.15" customHeight="1">
      <c r="A307" s="38"/>
      <c r="B307" s="39"/>
      <c r="C307" s="221" t="s">
        <v>383</v>
      </c>
      <c r="D307" s="221" t="s">
        <v>171</v>
      </c>
      <c r="E307" s="222" t="s">
        <v>380</v>
      </c>
      <c r="F307" s="223" t="s">
        <v>381</v>
      </c>
      <c r="G307" s="224" t="s">
        <v>203</v>
      </c>
      <c r="H307" s="225">
        <v>29.16</v>
      </c>
      <c r="I307" s="226"/>
      <c r="J307" s="226"/>
      <c r="K307" s="227">
        <f>ROUND(P307*H307,2)</f>
        <v>0</v>
      </c>
      <c r="L307" s="223" t="s">
        <v>1</v>
      </c>
      <c r="M307" s="44"/>
      <c r="N307" s="228" t="s">
        <v>1</v>
      </c>
      <c r="O307" s="229" t="s">
        <v>39</v>
      </c>
      <c r="P307" s="230">
        <f>I307+J307</f>
        <v>0</v>
      </c>
      <c r="Q307" s="230">
        <f>ROUND(I307*H307,2)</f>
        <v>0</v>
      </c>
      <c r="R307" s="230">
        <f>ROUND(J307*H307,2)</f>
        <v>0</v>
      </c>
      <c r="S307" s="91"/>
      <c r="T307" s="231">
        <f>S307*H307</f>
        <v>0</v>
      </c>
      <c r="U307" s="231">
        <v>0</v>
      </c>
      <c r="V307" s="231">
        <f>U307*H307</f>
        <v>0</v>
      </c>
      <c r="W307" s="231">
        <v>0</v>
      </c>
      <c r="X307" s="232">
        <f>W307*H307</f>
        <v>0</v>
      </c>
      <c r="Y307" s="38"/>
      <c r="Z307" s="38"/>
      <c r="AA307" s="38"/>
      <c r="AB307" s="38"/>
      <c r="AC307" s="38"/>
      <c r="AD307" s="38"/>
      <c r="AE307" s="38"/>
      <c r="AR307" s="233" t="s">
        <v>175</v>
      </c>
      <c r="AT307" s="233" t="s">
        <v>171</v>
      </c>
      <c r="AU307" s="233" t="s">
        <v>85</v>
      </c>
      <c r="AY307" s="17" t="s">
        <v>168</v>
      </c>
      <c r="BE307" s="234">
        <f>IF(O307="základní",K307,0)</f>
        <v>0</v>
      </c>
      <c r="BF307" s="234">
        <f>IF(O307="snížená",K307,0)</f>
        <v>0</v>
      </c>
      <c r="BG307" s="234">
        <f>IF(O307="zákl. přenesená",K307,0)</f>
        <v>0</v>
      </c>
      <c r="BH307" s="234">
        <f>IF(O307="sníž. přenesená",K307,0)</f>
        <v>0</v>
      </c>
      <c r="BI307" s="234">
        <f>IF(O307="nulová",K307,0)</f>
        <v>0</v>
      </c>
      <c r="BJ307" s="17" t="s">
        <v>83</v>
      </c>
      <c r="BK307" s="234">
        <f>ROUND(P307*H307,2)</f>
        <v>0</v>
      </c>
      <c r="BL307" s="17" t="s">
        <v>175</v>
      </c>
      <c r="BM307" s="233" t="s">
        <v>386</v>
      </c>
    </row>
    <row r="308" s="2" customFormat="1">
      <c r="A308" s="38"/>
      <c r="B308" s="39"/>
      <c r="C308" s="40"/>
      <c r="D308" s="235" t="s">
        <v>176</v>
      </c>
      <c r="E308" s="40"/>
      <c r="F308" s="236" t="s">
        <v>381</v>
      </c>
      <c r="G308" s="40"/>
      <c r="H308" s="40"/>
      <c r="I308" s="237"/>
      <c r="J308" s="237"/>
      <c r="K308" s="40"/>
      <c r="L308" s="40"/>
      <c r="M308" s="44"/>
      <c r="N308" s="238"/>
      <c r="O308" s="239"/>
      <c r="P308" s="91"/>
      <c r="Q308" s="91"/>
      <c r="R308" s="91"/>
      <c r="S308" s="91"/>
      <c r="T308" s="91"/>
      <c r="U308" s="91"/>
      <c r="V308" s="91"/>
      <c r="W308" s="91"/>
      <c r="X308" s="92"/>
      <c r="Y308" s="38"/>
      <c r="Z308" s="38"/>
      <c r="AA308" s="38"/>
      <c r="AB308" s="38"/>
      <c r="AC308" s="38"/>
      <c r="AD308" s="38"/>
      <c r="AE308" s="38"/>
      <c r="AT308" s="17" t="s">
        <v>176</v>
      </c>
      <c r="AU308" s="17" t="s">
        <v>85</v>
      </c>
    </row>
    <row r="309" s="2" customFormat="1" ht="21.75" customHeight="1">
      <c r="A309" s="38"/>
      <c r="B309" s="39"/>
      <c r="C309" s="221" t="s">
        <v>274</v>
      </c>
      <c r="D309" s="221" t="s">
        <v>171</v>
      </c>
      <c r="E309" s="222" t="s">
        <v>384</v>
      </c>
      <c r="F309" s="223" t="s">
        <v>385</v>
      </c>
      <c r="G309" s="224" t="s">
        <v>203</v>
      </c>
      <c r="H309" s="225">
        <v>29.16</v>
      </c>
      <c r="I309" s="226"/>
      <c r="J309" s="226"/>
      <c r="K309" s="227">
        <f>ROUND(P309*H309,2)</f>
        <v>0</v>
      </c>
      <c r="L309" s="223" t="s">
        <v>1</v>
      </c>
      <c r="M309" s="44"/>
      <c r="N309" s="228" t="s">
        <v>1</v>
      </c>
      <c r="O309" s="229" t="s">
        <v>39</v>
      </c>
      <c r="P309" s="230">
        <f>I309+J309</f>
        <v>0</v>
      </c>
      <c r="Q309" s="230">
        <f>ROUND(I309*H309,2)</f>
        <v>0</v>
      </c>
      <c r="R309" s="230">
        <f>ROUND(J309*H309,2)</f>
        <v>0</v>
      </c>
      <c r="S309" s="91"/>
      <c r="T309" s="231">
        <f>S309*H309</f>
        <v>0</v>
      </c>
      <c r="U309" s="231">
        <v>0</v>
      </c>
      <c r="V309" s="231">
        <f>U309*H309</f>
        <v>0</v>
      </c>
      <c r="W309" s="231">
        <v>0</v>
      </c>
      <c r="X309" s="232">
        <f>W309*H309</f>
        <v>0</v>
      </c>
      <c r="Y309" s="38"/>
      <c r="Z309" s="38"/>
      <c r="AA309" s="38"/>
      <c r="AB309" s="38"/>
      <c r="AC309" s="38"/>
      <c r="AD309" s="38"/>
      <c r="AE309" s="38"/>
      <c r="AR309" s="233" t="s">
        <v>175</v>
      </c>
      <c r="AT309" s="233" t="s">
        <v>171</v>
      </c>
      <c r="AU309" s="233" t="s">
        <v>85</v>
      </c>
      <c r="AY309" s="17" t="s">
        <v>168</v>
      </c>
      <c r="BE309" s="234">
        <f>IF(O309="základní",K309,0)</f>
        <v>0</v>
      </c>
      <c r="BF309" s="234">
        <f>IF(O309="snížená",K309,0)</f>
        <v>0</v>
      </c>
      <c r="BG309" s="234">
        <f>IF(O309="zákl. přenesená",K309,0)</f>
        <v>0</v>
      </c>
      <c r="BH309" s="234">
        <f>IF(O309="sníž. přenesená",K309,0)</f>
        <v>0</v>
      </c>
      <c r="BI309" s="234">
        <f>IF(O309="nulová",K309,0)</f>
        <v>0</v>
      </c>
      <c r="BJ309" s="17" t="s">
        <v>83</v>
      </c>
      <c r="BK309" s="234">
        <f>ROUND(P309*H309,2)</f>
        <v>0</v>
      </c>
      <c r="BL309" s="17" t="s">
        <v>175</v>
      </c>
      <c r="BM309" s="233" t="s">
        <v>390</v>
      </c>
    </row>
    <row r="310" s="2" customFormat="1">
      <c r="A310" s="38"/>
      <c r="B310" s="39"/>
      <c r="C310" s="40"/>
      <c r="D310" s="235" t="s">
        <v>176</v>
      </c>
      <c r="E310" s="40"/>
      <c r="F310" s="236" t="s">
        <v>385</v>
      </c>
      <c r="G310" s="40"/>
      <c r="H310" s="40"/>
      <c r="I310" s="237"/>
      <c r="J310" s="237"/>
      <c r="K310" s="40"/>
      <c r="L310" s="40"/>
      <c r="M310" s="44"/>
      <c r="N310" s="238"/>
      <c r="O310" s="239"/>
      <c r="P310" s="91"/>
      <c r="Q310" s="91"/>
      <c r="R310" s="91"/>
      <c r="S310" s="91"/>
      <c r="T310" s="91"/>
      <c r="U310" s="91"/>
      <c r="V310" s="91"/>
      <c r="W310" s="91"/>
      <c r="X310" s="92"/>
      <c r="Y310" s="38"/>
      <c r="Z310" s="38"/>
      <c r="AA310" s="38"/>
      <c r="AB310" s="38"/>
      <c r="AC310" s="38"/>
      <c r="AD310" s="38"/>
      <c r="AE310" s="38"/>
      <c r="AT310" s="17" t="s">
        <v>176</v>
      </c>
      <c r="AU310" s="17" t="s">
        <v>85</v>
      </c>
    </row>
    <row r="311" s="13" customFormat="1">
      <c r="A311" s="13"/>
      <c r="B311" s="240"/>
      <c r="C311" s="241"/>
      <c r="D311" s="235" t="s">
        <v>205</v>
      </c>
      <c r="E311" s="242" t="s">
        <v>1</v>
      </c>
      <c r="F311" s="243" t="s">
        <v>387</v>
      </c>
      <c r="G311" s="241"/>
      <c r="H311" s="244">
        <v>29.16</v>
      </c>
      <c r="I311" s="245"/>
      <c r="J311" s="245"/>
      <c r="K311" s="241"/>
      <c r="L311" s="241"/>
      <c r="M311" s="246"/>
      <c r="N311" s="247"/>
      <c r="O311" s="248"/>
      <c r="P311" s="248"/>
      <c r="Q311" s="248"/>
      <c r="R311" s="248"/>
      <c r="S311" s="248"/>
      <c r="T311" s="248"/>
      <c r="U311" s="248"/>
      <c r="V311" s="248"/>
      <c r="W311" s="248"/>
      <c r="X311" s="249"/>
      <c r="Y311" s="13"/>
      <c r="Z311" s="13"/>
      <c r="AA311" s="13"/>
      <c r="AB311" s="13"/>
      <c r="AC311" s="13"/>
      <c r="AD311" s="13"/>
      <c r="AE311" s="13"/>
      <c r="AT311" s="250" t="s">
        <v>205</v>
      </c>
      <c r="AU311" s="250" t="s">
        <v>85</v>
      </c>
      <c r="AV311" s="13" t="s">
        <v>85</v>
      </c>
      <c r="AW311" s="13" t="s">
        <v>5</v>
      </c>
      <c r="AX311" s="13" t="s">
        <v>76</v>
      </c>
      <c r="AY311" s="250" t="s">
        <v>168</v>
      </c>
    </row>
    <row r="312" s="14" customFormat="1">
      <c r="A312" s="14"/>
      <c r="B312" s="251"/>
      <c r="C312" s="252"/>
      <c r="D312" s="235" t="s">
        <v>205</v>
      </c>
      <c r="E312" s="253" t="s">
        <v>1</v>
      </c>
      <c r="F312" s="254" t="s">
        <v>207</v>
      </c>
      <c r="G312" s="252"/>
      <c r="H312" s="255">
        <v>29.16</v>
      </c>
      <c r="I312" s="256"/>
      <c r="J312" s="256"/>
      <c r="K312" s="252"/>
      <c r="L312" s="252"/>
      <c r="M312" s="257"/>
      <c r="N312" s="258"/>
      <c r="O312" s="259"/>
      <c r="P312" s="259"/>
      <c r="Q312" s="259"/>
      <c r="R312" s="259"/>
      <c r="S312" s="259"/>
      <c r="T312" s="259"/>
      <c r="U312" s="259"/>
      <c r="V312" s="259"/>
      <c r="W312" s="259"/>
      <c r="X312" s="260"/>
      <c r="Y312" s="14"/>
      <c r="Z312" s="14"/>
      <c r="AA312" s="14"/>
      <c r="AB312" s="14"/>
      <c r="AC312" s="14"/>
      <c r="AD312" s="14"/>
      <c r="AE312" s="14"/>
      <c r="AT312" s="261" t="s">
        <v>205</v>
      </c>
      <c r="AU312" s="261" t="s">
        <v>85</v>
      </c>
      <c r="AV312" s="14" t="s">
        <v>175</v>
      </c>
      <c r="AW312" s="14" t="s">
        <v>5</v>
      </c>
      <c r="AX312" s="14" t="s">
        <v>83</v>
      </c>
      <c r="AY312" s="261" t="s">
        <v>168</v>
      </c>
    </row>
    <row r="313" s="2" customFormat="1" ht="21.75" customHeight="1">
      <c r="A313" s="38"/>
      <c r="B313" s="39"/>
      <c r="C313" s="221" t="s">
        <v>391</v>
      </c>
      <c r="D313" s="221" t="s">
        <v>171</v>
      </c>
      <c r="E313" s="222" t="s">
        <v>388</v>
      </c>
      <c r="F313" s="223" t="s">
        <v>389</v>
      </c>
      <c r="G313" s="224" t="s">
        <v>203</v>
      </c>
      <c r="H313" s="225">
        <v>29.16</v>
      </c>
      <c r="I313" s="226"/>
      <c r="J313" s="226"/>
      <c r="K313" s="227">
        <f>ROUND(P313*H313,2)</f>
        <v>0</v>
      </c>
      <c r="L313" s="223" t="s">
        <v>1</v>
      </c>
      <c r="M313" s="44"/>
      <c r="N313" s="228" t="s">
        <v>1</v>
      </c>
      <c r="O313" s="229" t="s">
        <v>39</v>
      </c>
      <c r="P313" s="230">
        <f>I313+J313</f>
        <v>0</v>
      </c>
      <c r="Q313" s="230">
        <f>ROUND(I313*H313,2)</f>
        <v>0</v>
      </c>
      <c r="R313" s="230">
        <f>ROUND(J313*H313,2)</f>
        <v>0</v>
      </c>
      <c r="S313" s="91"/>
      <c r="T313" s="231">
        <f>S313*H313</f>
        <v>0</v>
      </c>
      <c r="U313" s="231">
        <v>0</v>
      </c>
      <c r="V313" s="231">
        <f>U313*H313</f>
        <v>0</v>
      </c>
      <c r="W313" s="231">
        <v>0</v>
      </c>
      <c r="X313" s="232">
        <f>W313*H313</f>
        <v>0</v>
      </c>
      <c r="Y313" s="38"/>
      <c r="Z313" s="38"/>
      <c r="AA313" s="38"/>
      <c r="AB313" s="38"/>
      <c r="AC313" s="38"/>
      <c r="AD313" s="38"/>
      <c r="AE313" s="38"/>
      <c r="AR313" s="233" t="s">
        <v>175</v>
      </c>
      <c r="AT313" s="233" t="s">
        <v>171</v>
      </c>
      <c r="AU313" s="233" t="s">
        <v>85</v>
      </c>
      <c r="AY313" s="17" t="s">
        <v>168</v>
      </c>
      <c r="BE313" s="234">
        <f>IF(O313="základní",K313,0)</f>
        <v>0</v>
      </c>
      <c r="BF313" s="234">
        <f>IF(O313="snížená",K313,0)</f>
        <v>0</v>
      </c>
      <c r="BG313" s="234">
        <f>IF(O313="zákl. přenesená",K313,0)</f>
        <v>0</v>
      </c>
      <c r="BH313" s="234">
        <f>IF(O313="sníž. přenesená",K313,0)</f>
        <v>0</v>
      </c>
      <c r="BI313" s="234">
        <f>IF(O313="nulová",K313,0)</f>
        <v>0</v>
      </c>
      <c r="BJ313" s="17" t="s">
        <v>83</v>
      </c>
      <c r="BK313" s="234">
        <f>ROUND(P313*H313,2)</f>
        <v>0</v>
      </c>
      <c r="BL313" s="17" t="s">
        <v>175</v>
      </c>
      <c r="BM313" s="233" t="s">
        <v>394</v>
      </c>
    </row>
    <row r="314" s="2" customFormat="1">
      <c r="A314" s="38"/>
      <c r="B314" s="39"/>
      <c r="C314" s="40"/>
      <c r="D314" s="235" t="s">
        <v>176</v>
      </c>
      <c r="E314" s="40"/>
      <c r="F314" s="236" t="s">
        <v>389</v>
      </c>
      <c r="G314" s="40"/>
      <c r="H314" s="40"/>
      <c r="I314" s="237"/>
      <c r="J314" s="237"/>
      <c r="K314" s="40"/>
      <c r="L314" s="40"/>
      <c r="M314" s="44"/>
      <c r="N314" s="238"/>
      <c r="O314" s="239"/>
      <c r="P314" s="91"/>
      <c r="Q314" s="91"/>
      <c r="R314" s="91"/>
      <c r="S314" s="91"/>
      <c r="T314" s="91"/>
      <c r="U314" s="91"/>
      <c r="V314" s="91"/>
      <c r="W314" s="91"/>
      <c r="X314" s="92"/>
      <c r="Y314" s="38"/>
      <c r="Z314" s="38"/>
      <c r="AA314" s="38"/>
      <c r="AB314" s="38"/>
      <c r="AC314" s="38"/>
      <c r="AD314" s="38"/>
      <c r="AE314" s="38"/>
      <c r="AT314" s="17" t="s">
        <v>176</v>
      </c>
      <c r="AU314" s="17" t="s">
        <v>85</v>
      </c>
    </row>
    <row r="315" s="2" customFormat="1" ht="24.15" customHeight="1">
      <c r="A315" s="38"/>
      <c r="B315" s="39"/>
      <c r="C315" s="221" t="s">
        <v>278</v>
      </c>
      <c r="D315" s="221" t="s">
        <v>171</v>
      </c>
      <c r="E315" s="222" t="s">
        <v>392</v>
      </c>
      <c r="F315" s="223" t="s">
        <v>393</v>
      </c>
      <c r="G315" s="224" t="s">
        <v>203</v>
      </c>
      <c r="H315" s="225">
        <v>40.25</v>
      </c>
      <c r="I315" s="226"/>
      <c r="J315" s="226"/>
      <c r="K315" s="227">
        <f>ROUND(P315*H315,2)</f>
        <v>0</v>
      </c>
      <c r="L315" s="223" t="s">
        <v>1</v>
      </c>
      <c r="M315" s="44"/>
      <c r="N315" s="228" t="s">
        <v>1</v>
      </c>
      <c r="O315" s="229" t="s">
        <v>39</v>
      </c>
      <c r="P315" s="230">
        <f>I315+J315</f>
        <v>0</v>
      </c>
      <c r="Q315" s="230">
        <f>ROUND(I315*H315,2)</f>
        <v>0</v>
      </c>
      <c r="R315" s="230">
        <f>ROUND(J315*H315,2)</f>
        <v>0</v>
      </c>
      <c r="S315" s="91"/>
      <c r="T315" s="231">
        <f>S315*H315</f>
        <v>0</v>
      </c>
      <c r="U315" s="231">
        <v>0</v>
      </c>
      <c r="V315" s="231">
        <f>U315*H315</f>
        <v>0</v>
      </c>
      <c r="W315" s="231">
        <v>0</v>
      </c>
      <c r="X315" s="232">
        <f>W315*H315</f>
        <v>0</v>
      </c>
      <c r="Y315" s="38"/>
      <c r="Z315" s="38"/>
      <c r="AA315" s="38"/>
      <c r="AB315" s="38"/>
      <c r="AC315" s="38"/>
      <c r="AD315" s="38"/>
      <c r="AE315" s="38"/>
      <c r="AR315" s="233" t="s">
        <v>175</v>
      </c>
      <c r="AT315" s="233" t="s">
        <v>171</v>
      </c>
      <c r="AU315" s="233" t="s">
        <v>85</v>
      </c>
      <c r="AY315" s="17" t="s">
        <v>168</v>
      </c>
      <c r="BE315" s="234">
        <f>IF(O315="základní",K315,0)</f>
        <v>0</v>
      </c>
      <c r="BF315" s="234">
        <f>IF(O315="snížená",K315,0)</f>
        <v>0</v>
      </c>
      <c r="BG315" s="234">
        <f>IF(O315="zákl. přenesená",K315,0)</f>
        <v>0</v>
      </c>
      <c r="BH315" s="234">
        <f>IF(O315="sníž. přenesená",K315,0)</f>
        <v>0</v>
      </c>
      <c r="BI315" s="234">
        <f>IF(O315="nulová",K315,0)</f>
        <v>0</v>
      </c>
      <c r="BJ315" s="17" t="s">
        <v>83</v>
      </c>
      <c r="BK315" s="234">
        <f>ROUND(P315*H315,2)</f>
        <v>0</v>
      </c>
      <c r="BL315" s="17" t="s">
        <v>175</v>
      </c>
      <c r="BM315" s="233" t="s">
        <v>397</v>
      </c>
    </row>
    <row r="316" s="2" customFormat="1">
      <c r="A316" s="38"/>
      <c r="B316" s="39"/>
      <c r="C316" s="40"/>
      <c r="D316" s="235" t="s">
        <v>176</v>
      </c>
      <c r="E316" s="40"/>
      <c r="F316" s="236" t="s">
        <v>393</v>
      </c>
      <c r="G316" s="40"/>
      <c r="H316" s="40"/>
      <c r="I316" s="237"/>
      <c r="J316" s="237"/>
      <c r="K316" s="40"/>
      <c r="L316" s="40"/>
      <c r="M316" s="44"/>
      <c r="N316" s="238"/>
      <c r="O316" s="239"/>
      <c r="P316" s="91"/>
      <c r="Q316" s="91"/>
      <c r="R316" s="91"/>
      <c r="S316" s="91"/>
      <c r="T316" s="91"/>
      <c r="U316" s="91"/>
      <c r="V316" s="91"/>
      <c r="W316" s="91"/>
      <c r="X316" s="92"/>
      <c r="Y316" s="38"/>
      <c r="Z316" s="38"/>
      <c r="AA316" s="38"/>
      <c r="AB316" s="38"/>
      <c r="AC316" s="38"/>
      <c r="AD316" s="38"/>
      <c r="AE316" s="38"/>
      <c r="AT316" s="17" t="s">
        <v>176</v>
      </c>
      <c r="AU316" s="17" t="s">
        <v>85</v>
      </c>
    </row>
    <row r="317" s="2" customFormat="1" ht="24.15" customHeight="1">
      <c r="A317" s="38"/>
      <c r="B317" s="39"/>
      <c r="C317" s="262" t="s">
        <v>400</v>
      </c>
      <c r="D317" s="262" t="s">
        <v>304</v>
      </c>
      <c r="E317" s="263" t="s">
        <v>395</v>
      </c>
      <c r="F317" s="264" t="s">
        <v>396</v>
      </c>
      <c r="G317" s="265" t="s">
        <v>203</v>
      </c>
      <c r="H317" s="266">
        <v>41.458</v>
      </c>
      <c r="I317" s="267"/>
      <c r="J317" s="268"/>
      <c r="K317" s="269">
        <f>ROUND(P317*H317,2)</f>
        <v>0</v>
      </c>
      <c r="L317" s="264" t="s">
        <v>1</v>
      </c>
      <c r="M317" s="270"/>
      <c r="N317" s="271" t="s">
        <v>1</v>
      </c>
      <c r="O317" s="229" t="s">
        <v>39</v>
      </c>
      <c r="P317" s="230">
        <f>I317+J317</f>
        <v>0</v>
      </c>
      <c r="Q317" s="230">
        <f>ROUND(I317*H317,2)</f>
        <v>0</v>
      </c>
      <c r="R317" s="230">
        <f>ROUND(J317*H317,2)</f>
        <v>0</v>
      </c>
      <c r="S317" s="91"/>
      <c r="T317" s="231">
        <f>S317*H317</f>
        <v>0</v>
      </c>
      <c r="U317" s="231">
        <v>0</v>
      </c>
      <c r="V317" s="231">
        <f>U317*H317</f>
        <v>0</v>
      </c>
      <c r="W317" s="231">
        <v>0</v>
      </c>
      <c r="X317" s="232">
        <f>W317*H317</f>
        <v>0</v>
      </c>
      <c r="Y317" s="38"/>
      <c r="Z317" s="38"/>
      <c r="AA317" s="38"/>
      <c r="AB317" s="38"/>
      <c r="AC317" s="38"/>
      <c r="AD317" s="38"/>
      <c r="AE317" s="38"/>
      <c r="AR317" s="233" t="s">
        <v>185</v>
      </c>
      <c r="AT317" s="233" t="s">
        <v>304</v>
      </c>
      <c r="AU317" s="233" t="s">
        <v>85</v>
      </c>
      <c r="AY317" s="17" t="s">
        <v>168</v>
      </c>
      <c r="BE317" s="234">
        <f>IF(O317="základní",K317,0)</f>
        <v>0</v>
      </c>
      <c r="BF317" s="234">
        <f>IF(O317="snížená",K317,0)</f>
        <v>0</v>
      </c>
      <c r="BG317" s="234">
        <f>IF(O317="zákl. přenesená",K317,0)</f>
        <v>0</v>
      </c>
      <c r="BH317" s="234">
        <f>IF(O317="sníž. přenesená",K317,0)</f>
        <v>0</v>
      </c>
      <c r="BI317" s="234">
        <f>IF(O317="nulová",K317,0)</f>
        <v>0</v>
      </c>
      <c r="BJ317" s="17" t="s">
        <v>83</v>
      </c>
      <c r="BK317" s="234">
        <f>ROUND(P317*H317,2)</f>
        <v>0</v>
      </c>
      <c r="BL317" s="17" t="s">
        <v>175</v>
      </c>
      <c r="BM317" s="233" t="s">
        <v>403</v>
      </c>
    </row>
    <row r="318" s="2" customFormat="1">
      <c r="A318" s="38"/>
      <c r="B318" s="39"/>
      <c r="C318" s="40"/>
      <c r="D318" s="235" t="s">
        <v>176</v>
      </c>
      <c r="E318" s="40"/>
      <c r="F318" s="236" t="s">
        <v>396</v>
      </c>
      <c r="G318" s="40"/>
      <c r="H318" s="40"/>
      <c r="I318" s="237"/>
      <c r="J318" s="237"/>
      <c r="K318" s="40"/>
      <c r="L318" s="40"/>
      <c r="M318" s="44"/>
      <c r="N318" s="238"/>
      <c r="O318" s="239"/>
      <c r="P318" s="91"/>
      <c r="Q318" s="91"/>
      <c r="R318" s="91"/>
      <c r="S318" s="91"/>
      <c r="T318" s="91"/>
      <c r="U318" s="91"/>
      <c r="V318" s="91"/>
      <c r="W318" s="91"/>
      <c r="X318" s="92"/>
      <c r="Y318" s="38"/>
      <c r="Z318" s="38"/>
      <c r="AA318" s="38"/>
      <c r="AB318" s="38"/>
      <c r="AC318" s="38"/>
      <c r="AD318" s="38"/>
      <c r="AE318" s="38"/>
      <c r="AT318" s="17" t="s">
        <v>176</v>
      </c>
      <c r="AU318" s="17" t="s">
        <v>85</v>
      </c>
    </row>
    <row r="319" s="13" customFormat="1">
      <c r="A319" s="13"/>
      <c r="B319" s="240"/>
      <c r="C319" s="241"/>
      <c r="D319" s="235" t="s">
        <v>205</v>
      </c>
      <c r="E319" s="242" t="s">
        <v>1</v>
      </c>
      <c r="F319" s="243" t="s">
        <v>398</v>
      </c>
      <c r="G319" s="241"/>
      <c r="H319" s="244">
        <v>41.458</v>
      </c>
      <c r="I319" s="245"/>
      <c r="J319" s="245"/>
      <c r="K319" s="241"/>
      <c r="L319" s="241"/>
      <c r="M319" s="246"/>
      <c r="N319" s="247"/>
      <c r="O319" s="248"/>
      <c r="P319" s="248"/>
      <c r="Q319" s="248"/>
      <c r="R319" s="248"/>
      <c r="S319" s="248"/>
      <c r="T319" s="248"/>
      <c r="U319" s="248"/>
      <c r="V319" s="248"/>
      <c r="W319" s="248"/>
      <c r="X319" s="249"/>
      <c r="Y319" s="13"/>
      <c r="Z319" s="13"/>
      <c r="AA319" s="13"/>
      <c r="AB319" s="13"/>
      <c r="AC319" s="13"/>
      <c r="AD319" s="13"/>
      <c r="AE319" s="13"/>
      <c r="AT319" s="250" t="s">
        <v>205</v>
      </c>
      <c r="AU319" s="250" t="s">
        <v>85</v>
      </c>
      <c r="AV319" s="13" t="s">
        <v>85</v>
      </c>
      <c r="AW319" s="13" t="s">
        <v>5</v>
      </c>
      <c r="AX319" s="13" t="s">
        <v>76</v>
      </c>
      <c r="AY319" s="250" t="s">
        <v>168</v>
      </c>
    </row>
    <row r="320" s="14" customFormat="1">
      <c r="A320" s="14"/>
      <c r="B320" s="251"/>
      <c r="C320" s="252"/>
      <c r="D320" s="235" t="s">
        <v>205</v>
      </c>
      <c r="E320" s="253" t="s">
        <v>1</v>
      </c>
      <c r="F320" s="254" t="s">
        <v>207</v>
      </c>
      <c r="G320" s="252"/>
      <c r="H320" s="255">
        <v>41.458</v>
      </c>
      <c r="I320" s="256"/>
      <c r="J320" s="256"/>
      <c r="K320" s="252"/>
      <c r="L320" s="252"/>
      <c r="M320" s="257"/>
      <c r="N320" s="258"/>
      <c r="O320" s="259"/>
      <c r="P320" s="259"/>
      <c r="Q320" s="259"/>
      <c r="R320" s="259"/>
      <c r="S320" s="259"/>
      <c r="T320" s="259"/>
      <c r="U320" s="259"/>
      <c r="V320" s="259"/>
      <c r="W320" s="259"/>
      <c r="X320" s="260"/>
      <c r="Y320" s="14"/>
      <c r="Z320" s="14"/>
      <c r="AA320" s="14"/>
      <c r="AB320" s="14"/>
      <c r="AC320" s="14"/>
      <c r="AD320" s="14"/>
      <c r="AE320" s="14"/>
      <c r="AT320" s="261" t="s">
        <v>205</v>
      </c>
      <c r="AU320" s="261" t="s">
        <v>85</v>
      </c>
      <c r="AV320" s="14" t="s">
        <v>175</v>
      </c>
      <c r="AW320" s="14" t="s">
        <v>5</v>
      </c>
      <c r="AX320" s="14" t="s">
        <v>83</v>
      </c>
      <c r="AY320" s="261" t="s">
        <v>168</v>
      </c>
    </row>
    <row r="321" s="12" customFormat="1" ht="22.8" customHeight="1">
      <c r="A321" s="12"/>
      <c r="B321" s="204"/>
      <c r="C321" s="205"/>
      <c r="D321" s="206" t="s">
        <v>75</v>
      </c>
      <c r="E321" s="219" t="s">
        <v>182</v>
      </c>
      <c r="F321" s="219" t="s">
        <v>399</v>
      </c>
      <c r="G321" s="205"/>
      <c r="H321" s="205"/>
      <c r="I321" s="208"/>
      <c r="J321" s="208"/>
      <c r="K321" s="220">
        <f>BK321</f>
        <v>0</v>
      </c>
      <c r="L321" s="205"/>
      <c r="M321" s="210"/>
      <c r="N321" s="211"/>
      <c r="O321" s="212"/>
      <c r="P321" s="212"/>
      <c r="Q321" s="213">
        <f>SUM(Q322:Q467)</f>
        <v>0</v>
      </c>
      <c r="R321" s="213">
        <f>SUM(R322:R467)</f>
        <v>0</v>
      </c>
      <c r="S321" s="212"/>
      <c r="T321" s="214">
        <f>SUM(T322:T467)</f>
        <v>0</v>
      </c>
      <c r="U321" s="212"/>
      <c r="V321" s="214">
        <f>SUM(V322:V467)</f>
        <v>0</v>
      </c>
      <c r="W321" s="212"/>
      <c r="X321" s="215">
        <f>SUM(X322:X467)</f>
        <v>0</v>
      </c>
      <c r="Y321" s="12"/>
      <c r="Z321" s="12"/>
      <c r="AA321" s="12"/>
      <c r="AB321" s="12"/>
      <c r="AC321" s="12"/>
      <c r="AD321" s="12"/>
      <c r="AE321" s="12"/>
      <c r="AR321" s="216" t="s">
        <v>83</v>
      </c>
      <c r="AT321" s="217" t="s">
        <v>75</v>
      </c>
      <c r="AU321" s="217" t="s">
        <v>83</v>
      </c>
      <c r="AY321" s="216" t="s">
        <v>168</v>
      </c>
      <c r="BK321" s="218">
        <f>SUM(BK322:BK467)</f>
        <v>0</v>
      </c>
    </row>
    <row r="322" s="2" customFormat="1" ht="24.15" customHeight="1">
      <c r="A322" s="38"/>
      <c r="B322" s="39"/>
      <c r="C322" s="221" t="s">
        <v>286</v>
      </c>
      <c r="D322" s="221" t="s">
        <v>171</v>
      </c>
      <c r="E322" s="222" t="s">
        <v>401</v>
      </c>
      <c r="F322" s="223" t="s">
        <v>402</v>
      </c>
      <c r="G322" s="224" t="s">
        <v>203</v>
      </c>
      <c r="H322" s="225">
        <v>265.2</v>
      </c>
      <c r="I322" s="226"/>
      <c r="J322" s="226"/>
      <c r="K322" s="227">
        <f>ROUND(P322*H322,2)</f>
        <v>0</v>
      </c>
      <c r="L322" s="223" t="s">
        <v>1</v>
      </c>
      <c r="M322" s="44"/>
      <c r="N322" s="228" t="s">
        <v>1</v>
      </c>
      <c r="O322" s="229" t="s">
        <v>39</v>
      </c>
      <c r="P322" s="230">
        <f>I322+J322</f>
        <v>0</v>
      </c>
      <c r="Q322" s="230">
        <f>ROUND(I322*H322,2)</f>
        <v>0</v>
      </c>
      <c r="R322" s="230">
        <f>ROUND(J322*H322,2)</f>
        <v>0</v>
      </c>
      <c r="S322" s="91"/>
      <c r="T322" s="231">
        <f>S322*H322</f>
        <v>0</v>
      </c>
      <c r="U322" s="231">
        <v>0</v>
      </c>
      <c r="V322" s="231">
        <f>U322*H322</f>
        <v>0</v>
      </c>
      <c r="W322" s="231">
        <v>0</v>
      </c>
      <c r="X322" s="232">
        <f>W322*H322</f>
        <v>0</v>
      </c>
      <c r="Y322" s="38"/>
      <c r="Z322" s="38"/>
      <c r="AA322" s="38"/>
      <c r="AB322" s="38"/>
      <c r="AC322" s="38"/>
      <c r="AD322" s="38"/>
      <c r="AE322" s="38"/>
      <c r="AR322" s="233" t="s">
        <v>175</v>
      </c>
      <c r="AT322" s="233" t="s">
        <v>171</v>
      </c>
      <c r="AU322" s="233" t="s">
        <v>85</v>
      </c>
      <c r="AY322" s="17" t="s">
        <v>168</v>
      </c>
      <c r="BE322" s="234">
        <f>IF(O322="základní",K322,0)</f>
        <v>0</v>
      </c>
      <c r="BF322" s="234">
        <f>IF(O322="snížená",K322,0)</f>
        <v>0</v>
      </c>
      <c r="BG322" s="234">
        <f>IF(O322="zákl. přenesená",K322,0)</f>
        <v>0</v>
      </c>
      <c r="BH322" s="234">
        <f>IF(O322="sníž. přenesená",K322,0)</f>
        <v>0</v>
      </c>
      <c r="BI322" s="234">
        <f>IF(O322="nulová",K322,0)</f>
        <v>0</v>
      </c>
      <c r="BJ322" s="17" t="s">
        <v>83</v>
      </c>
      <c r="BK322" s="234">
        <f>ROUND(P322*H322,2)</f>
        <v>0</v>
      </c>
      <c r="BL322" s="17" t="s">
        <v>175</v>
      </c>
      <c r="BM322" s="233" t="s">
        <v>406</v>
      </c>
    </row>
    <row r="323" s="2" customFormat="1">
      <c r="A323" s="38"/>
      <c r="B323" s="39"/>
      <c r="C323" s="40"/>
      <c r="D323" s="235" t="s">
        <v>176</v>
      </c>
      <c r="E323" s="40"/>
      <c r="F323" s="236" t="s">
        <v>402</v>
      </c>
      <c r="G323" s="40"/>
      <c r="H323" s="40"/>
      <c r="I323" s="237"/>
      <c r="J323" s="237"/>
      <c r="K323" s="40"/>
      <c r="L323" s="40"/>
      <c r="M323" s="44"/>
      <c r="N323" s="238"/>
      <c r="O323" s="239"/>
      <c r="P323" s="91"/>
      <c r="Q323" s="91"/>
      <c r="R323" s="91"/>
      <c r="S323" s="91"/>
      <c r="T323" s="91"/>
      <c r="U323" s="91"/>
      <c r="V323" s="91"/>
      <c r="W323" s="91"/>
      <c r="X323" s="92"/>
      <c r="Y323" s="38"/>
      <c r="Z323" s="38"/>
      <c r="AA323" s="38"/>
      <c r="AB323" s="38"/>
      <c r="AC323" s="38"/>
      <c r="AD323" s="38"/>
      <c r="AE323" s="38"/>
      <c r="AT323" s="17" t="s">
        <v>176</v>
      </c>
      <c r="AU323" s="17" t="s">
        <v>85</v>
      </c>
    </row>
    <row r="324" s="2" customFormat="1" ht="24.15" customHeight="1">
      <c r="A324" s="38"/>
      <c r="B324" s="39"/>
      <c r="C324" s="221" t="s">
        <v>409</v>
      </c>
      <c r="D324" s="221" t="s">
        <v>171</v>
      </c>
      <c r="E324" s="222" t="s">
        <v>404</v>
      </c>
      <c r="F324" s="223" t="s">
        <v>405</v>
      </c>
      <c r="G324" s="224" t="s">
        <v>203</v>
      </c>
      <c r="H324" s="225">
        <v>265.2</v>
      </c>
      <c r="I324" s="226"/>
      <c r="J324" s="226"/>
      <c r="K324" s="227">
        <f>ROUND(P324*H324,2)</f>
        <v>0</v>
      </c>
      <c r="L324" s="223" t="s">
        <v>1</v>
      </c>
      <c r="M324" s="44"/>
      <c r="N324" s="228" t="s">
        <v>1</v>
      </c>
      <c r="O324" s="229" t="s">
        <v>39</v>
      </c>
      <c r="P324" s="230">
        <f>I324+J324</f>
        <v>0</v>
      </c>
      <c r="Q324" s="230">
        <f>ROUND(I324*H324,2)</f>
        <v>0</v>
      </c>
      <c r="R324" s="230">
        <f>ROUND(J324*H324,2)</f>
        <v>0</v>
      </c>
      <c r="S324" s="91"/>
      <c r="T324" s="231">
        <f>S324*H324</f>
        <v>0</v>
      </c>
      <c r="U324" s="231">
        <v>0</v>
      </c>
      <c r="V324" s="231">
        <f>U324*H324</f>
        <v>0</v>
      </c>
      <c r="W324" s="231">
        <v>0</v>
      </c>
      <c r="X324" s="232">
        <f>W324*H324</f>
        <v>0</v>
      </c>
      <c r="Y324" s="38"/>
      <c r="Z324" s="38"/>
      <c r="AA324" s="38"/>
      <c r="AB324" s="38"/>
      <c r="AC324" s="38"/>
      <c r="AD324" s="38"/>
      <c r="AE324" s="38"/>
      <c r="AR324" s="233" t="s">
        <v>175</v>
      </c>
      <c r="AT324" s="233" t="s">
        <v>171</v>
      </c>
      <c r="AU324" s="233" t="s">
        <v>85</v>
      </c>
      <c r="AY324" s="17" t="s">
        <v>168</v>
      </c>
      <c r="BE324" s="234">
        <f>IF(O324="základní",K324,0)</f>
        <v>0</v>
      </c>
      <c r="BF324" s="234">
        <f>IF(O324="snížená",K324,0)</f>
        <v>0</v>
      </c>
      <c r="BG324" s="234">
        <f>IF(O324="zákl. přenesená",K324,0)</f>
        <v>0</v>
      </c>
      <c r="BH324" s="234">
        <f>IF(O324="sníž. přenesená",K324,0)</f>
        <v>0</v>
      </c>
      <c r="BI324" s="234">
        <f>IF(O324="nulová",K324,0)</f>
        <v>0</v>
      </c>
      <c r="BJ324" s="17" t="s">
        <v>83</v>
      </c>
      <c r="BK324" s="234">
        <f>ROUND(P324*H324,2)</f>
        <v>0</v>
      </c>
      <c r="BL324" s="17" t="s">
        <v>175</v>
      </c>
      <c r="BM324" s="233" t="s">
        <v>412</v>
      </c>
    </row>
    <row r="325" s="2" customFormat="1">
      <c r="A325" s="38"/>
      <c r="B325" s="39"/>
      <c r="C325" s="40"/>
      <c r="D325" s="235" t="s">
        <v>176</v>
      </c>
      <c r="E325" s="40"/>
      <c r="F325" s="236" t="s">
        <v>405</v>
      </c>
      <c r="G325" s="40"/>
      <c r="H325" s="40"/>
      <c r="I325" s="237"/>
      <c r="J325" s="237"/>
      <c r="K325" s="40"/>
      <c r="L325" s="40"/>
      <c r="M325" s="44"/>
      <c r="N325" s="238"/>
      <c r="O325" s="239"/>
      <c r="P325" s="91"/>
      <c r="Q325" s="91"/>
      <c r="R325" s="91"/>
      <c r="S325" s="91"/>
      <c r="T325" s="91"/>
      <c r="U325" s="91"/>
      <c r="V325" s="91"/>
      <c r="W325" s="91"/>
      <c r="X325" s="92"/>
      <c r="Y325" s="38"/>
      <c r="Z325" s="38"/>
      <c r="AA325" s="38"/>
      <c r="AB325" s="38"/>
      <c r="AC325" s="38"/>
      <c r="AD325" s="38"/>
      <c r="AE325" s="38"/>
      <c r="AT325" s="17" t="s">
        <v>176</v>
      </c>
      <c r="AU325" s="17" t="s">
        <v>85</v>
      </c>
    </row>
    <row r="326" s="13" customFormat="1">
      <c r="A326" s="13"/>
      <c r="B326" s="240"/>
      <c r="C326" s="241"/>
      <c r="D326" s="235" t="s">
        <v>205</v>
      </c>
      <c r="E326" s="242" t="s">
        <v>1</v>
      </c>
      <c r="F326" s="243" t="s">
        <v>407</v>
      </c>
      <c r="G326" s="241"/>
      <c r="H326" s="244">
        <v>194.4</v>
      </c>
      <c r="I326" s="245"/>
      <c r="J326" s="245"/>
      <c r="K326" s="241"/>
      <c r="L326" s="241"/>
      <c r="M326" s="246"/>
      <c r="N326" s="247"/>
      <c r="O326" s="248"/>
      <c r="P326" s="248"/>
      <c r="Q326" s="248"/>
      <c r="R326" s="248"/>
      <c r="S326" s="248"/>
      <c r="T326" s="248"/>
      <c r="U326" s="248"/>
      <c r="V326" s="248"/>
      <c r="W326" s="248"/>
      <c r="X326" s="249"/>
      <c r="Y326" s="13"/>
      <c r="Z326" s="13"/>
      <c r="AA326" s="13"/>
      <c r="AB326" s="13"/>
      <c r="AC326" s="13"/>
      <c r="AD326" s="13"/>
      <c r="AE326" s="13"/>
      <c r="AT326" s="250" t="s">
        <v>205</v>
      </c>
      <c r="AU326" s="250" t="s">
        <v>85</v>
      </c>
      <c r="AV326" s="13" t="s">
        <v>85</v>
      </c>
      <c r="AW326" s="13" t="s">
        <v>5</v>
      </c>
      <c r="AX326" s="13" t="s">
        <v>76</v>
      </c>
      <c r="AY326" s="250" t="s">
        <v>168</v>
      </c>
    </row>
    <row r="327" s="13" customFormat="1">
      <c r="A327" s="13"/>
      <c r="B327" s="240"/>
      <c r="C327" s="241"/>
      <c r="D327" s="235" t="s">
        <v>205</v>
      </c>
      <c r="E327" s="242" t="s">
        <v>1</v>
      </c>
      <c r="F327" s="243" t="s">
        <v>408</v>
      </c>
      <c r="G327" s="241"/>
      <c r="H327" s="244">
        <v>70.8</v>
      </c>
      <c r="I327" s="245"/>
      <c r="J327" s="245"/>
      <c r="K327" s="241"/>
      <c r="L327" s="241"/>
      <c r="M327" s="246"/>
      <c r="N327" s="247"/>
      <c r="O327" s="248"/>
      <c r="P327" s="248"/>
      <c r="Q327" s="248"/>
      <c r="R327" s="248"/>
      <c r="S327" s="248"/>
      <c r="T327" s="248"/>
      <c r="U327" s="248"/>
      <c r="V327" s="248"/>
      <c r="W327" s="248"/>
      <c r="X327" s="249"/>
      <c r="Y327" s="13"/>
      <c r="Z327" s="13"/>
      <c r="AA327" s="13"/>
      <c r="AB327" s="13"/>
      <c r="AC327" s="13"/>
      <c r="AD327" s="13"/>
      <c r="AE327" s="13"/>
      <c r="AT327" s="250" t="s">
        <v>205</v>
      </c>
      <c r="AU327" s="250" t="s">
        <v>85</v>
      </c>
      <c r="AV327" s="13" t="s">
        <v>85</v>
      </c>
      <c r="AW327" s="13" t="s">
        <v>5</v>
      </c>
      <c r="AX327" s="13" t="s">
        <v>76</v>
      </c>
      <c r="AY327" s="250" t="s">
        <v>168</v>
      </c>
    </row>
    <row r="328" s="14" customFormat="1">
      <c r="A328" s="14"/>
      <c r="B328" s="251"/>
      <c r="C328" s="252"/>
      <c r="D328" s="235" t="s">
        <v>205</v>
      </c>
      <c r="E328" s="253" t="s">
        <v>1</v>
      </c>
      <c r="F328" s="254" t="s">
        <v>207</v>
      </c>
      <c r="G328" s="252"/>
      <c r="H328" s="255">
        <v>265.2</v>
      </c>
      <c r="I328" s="256"/>
      <c r="J328" s="256"/>
      <c r="K328" s="252"/>
      <c r="L328" s="252"/>
      <c r="M328" s="257"/>
      <c r="N328" s="258"/>
      <c r="O328" s="259"/>
      <c r="P328" s="259"/>
      <c r="Q328" s="259"/>
      <c r="R328" s="259"/>
      <c r="S328" s="259"/>
      <c r="T328" s="259"/>
      <c r="U328" s="259"/>
      <c r="V328" s="259"/>
      <c r="W328" s="259"/>
      <c r="X328" s="260"/>
      <c r="Y328" s="14"/>
      <c r="Z328" s="14"/>
      <c r="AA328" s="14"/>
      <c r="AB328" s="14"/>
      <c r="AC328" s="14"/>
      <c r="AD328" s="14"/>
      <c r="AE328" s="14"/>
      <c r="AT328" s="261" t="s">
        <v>205</v>
      </c>
      <c r="AU328" s="261" t="s">
        <v>85</v>
      </c>
      <c r="AV328" s="14" t="s">
        <v>175</v>
      </c>
      <c r="AW328" s="14" t="s">
        <v>5</v>
      </c>
      <c r="AX328" s="14" t="s">
        <v>83</v>
      </c>
      <c r="AY328" s="261" t="s">
        <v>168</v>
      </c>
    </row>
    <row r="329" s="2" customFormat="1" ht="24.15" customHeight="1">
      <c r="A329" s="38"/>
      <c r="B329" s="39"/>
      <c r="C329" s="221" t="s">
        <v>293</v>
      </c>
      <c r="D329" s="221" t="s">
        <v>171</v>
      </c>
      <c r="E329" s="222" t="s">
        <v>410</v>
      </c>
      <c r="F329" s="223" t="s">
        <v>411</v>
      </c>
      <c r="G329" s="224" t="s">
        <v>292</v>
      </c>
      <c r="H329" s="225">
        <v>1</v>
      </c>
      <c r="I329" s="226"/>
      <c r="J329" s="226"/>
      <c r="K329" s="227">
        <f>ROUND(P329*H329,2)</f>
        <v>0</v>
      </c>
      <c r="L329" s="223" t="s">
        <v>1</v>
      </c>
      <c r="M329" s="44"/>
      <c r="N329" s="228" t="s">
        <v>1</v>
      </c>
      <c r="O329" s="229" t="s">
        <v>39</v>
      </c>
      <c r="P329" s="230">
        <f>I329+J329</f>
        <v>0</v>
      </c>
      <c r="Q329" s="230">
        <f>ROUND(I329*H329,2)</f>
        <v>0</v>
      </c>
      <c r="R329" s="230">
        <f>ROUND(J329*H329,2)</f>
        <v>0</v>
      </c>
      <c r="S329" s="91"/>
      <c r="T329" s="231">
        <f>S329*H329</f>
        <v>0</v>
      </c>
      <c r="U329" s="231">
        <v>0</v>
      </c>
      <c r="V329" s="231">
        <f>U329*H329</f>
        <v>0</v>
      </c>
      <c r="W329" s="231">
        <v>0</v>
      </c>
      <c r="X329" s="232">
        <f>W329*H329</f>
        <v>0</v>
      </c>
      <c r="Y329" s="38"/>
      <c r="Z329" s="38"/>
      <c r="AA329" s="38"/>
      <c r="AB329" s="38"/>
      <c r="AC329" s="38"/>
      <c r="AD329" s="38"/>
      <c r="AE329" s="38"/>
      <c r="AR329" s="233" t="s">
        <v>175</v>
      </c>
      <c r="AT329" s="233" t="s">
        <v>171</v>
      </c>
      <c r="AU329" s="233" t="s">
        <v>85</v>
      </c>
      <c r="AY329" s="17" t="s">
        <v>168</v>
      </c>
      <c r="BE329" s="234">
        <f>IF(O329="základní",K329,0)</f>
        <v>0</v>
      </c>
      <c r="BF329" s="234">
        <f>IF(O329="snížená",K329,0)</f>
        <v>0</v>
      </c>
      <c r="BG329" s="234">
        <f>IF(O329="zákl. přenesená",K329,0)</f>
        <v>0</v>
      </c>
      <c r="BH329" s="234">
        <f>IF(O329="sníž. přenesená",K329,0)</f>
        <v>0</v>
      </c>
      <c r="BI329" s="234">
        <f>IF(O329="nulová",K329,0)</f>
        <v>0</v>
      </c>
      <c r="BJ329" s="17" t="s">
        <v>83</v>
      </c>
      <c r="BK329" s="234">
        <f>ROUND(P329*H329,2)</f>
        <v>0</v>
      </c>
      <c r="BL329" s="17" t="s">
        <v>175</v>
      </c>
      <c r="BM329" s="233" t="s">
        <v>416</v>
      </c>
    </row>
    <row r="330" s="2" customFormat="1">
      <c r="A330" s="38"/>
      <c r="B330" s="39"/>
      <c r="C330" s="40"/>
      <c r="D330" s="235" t="s">
        <v>176</v>
      </c>
      <c r="E330" s="40"/>
      <c r="F330" s="236" t="s">
        <v>411</v>
      </c>
      <c r="G330" s="40"/>
      <c r="H330" s="40"/>
      <c r="I330" s="237"/>
      <c r="J330" s="237"/>
      <c r="K330" s="40"/>
      <c r="L330" s="40"/>
      <c r="M330" s="44"/>
      <c r="N330" s="238"/>
      <c r="O330" s="239"/>
      <c r="P330" s="91"/>
      <c r="Q330" s="91"/>
      <c r="R330" s="91"/>
      <c r="S330" s="91"/>
      <c r="T330" s="91"/>
      <c r="U330" s="91"/>
      <c r="V330" s="91"/>
      <c r="W330" s="91"/>
      <c r="X330" s="92"/>
      <c r="Y330" s="38"/>
      <c r="Z330" s="38"/>
      <c r="AA330" s="38"/>
      <c r="AB330" s="38"/>
      <c r="AC330" s="38"/>
      <c r="AD330" s="38"/>
      <c r="AE330" s="38"/>
      <c r="AT330" s="17" t="s">
        <v>176</v>
      </c>
      <c r="AU330" s="17" t="s">
        <v>85</v>
      </c>
    </row>
    <row r="331" s="13" customFormat="1">
      <c r="A331" s="13"/>
      <c r="B331" s="240"/>
      <c r="C331" s="241"/>
      <c r="D331" s="235" t="s">
        <v>205</v>
      </c>
      <c r="E331" s="242" t="s">
        <v>1</v>
      </c>
      <c r="F331" s="243" t="s">
        <v>1703</v>
      </c>
      <c r="G331" s="241"/>
      <c r="H331" s="244">
        <v>1</v>
      </c>
      <c r="I331" s="245"/>
      <c r="J331" s="245"/>
      <c r="K331" s="241"/>
      <c r="L331" s="241"/>
      <c r="M331" s="246"/>
      <c r="N331" s="247"/>
      <c r="O331" s="248"/>
      <c r="P331" s="248"/>
      <c r="Q331" s="248"/>
      <c r="R331" s="248"/>
      <c r="S331" s="248"/>
      <c r="T331" s="248"/>
      <c r="U331" s="248"/>
      <c r="V331" s="248"/>
      <c r="W331" s="248"/>
      <c r="X331" s="249"/>
      <c r="Y331" s="13"/>
      <c r="Z331" s="13"/>
      <c r="AA331" s="13"/>
      <c r="AB331" s="13"/>
      <c r="AC331" s="13"/>
      <c r="AD331" s="13"/>
      <c r="AE331" s="13"/>
      <c r="AT331" s="250" t="s">
        <v>205</v>
      </c>
      <c r="AU331" s="250" t="s">
        <v>85</v>
      </c>
      <c r="AV331" s="13" t="s">
        <v>85</v>
      </c>
      <c r="AW331" s="13" t="s">
        <v>5</v>
      </c>
      <c r="AX331" s="13" t="s">
        <v>76</v>
      </c>
      <c r="AY331" s="250" t="s">
        <v>168</v>
      </c>
    </row>
    <row r="332" s="14" customFormat="1">
      <c r="A332" s="14"/>
      <c r="B332" s="251"/>
      <c r="C332" s="252"/>
      <c r="D332" s="235" t="s">
        <v>205</v>
      </c>
      <c r="E332" s="253" t="s">
        <v>1</v>
      </c>
      <c r="F332" s="254" t="s">
        <v>207</v>
      </c>
      <c r="G332" s="252"/>
      <c r="H332" s="255">
        <v>1</v>
      </c>
      <c r="I332" s="256"/>
      <c r="J332" s="256"/>
      <c r="K332" s="252"/>
      <c r="L332" s="252"/>
      <c r="M332" s="257"/>
      <c r="N332" s="258"/>
      <c r="O332" s="259"/>
      <c r="P332" s="259"/>
      <c r="Q332" s="259"/>
      <c r="R332" s="259"/>
      <c r="S332" s="259"/>
      <c r="T332" s="259"/>
      <c r="U332" s="259"/>
      <c r="V332" s="259"/>
      <c r="W332" s="259"/>
      <c r="X332" s="260"/>
      <c r="Y332" s="14"/>
      <c r="Z332" s="14"/>
      <c r="AA332" s="14"/>
      <c r="AB332" s="14"/>
      <c r="AC332" s="14"/>
      <c r="AD332" s="14"/>
      <c r="AE332" s="14"/>
      <c r="AT332" s="261" t="s">
        <v>205</v>
      </c>
      <c r="AU332" s="261" t="s">
        <v>85</v>
      </c>
      <c r="AV332" s="14" t="s">
        <v>175</v>
      </c>
      <c r="AW332" s="14" t="s">
        <v>5</v>
      </c>
      <c r="AX332" s="14" t="s">
        <v>83</v>
      </c>
      <c r="AY332" s="261" t="s">
        <v>168</v>
      </c>
    </row>
    <row r="333" s="2" customFormat="1" ht="24.15" customHeight="1">
      <c r="A333" s="38"/>
      <c r="B333" s="39"/>
      <c r="C333" s="221" t="s">
        <v>417</v>
      </c>
      <c r="D333" s="221" t="s">
        <v>171</v>
      </c>
      <c r="E333" s="222" t="s">
        <v>414</v>
      </c>
      <c r="F333" s="223" t="s">
        <v>415</v>
      </c>
      <c r="G333" s="224" t="s">
        <v>203</v>
      </c>
      <c r="H333" s="225">
        <v>365.969</v>
      </c>
      <c r="I333" s="226"/>
      <c r="J333" s="226"/>
      <c r="K333" s="227">
        <f>ROUND(P333*H333,2)</f>
        <v>0</v>
      </c>
      <c r="L333" s="223" t="s">
        <v>1</v>
      </c>
      <c r="M333" s="44"/>
      <c r="N333" s="228" t="s">
        <v>1</v>
      </c>
      <c r="O333" s="229" t="s">
        <v>39</v>
      </c>
      <c r="P333" s="230">
        <f>I333+J333</f>
        <v>0</v>
      </c>
      <c r="Q333" s="230">
        <f>ROUND(I333*H333,2)</f>
        <v>0</v>
      </c>
      <c r="R333" s="230">
        <f>ROUND(J333*H333,2)</f>
        <v>0</v>
      </c>
      <c r="S333" s="91"/>
      <c r="T333" s="231">
        <f>S333*H333</f>
        <v>0</v>
      </c>
      <c r="U333" s="231">
        <v>0</v>
      </c>
      <c r="V333" s="231">
        <f>U333*H333</f>
        <v>0</v>
      </c>
      <c r="W333" s="231">
        <v>0</v>
      </c>
      <c r="X333" s="232">
        <f>W333*H333</f>
        <v>0</v>
      </c>
      <c r="Y333" s="38"/>
      <c r="Z333" s="38"/>
      <c r="AA333" s="38"/>
      <c r="AB333" s="38"/>
      <c r="AC333" s="38"/>
      <c r="AD333" s="38"/>
      <c r="AE333" s="38"/>
      <c r="AR333" s="233" t="s">
        <v>175</v>
      </c>
      <c r="AT333" s="233" t="s">
        <v>171</v>
      </c>
      <c r="AU333" s="233" t="s">
        <v>85</v>
      </c>
      <c r="AY333" s="17" t="s">
        <v>168</v>
      </c>
      <c r="BE333" s="234">
        <f>IF(O333="základní",K333,0)</f>
        <v>0</v>
      </c>
      <c r="BF333" s="234">
        <f>IF(O333="snížená",K333,0)</f>
        <v>0</v>
      </c>
      <c r="BG333" s="234">
        <f>IF(O333="zákl. přenesená",K333,0)</f>
        <v>0</v>
      </c>
      <c r="BH333" s="234">
        <f>IF(O333="sníž. přenesená",K333,0)</f>
        <v>0</v>
      </c>
      <c r="BI333" s="234">
        <f>IF(O333="nulová",K333,0)</f>
        <v>0</v>
      </c>
      <c r="BJ333" s="17" t="s">
        <v>83</v>
      </c>
      <c r="BK333" s="234">
        <f>ROUND(P333*H333,2)</f>
        <v>0</v>
      </c>
      <c r="BL333" s="17" t="s">
        <v>175</v>
      </c>
      <c r="BM333" s="233" t="s">
        <v>420</v>
      </c>
    </row>
    <row r="334" s="2" customFormat="1">
      <c r="A334" s="38"/>
      <c r="B334" s="39"/>
      <c r="C334" s="40"/>
      <c r="D334" s="235" t="s">
        <v>176</v>
      </c>
      <c r="E334" s="40"/>
      <c r="F334" s="236" t="s">
        <v>415</v>
      </c>
      <c r="G334" s="40"/>
      <c r="H334" s="40"/>
      <c r="I334" s="237"/>
      <c r="J334" s="237"/>
      <c r="K334" s="40"/>
      <c r="L334" s="40"/>
      <c r="M334" s="44"/>
      <c r="N334" s="238"/>
      <c r="O334" s="239"/>
      <c r="P334" s="91"/>
      <c r="Q334" s="91"/>
      <c r="R334" s="91"/>
      <c r="S334" s="91"/>
      <c r="T334" s="91"/>
      <c r="U334" s="91"/>
      <c r="V334" s="91"/>
      <c r="W334" s="91"/>
      <c r="X334" s="92"/>
      <c r="Y334" s="38"/>
      <c r="Z334" s="38"/>
      <c r="AA334" s="38"/>
      <c r="AB334" s="38"/>
      <c r="AC334" s="38"/>
      <c r="AD334" s="38"/>
      <c r="AE334" s="38"/>
      <c r="AT334" s="17" t="s">
        <v>176</v>
      </c>
      <c r="AU334" s="17" t="s">
        <v>85</v>
      </c>
    </row>
    <row r="335" s="2" customFormat="1" ht="24.15" customHeight="1">
      <c r="A335" s="38"/>
      <c r="B335" s="39"/>
      <c r="C335" s="221" t="s">
        <v>298</v>
      </c>
      <c r="D335" s="221" t="s">
        <v>171</v>
      </c>
      <c r="E335" s="222" t="s">
        <v>418</v>
      </c>
      <c r="F335" s="223" t="s">
        <v>419</v>
      </c>
      <c r="G335" s="224" t="s">
        <v>203</v>
      </c>
      <c r="H335" s="225">
        <v>365.969</v>
      </c>
      <c r="I335" s="226"/>
      <c r="J335" s="226"/>
      <c r="K335" s="227">
        <f>ROUND(P335*H335,2)</f>
        <v>0</v>
      </c>
      <c r="L335" s="223" t="s">
        <v>1</v>
      </c>
      <c r="M335" s="44"/>
      <c r="N335" s="228" t="s">
        <v>1</v>
      </c>
      <c r="O335" s="229" t="s">
        <v>39</v>
      </c>
      <c r="P335" s="230">
        <f>I335+J335</f>
        <v>0</v>
      </c>
      <c r="Q335" s="230">
        <f>ROUND(I335*H335,2)</f>
        <v>0</v>
      </c>
      <c r="R335" s="230">
        <f>ROUND(J335*H335,2)</f>
        <v>0</v>
      </c>
      <c r="S335" s="91"/>
      <c r="T335" s="231">
        <f>S335*H335</f>
        <v>0</v>
      </c>
      <c r="U335" s="231">
        <v>0</v>
      </c>
      <c r="V335" s="231">
        <f>U335*H335</f>
        <v>0</v>
      </c>
      <c r="W335" s="231">
        <v>0</v>
      </c>
      <c r="X335" s="232">
        <f>W335*H335</f>
        <v>0</v>
      </c>
      <c r="Y335" s="38"/>
      <c r="Z335" s="38"/>
      <c r="AA335" s="38"/>
      <c r="AB335" s="38"/>
      <c r="AC335" s="38"/>
      <c r="AD335" s="38"/>
      <c r="AE335" s="38"/>
      <c r="AR335" s="233" t="s">
        <v>175</v>
      </c>
      <c r="AT335" s="233" t="s">
        <v>171</v>
      </c>
      <c r="AU335" s="233" t="s">
        <v>85</v>
      </c>
      <c r="AY335" s="17" t="s">
        <v>168</v>
      </c>
      <c r="BE335" s="234">
        <f>IF(O335="základní",K335,0)</f>
        <v>0</v>
      </c>
      <c r="BF335" s="234">
        <f>IF(O335="snížená",K335,0)</f>
        <v>0</v>
      </c>
      <c r="BG335" s="234">
        <f>IF(O335="zákl. přenesená",K335,0)</f>
        <v>0</v>
      </c>
      <c r="BH335" s="234">
        <f>IF(O335="sníž. přenesená",K335,0)</f>
        <v>0</v>
      </c>
      <c r="BI335" s="234">
        <f>IF(O335="nulová",K335,0)</f>
        <v>0</v>
      </c>
      <c r="BJ335" s="17" t="s">
        <v>83</v>
      </c>
      <c r="BK335" s="234">
        <f>ROUND(P335*H335,2)</f>
        <v>0</v>
      </c>
      <c r="BL335" s="17" t="s">
        <v>175</v>
      </c>
      <c r="BM335" s="233" t="s">
        <v>432</v>
      </c>
    </row>
    <row r="336" s="2" customFormat="1">
      <c r="A336" s="38"/>
      <c r="B336" s="39"/>
      <c r="C336" s="40"/>
      <c r="D336" s="235" t="s">
        <v>176</v>
      </c>
      <c r="E336" s="40"/>
      <c r="F336" s="236" t="s">
        <v>419</v>
      </c>
      <c r="G336" s="40"/>
      <c r="H336" s="40"/>
      <c r="I336" s="237"/>
      <c r="J336" s="237"/>
      <c r="K336" s="40"/>
      <c r="L336" s="40"/>
      <c r="M336" s="44"/>
      <c r="N336" s="238"/>
      <c r="O336" s="239"/>
      <c r="P336" s="91"/>
      <c r="Q336" s="91"/>
      <c r="R336" s="91"/>
      <c r="S336" s="91"/>
      <c r="T336" s="91"/>
      <c r="U336" s="91"/>
      <c r="V336" s="91"/>
      <c r="W336" s="91"/>
      <c r="X336" s="92"/>
      <c r="Y336" s="38"/>
      <c r="Z336" s="38"/>
      <c r="AA336" s="38"/>
      <c r="AB336" s="38"/>
      <c r="AC336" s="38"/>
      <c r="AD336" s="38"/>
      <c r="AE336" s="38"/>
      <c r="AT336" s="17" t="s">
        <v>176</v>
      </c>
      <c r="AU336" s="17" t="s">
        <v>85</v>
      </c>
    </row>
    <row r="337" s="13" customFormat="1">
      <c r="A337" s="13"/>
      <c r="B337" s="240"/>
      <c r="C337" s="241"/>
      <c r="D337" s="235" t="s">
        <v>205</v>
      </c>
      <c r="E337" s="242" t="s">
        <v>1</v>
      </c>
      <c r="F337" s="243" t="s">
        <v>421</v>
      </c>
      <c r="G337" s="241"/>
      <c r="H337" s="244">
        <v>361.8</v>
      </c>
      <c r="I337" s="245"/>
      <c r="J337" s="245"/>
      <c r="K337" s="241"/>
      <c r="L337" s="241"/>
      <c r="M337" s="246"/>
      <c r="N337" s="247"/>
      <c r="O337" s="248"/>
      <c r="P337" s="248"/>
      <c r="Q337" s="248"/>
      <c r="R337" s="248"/>
      <c r="S337" s="248"/>
      <c r="T337" s="248"/>
      <c r="U337" s="248"/>
      <c r="V337" s="248"/>
      <c r="W337" s="248"/>
      <c r="X337" s="249"/>
      <c r="Y337" s="13"/>
      <c r="Z337" s="13"/>
      <c r="AA337" s="13"/>
      <c r="AB337" s="13"/>
      <c r="AC337" s="13"/>
      <c r="AD337" s="13"/>
      <c r="AE337" s="13"/>
      <c r="AT337" s="250" t="s">
        <v>205</v>
      </c>
      <c r="AU337" s="250" t="s">
        <v>85</v>
      </c>
      <c r="AV337" s="13" t="s">
        <v>85</v>
      </c>
      <c r="AW337" s="13" t="s">
        <v>5</v>
      </c>
      <c r="AX337" s="13" t="s">
        <v>76</v>
      </c>
      <c r="AY337" s="250" t="s">
        <v>168</v>
      </c>
    </row>
    <row r="338" s="13" customFormat="1">
      <c r="A338" s="13"/>
      <c r="B338" s="240"/>
      <c r="C338" s="241"/>
      <c r="D338" s="235" t="s">
        <v>205</v>
      </c>
      <c r="E338" s="242" t="s">
        <v>1</v>
      </c>
      <c r="F338" s="243" t="s">
        <v>422</v>
      </c>
      <c r="G338" s="241"/>
      <c r="H338" s="244">
        <v>-52.634</v>
      </c>
      <c r="I338" s="245"/>
      <c r="J338" s="245"/>
      <c r="K338" s="241"/>
      <c r="L338" s="241"/>
      <c r="M338" s="246"/>
      <c r="N338" s="247"/>
      <c r="O338" s="248"/>
      <c r="P338" s="248"/>
      <c r="Q338" s="248"/>
      <c r="R338" s="248"/>
      <c r="S338" s="248"/>
      <c r="T338" s="248"/>
      <c r="U338" s="248"/>
      <c r="V338" s="248"/>
      <c r="W338" s="248"/>
      <c r="X338" s="249"/>
      <c r="Y338" s="13"/>
      <c r="Z338" s="13"/>
      <c r="AA338" s="13"/>
      <c r="AB338" s="13"/>
      <c r="AC338" s="13"/>
      <c r="AD338" s="13"/>
      <c r="AE338" s="13"/>
      <c r="AT338" s="250" t="s">
        <v>205</v>
      </c>
      <c r="AU338" s="250" t="s">
        <v>85</v>
      </c>
      <c r="AV338" s="13" t="s">
        <v>85</v>
      </c>
      <c r="AW338" s="13" t="s">
        <v>5</v>
      </c>
      <c r="AX338" s="13" t="s">
        <v>76</v>
      </c>
      <c r="AY338" s="250" t="s">
        <v>168</v>
      </c>
    </row>
    <row r="339" s="13" customFormat="1">
      <c r="A339" s="13"/>
      <c r="B339" s="240"/>
      <c r="C339" s="241"/>
      <c r="D339" s="235" t="s">
        <v>205</v>
      </c>
      <c r="E339" s="242" t="s">
        <v>1</v>
      </c>
      <c r="F339" s="243" t="s">
        <v>423</v>
      </c>
      <c r="G339" s="241"/>
      <c r="H339" s="244">
        <v>12.571999999999998</v>
      </c>
      <c r="I339" s="245"/>
      <c r="J339" s="245"/>
      <c r="K339" s="241"/>
      <c r="L339" s="241"/>
      <c r="M339" s="246"/>
      <c r="N339" s="247"/>
      <c r="O339" s="248"/>
      <c r="P339" s="248"/>
      <c r="Q339" s="248"/>
      <c r="R339" s="248"/>
      <c r="S339" s="248"/>
      <c r="T339" s="248"/>
      <c r="U339" s="248"/>
      <c r="V339" s="248"/>
      <c r="W339" s="248"/>
      <c r="X339" s="249"/>
      <c r="Y339" s="13"/>
      <c r="Z339" s="13"/>
      <c r="AA339" s="13"/>
      <c r="AB339" s="13"/>
      <c r="AC339" s="13"/>
      <c r="AD339" s="13"/>
      <c r="AE339" s="13"/>
      <c r="AT339" s="250" t="s">
        <v>205</v>
      </c>
      <c r="AU339" s="250" t="s">
        <v>85</v>
      </c>
      <c r="AV339" s="13" t="s">
        <v>85</v>
      </c>
      <c r="AW339" s="13" t="s">
        <v>5</v>
      </c>
      <c r="AX339" s="13" t="s">
        <v>76</v>
      </c>
      <c r="AY339" s="250" t="s">
        <v>168</v>
      </c>
    </row>
    <row r="340" s="13" customFormat="1">
      <c r="A340" s="13"/>
      <c r="B340" s="240"/>
      <c r="C340" s="241"/>
      <c r="D340" s="235" t="s">
        <v>205</v>
      </c>
      <c r="E340" s="242" t="s">
        <v>1</v>
      </c>
      <c r="F340" s="243" t="s">
        <v>424</v>
      </c>
      <c r="G340" s="241"/>
      <c r="H340" s="244">
        <v>7.773</v>
      </c>
      <c r="I340" s="245"/>
      <c r="J340" s="245"/>
      <c r="K340" s="241"/>
      <c r="L340" s="241"/>
      <c r="M340" s="246"/>
      <c r="N340" s="247"/>
      <c r="O340" s="248"/>
      <c r="P340" s="248"/>
      <c r="Q340" s="248"/>
      <c r="R340" s="248"/>
      <c r="S340" s="248"/>
      <c r="T340" s="248"/>
      <c r="U340" s="248"/>
      <c r="V340" s="248"/>
      <c r="W340" s="248"/>
      <c r="X340" s="249"/>
      <c r="Y340" s="13"/>
      <c r="Z340" s="13"/>
      <c r="AA340" s="13"/>
      <c r="AB340" s="13"/>
      <c r="AC340" s="13"/>
      <c r="AD340" s="13"/>
      <c r="AE340" s="13"/>
      <c r="AT340" s="250" t="s">
        <v>205</v>
      </c>
      <c r="AU340" s="250" t="s">
        <v>85</v>
      </c>
      <c r="AV340" s="13" t="s">
        <v>85</v>
      </c>
      <c r="AW340" s="13" t="s">
        <v>5</v>
      </c>
      <c r="AX340" s="13" t="s">
        <v>76</v>
      </c>
      <c r="AY340" s="250" t="s">
        <v>168</v>
      </c>
    </row>
    <row r="341" s="15" customFormat="1">
      <c r="A341" s="15"/>
      <c r="B341" s="273"/>
      <c r="C341" s="274"/>
      <c r="D341" s="235" t="s">
        <v>205</v>
      </c>
      <c r="E341" s="275" t="s">
        <v>1</v>
      </c>
      <c r="F341" s="276" t="s">
        <v>425</v>
      </c>
      <c r="G341" s="274"/>
      <c r="H341" s="277">
        <v>329.51100000000004</v>
      </c>
      <c r="I341" s="278"/>
      <c r="J341" s="278"/>
      <c r="K341" s="274"/>
      <c r="L341" s="274"/>
      <c r="M341" s="279"/>
      <c r="N341" s="280"/>
      <c r="O341" s="281"/>
      <c r="P341" s="281"/>
      <c r="Q341" s="281"/>
      <c r="R341" s="281"/>
      <c r="S341" s="281"/>
      <c r="T341" s="281"/>
      <c r="U341" s="281"/>
      <c r="V341" s="281"/>
      <c r="W341" s="281"/>
      <c r="X341" s="282"/>
      <c r="Y341" s="15"/>
      <c r="Z341" s="15"/>
      <c r="AA341" s="15"/>
      <c r="AB341" s="15"/>
      <c r="AC341" s="15"/>
      <c r="AD341" s="15"/>
      <c r="AE341" s="15"/>
      <c r="AT341" s="283" t="s">
        <v>205</v>
      </c>
      <c r="AU341" s="283" t="s">
        <v>85</v>
      </c>
      <c r="AV341" s="15" t="s">
        <v>179</v>
      </c>
      <c r="AW341" s="15" t="s">
        <v>5</v>
      </c>
      <c r="AX341" s="15" t="s">
        <v>76</v>
      </c>
      <c r="AY341" s="283" t="s">
        <v>168</v>
      </c>
    </row>
    <row r="342" s="13" customFormat="1">
      <c r="A342" s="13"/>
      <c r="B342" s="240"/>
      <c r="C342" s="241"/>
      <c r="D342" s="235" t="s">
        <v>205</v>
      </c>
      <c r="E342" s="242" t="s">
        <v>1</v>
      </c>
      <c r="F342" s="243" t="s">
        <v>427</v>
      </c>
      <c r="G342" s="241"/>
      <c r="H342" s="244">
        <v>6</v>
      </c>
      <c r="I342" s="245"/>
      <c r="J342" s="245"/>
      <c r="K342" s="241"/>
      <c r="L342" s="241"/>
      <c r="M342" s="246"/>
      <c r="N342" s="247"/>
      <c r="O342" s="248"/>
      <c r="P342" s="248"/>
      <c r="Q342" s="248"/>
      <c r="R342" s="248"/>
      <c r="S342" s="248"/>
      <c r="T342" s="248"/>
      <c r="U342" s="248"/>
      <c r="V342" s="248"/>
      <c r="W342" s="248"/>
      <c r="X342" s="249"/>
      <c r="Y342" s="13"/>
      <c r="Z342" s="13"/>
      <c r="AA342" s="13"/>
      <c r="AB342" s="13"/>
      <c r="AC342" s="13"/>
      <c r="AD342" s="13"/>
      <c r="AE342" s="13"/>
      <c r="AT342" s="250" t="s">
        <v>205</v>
      </c>
      <c r="AU342" s="250" t="s">
        <v>85</v>
      </c>
      <c r="AV342" s="13" t="s">
        <v>85</v>
      </c>
      <c r="AW342" s="13" t="s">
        <v>5</v>
      </c>
      <c r="AX342" s="13" t="s">
        <v>76</v>
      </c>
      <c r="AY342" s="250" t="s">
        <v>168</v>
      </c>
    </row>
    <row r="343" s="15" customFormat="1">
      <c r="A343" s="15"/>
      <c r="B343" s="273"/>
      <c r="C343" s="274"/>
      <c r="D343" s="235" t="s">
        <v>205</v>
      </c>
      <c r="E343" s="275" t="s">
        <v>1</v>
      </c>
      <c r="F343" s="276" t="s">
        <v>429</v>
      </c>
      <c r="G343" s="274"/>
      <c r="H343" s="277">
        <v>6</v>
      </c>
      <c r="I343" s="278"/>
      <c r="J343" s="278"/>
      <c r="K343" s="274"/>
      <c r="L343" s="274"/>
      <c r="M343" s="279"/>
      <c r="N343" s="280"/>
      <c r="O343" s="281"/>
      <c r="P343" s="281"/>
      <c r="Q343" s="281"/>
      <c r="R343" s="281"/>
      <c r="S343" s="281"/>
      <c r="T343" s="281"/>
      <c r="U343" s="281"/>
      <c r="V343" s="281"/>
      <c r="W343" s="281"/>
      <c r="X343" s="282"/>
      <c r="Y343" s="15"/>
      <c r="Z343" s="15"/>
      <c r="AA343" s="15"/>
      <c r="AB343" s="15"/>
      <c r="AC343" s="15"/>
      <c r="AD343" s="15"/>
      <c r="AE343" s="15"/>
      <c r="AT343" s="283" t="s">
        <v>205</v>
      </c>
      <c r="AU343" s="283" t="s">
        <v>85</v>
      </c>
      <c r="AV343" s="15" t="s">
        <v>179</v>
      </c>
      <c r="AW343" s="15" t="s">
        <v>5</v>
      </c>
      <c r="AX343" s="15" t="s">
        <v>76</v>
      </c>
      <c r="AY343" s="283" t="s">
        <v>168</v>
      </c>
    </row>
    <row r="344" s="13" customFormat="1">
      <c r="A344" s="13"/>
      <c r="B344" s="240"/>
      <c r="C344" s="241"/>
      <c r="D344" s="235" t="s">
        <v>205</v>
      </c>
      <c r="E344" s="242" t="s">
        <v>1</v>
      </c>
      <c r="F344" s="243" t="s">
        <v>1704</v>
      </c>
      <c r="G344" s="241"/>
      <c r="H344" s="244">
        <v>30.458</v>
      </c>
      <c r="I344" s="245"/>
      <c r="J344" s="245"/>
      <c r="K344" s="241"/>
      <c r="L344" s="241"/>
      <c r="M344" s="246"/>
      <c r="N344" s="247"/>
      <c r="O344" s="248"/>
      <c r="P344" s="248"/>
      <c r="Q344" s="248"/>
      <c r="R344" s="248"/>
      <c r="S344" s="248"/>
      <c r="T344" s="248"/>
      <c r="U344" s="248"/>
      <c r="V344" s="248"/>
      <c r="W344" s="248"/>
      <c r="X344" s="249"/>
      <c r="Y344" s="13"/>
      <c r="Z344" s="13"/>
      <c r="AA344" s="13"/>
      <c r="AB344" s="13"/>
      <c r="AC344" s="13"/>
      <c r="AD344" s="13"/>
      <c r="AE344" s="13"/>
      <c r="AT344" s="250" t="s">
        <v>205</v>
      </c>
      <c r="AU344" s="250" t="s">
        <v>85</v>
      </c>
      <c r="AV344" s="13" t="s">
        <v>85</v>
      </c>
      <c r="AW344" s="13" t="s">
        <v>5</v>
      </c>
      <c r="AX344" s="13" t="s">
        <v>76</v>
      </c>
      <c r="AY344" s="250" t="s">
        <v>168</v>
      </c>
    </row>
    <row r="345" s="14" customFormat="1">
      <c r="A345" s="14"/>
      <c r="B345" s="251"/>
      <c r="C345" s="252"/>
      <c r="D345" s="235" t="s">
        <v>205</v>
      </c>
      <c r="E345" s="253" t="s">
        <v>1</v>
      </c>
      <c r="F345" s="254" t="s">
        <v>207</v>
      </c>
      <c r="G345" s="252"/>
      <c r="H345" s="255">
        <v>365.96900000000008</v>
      </c>
      <c r="I345" s="256"/>
      <c r="J345" s="256"/>
      <c r="K345" s="252"/>
      <c r="L345" s="252"/>
      <c r="M345" s="257"/>
      <c r="N345" s="258"/>
      <c r="O345" s="259"/>
      <c r="P345" s="259"/>
      <c r="Q345" s="259"/>
      <c r="R345" s="259"/>
      <c r="S345" s="259"/>
      <c r="T345" s="259"/>
      <c r="U345" s="259"/>
      <c r="V345" s="259"/>
      <c r="W345" s="259"/>
      <c r="X345" s="260"/>
      <c r="Y345" s="14"/>
      <c r="Z345" s="14"/>
      <c r="AA345" s="14"/>
      <c r="AB345" s="14"/>
      <c r="AC345" s="14"/>
      <c r="AD345" s="14"/>
      <c r="AE345" s="14"/>
      <c r="AT345" s="261" t="s">
        <v>205</v>
      </c>
      <c r="AU345" s="261" t="s">
        <v>85</v>
      </c>
      <c r="AV345" s="14" t="s">
        <v>175</v>
      </c>
      <c r="AW345" s="14" t="s">
        <v>5</v>
      </c>
      <c r="AX345" s="14" t="s">
        <v>83</v>
      </c>
      <c r="AY345" s="261" t="s">
        <v>168</v>
      </c>
    </row>
    <row r="346" s="2" customFormat="1" ht="24.15" customHeight="1">
      <c r="A346" s="38"/>
      <c r="B346" s="39"/>
      <c r="C346" s="221" t="s">
        <v>434</v>
      </c>
      <c r="D346" s="221" t="s">
        <v>171</v>
      </c>
      <c r="E346" s="222" t="s">
        <v>430</v>
      </c>
      <c r="F346" s="223" t="s">
        <v>431</v>
      </c>
      <c r="G346" s="224" t="s">
        <v>292</v>
      </c>
      <c r="H346" s="225">
        <v>4</v>
      </c>
      <c r="I346" s="226"/>
      <c r="J346" s="226"/>
      <c r="K346" s="227">
        <f>ROUND(P346*H346,2)</f>
        <v>0</v>
      </c>
      <c r="L346" s="223" t="s">
        <v>1</v>
      </c>
      <c r="M346" s="44"/>
      <c r="N346" s="228" t="s">
        <v>1</v>
      </c>
      <c r="O346" s="229" t="s">
        <v>39</v>
      </c>
      <c r="P346" s="230">
        <f>I346+J346</f>
        <v>0</v>
      </c>
      <c r="Q346" s="230">
        <f>ROUND(I346*H346,2)</f>
        <v>0</v>
      </c>
      <c r="R346" s="230">
        <f>ROUND(J346*H346,2)</f>
        <v>0</v>
      </c>
      <c r="S346" s="91"/>
      <c r="T346" s="231">
        <f>S346*H346</f>
        <v>0</v>
      </c>
      <c r="U346" s="231">
        <v>0</v>
      </c>
      <c r="V346" s="231">
        <f>U346*H346</f>
        <v>0</v>
      </c>
      <c r="W346" s="231">
        <v>0</v>
      </c>
      <c r="X346" s="232">
        <f>W346*H346</f>
        <v>0</v>
      </c>
      <c r="Y346" s="38"/>
      <c r="Z346" s="38"/>
      <c r="AA346" s="38"/>
      <c r="AB346" s="38"/>
      <c r="AC346" s="38"/>
      <c r="AD346" s="38"/>
      <c r="AE346" s="38"/>
      <c r="AR346" s="233" t="s">
        <v>175</v>
      </c>
      <c r="AT346" s="233" t="s">
        <v>171</v>
      </c>
      <c r="AU346" s="233" t="s">
        <v>85</v>
      </c>
      <c r="AY346" s="17" t="s">
        <v>168</v>
      </c>
      <c r="BE346" s="234">
        <f>IF(O346="základní",K346,0)</f>
        <v>0</v>
      </c>
      <c r="BF346" s="234">
        <f>IF(O346="snížená",K346,0)</f>
        <v>0</v>
      </c>
      <c r="BG346" s="234">
        <f>IF(O346="zákl. přenesená",K346,0)</f>
        <v>0</v>
      </c>
      <c r="BH346" s="234">
        <f>IF(O346="sníž. přenesená",K346,0)</f>
        <v>0</v>
      </c>
      <c r="BI346" s="234">
        <f>IF(O346="nulová",K346,0)</f>
        <v>0</v>
      </c>
      <c r="BJ346" s="17" t="s">
        <v>83</v>
      </c>
      <c r="BK346" s="234">
        <f>ROUND(P346*H346,2)</f>
        <v>0</v>
      </c>
      <c r="BL346" s="17" t="s">
        <v>175</v>
      </c>
      <c r="BM346" s="233" t="s">
        <v>437</v>
      </c>
    </row>
    <row r="347" s="2" customFormat="1">
      <c r="A347" s="38"/>
      <c r="B347" s="39"/>
      <c r="C347" s="40"/>
      <c r="D347" s="235" t="s">
        <v>176</v>
      </c>
      <c r="E347" s="40"/>
      <c r="F347" s="236" t="s">
        <v>431</v>
      </c>
      <c r="G347" s="40"/>
      <c r="H347" s="40"/>
      <c r="I347" s="237"/>
      <c r="J347" s="237"/>
      <c r="K347" s="40"/>
      <c r="L347" s="40"/>
      <c r="M347" s="44"/>
      <c r="N347" s="238"/>
      <c r="O347" s="239"/>
      <c r="P347" s="91"/>
      <c r="Q347" s="91"/>
      <c r="R347" s="91"/>
      <c r="S347" s="91"/>
      <c r="T347" s="91"/>
      <c r="U347" s="91"/>
      <c r="V347" s="91"/>
      <c r="W347" s="91"/>
      <c r="X347" s="92"/>
      <c r="Y347" s="38"/>
      <c r="Z347" s="38"/>
      <c r="AA347" s="38"/>
      <c r="AB347" s="38"/>
      <c r="AC347" s="38"/>
      <c r="AD347" s="38"/>
      <c r="AE347" s="38"/>
      <c r="AT347" s="17" t="s">
        <v>176</v>
      </c>
      <c r="AU347" s="17" t="s">
        <v>85</v>
      </c>
    </row>
    <row r="348" s="13" customFormat="1">
      <c r="A348" s="13"/>
      <c r="B348" s="240"/>
      <c r="C348" s="241"/>
      <c r="D348" s="235" t="s">
        <v>205</v>
      </c>
      <c r="E348" s="242" t="s">
        <v>1</v>
      </c>
      <c r="F348" s="243" t="s">
        <v>1705</v>
      </c>
      <c r="G348" s="241"/>
      <c r="H348" s="244">
        <v>4</v>
      </c>
      <c r="I348" s="245"/>
      <c r="J348" s="245"/>
      <c r="K348" s="241"/>
      <c r="L348" s="241"/>
      <c r="M348" s="246"/>
      <c r="N348" s="247"/>
      <c r="O348" s="248"/>
      <c r="P348" s="248"/>
      <c r="Q348" s="248"/>
      <c r="R348" s="248"/>
      <c r="S348" s="248"/>
      <c r="T348" s="248"/>
      <c r="U348" s="248"/>
      <c r="V348" s="248"/>
      <c r="W348" s="248"/>
      <c r="X348" s="249"/>
      <c r="Y348" s="13"/>
      <c r="Z348" s="13"/>
      <c r="AA348" s="13"/>
      <c r="AB348" s="13"/>
      <c r="AC348" s="13"/>
      <c r="AD348" s="13"/>
      <c r="AE348" s="13"/>
      <c r="AT348" s="250" t="s">
        <v>205</v>
      </c>
      <c r="AU348" s="250" t="s">
        <v>85</v>
      </c>
      <c r="AV348" s="13" t="s">
        <v>85</v>
      </c>
      <c r="AW348" s="13" t="s">
        <v>5</v>
      </c>
      <c r="AX348" s="13" t="s">
        <v>76</v>
      </c>
      <c r="AY348" s="250" t="s">
        <v>168</v>
      </c>
    </row>
    <row r="349" s="14" customFormat="1">
      <c r="A349" s="14"/>
      <c r="B349" s="251"/>
      <c r="C349" s="252"/>
      <c r="D349" s="235" t="s">
        <v>205</v>
      </c>
      <c r="E349" s="253" t="s">
        <v>1</v>
      </c>
      <c r="F349" s="254" t="s">
        <v>207</v>
      </c>
      <c r="G349" s="252"/>
      <c r="H349" s="255">
        <v>4</v>
      </c>
      <c r="I349" s="256"/>
      <c r="J349" s="256"/>
      <c r="K349" s="252"/>
      <c r="L349" s="252"/>
      <c r="M349" s="257"/>
      <c r="N349" s="258"/>
      <c r="O349" s="259"/>
      <c r="P349" s="259"/>
      <c r="Q349" s="259"/>
      <c r="R349" s="259"/>
      <c r="S349" s="259"/>
      <c r="T349" s="259"/>
      <c r="U349" s="259"/>
      <c r="V349" s="259"/>
      <c r="W349" s="259"/>
      <c r="X349" s="260"/>
      <c r="Y349" s="14"/>
      <c r="Z349" s="14"/>
      <c r="AA349" s="14"/>
      <c r="AB349" s="14"/>
      <c r="AC349" s="14"/>
      <c r="AD349" s="14"/>
      <c r="AE349" s="14"/>
      <c r="AT349" s="261" t="s">
        <v>205</v>
      </c>
      <c r="AU349" s="261" t="s">
        <v>85</v>
      </c>
      <c r="AV349" s="14" t="s">
        <v>175</v>
      </c>
      <c r="AW349" s="14" t="s">
        <v>5</v>
      </c>
      <c r="AX349" s="14" t="s">
        <v>83</v>
      </c>
      <c r="AY349" s="261" t="s">
        <v>168</v>
      </c>
    </row>
    <row r="350" s="2" customFormat="1" ht="24.15" customHeight="1">
      <c r="A350" s="38"/>
      <c r="B350" s="39"/>
      <c r="C350" s="221" t="s">
        <v>301</v>
      </c>
      <c r="D350" s="221" t="s">
        <v>171</v>
      </c>
      <c r="E350" s="222" t="s">
        <v>435</v>
      </c>
      <c r="F350" s="223" t="s">
        <v>436</v>
      </c>
      <c r="G350" s="224" t="s">
        <v>292</v>
      </c>
      <c r="H350" s="225">
        <v>2</v>
      </c>
      <c r="I350" s="226"/>
      <c r="J350" s="226"/>
      <c r="K350" s="227">
        <f>ROUND(P350*H350,2)</f>
        <v>0</v>
      </c>
      <c r="L350" s="223" t="s">
        <v>1</v>
      </c>
      <c r="M350" s="44"/>
      <c r="N350" s="228" t="s">
        <v>1</v>
      </c>
      <c r="O350" s="229" t="s">
        <v>39</v>
      </c>
      <c r="P350" s="230">
        <f>I350+J350</f>
        <v>0</v>
      </c>
      <c r="Q350" s="230">
        <f>ROUND(I350*H350,2)</f>
        <v>0</v>
      </c>
      <c r="R350" s="230">
        <f>ROUND(J350*H350,2)</f>
        <v>0</v>
      </c>
      <c r="S350" s="91"/>
      <c r="T350" s="231">
        <f>S350*H350</f>
        <v>0</v>
      </c>
      <c r="U350" s="231">
        <v>0</v>
      </c>
      <c r="V350" s="231">
        <f>U350*H350</f>
        <v>0</v>
      </c>
      <c r="W350" s="231">
        <v>0</v>
      </c>
      <c r="X350" s="232">
        <f>W350*H350</f>
        <v>0</v>
      </c>
      <c r="Y350" s="38"/>
      <c r="Z350" s="38"/>
      <c r="AA350" s="38"/>
      <c r="AB350" s="38"/>
      <c r="AC350" s="38"/>
      <c r="AD350" s="38"/>
      <c r="AE350" s="38"/>
      <c r="AR350" s="233" t="s">
        <v>175</v>
      </c>
      <c r="AT350" s="233" t="s">
        <v>171</v>
      </c>
      <c r="AU350" s="233" t="s">
        <v>85</v>
      </c>
      <c r="AY350" s="17" t="s">
        <v>168</v>
      </c>
      <c r="BE350" s="234">
        <f>IF(O350="základní",K350,0)</f>
        <v>0</v>
      </c>
      <c r="BF350" s="234">
        <f>IF(O350="snížená",K350,0)</f>
        <v>0</v>
      </c>
      <c r="BG350" s="234">
        <f>IF(O350="zákl. přenesená",K350,0)</f>
        <v>0</v>
      </c>
      <c r="BH350" s="234">
        <f>IF(O350="sníž. přenesená",K350,0)</f>
        <v>0</v>
      </c>
      <c r="BI350" s="234">
        <f>IF(O350="nulová",K350,0)</f>
        <v>0</v>
      </c>
      <c r="BJ350" s="17" t="s">
        <v>83</v>
      </c>
      <c r="BK350" s="234">
        <f>ROUND(P350*H350,2)</f>
        <v>0</v>
      </c>
      <c r="BL350" s="17" t="s">
        <v>175</v>
      </c>
      <c r="BM350" s="233" t="s">
        <v>441</v>
      </c>
    </row>
    <row r="351" s="2" customFormat="1">
      <c r="A351" s="38"/>
      <c r="B351" s="39"/>
      <c r="C351" s="40"/>
      <c r="D351" s="235" t="s">
        <v>176</v>
      </c>
      <c r="E351" s="40"/>
      <c r="F351" s="236" t="s">
        <v>436</v>
      </c>
      <c r="G351" s="40"/>
      <c r="H351" s="40"/>
      <c r="I351" s="237"/>
      <c r="J351" s="237"/>
      <c r="K351" s="40"/>
      <c r="L351" s="40"/>
      <c r="M351" s="44"/>
      <c r="N351" s="238"/>
      <c r="O351" s="239"/>
      <c r="P351" s="91"/>
      <c r="Q351" s="91"/>
      <c r="R351" s="91"/>
      <c r="S351" s="91"/>
      <c r="T351" s="91"/>
      <c r="U351" s="91"/>
      <c r="V351" s="91"/>
      <c r="W351" s="91"/>
      <c r="X351" s="92"/>
      <c r="Y351" s="38"/>
      <c r="Z351" s="38"/>
      <c r="AA351" s="38"/>
      <c r="AB351" s="38"/>
      <c r="AC351" s="38"/>
      <c r="AD351" s="38"/>
      <c r="AE351" s="38"/>
      <c r="AT351" s="17" t="s">
        <v>176</v>
      </c>
      <c r="AU351" s="17" t="s">
        <v>85</v>
      </c>
    </row>
    <row r="352" s="13" customFormat="1">
      <c r="A352" s="13"/>
      <c r="B352" s="240"/>
      <c r="C352" s="241"/>
      <c r="D352" s="235" t="s">
        <v>205</v>
      </c>
      <c r="E352" s="242" t="s">
        <v>1</v>
      </c>
      <c r="F352" s="243" t="s">
        <v>438</v>
      </c>
      <c r="G352" s="241"/>
      <c r="H352" s="244">
        <v>2</v>
      </c>
      <c r="I352" s="245"/>
      <c r="J352" s="245"/>
      <c r="K352" s="241"/>
      <c r="L352" s="241"/>
      <c r="M352" s="246"/>
      <c r="N352" s="247"/>
      <c r="O352" s="248"/>
      <c r="P352" s="248"/>
      <c r="Q352" s="248"/>
      <c r="R352" s="248"/>
      <c r="S352" s="248"/>
      <c r="T352" s="248"/>
      <c r="U352" s="248"/>
      <c r="V352" s="248"/>
      <c r="W352" s="248"/>
      <c r="X352" s="249"/>
      <c r="Y352" s="13"/>
      <c r="Z352" s="13"/>
      <c r="AA352" s="13"/>
      <c r="AB352" s="13"/>
      <c r="AC352" s="13"/>
      <c r="AD352" s="13"/>
      <c r="AE352" s="13"/>
      <c r="AT352" s="250" t="s">
        <v>205</v>
      </c>
      <c r="AU352" s="250" t="s">
        <v>85</v>
      </c>
      <c r="AV352" s="13" t="s">
        <v>85</v>
      </c>
      <c r="AW352" s="13" t="s">
        <v>5</v>
      </c>
      <c r="AX352" s="13" t="s">
        <v>76</v>
      </c>
      <c r="AY352" s="250" t="s">
        <v>168</v>
      </c>
    </row>
    <row r="353" s="14" customFormat="1">
      <c r="A353" s="14"/>
      <c r="B353" s="251"/>
      <c r="C353" s="252"/>
      <c r="D353" s="235" t="s">
        <v>205</v>
      </c>
      <c r="E353" s="253" t="s">
        <v>1</v>
      </c>
      <c r="F353" s="254" t="s">
        <v>207</v>
      </c>
      <c r="G353" s="252"/>
      <c r="H353" s="255">
        <v>2</v>
      </c>
      <c r="I353" s="256"/>
      <c r="J353" s="256"/>
      <c r="K353" s="252"/>
      <c r="L353" s="252"/>
      <c r="M353" s="257"/>
      <c r="N353" s="258"/>
      <c r="O353" s="259"/>
      <c r="P353" s="259"/>
      <c r="Q353" s="259"/>
      <c r="R353" s="259"/>
      <c r="S353" s="259"/>
      <c r="T353" s="259"/>
      <c r="U353" s="259"/>
      <c r="V353" s="259"/>
      <c r="W353" s="259"/>
      <c r="X353" s="260"/>
      <c r="Y353" s="14"/>
      <c r="Z353" s="14"/>
      <c r="AA353" s="14"/>
      <c r="AB353" s="14"/>
      <c r="AC353" s="14"/>
      <c r="AD353" s="14"/>
      <c r="AE353" s="14"/>
      <c r="AT353" s="261" t="s">
        <v>205</v>
      </c>
      <c r="AU353" s="261" t="s">
        <v>85</v>
      </c>
      <c r="AV353" s="14" t="s">
        <v>175</v>
      </c>
      <c r="AW353" s="14" t="s">
        <v>5</v>
      </c>
      <c r="AX353" s="14" t="s">
        <v>83</v>
      </c>
      <c r="AY353" s="261" t="s">
        <v>168</v>
      </c>
    </row>
    <row r="354" s="2" customFormat="1" ht="24.15" customHeight="1">
      <c r="A354" s="38"/>
      <c r="B354" s="39"/>
      <c r="C354" s="221" t="s">
        <v>443</v>
      </c>
      <c r="D354" s="221" t="s">
        <v>171</v>
      </c>
      <c r="E354" s="222" t="s">
        <v>439</v>
      </c>
      <c r="F354" s="223" t="s">
        <v>440</v>
      </c>
      <c r="G354" s="224" t="s">
        <v>292</v>
      </c>
      <c r="H354" s="225">
        <v>12</v>
      </c>
      <c r="I354" s="226"/>
      <c r="J354" s="226"/>
      <c r="K354" s="227">
        <f>ROUND(P354*H354,2)</f>
        <v>0</v>
      </c>
      <c r="L354" s="223" t="s">
        <v>1</v>
      </c>
      <c r="M354" s="44"/>
      <c r="N354" s="228" t="s">
        <v>1</v>
      </c>
      <c r="O354" s="229" t="s">
        <v>39</v>
      </c>
      <c r="P354" s="230">
        <f>I354+J354</f>
        <v>0</v>
      </c>
      <c r="Q354" s="230">
        <f>ROUND(I354*H354,2)</f>
        <v>0</v>
      </c>
      <c r="R354" s="230">
        <f>ROUND(J354*H354,2)</f>
        <v>0</v>
      </c>
      <c r="S354" s="91"/>
      <c r="T354" s="231">
        <f>S354*H354</f>
        <v>0</v>
      </c>
      <c r="U354" s="231">
        <v>0</v>
      </c>
      <c r="V354" s="231">
        <f>U354*H354</f>
        <v>0</v>
      </c>
      <c r="W354" s="231">
        <v>0</v>
      </c>
      <c r="X354" s="232">
        <f>W354*H354</f>
        <v>0</v>
      </c>
      <c r="Y354" s="38"/>
      <c r="Z354" s="38"/>
      <c r="AA354" s="38"/>
      <c r="AB354" s="38"/>
      <c r="AC354" s="38"/>
      <c r="AD354" s="38"/>
      <c r="AE354" s="38"/>
      <c r="AR354" s="233" t="s">
        <v>175</v>
      </c>
      <c r="AT354" s="233" t="s">
        <v>171</v>
      </c>
      <c r="AU354" s="233" t="s">
        <v>85</v>
      </c>
      <c r="AY354" s="17" t="s">
        <v>168</v>
      </c>
      <c r="BE354" s="234">
        <f>IF(O354="základní",K354,0)</f>
        <v>0</v>
      </c>
      <c r="BF354" s="234">
        <f>IF(O354="snížená",K354,0)</f>
        <v>0</v>
      </c>
      <c r="BG354" s="234">
        <f>IF(O354="zákl. přenesená",K354,0)</f>
        <v>0</v>
      </c>
      <c r="BH354" s="234">
        <f>IF(O354="sníž. přenesená",K354,0)</f>
        <v>0</v>
      </c>
      <c r="BI354" s="234">
        <f>IF(O354="nulová",K354,0)</f>
        <v>0</v>
      </c>
      <c r="BJ354" s="17" t="s">
        <v>83</v>
      </c>
      <c r="BK354" s="234">
        <f>ROUND(P354*H354,2)</f>
        <v>0</v>
      </c>
      <c r="BL354" s="17" t="s">
        <v>175</v>
      </c>
      <c r="BM354" s="233" t="s">
        <v>446</v>
      </c>
    </row>
    <row r="355" s="2" customFormat="1">
      <c r="A355" s="38"/>
      <c r="B355" s="39"/>
      <c r="C355" s="40"/>
      <c r="D355" s="235" t="s">
        <v>176</v>
      </c>
      <c r="E355" s="40"/>
      <c r="F355" s="236" t="s">
        <v>440</v>
      </c>
      <c r="G355" s="40"/>
      <c r="H355" s="40"/>
      <c r="I355" s="237"/>
      <c r="J355" s="237"/>
      <c r="K355" s="40"/>
      <c r="L355" s="40"/>
      <c r="M355" s="44"/>
      <c r="N355" s="238"/>
      <c r="O355" s="239"/>
      <c r="P355" s="91"/>
      <c r="Q355" s="91"/>
      <c r="R355" s="91"/>
      <c r="S355" s="91"/>
      <c r="T355" s="91"/>
      <c r="U355" s="91"/>
      <c r="V355" s="91"/>
      <c r="W355" s="91"/>
      <c r="X355" s="92"/>
      <c r="Y355" s="38"/>
      <c r="Z355" s="38"/>
      <c r="AA355" s="38"/>
      <c r="AB355" s="38"/>
      <c r="AC355" s="38"/>
      <c r="AD355" s="38"/>
      <c r="AE355" s="38"/>
      <c r="AT355" s="17" t="s">
        <v>176</v>
      </c>
      <c r="AU355" s="17" t="s">
        <v>85</v>
      </c>
    </row>
    <row r="356" s="13" customFormat="1">
      <c r="A356" s="13"/>
      <c r="B356" s="240"/>
      <c r="C356" s="241"/>
      <c r="D356" s="235" t="s">
        <v>205</v>
      </c>
      <c r="E356" s="242" t="s">
        <v>1</v>
      </c>
      <c r="F356" s="243" t="s">
        <v>1706</v>
      </c>
      <c r="G356" s="241"/>
      <c r="H356" s="244">
        <v>12</v>
      </c>
      <c r="I356" s="245"/>
      <c r="J356" s="245"/>
      <c r="K356" s="241"/>
      <c r="L356" s="241"/>
      <c r="M356" s="246"/>
      <c r="N356" s="247"/>
      <c r="O356" s="248"/>
      <c r="P356" s="248"/>
      <c r="Q356" s="248"/>
      <c r="R356" s="248"/>
      <c r="S356" s="248"/>
      <c r="T356" s="248"/>
      <c r="U356" s="248"/>
      <c r="V356" s="248"/>
      <c r="W356" s="248"/>
      <c r="X356" s="249"/>
      <c r="Y356" s="13"/>
      <c r="Z356" s="13"/>
      <c r="AA356" s="13"/>
      <c r="AB356" s="13"/>
      <c r="AC356" s="13"/>
      <c r="AD356" s="13"/>
      <c r="AE356" s="13"/>
      <c r="AT356" s="250" t="s">
        <v>205</v>
      </c>
      <c r="AU356" s="250" t="s">
        <v>85</v>
      </c>
      <c r="AV356" s="13" t="s">
        <v>85</v>
      </c>
      <c r="AW356" s="13" t="s">
        <v>5</v>
      </c>
      <c r="AX356" s="13" t="s">
        <v>76</v>
      </c>
      <c r="AY356" s="250" t="s">
        <v>168</v>
      </c>
    </row>
    <row r="357" s="14" customFormat="1">
      <c r="A357" s="14"/>
      <c r="B357" s="251"/>
      <c r="C357" s="252"/>
      <c r="D357" s="235" t="s">
        <v>205</v>
      </c>
      <c r="E357" s="253" t="s">
        <v>1</v>
      </c>
      <c r="F357" s="254" t="s">
        <v>207</v>
      </c>
      <c r="G357" s="252"/>
      <c r="H357" s="255">
        <v>12</v>
      </c>
      <c r="I357" s="256"/>
      <c r="J357" s="256"/>
      <c r="K357" s="252"/>
      <c r="L357" s="252"/>
      <c r="M357" s="257"/>
      <c r="N357" s="258"/>
      <c r="O357" s="259"/>
      <c r="P357" s="259"/>
      <c r="Q357" s="259"/>
      <c r="R357" s="259"/>
      <c r="S357" s="259"/>
      <c r="T357" s="259"/>
      <c r="U357" s="259"/>
      <c r="V357" s="259"/>
      <c r="W357" s="259"/>
      <c r="X357" s="260"/>
      <c r="Y357" s="14"/>
      <c r="Z357" s="14"/>
      <c r="AA357" s="14"/>
      <c r="AB357" s="14"/>
      <c r="AC357" s="14"/>
      <c r="AD357" s="14"/>
      <c r="AE357" s="14"/>
      <c r="AT357" s="261" t="s">
        <v>205</v>
      </c>
      <c r="AU357" s="261" t="s">
        <v>85</v>
      </c>
      <c r="AV357" s="14" t="s">
        <v>175</v>
      </c>
      <c r="AW357" s="14" t="s">
        <v>5</v>
      </c>
      <c r="AX357" s="14" t="s">
        <v>83</v>
      </c>
      <c r="AY357" s="261" t="s">
        <v>168</v>
      </c>
    </row>
    <row r="358" s="2" customFormat="1" ht="24.15" customHeight="1">
      <c r="A358" s="38"/>
      <c r="B358" s="39"/>
      <c r="C358" s="221" t="s">
        <v>307</v>
      </c>
      <c r="D358" s="221" t="s">
        <v>171</v>
      </c>
      <c r="E358" s="222" t="s">
        <v>448</v>
      </c>
      <c r="F358" s="223" t="s">
        <v>449</v>
      </c>
      <c r="G358" s="224" t="s">
        <v>203</v>
      </c>
      <c r="H358" s="225">
        <v>157.567</v>
      </c>
      <c r="I358" s="226"/>
      <c r="J358" s="226"/>
      <c r="K358" s="227">
        <f>ROUND(P358*H358,2)</f>
        <v>0</v>
      </c>
      <c r="L358" s="223" t="s">
        <v>1</v>
      </c>
      <c r="M358" s="44"/>
      <c r="N358" s="228" t="s">
        <v>1</v>
      </c>
      <c r="O358" s="229" t="s">
        <v>39</v>
      </c>
      <c r="P358" s="230">
        <f>I358+J358</f>
        <v>0</v>
      </c>
      <c r="Q358" s="230">
        <f>ROUND(I358*H358,2)</f>
        <v>0</v>
      </c>
      <c r="R358" s="230">
        <f>ROUND(J358*H358,2)</f>
        <v>0</v>
      </c>
      <c r="S358" s="91"/>
      <c r="T358" s="231">
        <f>S358*H358</f>
        <v>0</v>
      </c>
      <c r="U358" s="231">
        <v>0</v>
      </c>
      <c r="V358" s="231">
        <f>U358*H358</f>
        <v>0</v>
      </c>
      <c r="W358" s="231">
        <v>0</v>
      </c>
      <c r="X358" s="232">
        <f>W358*H358</f>
        <v>0</v>
      </c>
      <c r="Y358" s="38"/>
      <c r="Z358" s="38"/>
      <c r="AA358" s="38"/>
      <c r="AB358" s="38"/>
      <c r="AC358" s="38"/>
      <c r="AD358" s="38"/>
      <c r="AE358" s="38"/>
      <c r="AR358" s="233" t="s">
        <v>175</v>
      </c>
      <c r="AT358" s="233" t="s">
        <v>171</v>
      </c>
      <c r="AU358" s="233" t="s">
        <v>85</v>
      </c>
      <c r="AY358" s="17" t="s">
        <v>168</v>
      </c>
      <c r="BE358" s="234">
        <f>IF(O358="základní",K358,0)</f>
        <v>0</v>
      </c>
      <c r="BF358" s="234">
        <f>IF(O358="snížená",K358,0)</f>
        <v>0</v>
      </c>
      <c r="BG358" s="234">
        <f>IF(O358="zákl. přenesená",K358,0)</f>
        <v>0</v>
      </c>
      <c r="BH358" s="234">
        <f>IF(O358="sníž. přenesená",K358,0)</f>
        <v>0</v>
      </c>
      <c r="BI358" s="234">
        <f>IF(O358="nulová",K358,0)</f>
        <v>0</v>
      </c>
      <c r="BJ358" s="17" t="s">
        <v>83</v>
      </c>
      <c r="BK358" s="234">
        <f>ROUND(P358*H358,2)</f>
        <v>0</v>
      </c>
      <c r="BL358" s="17" t="s">
        <v>175</v>
      </c>
      <c r="BM358" s="233" t="s">
        <v>450</v>
      </c>
    </row>
    <row r="359" s="2" customFormat="1">
      <c r="A359" s="38"/>
      <c r="B359" s="39"/>
      <c r="C359" s="40"/>
      <c r="D359" s="235" t="s">
        <v>176</v>
      </c>
      <c r="E359" s="40"/>
      <c r="F359" s="236" t="s">
        <v>449</v>
      </c>
      <c r="G359" s="40"/>
      <c r="H359" s="40"/>
      <c r="I359" s="237"/>
      <c r="J359" s="237"/>
      <c r="K359" s="40"/>
      <c r="L359" s="40"/>
      <c r="M359" s="44"/>
      <c r="N359" s="238"/>
      <c r="O359" s="239"/>
      <c r="P359" s="91"/>
      <c r="Q359" s="91"/>
      <c r="R359" s="91"/>
      <c r="S359" s="91"/>
      <c r="T359" s="91"/>
      <c r="U359" s="91"/>
      <c r="V359" s="91"/>
      <c r="W359" s="91"/>
      <c r="X359" s="92"/>
      <c r="Y359" s="38"/>
      <c r="Z359" s="38"/>
      <c r="AA359" s="38"/>
      <c r="AB359" s="38"/>
      <c r="AC359" s="38"/>
      <c r="AD359" s="38"/>
      <c r="AE359" s="38"/>
      <c r="AT359" s="17" t="s">
        <v>176</v>
      </c>
      <c r="AU359" s="17" t="s">
        <v>85</v>
      </c>
    </row>
    <row r="360" s="2" customFormat="1" ht="44.25" customHeight="1">
      <c r="A360" s="38"/>
      <c r="B360" s="39"/>
      <c r="C360" s="221" t="s">
        <v>451</v>
      </c>
      <c r="D360" s="221" t="s">
        <v>171</v>
      </c>
      <c r="E360" s="222" t="s">
        <v>452</v>
      </c>
      <c r="F360" s="223" t="s">
        <v>453</v>
      </c>
      <c r="G360" s="224" t="s">
        <v>203</v>
      </c>
      <c r="H360" s="225">
        <v>73.041</v>
      </c>
      <c r="I360" s="226"/>
      <c r="J360" s="226"/>
      <c r="K360" s="227">
        <f>ROUND(P360*H360,2)</f>
        <v>0</v>
      </c>
      <c r="L360" s="223" t="s">
        <v>1</v>
      </c>
      <c r="M360" s="44"/>
      <c r="N360" s="228" t="s">
        <v>1</v>
      </c>
      <c r="O360" s="229" t="s">
        <v>39</v>
      </c>
      <c r="P360" s="230">
        <f>I360+J360</f>
        <v>0</v>
      </c>
      <c r="Q360" s="230">
        <f>ROUND(I360*H360,2)</f>
        <v>0</v>
      </c>
      <c r="R360" s="230">
        <f>ROUND(J360*H360,2)</f>
        <v>0</v>
      </c>
      <c r="S360" s="91"/>
      <c r="T360" s="231">
        <f>S360*H360</f>
        <v>0</v>
      </c>
      <c r="U360" s="231">
        <v>0</v>
      </c>
      <c r="V360" s="231">
        <f>U360*H360</f>
        <v>0</v>
      </c>
      <c r="W360" s="231">
        <v>0</v>
      </c>
      <c r="X360" s="232">
        <f>W360*H360</f>
        <v>0</v>
      </c>
      <c r="Y360" s="38"/>
      <c r="Z360" s="38"/>
      <c r="AA360" s="38"/>
      <c r="AB360" s="38"/>
      <c r="AC360" s="38"/>
      <c r="AD360" s="38"/>
      <c r="AE360" s="38"/>
      <c r="AR360" s="233" t="s">
        <v>175</v>
      </c>
      <c r="AT360" s="233" t="s">
        <v>171</v>
      </c>
      <c r="AU360" s="233" t="s">
        <v>85</v>
      </c>
      <c r="AY360" s="17" t="s">
        <v>168</v>
      </c>
      <c r="BE360" s="234">
        <f>IF(O360="základní",K360,0)</f>
        <v>0</v>
      </c>
      <c r="BF360" s="234">
        <f>IF(O360="snížená",K360,0)</f>
        <v>0</v>
      </c>
      <c r="BG360" s="234">
        <f>IF(O360="zákl. přenesená",K360,0)</f>
        <v>0</v>
      </c>
      <c r="BH360" s="234">
        <f>IF(O360="sníž. přenesená",K360,0)</f>
        <v>0</v>
      </c>
      <c r="BI360" s="234">
        <f>IF(O360="nulová",K360,0)</f>
        <v>0</v>
      </c>
      <c r="BJ360" s="17" t="s">
        <v>83</v>
      </c>
      <c r="BK360" s="234">
        <f>ROUND(P360*H360,2)</f>
        <v>0</v>
      </c>
      <c r="BL360" s="17" t="s">
        <v>175</v>
      </c>
      <c r="BM360" s="233" t="s">
        <v>454</v>
      </c>
    </row>
    <row r="361" s="2" customFormat="1">
      <c r="A361" s="38"/>
      <c r="B361" s="39"/>
      <c r="C361" s="40"/>
      <c r="D361" s="235" t="s">
        <v>176</v>
      </c>
      <c r="E361" s="40"/>
      <c r="F361" s="236" t="s">
        <v>453</v>
      </c>
      <c r="G361" s="40"/>
      <c r="H361" s="40"/>
      <c r="I361" s="237"/>
      <c r="J361" s="237"/>
      <c r="K361" s="40"/>
      <c r="L361" s="40"/>
      <c r="M361" s="44"/>
      <c r="N361" s="238"/>
      <c r="O361" s="239"/>
      <c r="P361" s="91"/>
      <c r="Q361" s="91"/>
      <c r="R361" s="91"/>
      <c r="S361" s="91"/>
      <c r="T361" s="91"/>
      <c r="U361" s="91"/>
      <c r="V361" s="91"/>
      <c r="W361" s="91"/>
      <c r="X361" s="92"/>
      <c r="Y361" s="38"/>
      <c r="Z361" s="38"/>
      <c r="AA361" s="38"/>
      <c r="AB361" s="38"/>
      <c r="AC361" s="38"/>
      <c r="AD361" s="38"/>
      <c r="AE361" s="38"/>
      <c r="AT361" s="17" t="s">
        <v>176</v>
      </c>
      <c r="AU361" s="17" t="s">
        <v>85</v>
      </c>
    </row>
    <row r="362" s="13" customFormat="1">
      <c r="A362" s="13"/>
      <c r="B362" s="240"/>
      <c r="C362" s="241"/>
      <c r="D362" s="235" t="s">
        <v>205</v>
      </c>
      <c r="E362" s="242" t="s">
        <v>1</v>
      </c>
      <c r="F362" s="243" t="s">
        <v>1707</v>
      </c>
      <c r="G362" s="241"/>
      <c r="H362" s="244">
        <v>121.761</v>
      </c>
      <c r="I362" s="245"/>
      <c r="J362" s="245"/>
      <c r="K362" s="241"/>
      <c r="L362" s="241"/>
      <c r="M362" s="246"/>
      <c r="N362" s="247"/>
      <c r="O362" s="248"/>
      <c r="P362" s="248"/>
      <c r="Q362" s="248"/>
      <c r="R362" s="248"/>
      <c r="S362" s="248"/>
      <c r="T362" s="248"/>
      <c r="U362" s="248"/>
      <c r="V362" s="248"/>
      <c r="W362" s="248"/>
      <c r="X362" s="249"/>
      <c r="Y362" s="13"/>
      <c r="Z362" s="13"/>
      <c r="AA362" s="13"/>
      <c r="AB362" s="13"/>
      <c r="AC362" s="13"/>
      <c r="AD362" s="13"/>
      <c r="AE362" s="13"/>
      <c r="AT362" s="250" t="s">
        <v>205</v>
      </c>
      <c r="AU362" s="250" t="s">
        <v>85</v>
      </c>
      <c r="AV362" s="13" t="s">
        <v>85</v>
      </c>
      <c r="AW362" s="13" t="s">
        <v>5</v>
      </c>
      <c r="AX362" s="13" t="s">
        <v>76</v>
      </c>
      <c r="AY362" s="250" t="s">
        <v>168</v>
      </c>
    </row>
    <row r="363" s="13" customFormat="1">
      <c r="A363" s="13"/>
      <c r="B363" s="240"/>
      <c r="C363" s="241"/>
      <c r="D363" s="235" t="s">
        <v>205</v>
      </c>
      <c r="E363" s="242" t="s">
        <v>1</v>
      </c>
      <c r="F363" s="243" t="s">
        <v>456</v>
      </c>
      <c r="G363" s="241"/>
      <c r="H363" s="244">
        <v>-48.72</v>
      </c>
      <c r="I363" s="245"/>
      <c r="J363" s="245"/>
      <c r="K363" s="241"/>
      <c r="L363" s="241"/>
      <c r="M363" s="246"/>
      <c r="N363" s="247"/>
      <c r="O363" s="248"/>
      <c r="P363" s="248"/>
      <c r="Q363" s="248"/>
      <c r="R363" s="248"/>
      <c r="S363" s="248"/>
      <c r="T363" s="248"/>
      <c r="U363" s="248"/>
      <c r="V363" s="248"/>
      <c r="W363" s="248"/>
      <c r="X363" s="249"/>
      <c r="Y363" s="13"/>
      <c r="Z363" s="13"/>
      <c r="AA363" s="13"/>
      <c r="AB363" s="13"/>
      <c r="AC363" s="13"/>
      <c r="AD363" s="13"/>
      <c r="AE363" s="13"/>
      <c r="AT363" s="250" t="s">
        <v>205</v>
      </c>
      <c r="AU363" s="250" t="s">
        <v>85</v>
      </c>
      <c r="AV363" s="13" t="s">
        <v>85</v>
      </c>
      <c r="AW363" s="13" t="s">
        <v>5</v>
      </c>
      <c r="AX363" s="13" t="s">
        <v>76</v>
      </c>
      <c r="AY363" s="250" t="s">
        <v>168</v>
      </c>
    </row>
    <row r="364" s="14" customFormat="1">
      <c r="A364" s="14"/>
      <c r="B364" s="251"/>
      <c r="C364" s="252"/>
      <c r="D364" s="235" t="s">
        <v>205</v>
      </c>
      <c r="E364" s="253" t="s">
        <v>1</v>
      </c>
      <c r="F364" s="254" t="s">
        <v>207</v>
      </c>
      <c r="G364" s="252"/>
      <c r="H364" s="255">
        <v>73.041</v>
      </c>
      <c r="I364" s="256"/>
      <c r="J364" s="256"/>
      <c r="K364" s="252"/>
      <c r="L364" s="252"/>
      <c r="M364" s="257"/>
      <c r="N364" s="258"/>
      <c r="O364" s="259"/>
      <c r="P364" s="259"/>
      <c r="Q364" s="259"/>
      <c r="R364" s="259"/>
      <c r="S364" s="259"/>
      <c r="T364" s="259"/>
      <c r="U364" s="259"/>
      <c r="V364" s="259"/>
      <c r="W364" s="259"/>
      <c r="X364" s="260"/>
      <c r="Y364" s="14"/>
      <c r="Z364" s="14"/>
      <c r="AA364" s="14"/>
      <c r="AB364" s="14"/>
      <c r="AC364" s="14"/>
      <c r="AD364" s="14"/>
      <c r="AE364" s="14"/>
      <c r="AT364" s="261" t="s">
        <v>205</v>
      </c>
      <c r="AU364" s="261" t="s">
        <v>85</v>
      </c>
      <c r="AV364" s="14" t="s">
        <v>175</v>
      </c>
      <c r="AW364" s="14" t="s">
        <v>5</v>
      </c>
      <c r="AX364" s="14" t="s">
        <v>83</v>
      </c>
      <c r="AY364" s="261" t="s">
        <v>168</v>
      </c>
    </row>
    <row r="365" s="2" customFormat="1" ht="24.15" customHeight="1">
      <c r="A365" s="38"/>
      <c r="B365" s="39"/>
      <c r="C365" s="262" t="s">
        <v>312</v>
      </c>
      <c r="D365" s="262" t="s">
        <v>304</v>
      </c>
      <c r="E365" s="263" t="s">
        <v>457</v>
      </c>
      <c r="F365" s="264" t="s">
        <v>458</v>
      </c>
      <c r="G365" s="265" t="s">
        <v>203</v>
      </c>
      <c r="H365" s="266">
        <v>76.693</v>
      </c>
      <c r="I365" s="267"/>
      <c r="J365" s="268"/>
      <c r="K365" s="269">
        <f>ROUND(P365*H365,2)</f>
        <v>0</v>
      </c>
      <c r="L365" s="264" t="s">
        <v>1</v>
      </c>
      <c r="M365" s="270"/>
      <c r="N365" s="271" t="s">
        <v>1</v>
      </c>
      <c r="O365" s="229" t="s">
        <v>39</v>
      </c>
      <c r="P365" s="230">
        <f>I365+J365</f>
        <v>0</v>
      </c>
      <c r="Q365" s="230">
        <f>ROUND(I365*H365,2)</f>
        <v>0</v>
      </c>
      <c r="R365" s="230">
        <f>ROUND(J365*H365,2)</f>
        <v>0</v>
      </c>
      <c r="S365" s="91"/>
      <c r="T365" s="231">
        <f>S365*H365</f>
        <v>0</v>
      </c>
      <c r="U365" s="231">
        <v>0</v>
      </c>
      <c r="V365" s="231">
        <f>U365*H365</f>
        <v>0</v>
      </c>
      <c r="W365" s="231">
        <v>0</v>
      </c>
      <c r="X365" s="232">
        <f>W365*H365</f>
        <v>0</v>
      </c>
      <c r="Y365" s="38"/>
      <c r="Z365" s="38"/>
      <c r="AA365" s="38"/>
      <c r="AB365" s="38"/>
      <c r="AC365" s="38"/>
      <c r="AD365" s="38"/>
      <c r="AE365" s="38"/>
      <c r="AR365" s="233" t="s">
        <v>185</v>
      </c>
      <c r="AT365" s="233" t="s">
        <v>304</v>
      </c>
      <c r="AU365" s="233" t="s">
        <v>85</v>
      </c>
      <c r="AY365" s="17" t="s">
        <v>168</v>
      </c>
      <c r="BE365" s="234">
        <f>IF(O365="základní",K365,0)</f>
        <v>0</v>
      </c>
      <c r="BF365" s="234">
        <f>IF(O365="snížená",K365,0)</f>
        <v>0</v>
      </c>
      <c r="BG365" s="234">
        <f>IF(O365="zákl. přenesená",K365,0)</f>
        <v>0</v>
      </c>
      <c r="BH365" s="234">
        <f>IF(O365="sníž. přenesená",K365,0)</f>
        <v>0</v>
      </c>
      <c r="BI365" s="234">
        <f>IF(O365="nulová",K365,0)</f>
        <v>0</v>
      </c>
      <c r="BJ365" s="17" t="s">
        <v>83</v>
      </c>
      <c r="BK365" s="234">
        <f>ROUND(P365*H365,2)</f>
        <v>0</v>
      </c>
      <c r="BL365" s="17" t="s">
        <v>175</v>
      </c>
      <c r="BM365" s="233" t="s">
        <v>459</v>
      </c>
    </row>
    <row r="366" s="2" customFormat="1">
      <c r="A366" s="38"/>
      <c r="B366" s="39"/>
      <c r="C366" s="40"/>
      <c r="D366" s="235" t="s">
        <v>176</v>
      </c>
      <c r="E366" s="40"/>
      <c r="F366" s="236" t="s">
        <v>458</v>
      </c>
      <c r="G366" s="40"/>
      <c r="H366" s="40"/>
      <c r="I366" s="237"/>
      <c r="J366" s="237"/>
      <c r="K366" s="40"/>
      <c r="L366" s="40"/>
      <c r="M366" s="44"/>
      <c r="N366" s="238"/>
      <c r="O366" s="239"/>
      <c r="P366" s="91"/>
      <c r="Q366" s="91"/>
      <c r="R366" s="91"/>
      <c r="S366" s="91"/>
      <c r="T366" s="91"/>
      <c r="U366" s="91"/>
      <c r="V366" s="91"/>
      <c r="W366" s="91"/>
      <c r="X366" s="92"/>
      <c r="Y366" s="38"/>
      <c r="Z366" s="38"/>
      <c r="AA366" s="38"/>
      <c r="AB366" s="38"/>
      <c r="AC366" s="38"/>
      <c r="AD366" s="38"/>
      <c r="AE366" s="38"/>
      <c r="AT366" s="17" t="s">
        <v>176</v>
      </c>
      <c r="AU366" s="17" t="s">
        <v>85</v>
      </c>
    </row>
    <row r="367" s="13" customFormat="1">
      <c r="A367" s="13"/>
      <c r="B367" s="240"/>
      <c r="C367" s="241"/>
      <c r="D367" s="235" t="s">
        <v>205</v>
      </c>
      <c r="E367" s="242" t="s">
        <v>1</v>
      </c>
      <c r="F367" s="243" t="s">
        <v>1708</v>
      </c>
      <c r="G367" s="241"/>
      <c r="H367" s="244">
        <v>76.693</v>
      </c>
      <c r="I367" s="245"/>
      <c r="J367" s="245"/>
      <c r="K367" s="241"/>
      <c r="L367" s="241"/>
      <c r="M367" s="246"/>
      <c r="N367" s="247"/>
      <c r="O367" s="248"/>
      <c r="P367" s="248"/>
      <c r="Q367" s="248"/>
      <c r="R367" s="248"/>
      <c r="S367" s="248"/>
      <c r="T367" s="248"/>
      <c r="U367" s="248"/>
      <c r="V367" s="248"/>
      <c r="W367" s="248"/>
      <c r="X367" s="249"/>
      <c r="Y367" s="13"/>
      <c r="Z367" s="13"/>
      <c r="AA367" s="13"/>
      <c r="AB367" s="13"/>
      <c r="AC367" s="13"/>
      <c r="AD367" s="13"/>
      <c r="AE367" s="13"/>
      <c r="AT367" s="250" t="s">
        <v>205</v>
      </c>
      <c r="AU367" s="250" t="s">
        <v>85</v>
      </c>
      <c r="AV367" s="13" t="s">
        <v>85</v>
      </c>
      <c r="AW367" s="13" t="s">
        <v>5</v>
      </c>
      <c r="AX367" s="13" t="s">
        <v>76</v>
      </c>
      <c r="AY367" s="250" t="s">
        <v>168</v>
      </c>
    </row>
    <row r="368" s="14" customFormat="1">
      <c r="A368" s="14"/>
      <c r="B368" s="251"/>
      <c r="C368" s="252"/>
      <c r="D368" s="235" t="s">
        <v>205</v>
      </c>
      <c r="E368" s="253" t="s">
        <v>1</v>
      </c>
      <c r="F368" s="254" t="s">
        <v>207</v>
      </c>
      <c r="G368" s="252"/>
      <c r="H368" s="255">
        <v>76.693</v>
      </c>
      <c r="I368" s="256"/>
      <c r="J368" s="256"/>
      <c r="K368" s="252"/>
      <c r="L368" s="252"/>
      <c r="M368" s="257"/>
      <c r="N368" s="258"/>
      <c r="O368" s="259"/>
      <c r="P368" s="259"/>
      <c r="Q368" s="259"/>
      <c r="R368" s="259"/>
      <c r="S368" s="259"/>
      <c r="T368" s="259"/>
      <c r="U368" s="259"/>
      <c r="V368" s="259"/>
      <c r="W368" s="259"/>
      <c r="X368" s="260"/>
      <c r="Y368" s="14"/>
      <c r="Z368" s="14"/>
      <c r="AA368" s="14"/>
      <c r="AB368" s="14"/>
      <c r="AC368" s="14"/>
      <c r="AD368" s="14"/>
      <c r="AE368" s="14"/>
      <c r="AT368" s="261" t="s">
        <v>205</v>
      </c>
      <c r="AU368" s="261" t="s">
        <v>85</v>
      </c>
      <c r="AV368" s="14" t="s">
        <v>175</v>
      </c>
      <c r="AW368" s="14" t="s">
        <v>5</v>
      </c>
      <c r="AX368" s="14" t="s">
        <v>83</v>
      </c>
      <c r="AY368" s="261" t="s">
        <v>168</v>
      </c>
    </row>
    <row r="369" s="2" customFormat="1" ht="49.05" customHeight="1">
      <c r="A369" s="38"/>
      <c r="B369" s="39"/>
      <c r="C369" s="221" t="s">
        <v>461</v>
      </c>
      <c r="D369" s="221" t="s">
        <v>171</v>
      </c>
      <c r="E369" s="222" t="s">
        <v>1709</v>
      </c>
      <c r="F369" s="223" t="s">
        <v>1710</v>
      </c>
      <c r="G369" s="224" t="s">
        <v>203</v>
      </c>
      <c r="H369" s="225">
        <v>121.774</v>
      </c>
      <c r="I369" s="226"/>
      <c r="J369" s="226"/>
      <c r="K369" s="227">
        <f>ROUND(P369*H369,2)</f>
        <v>0</v>
      </c>
      <c r="L369" s="223" t="s">
        <v>1</v>
      </c>
      <c r="M369" s="44"/>
      <c r="N369" s="228" t="s">
        <v>1</v>
      </c>
      <c r="O369" s="229" t="s">
        <v>39</v>
      </c>
      <c r="P369" s="230">
        <f>I369+J369</f>
        <v>0</v>
      </c>
      <c r="Q369" s="230">
        <f>ROUND(I369*H369,2)</f>
        <v>0</v>
      </c>
      <c r="R369" s="230">
        <f>ROUND(J369*H369,2)</f>
        <v>0</v>
      </c>
      <c r="S369" s="91"/>
      <c r="T369" s="231">
        <f>S369*H369</f>
        <v>0</v>
      </c>
      <c r="U369" s="231">
        <v>0</v>
      </c>
      <c r="V369" s="231">
        <f>U369*H369</f>
        <v>0</v>
      </c>
      <c r="W369" s="231">
        <v>0</v>
      </c>
      <c r="X369" s="232">
        <f>W369*H369</f>
        <v>0</v>
      </c>
      <c r="Y369" s="38"/>
      <c r="Z369" s="38"/>
      <c r="AA369" s="38"/>
      <c r="AB369" s="38"/>
      <c r="AC369" s="38"/>
      <c r="AD369" s="38"/>
      <c r="AE369" s="38"/>
      <c r="AR369" s="233" t="s">
        <v>175</v>
      </c>
      <c r="AT369" s="233" t="s">
        <v>171</v>
      </c>
      <c r="AU369" s="233" t="s">
        <v>85</v>
      </c>
      <c r="AY369" s="17" t="s">
        <v>168</v>
      </c>
      <c r="BE369" s="234">
        <f>IF(O369="základní",K369,0)</f>
        <v>0</v>
      </c>
      <c r="BF369" s="234">
        <f>IF(O369="snížená",K369,0)</f>
        <v>0</v>
      </c>
      <c r="BG369" s="234">
        <f>IF(O369="zákl. přenesená",K369,0)</f>
        <v>0</v>
      </c>
      <c r="BH369" s="234">
        <f>IF(O369="sníž. přenesená",K369,0)</f>
        <v>0</v>
      </c>
      <c r="BI369" s="234">
        <f>IF(O369="nulová",K369,0)</f>
        <v>0</v>
      </c>
      <c r="BJ369" s="17" t="s">
        <v>83</v>
      </c>
      <c r="BK369" s="234">
        <f>ROUND(P369*H369,2)</f>
        <v>0</v>
      </c>
      <c r="BL369" s="17" t="s">
        <v>175</v>
      </c>
      <c r="BM369" s="233" t="s">
        <v>464</v>
      </c>
    </row>
    <row r="370" s="2" customFormat="1">
      <c r="A370" s="38"/>
      <c r="B370" s="39"/>
      <c r="C370" s="40"/>
      <c r="D370" s="235" t="s">
        <v>176</v>
      </c>
      <c r="E370" s="40"/>
      <c r="F370" s="236" t="s">
        <v>1710</v>
      </c>
      <c r="G370" s="40"/>
      <c r="H370" s="40"/>
      <c r="I370" s="237"/>
      <c r="J370" s="237"/>
      <c r="K370" s="40"/>
      <c r="L370" s="40"/>
      <c r="M370" s="44"/>
      <c r="N370" s="238"/>
      <c r="O370" s="239"/>
      <c r="P370" s="91"/>
      <c r="Q370" s="91"/>
      <c r="R370" s="91"/>
      <c r="S370" s="91"/>
      <c r="T370" s="91"/>
      <c r="U370" s="91"/>
      <c r="V370" s="91"/>
      <c r="W370" s="91"/>
      <c r="X370" s="92"/>
      <c r="Y370" s="38"/>
      <c r="Z370" s="38"/>
      <c r="AA370" s="38"/>
      <c r="AB370" s="38"/>
      <c r="AC370" s="38"/>
      <c r="AD370" s="38"/>
      <c r="AE370" s="38"/>
      <c r="AT370" s="17" t="s">
        <v>176</v>
      </c>
      <c r="AU370" s="17" t="s">
        <v>85</v>
      </c>
    </row>
    <row r="371" s="13" customFormat="1">
      <c r="A371" s="13"/>
      <c r="B371" s="240"/>
      <c r="C371" s="241"/>
      <c r="D371" s="235" t="s">
        <v>205</v>
      </c>
      <c r="E371" s="242" t="s">
        <v>1</v>
      </c>
      <c r="F371" s="243" t="s">
        <v>465</v>
      </c>
      <c r="G371" s="241"/>
      <c r="H371" s="244">
        <v>60.624</v>
      </c>
      <c r="I371" s="245"/>
      <c r="J371" s="245"/>
      <c r="K371" s="241"/>
      <c r="L371" s="241"/>
      <c r="M371" s="246"/>
      <c r="N371" s="247"/>
      <c r="O371" s="248"/>
      <c r="P371" s="248"/>
      <c r="Q371" s="248"/>
      <c r="R371" s="248"/>
      <c r="S371" s="248"/>
      <c r="T371" s="248"/>
      <c r="U371" s="248"/>
      <c r="V371" s="248"/>
      <c r="W371" s="248"/>
      <c r="X371" s="249"/>
      <c r="Y371" s="13"/>
      <c r="Z371" s="13"/>
      <c r="AA371" s="13"/>
      <c r="AB371" s="13"/>
      <c r="AC371" s="13"/>
      <c r="AD371" s="13"/>
      <c r="AE371" s="13"/>
      <c r="AT371" s="250" t="s">
        <v>205</v>
      </c>
      <c r="AU371" s="250" t="s">
        <v>85</v>
      </c>
      <c r="AV371" s="13" t="s">
        <v>85</v>
      </c>
      <c r="AW371" s="13" t="s">
        <v>5</v>
      </c>
      <c r="AX371" s="13" t="s">
        <v>76</v>
      </c>
      <c r="AY371" s="250" t="s">
        <v>168</v>
      </c>
    </row>
    <row r="372" s="13" customFormat="1">
      <c r="A372" s="13"/>
      <c r="B372" s="240"/>
      <c r="C372" s="241"/>
      <c r="D372" s="235" t="s">
        <v>205</v>
      </c>
      <c r="E372" s="242" t="s">
        <v>1</v>
      </c>
      <c r="F372" s="243" t="s">
        <v>466</v>
      </c>
      <c r="G372" s="241"/>
      <c r="H372" s="244">
        <v>61.15</v>
      </c>
      <c r="I372" s="245"/>
      <c r="J372" s="245"/>
      <c r="K372" s="241"/>
      <c r="L372" s="241"/>
      <c r="M372" s="246"/>
      <c r="N372" s="247"/>
      <c r="O372" s="248"/>
      <c r="P372" s="248"/>
      <c r="Q372" s="248"/>
      <c r="R372" s="248"/>
      <c r="S372" s="248"/>
      <c r="T372" s="248"/>
      <c r="U372" s="248"/>
      <c r="V372" s="248"/>
      <c r="W372" s="248"/>
      <c r="X372" s="249"/>
      <c r="Y372" s="13"/>
      <c r="Z372" s="13"/>
      <c r="AA372" s="13"/>
      <c r="AB372" s="13"/>
      <c r="AC372" s="13"/>
      <c r="AD372" s="13"/>
      <c r="AE372" s="13"/>
      <c r="AT372" s="250" t="s">
        <v>205</v>
      </c>
      <c r="AU372" s="250" t="s">
        <v>85</v>
      </c>
      <c r="AV372" s="13" t="s">
        <v>85</v>
      </c>
      <c r="AW372" s="13" t="s">
        <v>5</v>
      </c>
      <c r="AX372" s="13" t="s">
        <v>76</v>
      </c>
      <c r="AY372" s="250" t="s">
        <v>168</v>
      </c>
    </row>
    <row r="373" s="14" customFormat="1">
      <c r="A373" s="14"/>
      <c r="B373" s="251"/>
      <c r="C373" s="252"/>
      <c r="D373" s="235" t="s">
        <v>205</v>
      </c>
      <c r="E373" s="253" t="s">
        <v>1</v>
      </c>
      <c r="F373" s="254" t="s">
        <v>207</v>
      </c>
      <c r="G373" s="252"/>
      <c r="H373" s="255">
        <v>121.774</v>
      </c>
      <c r="I373" s="256"/>
      <c r="J373" s="256"/>
      <c r="K373" s="252"/>
      <c r="L373" s="252"/>
      <c r="M373" s="257"/>
      <c r="N373" s="258"/>
      <c r="O373" s="259"/>
      <c r="P373" s="259"/>
      <c r="Q373" s="259"/>
      <c r="R373" s="259"/>
      <c r="S373" s="259"/>
      <c r="T373" s="259"/>
      <c r="U373" s="259"/>
      <c r="V373" s="259"/>
      <c r="W373" s="259"/>
      <c r="X373" s="260"/>
      <c r="Y373" s="14"/>
      <c r="Z373" s="14"/>
      <c r="AA373" s="14"/>
      <c r="AB373" s="14"/>
      <c r="AC373" s="14"/>
      <c r="AD373" s="14"/>
      <c r="AE373" s="14"/>
      <c r="AT373" s="261" t="s">
        <v>205</v>
      </c>
      <c r="AU373" s="261" t="s">
        <v>85</v>
      </c>
      <c r="AV373" s="14" t="s">
        <v>175</v>
      </c>
      <c r="AW373" s="14" t="s">
        <v>5</v>
      </c>
      <c r="AX373" s="14" t="s">
        <v>83</v>
      </c>
      <c r="AY373" s="261" t="s">
        <v>168</v>
      </c>
    </row>
    <row r="374" s="2" customFormat="1" ht="24.15" customHeight="1">
      <c r="A374" s="38"/>
      <c r="B374" s="39"/>
      <c r="C374" s="262" t="s">
        <v>316</v>
      </c>
      <c r="D374" s="262" t="s">
        <v>304</v>
      </c>
      <c r="E374" s="263" t="s">
        <v>467</v>
      </c>
      <c r="F374" s="264" t="s">
        <v>468</v>
      </c>
      <c r="G374" s="265" t="s">
        <v>203</v>
      </c>
      <c r="H374" s="266">
        <v>63.655</v>
      </c>
      <c r="I374" s="267"/>
      <c r="J374" s="268"/>
      <c r="K374" s="269">
        <f>ROUND(P374*H374,2)</f>
        <v>0</v>
      </c>
      <c r="L374" s="264" t="s">
        <v>1</v>
      </c>
      <c r="M374" s="270"/>
      <c r="N374" s="271" t="s">
        <v>1</v>
      </c>
      <c r="O374" s="229" t="s">
        <v>39</v>
      </c>
      <c r="P374" s="230">
        <f>I374+J374</f>
        <v>0</v>
      </c>
      <c r="Q374" s="230">
        <f>ROUND(I374*H374,2)</f>
        <v>0</v>
      </c>
      <c r="R374" s="230">
        <f>ROUND(J374*H374,2)</f>
        <v>0</v>
      </c>
      <c r="S374" s="91"/>
      <c r="T374" s="231">
        <f>S374*H374</f>
        <v>0</v>
      </c>
      <c r="U374" s="231">
        <v>0</v>
      </c>
      <c r="V374" s="231">
        <f>U374*H374</f>
        <v>0</v>
      </c>
      <c r="W374" s="231">
        <v>0</v>
      </c>
      <c r="X374" s="232">
        <f>W374*H374</f>
        <v>0</v>
      </c>
      <c r="Y374" s="38"/>
      <c r="Z374" s="38"/>
      <c r="AA374" s="38"/>
      <c r="AB374" s="38"/>
      <c r="AC374" s="38"/>
      <c r="AD374" s="38"/>
      <c r="AE374" s="38"/>
      <c r="AR374" s="233" t="s">
        <v>185</v>
      </c>
      <c r="AT374" s="233" t="s">
        <v>304</v>
      </c>
      <c r="AU374" s="233" t="s">
        <v>85</v>
      </c>
      <c r="AY374" s="17" t="s">
        <v>168</v>
      </c>
      <c r="BE374" s="234">
        <f>IF(O374="základní",K374,0)</f>
        <v>0</v>
      </c>
      <c r="BF374" s="234">
        <f>IF(O374="snížená",K374,0)</f>
        <v>0</v>
      </c>
      <c r="BG374" s="234">
        <f>IF(O374="zákl. přenesená",K374,0)</f>
        <v>0</v>
      </c>
      <c r="BH374" s="234">
        <f>IF(O374="sníž. přenesená",K374,0)</f>
        <v>0</v>
      </c>
      <c r="BI374" s="234">
        <f>IF(O374="nulová",K374,0)</f>
        <v>0</v>
      </c>
      <c r="BJ374" s="17" t="s">
        <v>83</v>
      </c>
      <c r="BK374" s="234">
        <f>ROUND(P374*H374,2)</f>
        <v>0</v>
      </c>
      <c r="BL374" s="17" t="s">
        <v>175</v>
      </c>
      <c r="BM374" s="233" t="s">
        <v>469</v>
      </c>
    </row>
    <row r="375" s="2" customFormat="1">
      <c r="A375" s="38"/>
      <c r="B375" s="39"/>
      <c r="C375" s="40"/>
      <c r="D375" s="235" t="s">
        <v>176</v>
      </c>
      <c r="E375" s="40"/>
      <c r="F375" s="236" t="s">
        <v>468</v>
      </c>
      <c r="G375" s="40"/>
      <c r="H375" s="40"/>
      <c r="I375" s="237"/>
      <c r="J375" s="237"/>
      <c r="K375" s="40"/>
      <c r="L375" s="40"/>
      <c r="M375" s="44"/>
      <c r="N375" s="238"/>
      <c r="O375" s="239"/>
      <c r="P375" s="91"/>
      <c r="Q375" s="91"/>
      <c r="R375" s="91"/>
      <c r="S375" s="91"/>
      <c r="T375" s="91"/>
      <c r="U375" s="91"/>
      <c r="V375" s="91"/>
      <c r="W375" s="91"/>
      <c r="X375" s="92"/>
      <c r="Y375" s="38"/>
      <c r="Z375" s="38"/>
      <c r="AA375" s="38"/>
      <c r="AB375" s="38"/>
      <c r="AC375" s="38"/>
      <c r="AD375" s="38"/>
      <c r="AE375" s="38"/>
      <c r="AT375" s="17" t="s">
        <v>176</v>
      </c>
      <c r="AU375" s="17" t="s">
        <v>85</v>
      </c>
    </row>
    <row r="376" s="13" customFormat="1">
      <c r="A376" s="13"/>
      <c r="B376" s="240"/>
      <c r="C376" s="241"/>
      <c r="D376" s="235" t="s">
        <v>205</v>
      </c>
      <c r="E376" s="242" t="s">
        <v>1</v>
      </c>
      <c r="F376" s="243" t="s">
        <v>470</v>
      </c>
      <c r="G376" s="241"/>
      <c r="H376" s="244">
        <v>63.655</v>
      </c>
      <c r="I376" s="245"/>
      <c r="J376" s="245"/>
      <c r="K376" s="241"/>
      <c r="L376" s="241"/>
      <c r="M376" s="246"/>
      <c r="N376" s="247"/>
      <c r="O376" s="248"/>
      <c r="P376" s="248"/>
      <c r="Q376" s="248"/>
      <c r="R376" s="248"/>
      <c r="S376" s="248"/>
      <c r="T376" s="248"/>
      <c r="U376" s="248"/>
      <c r="V376" s="248"/>
      <c r="W376" s="248"/>
      <c r="X376" s="249"/>
      <c r="Y376" s="13"/>
      <c r="Z376" s="13"/>
      <c r="AA376" s="13"/>
      <c r="AB376" s="13"/>
      <c r="AC376" s="13"/>
      <c r="AD376" s="13"/>
      <c r="AE376" s="13"/>
      <c r="AT376" s="250" t="s">
        <v>205</v>
      </c>
      <c r="AU376" s="250" t="s">
        <v>85</v>
      </c>
      <c r="AV376" s="13" t="s">
        <v>85</v>
      </c>
      <c r="AW376" s="13" t="s">
        <v>5</v>
      </c>
      <c r="AX376" s="13" t="s">
        <v>76</v>
      </c>
      <c r="AY376" s="250" t="s">
        <v>168</v>
      </c>
    </row>
    <row r="377" s="14" customFormat="1">
      <c r="A377" s="14"/>
      <c r="B377" s="251"/>
      <c r="C377" s="252"/>
      <c r="D377" s="235" t="s">
        <v>205</v>
      </c>
      <c r="E377" s="253" t="s">
        <v>1</v>
      </c>
      <c r="F377" s="254" t="s">
        <v>207</v>
      </c>
      <c r="G377" s="252"/>
      <c r="H377" s="255">
        <v>63.655</v>
      </c>
      <c r="I377" s="256"/>
      <c r="J377" s="256"/>
      <c r="K377" s="252"/>
      <c r="L377" s="252"/>
      <c r="M377" s="257"/>
      <c r="N377" s="258"/>
      <c r="O377" s="259"/>
      <c r="P377" s="259"/>
      <c r="Q377" s="259"/>
      <c r="R377" s="259"/>
      <c r="S377" s="259"/>
      <c r="T377" s="259"/>
      <c r="U377" s="259"/>
      <c r="V377" s="259"/>
      <c r="W377" s="259"/>
      <c r="X377" s="260"/>
      <c r="Y377" s="14"/>
      <c r="Z377" s="14"/>
      <c r="AA377" s="14"/>
      <c r="AB377" s="14"/>
      <c r="AC377" s="14"/>
      <c r="AD377" s="14"/>
      <c r="AE377" s="14"/>
      <c r="AT377" s="261" t="s">
        <v>205</v>
      </c>
      <c r="AU377" s="261" t="s">
        <v>85</v>
      </c>
      <c r="AV377" s="14" t="s">
        <v>175</v>
      </c>
      <c r="AW377" s="14" t="s">
        <v>5</v>
      </c>
      <c r="AX377" s="14" t="s">
        <v>83</v>
      </c>
      <c r="AY377" s="261" t="s">
        <v>168</v>
      </c>
    </row>
    <row r="378" s="2" customFormat="1" ht="24.15" customHeight="1">
      <c r="A378" s="38"/>
      <c r="B378" s="39"/>
      <c r="C378" s="262" t="s">
        <v>471</v>
      </c>
      <c r="D378" s="262" t="s">
        <v>304</v>
      </c>
      <c r="E378" s="263" t="s">
        <v>472</v>
      </c>
      <c r="F378" s="264" t="s">
        <v>473</v>
      </c>
      <c r="G378" s="265" t="s">
        <v>203</v>
      </c>
      <c r="H378" s="266">
        <v>64.208</v>
      </c>
      <c r="I378" s="267"/>
      <c r="J378" s="268"/>
      <c r="K378" s="269">
        <f>ROUND(P378*H378,2)</f>
        <v>0</v>
      </c>
      <c r="L378" s="264" t="s">
        <v>1</v>
      </c>
      <c r="M378" s="270"/>
      <c r="N378" s="271" t="s">
        <v>1</v>
      </c>
      <c r="O378" s="229" t="s">
        <v>39</v>
      </c>
      <c r="P378" s="230">
        <f>I378+J378</f>
        <v>0</v>
      </c>
      <c r="Q378" s="230">
        <f>ROUND(I378*H378,2)</f>
        <v>0</v>
      </c>
      <c r="R378" s="230">
        <f>ROUND(J378*H378,2)</f>
        <v>0</v>
      </c>
      <c r="S378" s="91"/>
      <c r="T378" s="231">
        <f>S378*H378</f>
        <v>0</v>
      </c>
      <c r="U378" s="231">
        <v>0</v>
      </c>
      <c r="V378" s="231">
        <f>U378*H378</f>
        <v>0</v>
      </c>
      <c r="W378" s="231">
        <v>0</v>
      </c>
      <c r="X378" s="232">
        <f>W378*H378</f>
        <v>0</v>
      </c>
      <c r="Y378" s="38"/>
      <c r="Z378" s="38"/>
      <c r="AA378" s="38"/>
      <c r="AB378" s="38"/>
      <c r="AC378" s="38"/>
      <c r="AD378" s="38"/>
      <c r="AE378" s="38"/>
      <c r="AR378" s="233" t="s">
        <v>185</v>
      </c>
      <c r="AT378" s="233" t="s">
        <v>304</v>
      </c>
      <c r="AU378" s="233" t="s">
        <v>85</v>
      </c>
      <c r="AY378" s="17" t="s">
        <v>168</v>
      </c>
      <c r="BE378" s="234">
        <f>IF(O378="základní",K378,0)</f>
        <v>0</v>
      </c>
      <c r="BF378" s="234">
        <f>IF(O378="snížená",K378,0)</f>
        <v>0</v>
      </c>
      <c r="BG378" s="234">
        <f>IF(O378="zákl. přenesená",K378,0)</f>
        <v>0</v>
      </c>
      <c r="BH378" s="234">
        <f>IF(O378="sníž. přenesená",K378,0)</f>
        <v>0</v>
      </c>
      <c r="BI378" s="234">
        <f>IF(O378="nulová",K378,0)</f>
        <v>0</v>
      </c>
      <c r="BJ378" s="17" t="s">
        <v>83</v>
      </c>
      <c r="BK378" s="234">
        <f>ROUND(P378*H378,2)</f>
        <v>0</v>
      </c>
      <c r="BL378" s="17" t="s">
        <v>175</v>
      </c>
      <c r="BM378" s="233" t="s">
        <v>474</v>
      </c>
    </row>
    <row r="379" s="2" customFormat="1">
      <c r="A379" s="38"/>
      <c r="B379" s="39"/>
      <c r="C379" s="40"/>
      <c r="D379" s="235" t="s">
        <v>176</v>
      </c>
      <c r="E379" s="40"/>
      <c r="F379" s="236" t="s">
        <v>473</v>
      </c>
      <c r="G379" s="40"/>
      <c r="H379" s="40"/>
      <c r="I379" s="237"/>
      <c r="J379" s="237"/>
      <c r="K379" s="40"/>
      <c r="L379" s="40"/>
      <c r="M379" s="44"/>
      <c r="N379" s="238"/>
      <c r="O379" s="239"/>
      <c r="P379" s="91"/>
      <c r="Q379" s="91"/>
      <c r="R379" s="91"/>
      <c r="S379" s="91"/>
      <c r="T379" s="91"/>
      <c r="U379" s="91"/>
      <c r="V379" s="91"/>
      <c r="W379" s="91"/>
      <c r="X379" s="92"/>
      <c r="Y379" s="38"/>
      <c r="Z379" s="38"/>
      <c r="AA379" s="38"/>
      <c r="AB379" s="38"/>
      <c r="AC379" s="38"/>
      <c r="AD379" s="38"/>
      <c r="AE379" s="38"/>
      <c r="AT379" s="17" t="s">
        <v>176</v>
      </c>
      <c r="AU379" s="17" t="s">
        <v>85</v>
      </c>
    </row>
    <row r="380" s="13" customFormat="1">
      <c r="A380" s="13"/>
      <c r="B380" s="240"/>
      <c r="C380" s="241"/>
      <c r="D380" s="235" t="s">
        <v>205</v>
      </c>
      <c r="E380" s="242" t="s">
        <v>1</v>
      </c>
      <c r="F380" s="243" t="s">
        <v>1711</v>
      </c>
      <c r="G380" s="241"/>
      <c r="H380" s="244">
        <v>64.208</v>
      </c>
      <c r="I380" s="245"/>
      <c r="J380" s="245"/>
      <c r="K380" s="241"/>
      <c r="L380" s="241"/>
      <c r="M380" s="246"/>
      <c r="N380" s="247"/>
      <c r="O380" s="248"/>
      <c r="P380" s="248"/>
      <c r="Q380" s="248"/>
      <c r="R380" s="248"/>
      <c r="S380" s="248"/>
      <c r="T380" s="248"/>
      <c r="U380" s="248"/>
      <c r="V380" s="248"/>
      <c r="W380" s="248"/>
      <c r="X380" s="249"/>
      <c r="Y380" s="13"/>
      <c r="Z380" s="13"/>
      <c r="AA380" s="13"/>
      <c r="AB380" s="13"/>
      <c r="AC380" s="13"/>
      <c r="AD380" s="13"/>
      <c r="AE380" s="13"/>
      <c r="AT380" s="250" t="s">
        <v>205</v>
      </c>
      <c r="AU380" s="250" t="s">
        <v>85</v>
      </c>
      <c r="AV380" s="13" t="s">
        <v>85</v>
      </c>
      <c r="AW380" s="13" t="s">
        <v>5</v>
      </c>
      <c r="AX380" s="13" t="s">
        <v>76</v>
      </c>
      <c r="AY380" s="250" t="s">
        <v>168</v>
      </c>
    </row>
    <row r="381" s="14" customFormat="1">
      <c r="A381" s="14"/>
      <c r="B381" s="251"/>
      <c r="C381" s="252"/>
      <c r="D381" s="235" t="s">
        <v>205</v>
      </c>
      <c r="E381" s="253" t="s">
        <v>1</v>
      </c>
      <c r="F381" s="254" t="s">
        <v>207</v>
      </c>
      <c r="G381" s="252"/>
      <c r="H381" s="255">
        <v>64.208</v>
      </c>
      <c r="I381" s="256"/>
      <c r="J381" s="256"/>
      <c r="K381" s="252"/>
      <c r="L381" s="252"/>
      <c r="M381" s="257"/>
      <c r="N381" s="258"/>
      <c r="O381" s="259"/>
      <c r="P381" s="259"/>
      <c r="Q381" s="259"/>
      <c r="R381" s="259"/>
      <c r="S381" s="259"/>
      <c r="T381" s="259"/>
      <c r="U381" s="259"/>
      <c r="V381" s="259"/>
      <c r="W381" s="259"/>
      <c r="X381" s="260"/>
      <c r="Y381" s="14"/>
      <c r="Z381" s="14"/>
      <c r="AA381" s="14"/>
      <c r="AB381" s="14"/>
      <c r="AC381" s="14"/>
      <c r="AD381" s="14"/>
      <c r="AE381" s="14"/>
      <c r="AT381" s="261" t="s">
        <v>205</v>
      </c>
      <c r="AU381" s="261" t="s">
        <v>85</v>
      </c>
      <c r="AV381" s="14" t="s">
        <v>175</v>
      </c>
      <c r="AW381" s="14" t="s">
        <v>5</v>
      </c>
      <c r="AX381" s="14" t="s">
        <v>83</v>
      </c>
      <c r="AY381" s="261" t="s">
        <v>168</v>
      </c>
    </row>
    <row r="382" s="2" customFormat="1" ht="37.8" customHeight="1">
      <c r="A382" s="38"/>
      <c r="B382" s="39"/>
      <c r="C382" s="221" t="s">
        <v>319</v>
      </c>
      <c r="D382" s="221" t="s">
        <v>171</v>
      </c>
      <c r="E382" s="222" t="s">
        <v>476</v>
      </c>
      <c r="F382" s="223" t="s">
        <v>477</v>
      </c>
      <c r="G382" s="224" t="s">
        <v>478</v>
      </c>
      <c r="H382" s="225">
        <v>187.46</v>
      </c>
      <c r="I382" s="226"/>
      <c r="J382" s="226"/>
      <c r="K382" s="227">
        <f>ROUND(P382*H382,2)</f>
        <v>0</v>
      </c>
      <c r="L382" s="223" t="s">
        <v>1</v>
      </c>
      <c r="M382" s="44"/>
      <c r="N382" s="228" t="s">
        <v>1</v>
      </c>
      <c r="O382" s="229" t="s">
        <v>39</v>
      </c>
      <c r="P382" s="230">
        <f>I382+J382</f>
        <v>0</v>
      </c>
      <c r="Q382" s="230">
        <f>ROUND(I382*H382,2)</f>
        <v>0</v>
      </c>
      <c r="R382" s="230">
        <f>ROUND(J382*H382,2)</f>
        <v>0</v>
      </c>
      <c r="S382" s="91"/>
      <c r="T382" s="231">
        <f>S382*H382</f>
        <v>0</v>
      </c>
      <c r="U382" s="231">
        <v>0</v>
      </c>
      <c r="V382" s="231">
        <f>U382*H382</f>
        <v>0</v>
      </c>
      <c r="W382" s="231">
        <v>0</v>
      </c>
      <c r="X382" s="232">
        <f>W382*H382</f>
        <v>0</v>
      </c>
      <c r="Y382" s="38"/>
      <c r="Z382" s="38"/>
      <c r="AA382" s="38"/>
      <c r="AB382" s="38"/>
      <c r="AC382" s="38"/>
      <c r="AD382" s="38"/>
      <c r="AE382" s="38"/>
      <c r="AR382" s="233" t="s">
        <v>175</v>
      </c>
      <c r="AT382" s="233" t="s">
        <v>171</v>
      </c>
      <c r="AU382" s="233" t="s">
        <v>85</v>
      </c>
      <c r="AY382" s="17" t="s">
        <v>168</v>
      </c>
      <c r="BE382" s="234">
        <f>IF(O382="základní",K382,0)</f>
        <v>0</v>
      </c>
      <c r="BF382" s="234">
        <f>IF(O382="snížená",K382,0)</f>
        <v>0</v>
      </c>
      <c r="BG382" s="234">
        <f>IF(O382="zákl. přenesená",K382,0)</f>
        <v>0</v>
      </c>
      <c r="BH382" s="234">
        <f>IF(O382="sníž. přenesená",K382,0)</f>
        <v>0</v>
      </c>
      <c r="BI382" s="234">
        <f>IF(O382="nulová",K382,0)</f>
        <v>0</v>
      </c>
      <c r="BJ382" s="17" t="s">
        <v>83</v>
      </c>
      <c r="BK382" s="234">
        <f>ROUND(P382*H382,2)</f>
        <v>0</v>
      </c>
      <c r="BL382" s="17" t="s">
        <v>175</v>
      </c>
      <c r="BM382" s="233" t="s">
        <v>479</v>
      </c>
    </row>
    <row r="383" s="2" customFormat="1">
      <c r="A383" s="38"/>
      <c r="B383" s="39"/>
      <c r="C383" s="40"/>
      <c r="D383" s="235" t="s">
        <v>176</v>
      </c>
      <c r="E383" s="40"/>
      <c r="F383" s="236" t="s">
        <v>477</v>
      </c>
      <c r="G383" s="40"/>
      <c r="H383" s="40"/>
      <c r="I383" s="237"/>
      <c r="J383" s="237"/>
      <c r="K383" s="40"/>
      <c r="L383" s="40"/>
      <c r="M383" s="44"/>
      <c r="N383" s="238"/>
      <c r="O383" s="239"/>
      <c r="P383" s="91"/>
      <c r="Q383" s="91"/>
      <c r="R383" s="91"/>
      <c r="S383" s="91"/>
      <c r="T383" s="91"/>
      <c r="U383" s="91"/>
      <c r="V383" s="91"/>
      <c r="W383" s="91"/>
      <c r="X383" s="92"/>
      <c r="Y383" s="38"/>
      <c r="Z383" s="38"/>
      <c r="AA383" s="38"/>
      <c r="AB383" s="38"/>
      <c r="AC383" s="38"/>
      <c r="AD383" s="38"/>
      <c r="AE383" s="38"/>
      <c r="AT383" s="17" t="s">
        <v>176</v>
      </c>
      <c r="AU383" s="17" t="s">
        <v>85</v>
      </c>
    </row>
    <row r="384" s="13" customFormat="1">
      <c r="A384" s="13"/>
      <c r="B384" s="240"/>
      <c r="C384" s="241"/>
      <c r="D384" s="235" t="s">
        <v>205</v>
      </c>
      <c r="E384" s="242" t="s">
        <v>1</v>
      </c>
      <c r="F384" s="243" t="s">
        <v>480</v>
      </c>
      <c r="G384" s="241"/>
      <c r="H384" s="244">
        <v>70.879999999999992</v>
      </c>
      <c r="I384" s="245"/>
      <c r="J384" s="245"/>
      <c r="K384" s="241"/>
      <c r="L384" s="241"/>
      <c r="M384" s="246"/>
      <c r="N384" s="247"/>
      <c r="O384" s="248"/>
      <c r="P384" s="248"/>
      <c r="Q384" s="248"/>
      <c r="R384" s="248"/>
      <c r="S384" s="248"/>
      <c r="T384" s="248"/>
      <c r="U384" s="248"/>
      <c r="V384" s="248"/>
      <c r="W384" s="248"/>
      <c r="X384" s="249"/>
      <c r="Y384" s="13"/>
      <c r="Z384" s="13"/>
      <c r="AA384" s="13"/>
      <c r="AB384" s="13"/>
      <c r="AC384" s="13"/>
      <c r="AD384" s="13"/>
      <c r="AE384" s="13"/>
      <c r="AT384" s="250" t="s">
        <v>205</v>
      </c>
      <c r="AU384" s="250" t="s">
        <v>85</v>
      </c>
      <c r="AV384" s="13" t="s">
        <v>85</v>
      </c>
      <c r="AW384" s="13" t="s">
        <v>5</v>
      </c>
      <c r="AX384" s="13" t="s">
        <v>76</v>
      </c>
      <c r="AY384" s="250" t="s">
        <v>168</v>
      </c>
    </row>
    <row r="385" s="13" customFormat="1">
      <c r="A385" s="13"/>
      <c r="B385" s="240"/>
      <c r="C385" s="241"/>
      <c r="D385" s="235" t="s">
        <v>205</v>
      </c>
      <c r="E385" s="242" t="s">
        <v>1</v>
      </c>
      <c r="F385" s="243" t="s">
        <v>481</v>
      </c>
      <c r="G385" s="241"/>
      <c r="H385" s="244">
        <v>10.26</v>
      </c>
      <c r="I385" s="245"/>
      <c r="J385" s="245"/>
      <c r="K385" s="241"/>
      <c r="L385" s="241"/>
      <c r="M385" s="246"/>
      <c r="N385" s="247"/>
      <c r="O385" s="248"/>
      <c r="P385" s="248"/>
      <c r="Q385" s="248"/>
      <c r="R385" s="248"/>
      <c r="S385" s="248"/>
      <c r="T385" s="248"/>
      <c r="U385" s="248"/>
      <c r="V385" s="248"/>
      <c r="W385" s="248"/>
      <c r="X385" s="249"/>
      <c r="Y385" s="13"/>
      <c r="Z385" s="13"/>
      <c r="AA385" s="13"/>
      <c r="AB385" s="13"/>
      <c r="AC385" s="13"/>
      <c r="AD385" s="13"/>
      <c r="AE385" s="13"/>
      <c r="AT385" s="250" t="s">
        <v>205</v>
      </c>
      <c r="AU385" s="250" t="s">
        <v>85</v>
      </c>
      <c r="AV385" s="13" t="s">
        <v>85</v>
      </c>
      <c r="AW385" s="13" t="s">
        <v>5</v>
      </c>
      <c r="AX385" s="13" t="s">
        <v>76</v>
      </c>
      <c r="AY385" s="250" t="s">
        <v>168</v>
      </c>
    </row>
    <row r="386" s="13" customFormat="1">
      <c r="A386" s="13"/>
      <c r="B386" s="240"/>
      <c r="C386" s="241"/>
      <c r="D386" s="235" t="s">
        <v>205</v>
      </c>
      <c r="E386" s="242" t="s">
        <v>1</v>
      </c>
      <c r="F386" s="243" t="s">
        <v>1712</v>
      </c>
      <c r="G386" s="241"/>
      <c r="H386" s="244">
        <v>106.32</v>
      </c>
      <c r="I386" s="245"/>
      <c r="J386" s="245"/>
      <c r="K386" s="241"/>
      <c r="L386" s="241"/>
      <c r="M386" s="246"/>
      <c r="N386" s="247"/>
      <c r="O386" s="248"/>
      <c r="P386" s="248"/>
      <c r="Q386" s="248"/>
      <c r="R386" s="248"/>
      <c r="S386" s="248"/>
      <c r="T386" s="248"/>
      <c r="U386" s="248"/>
      <c r="V386" s="248"/>
      <c r="W386" s="248"/>
      <c r="X386" s="249"/>
      <c r="Y386" s="13"/>
      <c r="Z386" s="13"/>
      <c r="AA386" s="13"/>
      <c r="AB386" s="13"/>
      <c r="AC386" s="13"/>
      <c r="AD386" s="13"/>
      <c r="AE386" s="13"/>
      <c r="AT386" s="250" t="s">
        <v>205</v>
      </c>
      <c r="AU386" s="250" t="s">
        <v>85</v>
      </c>
      <c r="AV386" s="13" t="s">
        <v>85</v>
      </c>
      <c r="AW386" s="13" t="s">
        <v>5</v>
      </c>
      <c r="AX386" s="13" t="s">
        <v>76</v>
      </c>
      <c r="AY386" s="250" t="s">
        <v>168</v>
      </c>
    </row>
    <row r="387" s="14" customFormat="1">
      <c r="A387" s="14"/>
      <c r="B387" s="251"/>
      <c r="C387" s="252"/>
      <c r="D387" s="235" t="s">
        <v>205</v>
      </c>
      <c r="E387" s="253" t="s">
        <v>1</v>
      </c>
      <c r="F387" s="254" t="s">
        <v>207</v>
      </c>
      <c r="G387" s="252"/>
      <c r="H387" s="255">
        <v>187.45999999999997</v>
      </c>
      <c r="I387" s="256"/>
      <c r="J387" s="256"/>
      <c r="K387" s="252"/>
      <c r="L387" s="252"/>
      <c r="M387" s="257"/>
      <c r="N387" s="258"/>
      <c r="O387" s="259"/>
      <c r="P387" s="259"/>
      <c r="Q387" s="259"/>
      <c r="R387" s="259"/>
      <c r="S387" s="259"/>
      <c r="T387" s="259"/>
      <c r="U387" s="259"/>
      <c r="V387" s="259"/>
      <c r="W387" s="259"/>
      <c r="X387" s="260"/>
      <c r="Y387" s="14"/>
      <c r="Z387" s="14"/>
      <c r="AA387" s="14"/>
      <c r="AB387" s="14"/>
      <c r="AC387" s="14"/>
      <c r="AD387" s="14"/>
      <c r="AE387" s="14"/>
      <c r="AT387" s="261" t="s">
        <v>205</v>
      </c>
      <c r="AU387" s="261" t="s">
        <v>85</v>
      </c>
      <c r="AV387" s="14" t="s">
        <v>175</v>
      </c>
      <c r="AW387" s="14" t="s">
        <v>5</v>
      </c>
      <c r="AX387" s="14" t="s">
        <v>83</v>
      </c>
      <c r="AY387" s="261" t="s">
        <v>168</v>
      </c>
    </row>
    <row r="388" s="2" customFormat="1" ht="24.15" customHeight="1">
      <c r="A388" s="38"/>
      <c r="B388" s="39"/>
      <c r="C388" s="262" t="s">
        <v>483</v>
      </c>
      <c r="D388" s="262" t="s">
        <v>304</v>
      </c>
      <c r="E388" s="263" t="s">
        <v>484</v>
      </c>
      <c r="F388" s="264" t="s">
        <v>485</v>
      </c>
      <c r="G388" s="265" t="s">
        <v>203</v>
      </c>
      <c r="H388" s="266">
        <v>11.489</v>
      </c>
      <c r="I388" s="267"/>
      <c r="J388" s="268"/>
      <c r="K388" s="269">
        <f>ROUND(P388*H388,2)</f>
        <v>0</v>
      </c>
      <c r="L388" s="264" t="s">
        <v>1</v>
      </c>
      <c r="M388" s="270"/>
      <c r="N388" s="271" t="s">
        <v>1</v>
      </c>
      <c r="O388" s="229" t="s">
        <v>39</v>
      </c>
      <c r="P388" s="230">
        <f>I388+J388</f>
        <v>0</v>
      </c>
      <c r="Q388" s="230">
        <f>ROUND(I388*H388,2)</f>
        <v>0</v>
      </c>
      <c r="R388" s="230">
        <f>ROUND(J388*H388,2)</f>
        <v>0</v>
      </c>
      <c r="S388" s="91"/>
      <c r="T388" s="231">
        <f>S388*H388</f>
        <v>0</v>
      </c>
      <c r="U388" s="231">
        <v>0</v>
      </c>
      <c r="V388" s="231">
        <f>U388*H388</f>
        <v>0</v>
      </c>
      <c r="W388" s="231">
        <v>0</v>
      </c>
      <c r="X388" s="232">
        <f>W388*H388</f>
        <v>0</v>
      </c>
      <c r="Y388" s="38"/>
      <c r="Z388" s="38"/>
      <c r="AA388" s="38"/>
      <c r="AB388" s="38"/>
      <c r="AC388" s="38"/>
      <c r="AD388" s="38"/>
      <c r="AE388" s="38"/>
      <c r="AR388" s="233" t="s">
        <v>185</v>
      </c>
      <c r="AT388" s="233" t="s">
        <v>304</v>
      </c>
      <c r="AU388" s="233" t="s">
        <v>85</v>
      </c>
      <c r="AY388" s="17" t="s">
        <v>168</v>
      </c>
      <c r="BE388" s="234">
        <f>IF(O388="základní",K388,0)</f>
        <v>0</v>
      </c>
      <c r="BF388" s="234">
        <f>IF(O388="snížená",K388,0)</f>
        <v>0</v>
      </c>
      <c r="BG388" s="234">
        <f>IF(O388="zákl. přenesená",K388,0)</f>
        <v>0</v>
      </c>
      <c r="BH388" s="234">
        <f>IF(O388="sníž. přenesená",K388,0)</f>
        <v>0</v>
      </c>
      <c r="BI388" s="234">
        <f>IF(O388="nulová",K388,0)</f>
        <v>0</v>
      </c>
      <c r="BJ388" s="17" t="s">
        <v>83</v>
      </c>
      <c r="BK388" s="234">
        <f>ROUND(P388*H388,2)</f>
        <v>0</v>
      </c>
      <c r="BL388" s="17" t="s">
        <v>175</v>
      </c>
      <c r="BM388" s="233" t="s">
        <v>486</v>
      </c>
    </row>
    <row r="389" s="2" customFormat="1">
      <c r="A389" s="38"/>
      <c r="B389" s="39"/>
      <c r="C389" s="40"/>
      <c r="D389" s="235" t="s">
        <v>176</v>
      </c>
      <c r="E389" s="40"/>
      <c r="F389" s="236" t="s">
        <v>485</v>
      </c>
      <c r="G389" s="40"/>
      <c r="H389" s="40"/>
      <c r="I389" s="237"/>
      <c r="J389" s="237"/>
      <c r="K389" s="40"/>
      <c r="L389" s="40"/>
      <c r="M389" s="44"/>
      <c r="N389" s="238"/>
      <c r="O389" s="239"/>
      <c r="P389" s="91"/>
      <c r="Q389" s="91"/>
      <c r="R389" s="91"/>
      <c r="S389" s="91"/>
      <c r="T389" s="91"/>
      <c r="U389" s="91"/>
      <c r="V389" s="91"/>
      <c r="W389" s="91"/>
      <c r="X389" s="92"/>
      <c r="Y389" s="38"/>
      <c r="Z389" s="38"/>
      <c r="AA389" s="38"/>
      <c r="AB389" s="38"/>
      <c r="AC389" s="38"/>
      <c r="AD389" s="38"/>
      <c r="AE389" s="38"/>
      <c r="AT389" s="17" t="s">
        <v>176</v>
      </c>
      <c r="AU389" s="17" t="s">
        <v>85</v>
      </c>
    </row>
    <row r="390" s="13" customFormat="1">
      <c r="A390" s="13"/>
      <c r="B390" s="240"/>
      <c r="C390" s="241"/>
      <c r="D390" s="235" t="s">
        <v>205</v>
      </c>
      <c r="E390" s="242" t="s">
        <v>1</v>
      </c>
      <c r="F390" s="243" t="s">
        <v>487</v>
      </c>
      <c r="G390" s="241"/>
      <c r="H390" s="244">
        <v>4.134</v>
      </c>
      <c r="I390" s="245"/>
      <c r="J390" s="245"/>
      <c r="K390" s="241"/>
      <c r="L390" s="241"/>
      <c r="M390" s="246"/>
      <c r="N390" s="247"/>
      <c r="O390" s="248"/>
      <c r="P390" s="248"/>
      <c r="Q390" s="248"/>
      <c r="R390" s="248"/>
      <c r="S390" s="248"/>
      <c r="T390" s="248"/>
      <c r="U390" s="248"/>
      <c r="V390" s="248"/>
      <c r="W390" s="248"/>
      <c r="X390" s="249"/>
      <c r="Y390" s="13"/>
      <c r="Z390" s="13"/>
      <c r="AA390" s="13"/>
      <c r="AB390" s="13"/>
      <c r="AC390" s="13"/>
      <c r="AD390" s="13"/>
      <c r="AE390" s="13"/>
      <c r="AT390" s="250" t="s">
        <v>205</v>
      </c>
      <c r="AU390" s="250" t="s">
        <v>85</v>
      </c>
      <c r="AV390" s="13" t="s">
        <v>85</v>
      </c>
      <c r="AW390" s="13" t="s">
        <v>5</v>
      </c>
      <c r="AX390" s="13" t="s">
        <v>76</v>
      </c>
      <c r="AY390" s="250" t="s">
        <v>168</v>
      </c>
    </row>
    <row r="391" s="13" customFormat="1">
      <c r="A391" s="13"/>
      <c r="B391" s="240"/>
      <c r="C391" s="241"/>
      <c r="D391" s="235" t="s">
        <v>205</v>
      </c>
      <c r="E391" s="242" t="s">
        <v>1</v>
      </c>
      <c r="F391" s="243" t="s">
        <v>488</v>
      </c>
      <c r="G391" s="241"/>
      <c r="H391" s="244">
        <v>0.606</v>
      </c>
      <c r="I391" s="245"/>
      <c r="J391" s="245"/>
      <c r="K391" s="241"/>
      <c r="L391" s="241"/>
      <c r="M391" s="246"/>
      <c r="N391" s="247"/>
      <c r="O391" s="248"/>
      <c r="P391" s="248"/>
      <c r="Q391" s="248"/>
      <c r="R391" s="248"/>
      <c r="S391" s="248"/>
      <c r="T391" s="248"/>
      <c r="U391" s="248"/>
      <c r="V391" s="248"/>
      <c r="W391" s="248"/>
      <c r="X391" s="249"/>
      <c r="Y391" s="13"/>
      <c r="Z391" s="13"/>
      <c r="AA391" s="13"/>
      <c r="AB391" s="13"/>
      <c r="AC391" s="13"/>
      <c r="AD391" s="13"/>
      <c r="AE391" s="13"/>
      <c r="AT391" s="250" t="s">
        <v>205</v>
      </c>
      <c r="AU391" s="250" t="s">
        <v>85</v>
      </c>
      <c r="AV391" s="13" t="s">
        <v>85</v>
      </c>
      <c r="AW391" s="13" t="s">
        <v>5</v>
      </c>
      <c r="AX391" s="13" t="s">
        <v>76</v>
      </c>
      <c r="AY391" s="250" t="s">
        <v>168</v>
      </c>
    </row>
    <row r="392" s="13" customFormat="1">
      <c r="A392" s="13"/>
      <c r="B392" s="240"/>
      <c r="C392" s="241"/>
      <c r="D392" s="235" t="s">
        <v>205</v>
      </c>
      <c r="E392" s="242" t="s">
        <v>1</v>
      </c>
      <c r="F392" s="243" t="s">
        <v>1713</v>
      </c>
      <c r="G392" s="241"/>
      <c r="H392" s="244">
        <v>6.202</v>
      </c>
      <c r="I392" s="245"/>
      <c r="J392" s="245"/>
      <c r="K392" s="241"/>
      <c r="L392" s="241"/>
      <c r="M392" s="246"/>
      <c r="N392" s="247"/>
      <c r="O392" s="248"/>
      <c r="P392" s="248"/>
      <c r="Q392" s="248"/>
      <c r="R392" s="248"/>
      <c r="S392" s="248"/>
      <c r="T392" s="248"/>
      <c r="U392" s="248"/>
      <c r="V392" s="248"/>
      <c r="W392" s="248"/>
      <c r="X392" s="249"/>
      <c r="Y392" s="13"/>
      <c r="Z392" s="13"/>
      <c r="AA392" s="13"/>
      <c r="AB392" s="13"/>
      <c r="AC392" s="13"/>
      <c r="AD392" s="13"/>
      <c r="AE392" s="13"/>
      <c r="AT392" s="250" t="s">
        <v>205</v>
      </c>
      <c r="AU392" s="250" t="s">
        <v>85</v>
      </c>
      <c r="AV392" s="13" t="s">
        <v>85</v>
      </c>
      <c r="AW392" s="13" t="s">
        <v>5</v>
      </c>
      <c r="AX392" s="13" t="s">
        <v>76</v>
      </c>
      <c r="AY392" s="250" t="s">
        <v>168</v>
      </c>
    </row>
    <row r="393" s="14" customFormat="1">
      <c r="A393" s="14"/>
      <c r="B393" s="251"/>
      <c r="C393" s="252"/>
      <c r="D393" s="235" t="s">
        <v>205</v>
      </c>
      <c r="E393" s="253" t="s">
        <v>1</v>
      </c>
      <c r="F393" s="254" t="s">
        <v>490</v>
      </c>
      <c r="G393" s="252"/>
      <c r="H393" s="255">
        <v>10.942</v>
      </c>
      <c r="I393" s="256"/>
      <c r="J393" s="256"/>
      <c r="K393" s="252"/>
      <c r="L393" s="252"/>
      <c r="M393" s="257"/>
      <c r="N393" s="258"/>
      <c r="O393" s="259"/>
      <c r="P393" s="259"/>
      <c r="Q393" s="259"/>
      <c r="R393" s="259"/>
      <c r="S393" s="259"/>
      <c r="T393" s="259"/>
      <c r="U393" s="259"/>
      <c r="V393" s="259"/>
      <c r="W393" s="259"/>
      <c r="X393" s="260"/>
      <c r="Y393" s="14"/>
      <c r="Z393" s="14"/>
      <c r="AA393" s="14"/>
      <c r="AB393" s="14"/>
      <c r="AC393" s="14"/>
      <c r="AD393" s="14"/>
      <c r="AE393" s="14"/>
      <c r="AT393" s="261" t="s">
        <v>205</v>
      </c>
      <c r="AU393" s="261" t="s">
        <v>85</v>
      </c>
      <c r="AV393" s="14" t="s">
        <v>175</v>
      </c>
      <c r="AW393" s="14" t="s">
        <v>5</v>
      </c>
      <c r="AX393" s="14" t="s">
        <v>76</v>
      </c>
      <c r="AY393" s="261" t="s">
        <v>168</v>
      </c>
    </row>
    <row r="394" s="13" customFormat="1">
      <c r="A394" s="13"/>
      <c r="B394" s="240"/>
      <c r="C394" s="241"/>
      <c r="D394" s="235" t="s">
        <v>205</v>
      </c>
      <c r="E394" s="242" t="s">
        <v>1</v>
      </c>
      <c r="F394" s="243" t="s">
        <v>1714</v>
      </c>
      <c r="G394" s="241"/>
      <c r="H394" s="244">
        <v>11.489</v>
      </c>
      <c r="I394" s="245"/>
      <c r="J394" s="245"/>
      <c r="K394" s="241"/>
      <c r="L394" s="241"/>
      <c r="M394" s="246"/>
      <c r="N394" s="247"/>
      <c r="O394" s="248"/>
      <c r="P394" s="248"/>
      <c r="Q394" s="248"/>
      <c r="R394" s="248"/>
      <c r="S394" s="248"/>
      <c r="T394" s="248"/>
      <c r="U394" s="248"/>
      <c r="V394" s="248"/>
      <c r="W394" s="248"/>
      <c r="X394" s="249"/>
      <c r="Y394" s="13"/>
      <c r="Z394" s="13"/>
      <c r="AA394" s="13"/>
      <c r="AB394" s="13"/>
      <c r="AC394" s="13"/>
      <c r="AD394" s="13"/>
      <c r="AE394" s="13"/>
      <c r="AT394" s="250" t="s">
        <v>205</v>
      </c>
      <c r="AU394" s="250" t="s">
        <v>85</v>
      </c>
      <c r="AV394" s="13" t="s">
        <v>85</v>
      </c>
      <c r="AW394" s="13" t="s">
        <v>5</v>
      </c>
      <c r="AX394" s="13" t="s">
        <v>76</v>
      </c>
      <c r="AY394" s="250" t="s">
        <v>168</v>
      </c>
    </row>
    <row r="395" s="14" customFormat="1">
      <c r="A395" s="14"/>
      <c r="B395" s="251"/>
      <c r="C395" s="252"/>
      <c r="D395" s="235" t="s">
        <v>205</v>
      </c>
      <c r="E395" s="253" t="s">
        <v>1</v>
      </c>
      <c r="F395" s="254" t="s">
        <v>207</v>
      </c>
      <c r="G395" s="252"/>
      <c r="H395" s="255">
        <v>11.489</v>
      </c>
      <c r="I395" s="256"/>
      <c r="J395" s="256"/>
      <c r="K395" s="252"/>
      <c r="L395" s="252"/>
      <c r="M395" s="257"/>
      <c r="N395" s="258"/>
      <c r="O395" s="259"/>
      <c r="P395" s="259"/>
      <c r="Q395" s="259"/>
      <c r="R395" s="259"/>
      <c r="S395" s="259"/>
      <c r="T395" s="259"/>
      <c r="U395" s="259"/>
      <c r="V395" s="259"/>
      <c r="W395" s="259"/>
      <c r="X395" s="260"/>
      <c r="Y395" s="14"/>
      <c r="Z395" s="14"/>
      <c r="AA395" s="14"/>
      <c r="AB395" s="14"/>
      <c r="AC395" s="14"/>
      <c r="AD395" s="14"/>
      <c r="AE395" s="14"/>
      <c r="AT395" s="261" t="s">
        <v>205</v>
      </c>
      <c r="AU395" s="261" t="s">
        <v>85</v>
      </c>
      <c r="AV395" s="14" t="s">
        <v>175</v>
      </c>
      <c r="AW395" s="14" t="s">
        <v>5</v>
      </c>
      <c r="AX395" s="14" t="s">
        <v>83</v>
      </c>
      <c r="AY395" s="261" t="s">
        <v>168</v>
      </c>
    </row>
    <row r="396" s="2" customFormat="1" ht="24.15" customHeight="1">
      <c r="A396" s="38"/>
      <c r="B396" s="39"/>
      <c r="C396" s="262" t="s">
        <v>323</v>
      </c>
      <c r="D396" s="262" t="s">
        <v>304</v>
      </c>
      <c r="E396" s="263" t="s">
        <v>492</v>
      </c>
      <c r="F396" s="264" t="s">
        <v>493</v>
      </c>
      <c r="G396" s="265" t="s">
        <v>203</v>
      </c>
      <c r="H396" s="266">
        <v>4.257</v>
      </c>
      <c r="I396" s="267"/>
      <c r="J396" s="268"/>
      <c r="K396" s="269">
        <f>ROUND(P396*H396,2)</f>
        <v>0</v>
      </c>
      <c r="L396" s="264" t="s">
        <v>1</v>
      </c>
      <c r="M396" s="270"/>
      <c r="N396" s="271" t="s">
        <v>1</v>
      </c>
      <c r="O396" s="229" t="s">
        <v>39</v>
      </c>
      <c r="P396" s="230">
        <f>I396+J396</f>
        <v>0</v>
      </c>
      <c r="Q396" s="230">
        <f>ROUND(I396*H396,2)</f>
        <v>0</v>
      </c>
      <c r="R396" s="230">
        <f>ROUND(J396*H396,2)</f>
        <v>0</v>
      </c>
      <c r="S396" s="91"/>
      <c r="T396" s="231">
        <f>S396*H396</f>
        <v>0</v>
      </c>
      <c r="U396" s="231">
        <v>0</v>
      </c>
      <c r="V396" s="231">
        <f>U396*H396</f>
        <v>0</v>
      </c>
      <c r="W396" s="231">
        <v>0</v>
      </c>
      <c r="X396" s="232">
        <f>W396*H396</f>
        <v>0</v>
      </c>
      <c r="Y396" s="38"/>
      <c r="Z396" s="38"/>
      <c r="AA396" s="38"/>
      <c r="AB396" s="38"/>
      <c r="AC396" s="38"/>
      <c r="AD396" s="38"/>
      <c r="AE396" s="38"/>
      <c r="AR396" s="233" t="s">
        <v>185</v>
      </c>
      <c r="AT396" s="233" t="s">
        <v>304</v>
      </c>
      <c r="AU396" s="233" t="s">
        <v>85</v>
      </c>
      <c r="AY396" s="17" t="s">
        <v>168</v>
      </c>
      <c r="BE396" s="234">
        <f>IF(O396="základní",K396,0)</f>
        <v>0</v>
      </c>
      <c r="BF396" s="234">
        <f>IF(O396="snížená",K396,0)</f>
        <v>0</v>
      </c>
      <c r="BG396" s="234">
        <f>IF(O396="zákl. přenesená",K396,0)</f>
        <v>0</v>
      </c>
      <c r="BH396" s="234">
        <f>IF(O396="sníž. přenesená",K396,0)</f>
        <v>0</v>
      </c>
      <c r="BI396" s="234">
        <f>IF(O396="nulová",K396,0)</f>
        <v>0</v>
      </c>
      <c r="BJ396" s="17" t="s">
        <v>83</v>
      </c>
      <c r="BK396" s="234">
        <f>ROUND(P396*H396,2)</f>
        <v>0</v>
      </c>
      <c r="BL396" s="17" t="s">
        <v>175</v>
      </c>
      <c r="BM396" s="233" t="s">
        <v>494</v>
      </c>
    </row>
    <row r="397" s="2" customFormat="1">
      <c r="A397" s="38"/>
      <c r="B397" s="39"/>
      <c r="C397" s="40"/>
      <c r="D397" s="235" t="s">
        <v>176</v>
      </c>
      <c r="E397" s="40"/>
      <c r="F397" s="236" t="s">
        <v>493</v>
      </c>
      <c r="G397" s="40"/>
      <c r="H397" s="40"/>
      <c r="I397" s="237"/>
      <c r="J397" s="237"/>
      <c r="K397" s="40"/>
      <c r="L397" s="40"/>
      <c r="M397" s="44"/>
      <c r="N397" s="238"/>
      <c r="O397" s="239"/>
      <c r="P397" s="91"/>
      <c r="Q397" s="91"/>
      <c r="R397" s="91"/>
      <c r="S397" s="91"/>
      <c r="T397" s="91"/>
      <c r="U397" s="91"/>
      <c r="V397" s="91"/>
      <c r="W397" s="91"/>
      <c r="X397" s="92"/>
      <c r="Y397" s="38"/>
      <c r="Z397" s="38"/>
      <c r="AA397" s="38"/>
      <c r="AB397" s="38"/>
      <c r="AC397" s="38"/>
      <c r="AD397" s="38"/>
      <c r="AE397" s="38"/>
      <c r="AT397" s="17" t="s">
        <v>176</v>
      </c>
      <c r="AU397" s="17" t="s">
        <v>85</v>
      </c>
    </row>
    <row r="398" s="13" customFormat="1">
      <c r="A398" s="13"/>
      <c r="B398" s="240"/>
      <c r="C398" s="241"/>
      <c r="D398" s="235" t="s">
        <v>205</v>
      </c>
      <c r="E398" s="242" t="s">
        <v>1</v>
      </c>
      <c r="F398" s="243" t="s">
        <v>495</v>
      </c>
      <c r="G398" s="241"/>
      <c r="H398" s="244">
        <v>1.536</v>
      </c>
      <c r="I398" s="245"/>
      <c r="J398" s="245"/>
      <c r="K398" s="241"/>
      <c r="L398" s="241"/>
      <c r="M398" s="246"/>
      <c r="N398" s="247"/>
      <c r="O398" s="248"/>
      <c r="P398" s="248"/>
      <c r="Q398" s="248"/>
      <c r="R398" s="248"/>
      <c r="S398" s="248"/>
      <c r="T398" s="248"/>
      <c r="U398" s="248"/>
      <c r="V398" s="248"/>
      <c r="W398" s="248"/>
      <c r="X398" s="249"/>
      <c r="Y398" s="13"/>
      <c r="Z398" s="13"/>
      <c r="AA398" s="13"/>
      <c r="AB398" s="13"/>
      <c r="AC398" s="13"/>
      <c r="AD398" s="13"/>
      <c r="AE398" s="13"/>
      <c r="AT398" s="250" t="s">
        <v>205</v>
      </c>
      <c r="AU398" s="250" t="s">
        <v>85</v>
      </c>
      <c r="AV398" s="13" t="s">
        <v>85</v>
      </c>
      <c r="AW398" s="13" t="s">
        <v>5</v>
      </c>
      <c r="AX398" s="13" t="s">
        <v>76</v>
      </c>
      <c r="AY398" s="250" t="s">
        <v>168</v>
      </c>
    </row>
    <row r="399" s="13" customFormat="1">
      <c r="A399" s="13"/>
      <c r="B399" s="240"/>
      <c r="C399" s="241"/>
      <c r="D399" s="235" t="s">
        <v>205</v>
      </c>
      <c r="E399" s="242" t="s">
        <v>1</v>
      </c>
      <c r="F399" s="243" t="s">
        <v>496</v>
      </c>
      <c r="G399" s="241"/>
      <c r="H399" s="244">
        <v>0.214</v>
      </c>
      <c r="I399" s="245"/>
      <c r="J399" s="245"/>
      <c r="K399" s="241"/>
      <c r="L399" s="241"/>
      <c r="M399" s="246"/>
      <c r="N399" s="247"/>
      <c r="O399" s="248"/>
      <c r="P399" s="248"/>
      <c r="Q399" s="248"/>
      <c r="R399" s="248"/>
      <c r="S399" s="248"/>
      <c r="T399" s="248"/>
      <c r="U399" s="248"/>
      <c r="V399" s="248"/>
      <c r="W399" s="248"/>
      <c r="X399" s="249"/>
      <c r="Y399" s="13"/>
      <c r="Z399" s="13"/>
      <c r="AA399" s="13"/>
      <c r="AB399" s="13"/>
      <c r="AC399" s="13"/>
      <c r="AD399" s="13"/>
      <c r="AE399" s="13"/>
      <c r="AT399" s="250" t="s">
        <v>205</v>
      </c>
      <c r="AU399" s="250" t="s">
        <v>85</v>
      </c>
      <c r="AV399" s="13" t="s">
        <v>85</v>
      </c>
      <c r="AW399" s="13" t="s">
        <v>5</v>
      </c>
      <c r="AX399" s="13" t="s">
        <v>76</v>
      </c>
      <c r="AY399" s="250" t="s">
        <v>168</v>
      </c>
    </row>
    <row r="400" s="13" customFormat="1">
      <c r="A400" s="13"/>
      <c r="B400" s="240"/>
      <c r="C400" s="241"/>
      <c r="D400" s="235" t="s">
        <v>205</v>
      </c>
      <c r="E400" s="242" t="s">
        <v>1</v>
      </c>
      <c r="F400" s="243" t="s">
        <v>1715</v>
      </c>
      <c r="G400" s="241"/>
      <c r="H400" s="244">
        <v>2.304</v>
      </c>
      <c r="I400" s="245"/>
      <c r="J400" s="245"/>
      <c r="K400" s="241"/>
      <c r="L400" s="241"/>
      <c r="M400" s="246"/>
      <c r="N400" s="247"/>
      <c r="O400" s="248"/>
      <c r="P400" s="248"/>
      <c r="Q400" s="248"/>
      <c r="R400" s="248"/>
      <c r="S400" s="248"/>
      <c r="T400" s="248"/>
      <c r="U400" s="248"/>
      <c r="V400" s="248"/>
      <c r="W400" s="248"/>
      <c r="X400" s="249"/>
      <c r="Y400" s="13"/>
      <c r="Z400" s="13"/>
      <c r="AA400" s="13"/>
      <c r="AB400" s="13"/>
      <c r="AC400" s="13"/>
      <c r="AD400" s="13"/>
      <c r="AE400" s="13"/>
      <c r="AT400" s="250" t="s">
        <v>205</v>
      </c>
      <c r="AU400" s="250" t="s">
        <v>85</v>
      </c>
      <c r="AV400" s="13" t="s">
        <v>85</v>
      </c>
      <c r="AW400" s="13" t="s">
        <v>5</v>
      </c>
      <c r="AX400" s="13" t="s">
        <v>76</v>
      </c>
      <c r="AY400" s="250" t="s">
        <v>168</v>
      </c>
    </row>
    <row r="401" s="14" customFormat="1">
      <c r="A401" s="14"/>
      <c r="B401" s="251"/>
      <c r="C401" s="252"/>
      <c r="D401" s="235" t="s">
        <v>205</v>
      </c>
      <c r="E401" s="253" t="s">
        <v>1</v>
      </c>
      <c r="F401" s="254" t="s">
        <v>498</v>
      </c>
      <c r="G401" s="252"/>
      <c r="H401" s="255">
        <v>4.054</v>
      </c>
      <c r="I401" s="256"/>
      <c r="J401" s="256"/>
      <c r="K401" s="252"/>
      <c r="L401" s="252"/>
      <c r="M401" s="257"/>
      <c r="N401" s="258"/>
      <c r="O401" s="259"/>
      <c r="P401" s="259"/>
      <c r="Q401" s="259"/>
      <c r="R401" s="259"/>
      <c r="S401" s="259"/>
      <c r="T401" s="259"/>
      <c r="U401" s="259"/>
      <c r="V401" s="259"/>
      <c r="W401" s="259"/>
      <c r="X401" s="260"/>
      <c r="Y401" s="14"/>
      <c r="Z401" s="14"/>
      <c r="AA401" s="14"/>
      <c r="AB401" s="14"/>
      <c r="AC401" s="14"/>
      <c r="AD401" s="14"/>
      <c r="AE401" s="14"/>
      <c r="AT401" s="261" t="s">
        <v>205</v>
      </c>
      <c r="AU401" s="261" t="s">
        <v>85</v>
      </c>
      <c r="AV401" s="14" t="s">
        <v>175</v>
      </c>
      <c r="AW401" s="14" t="s">
        <v>5</v>
      </c>
      <c r="AX401" s="14" t="s">
        <v>76</v>
      </c>
      <c r="AY401" s="261" t="s">
        <v>168</v>
      </c>
    </row>
    <row r="402" s="13" customFormat="1">
      <c r="A402" s="13"/>
      <c r="B402" s="240"/>
      <c r="C402" s="241"/>
      <c r="D402" s="235" t="s">
        <v>205</v>
      </c>
      <c r="E402" s="242" t="s">
        <v>1</v>
      </c>
      <c r="F402" s="243" t="s">
        <v>1716</v>
      </c>
      <c r="G402" s="241"/>
      <c r="H402" s="244">
        <v>4.257</v>
      </c>
      <c r="I402" s="245"/>
      <c r="J402" s="245"/>
      <c r="K402" s="241"/>
      <c r="L402" s="241"/>
      <c r="M402" s="246"/>
      <c r="N402" s="247"/>
      <c r="O402" s="248"/>
      <c r="P402" s="248"/>
      <c r="Q402" s="248"/>
      <c r="R402" s="248"/>
      <c r="S402" s="248"/>
      <c r="T402" s="248"/>
      <c r="U402" s="248"/>
      <c r="V402" s="248"/>
      <c r="W402" s="248"/>
      <c r="X402" s="249"/>
      <c r="Y402" s="13"/>
      <c r="Z402" s="13"/>
      <c r="AA402" s="13"/>
      <c r="AB402" s="13"/>
      <c r="AC402" s="13"/>
      <c r="AD402" s="13"/>
      <c r="AE402" s="13"/>
      <c r="AT402" s="250" t="s">
        <v>205</v>
      </c>
      <c r="AU402" s="250" t="s">
        <v>85</v>
      </c>
      <c r="AV402" s="13" t="s">
        <v>85</v>
      </c>
      <c r="AW402" s="13" t="s">
        <v>5</v>
      </c>
      <c r="AX402" s="13" t="s">
        <v>76</v>
      </c>
      <c r="AY402" s="250" t="s">
        <v>168</v>
      </c>
    </row>
    <row r="403" s="14" customFormat="1">
      <c r="A403" s="14"/>
      <c r="B403" s="251"/>
      <c r="C403" s="252"/>
      <c r="D403" s="235" t="s">
        <v>205</v>
      </c>
      <c r="E403" s="253" t="s">
        <v>1</v>
      </c>
      <c r="F403" s="254" t="s">
        <v>207</v>
      </c>
      <c r="G403" s="252"/>
      <c r="H403" s="255">
        <v>4.257</v>
      </c>
      <c r="I403" s="256"/>
      <c r="J403" s="256"/>
      <c r="K403" s="252"/>
      <c r="L403" s="252"/>
      <c r="M403" s="257"/>
      <c r="N403" s="258"/>
      <c r="O403" s="259"/>
      <c r="P403" s="259"/>
      <c r="Q403" s="259"/>
      <c r="R403" s="259"/>
      <c r="S403" s="259"/>
      <c r="T403" s="259"/>
      <c r="U403" s="259"/>
      <c r="V403" s="259"/>
      <c r="W403" s="259"/>
      <c r="X403" s="260"/>
      <c r="Y403" s="14"/>
      <c r="Z403" s="14"/>
      <c r="AA403" s="14"/>
      <c r="AB403" s="14"/>
      <c r="AC403" s="14"/>
      <c r="AD403" s="14"/>
      <c r="AE403" s="14"/>
      <c r="AT403" s="261" t="s">
        <v>205</v>
      </c>
      <c r="AU403" s="261" t="s">
        <v>85</v>
      </c>
      <c r="AV403" s="14" t="s">
        <v>175</v>
      </c>
      <c r="AW403" s="14" t="s">
        <v>5</v>
      </c>
      <c r="AX403" s="14" t="s">
        <v>83</v>
      </c>
      <c r="AY403" s="261" t="s">
        <v>168</v>
      </c>
    </row>
    <row r="404" s="2" customFormat="1" ht="33" customHeight="1">
      <c r="A404" s="38"/>
      <c r="B404" s="39"/>
      <c r="C404" s="221" t="s">
        <v>500</v>
      </c>
      <c r="D404" s="221" t="s">
        <v>171</v>
      </c>
      <c r="E404" s="222" t="s">
        <v>501</v>
      </c>
      <c r="F404" s="223" t="s">
        <v>502</v>
      </c>
      <c r="G404" s="224" t="s">
        <v>292</v>
      </c>
      <c r="H404" s="225">
        <v>14</v>
      </c>
      <c r="I404" s="226"/>
      <c r="J404" s="226"/>
      <c r="K404" s="227">
        <f>ROUND(P404*H404,2)</f>
        <v>0</v>
      </c>
      <c r="L404" s="223" t="s">
        <v>1</v>
      </c>
      <c r="M404" s="44"/>
      <c r="N404" s="228" t="s">
        <v>1</v>
      </c>
      <c r="O404" s="229" t="s">
        <v>39</v>
      </c>
      <c r="P404" s="230">
        <f>I404+J404</f>
        <v>0</v>
      </c>
      <c r="Q404" s="230">
        <f>ROUND(I404*H404,2)</f>
        <v>0</v>
      </c>
      <c r="R404" s="230">
        <f>ROUND(J404*H404,2)</f>
        <v>0</v>
      </c>
      <c r="S404" s="91"/>
      <c r="T404" s="231">
        <f>S404*H404</f>
        <v>0</v>
      </c>
      <c r="U404" s="231">
        <v>0</v>
      </c>
      <c r="V404" s="231">
        <f>U404*H404</f>
        <v>0</v>
      </c>
      <c r="W404" s="231">
        <v>0</v>
      </c>
      <c r="X404" s="232">
        <f>W404*H404</f>
        <v>0</v>
      </c>
      <c r="Y404" s="38"/>
      <c r="Z404" s="38"/>
      <c r="AA404" s="38"/>
      <c r="AB404" s="38"/>
      <c r="AC404" s="38"/>
      <c r="AD404" s="38"/>
      <c r="AE404" s="38"/>
      <c r="AR404" s="233" t="s">
        <v>175</v>
      </c>
      <c r="AT404" s="233" t="s">
        <v>171</v>
      </c>
      <c r="AU404" s="233" t="s">
        <v>85</v>
      </c>
      <c r="AY404" s="17" t="s">
        <v>168</v>
      </c>
      <c r="BE404" s="234">
        <f>IF(O404="základní",K404,0)</f>
        <v>0</v>
      </c>
      <c r="BF404" s="234">
        <f>IF(O404="snížená",K404,0)</f>
        <v>0</v>
      </c>
      <c r="BG404" s="234">
        <f>IF(O404="zákl. přenesená",K404,0)</f>
        <v>0</v>
      </c>
      <c r="BH404" s="234">
        <f>IF(O404="sníž. přenesená",K404,0)</f>
        <v>0</v>
      </c>
      <c r="BI404" s="234">
        <f>IF(O404="nulová",K404,0)</f>
        <v>0</v>
      </c>
      <c r="BJ404" s="17" t="s">
        <v>83</v>
      </c>
      <c r="BK404" s="234">
        <f>ROUND(P404*H404,2)</f>
        <v>0</v>
      </c>
      <c r="BL404" s="17" t="s">
        <v>175</v>
      </c>
      <c r="BM404" s="233" t="s">
        <v>503</v>
      </c>
    </row>
    <row r="405" s="2" customFormat="1">
      <c r="A405" s="38"/>
      <c r="B405" s="39"/>
      <c r="C405" s="40"/>
      <c r="D405" s="235" t="s">
        <v>176</v>
      </c>
      <c r="E405" s="40"/>
      <c r="F405" s="236" t="s">
        <v>502</v>
      </c>
      <c r="G405" s="40"/>
      <c r="H405" s="40"/>
      <c r="I405" s="237"/>
      <c r="J405" s="237"/>
      <c r="K405" s="40"/>
      <c r="L405" s="40"/>
      <c r="M405" s="44"/>
      <c r="N405" s="238"/>
      <c r="O405" s="239"/>
      <c r="P405" s="91"/>
      <c r="Q405" s="91"/>
      <c r="R405" s="91"/>
      <c r="S405" s="91"/>
      <c r="T405" s="91"/>
      <c r="U405" s="91"/>
      <c r="V405" s="91"/>
      <c r="W405" s="91"/>
      <c r="X405" s="92"/>
      <c r="Y405" s="38"/>
      <c r="Z405" s="38"/>
      <c r="AA405" s="38"/>
      <c r="AB405" s="38"/>
      <c r="AC405" s="38"/>
      <c r="AD405" s="38"/>
      <c r="AE405" s="38"/>
      <c r="AT405" s="17" t="s">
        <v>176</v>
      </c>
      <c r="AU405" s="17" t="s">
        <v>85</v>
      </c>
    </row>
    <row r="406" s="13" customFormat="1">
      <c r="A406" s="13"/>
      <c r="B406" s="240"/>
      <c r="C406" s="241"/>
      <c r="D406" s="235" t="s">
        <v>205</v>
      </c>
      <c r="E406" s="242" t="s">
        <v>1</v>
      </c>
      <c r="F406" s="243" t="s">
        <v>1717</v>
      </c>
      <c r="G406" s="241"/>
      <c r="H406" s="244">
        <v>12</v>
      </c>
      <c r="I406" s="245"/>
      <c r="J406" s="245"/>
      <c r="K406" s="241"/>
      <c r="L406" s="241"/>
      <c r="M406" s="246"/>
      <c r="N406" s="247"/>
      <c r="O406" s="248"/>
      <c r="P406" s="248"/>
      <c r="Q406" s="248"/>
      <c r="R406" s="248"/>
      <c r="S406" s="248"/>
      <c r="T406" s="248"/>
      <c r="U406" s="248"/>
      <c r="V406" s="248"/>
      <c r="W406" s="248"/>
      <c r="X406" s="249"/>
      <c r="Y406" s="13"/>
      <c r="Z406" s="13"/>
      <c r="AA406" s="13"/>
      <c r="AB406" s="13"/>
      <c r="AC406" s="13"/>
      <c r="AD406" s="13"/>
      <c r="AE406" s="13"/>
      <c r="AT406" s="250" t="s">
        <v>205</v>
      </c>
      <c r="AU406" s="250" t="s">
        <v>85</v>
      </c>
      <c r="AV406" s="13" t="s">
        <v>85</v>
      </c>
      <c r="AW406" s="13" t="s">
        <v>5</v>
      </c>
      <c r="AX406" s="13" t="s">
        <v>76</v>
      </c>
      <c r="AY406" s="250" t="s">
        <v>168</v>
      </c>
    </row>
    <row r="407" s="13" customFormat="1">
      <c r="A407" s="13"/>
      <c r="B407" s="240"/>
      <c r="C407" s="241"/>
      <c r="D407" s="235" t="s">
        <v>205</v>
      </c>
      <c r="E407" s="242" t="s">
        <v>1</v>
      </c>
      <c r="F407" s="243" t="s">
        <v>504</v>
      </c>
      <c r="G407" s="241"/>
      <c r="H407" s="244">
        <v>2</v>
      </c>
      <c r="I407" s="245"/>
      <c r="J407" s="245"/>
      <c r="K407" s="241"/>
      <c r="L407" s="241"/>
      <c r="M407" s="246"/>
      <c r="N407" s="247"/>
      <c r="O407" s="248"/>
      <c r="P407" s="248"/>
      <c r="Q407" s="248"/>
      <c r="R407" s="248"/>
      <c r="S407" s="248"/>
      <c r="T407" s="248"/>
      <c r="U407" s="248"/>
      <c r="V407" s="248"/>
      <c r="W407" s="248"/>
      <c r="X407" s="249"/>
      <c r="Y407" s="13"/>
      <c r="Z407" s="13"/>
      <c r="AA407" s="13"/>
      <c r="AB407" s="13"/>
      <c r="AC407" s="13"/>
      <c r="AD407" s="13"/>
      <c r="AE407" s="13"/>
      <c r="AT407" s="250" t="s">
        <v>205</v>
      </c>
      <c r="AU407" s="250" t="s">
        <v>85</v>
      </c>
      <c r="AV407" s="13" t="s">
        <v>85</v>
      </c>
      <c r="AW407" s="13" t="s">
        <v>5</v>
      </c>
      <c r="AX407" s="13" t="s">
        <v>76</v>
      </c>
      <c r="AY407" s="250" t="s">
        <v>168</v>
      </c>
    </row>
    <row r="408" s="14" customFormat="1">
      <c r="A408" s="14"/>
      <c r="B408" s="251"/>
      <c r="C408" s="252"/>
      <c r="D408" s="235" t="s">
        <v>205</v>
      </c>
      <c r="E408" s="253" t="s">
        <v>1</v>
      </c>
      <c r="F408" s="254" t="s">
        <v>207</v>
      </c>
      <c r="G408" s="252"/>
      <c r="H408" s="255">
        <v>14</v>
      </c>
      <c r="I408" s="256"/>
      <c r="J408" s="256"/>
      <c r="K408" s="252"/>
      <c r="L408" s="252"/>
      <c r="M408" s="257"/>
      <c r="N408" s="258"/>
      <c r="O408" s="259"/>
      <c r="P408" s="259"/>
      <c r="Q408" s="259"/>
      <c r="R408" s="259"/>
      <c r="S408" s="259"/>
      <c r="T408" s="259"/>
      <c r="U408" s="259"/>
      <c r="V408" s="259"/>
      <c r="W408" s="259"/>
      <c r="X408" s="260"/>
      <c r="Y408" s="14"/>
      <c r="Z408" s="14"/>
      <c r="AA408" s="14"/>
      <c r="AB408" s="14"/>
      <c r="AC408" s="14"/>
      <c r="AD408" s="14"/>
      <c r="AE408" s="14"/>
      <c r="AT408" s="261" t="s">
        <v>205</v>
      </c>
      <c r="AU408" s="261" t="s">
        <v>85</v>
      </c>
      <c r="AV408" s="14" t="s">
        <v>175</v>
      </c>
      <c r="AW408" s="14" t="s">
        <v>5</v>
      </c>
      <c r="AX408" s="14" t="s">
        <v>83</v>
      </c>
      <c r="AY408" s="261" t="s">
        <v>168</v>
      </c>
    </row>
    <row r="409" s="2" customFormat="1" ht="37.8" customHeight="1">
      <c r="A409" s="38"/>
      <c r="B409" s="39"/>
      <c r="C409" s="221" t="s">
        <v>327</v>
      </c>
      <c r="D409" s="221" t="s">
        <v>171</v>
      </c>
      <c r="E409" s="222" t="s">
        <v>505</v>
      </c>
      <c r="F409" s="223" t="s">
        <v>506</v>
      </c>
      <c r="G409" s="224" t="s">
        <v>203</v>
      </c>
      <c r="H409" s="225">
        <v>2</v>
      </c>
      <c r="I409" s="226"/>
      <c r="J409" s="226"/>
      <c r="K409" s="227">
        <f>ROUND(P409*H409,2)</f>
        <v>0</v>
      </c>
      <c r="L409" s="223" t="s">
        <v>1</v>
      </c>
      <c r="M409" s="44"/>
      <c r="N409" s="228" t="s">
        <v>1</v>
      </c>
      <c r="O409" s="229" t="s">
        <v>39</v>
      </c>
      <c r="P409" s="230">
        <f>I409+J409</f>
        <v>0</v>
      </c>
      <c r="Q409" s="230">
        <f>ROUND(I409*H409,2)</f>
        <v>0</v>
      </c>
      <c r="R409" s="230">
        <f>ROUND(J409*H409,2)</f>
        <v>0</v>
      </c>
      <c r="S409" s="91"/>
      <c r="T409" s="231">
        <f>S409*H409</f>
        <v>0</v>
      </c>
      <c r="U409" s="231">
        <v>0</v>
      </c>
      <c r="V409" s="231">
        <f>U409*H409</f>
        <v>0</v>
      </c>
      <c r="W409" s="231">
        <v>0</v>
      </c>
      <c r="X409" s="232">
        <f>W409*H409</f>
        <v>0</v>
      </c>
      <c r="Y409" s="38"/>
      <c r="Z409" s="38"/>
      <c r="AA409" s="38"/>
      <c r="AB409" s="38"/>
      <c r="AC409" s="38"/>
      <c r="AD409" s="38"/>
      <c r="AE409" s="38"/>
      <c r="AR409" s="233" t="s">
        <v>175</v>
      </c>
      <c r="AT409" s="233" t="s">
        <v>171</v>
      </c>
      <c r="AU409" s="233" t="s">
        <v>85</v>
      </c>
      <c r="AY409" s="17" t="s">
        <v>168</v>
      </c>
      <c r="BE409" s="234">
        <f>IF(O409="základní",K409,0)</f>
        <v>0</v>
      </c>
      <c r="BF409" s="234">
        <f>IF(O409="snížená",K409,0)</f>
        <v>0</v>
      </c>
      <c r="BG409" s="234">
        <f>IF(O409="zákl. přenesená",K409,0)</f>
        <v>0</v>
      </c>
      <c r="BH409" s="234">
        <f>IF(O409="sníž. přenesená",K409,0)</f>
        <v>0</v>
      </c>
      <c r="BI409" s="234">
        <f>IF(O409="nulová",K409,0)</f>
        <v>0</v>
      </c>
      <c r="BJ409" s="17" t="s">
        <v>83</v>
      </c>
      <c r="BK409" s="234">
        <f>ROUND(P409*H409,2)</f>
        <v>0</v>
      </c>
      <c r="BL409" s="17" t="s">
        <v>175</v>
      </c>
      <c r="BM409" s="233" t="s">
        <v>507</v>
      </c>
    </row>
    <row r="410" s="2" customFormat="1">
      <c r="A410" s="38"/>
      <c r="B410" s="39"/>
      <c r="C410" s="40"/>
      <c r="D410" s="235" t="s">
        <v>176</v>
      </c>
      <c r="E410" s="40"/>
      <c r="F410" s="236" t="s">
        <v>506</v>
      </c>
      <c r="G410" s="40"/>
      <c r="H410" s="40"/>
      <c r="I410" s="237"/>
      <c r="J410" s="237"/>
      <c r="K410" s="40"/>
      <c r="L410" s="40"/>
      <c r="M410" s="44"/>
      <c r="N410" s="238"/>
      <c r="O410" s="239"/>
      <c r="P410" s="91"/>
      <c r="Q410" s="91"/>
      <c r="R410" s="91"/>
      <c r="S410" s="91"/>
      <c r="T410" s="91"/>
      <c r="U410" s="91"/>
      <c r="V410" s="91"/>
      <c r="W410" s="91"/>
      <c r="X410" s="92"/>
      <c r="Y410" s="38"/>
      <c r="Z410" s="38"/>
      <c r="AA410" s="38"/>
      <c r="AB410" s="38"/>
      <c r="AC410" s="38"/>
      <c r="AD410" s="38"/>
      <c r="AE410" s="38"/>
      <c r="AT410" s="17" t="s">
        <v>176</v>
      </c>
      <c r="AU410" s="17" t="s">
        <v>85</v>
      </c>
    </row>
    <row r="411" s="13" customFormat="1">
      <c r="A411" s="13"/>
      <c r="B411" s="240"/>
      <c r="C411" s="241"/>
      <c r="D411" s="235" t="s">
        <v>205</v>
      </c>
      <c r="E411" s="242" t="s">
        <v>1</v>
      </c>
      <c r="F411" s="243" t="s">
        <v>508</v>
      </c>
      <c r="G411" s="241"/>
      <c r="H411" s="244">
        <v>2</v>
      </c>
      <c r="I411" s="245"/>
      <c r="J411" s="245"/>
      <c r="K411" s="241"/>
      <c r="L411" s="241"/>
      <c r="M411" s="246"/>
      <c r="N411" s="247"/>
      <c r="O411" s="248"/>
      <c r="P411" s="248"/>
      <c r="Q411" s="248"/>
      <c r="R411" s="248"/>
      <c r="S411" s="248"/>
      <c r="T411" s="248"/>
      <c r="U411" s="248"/>
      <c r="V411" s="248"/>
      <c r="W411" s="248"/>
      <c r="X411" s="249"/>
      <c r="Y411" s="13"/>
      <c r="Z411" s="13"/>
      <c r="AA411" s="13"/>
      <c r="AB411" s="13"/>
      <c r="AC411" s="13"/>
      <c r="AD411" s="13"/>
      <c r="AE411" s="13"/>
      <c r="AT411" s="250" t="s">
        <v>205</v>
      </c>
      <c r="AU411" s="250" t="s">
        <v>85</v>
      </c>
      <c r="AV411" s="13" t="s">
        <v>85</v>
      </c>
      <c r="AW411" s="13" t="s">
        <v>5</v>
      </c>
      <c r="AX411" s="13" t="s">
        <v>76</v>
      </c>
      <c r="AY411" s="250" t="s">
        <v>168</v>
      </c>
    </row>
    <row r="412" s="14" customFormat="1">
      <c r="A412" s="14"/>
      <c r="B412" s="251"/>
      <c r="C412" s="252"/>
      <c r="D412" s="235" t="s">
        <v>205</v>
      </c>
      <c r="E412" s="253" t="s">
        <v>1</v>
      </c>
      <c r="F412" s="254" t="s">
        <v>207</v>
      </c>
      <c r="G412" s="252"/>
      <c r="H412" s="255">
        <v>2</v>
      </c>
      <c r="I412" s="256"/>
      <c r="J412" s="256"/>
      <c r="K412" s="252"/>
      <c r="L412" s="252"/>
      <c r="M412" s="257"/>
      <c r="N412" s="258"/>
      <c r="O412" s="259"/>
      <c r="P412" s="259"/>
      <c r="Q412" s="259"/>
      <c r="R412" s="259"/>
      <c r="S412" s="259"/>
      <c r="T412" s="259"/>
      <c r="U412" s="259"/>
      <c r="V412" s="259"/>
      <c r="W412" s="259"/>
      <c r="X412" s="260"/>
      <c r="Y412" s="14"/>
      <c r="Z412" s="14"/>
      <c r="AA412" s="14"/>
      <c r="AB412" s="14"/>
      <c r="AC412" s="14"/>
      <c r="AD412" s="14"/>
      <c r="AE412" s="14"/>
      <c r="AT412" s="261" t="s">
        <v>205</v>
      </c>
      <c r="AU412" s="261" t="s">
        <v>85</v>
      </c>
      <c r="AV412" s="14" t="s">
        <v>175</v>
      </c>
      <c r="AW412" s="14" t="s">
        <v>5</v>
      </c>
      <c r="AX412" s="14" t="s">
        <v>83</v>
      </c>
      <c r="AY412" s="261" t="s">
        <v>168</v>
      </c>
    </row>
    <row r="413" s="2" customFormat="1" ht="24.15" customHeight="1">
      <c r="A413" s="38"/>
      <c r="B413" s="39"/>
      <c r="C413" s="262" t="s">
        <v>509</v>
      </c>
      <c r="D413" s="262" t="s">
        <v>304</v>
      </c>
      <c r="E413" s="263" t="s">
        <v>510</v>
      </c>
      <c r="F413" s="264" t="s">
        <v>511</v>
      </c>
      <c r="G413" s="265" t="s">
        <v>203</v>
      </c>
      <c r="H413" s="266">
        <v>2.1</v>
      </c>
      <c r="I413" s="267"/>
      <c r="J413" s="268"/>
      <c r="K413" s="269">
        <f>ROUND(P413*H413,2)</f>
        <v>0</v>
      </c>
      <c r="L413" s="264" t="s">
        <v>1</v>
      </c>
      <c r="M413" s="270"/>
      <c r="N413" s="271" t="s">
        <v>1</v>
      </c>
      <c r="O413" s="229" t="s">
        <v>39</v>
      </c>
      <c r="P413" s="230">
        <f>I413+J413</f>
        <v>0</v>
      </c>
      <c r="Q413" s="230">
        <f>ROUND(I413*H413,2)</f>
        <v>0</v>
      </c>
      <c r="R413" s="230">
        <f>ROUND(J413*H413,2)</f>
        <v>0</v>
      </c>
      <c r="S413" s="91"/>
      <c r="T413" s="231">
        <f>S413*H413</f>
        <v>0</v>
      </c>
      <c r="U413" s="231">
        <v>0</v>
      </c>
      <c r="V413" s="231">
        <f>U413*H413</f>
        <v>0</v>
      </c>
      <c r="W413" s="231">
        <v>0</v>
      </c>
      <c r="X413" s="232">
        <f>W413*H413</f>
        <v>0</v>
      </c>
      <c r="Y413" s="38"/>
      <c r="Z413" s="38"/>
      <c r="AA413" s="38"/>
      <c r="AB413" s="38"/>
      <c r="AC413" s="38"/>
      <c r="AD413" s="38"/>
      <c r="AE413" s="38"/>
      <c r="AR413" s="233" t="s">
        <v>185</v>
      </c>
      <c r="AT413" s="233" t="s">
        <v>304</v>
      </c>
      <c r="AU413" s="233" t="s">
        <v>85</v>
      </c>
      <c r="AY413" s="17" t="s">
        <v>168</v>
      </c>
      <c r="BE413" s="234">
        <f>IF(O413="základní",K413,0)</f>
        <v>0</v>
      </c>
      <c r="BF413" s="234">
        <f>IF(O413="snížená",K413,0)</f>
        <v>0</v>
      </c>
      <c r="BG413" s="234">
        <f>IF(O413="zákl. přenesená",K413,0)</f>
        <v>0</v>
      </c>
      <c r="BH413" s="234">
        <f>IF(O413="sníž. přenesená",K413,0)</f>
        <v>0</v>
      </c>
      <c r="BI413" s="234">
        <f>IF(O413="nulová",K413,0)</f>
        <v>0</v>
      </c>
      <c r="BJ413" s="17" t="s">
        <v>83</v>
      </c>
      <c r="BK413" s="234">
        <f>ROUND(P413*H413,2)</f>
        <v>0</v>
      </c>
      <c r="BL413" s="17" t="s">
        <v>175</v>
      </c>
      <c r="BM413" s="233" t="s">
        <v>512</v>
      </c>
    </row>
    <row r="414" s="2" customFormat="1">
      <c r="A414" s="38"/>
      <c r="B414" s="39"/>
      <c r="C414" s="40"/>
      <c r="D414" s="235" t="s">
        <v>176</v>
      </c>
      <c r="E414" s="40"/>
      <c r="F414" s="236" t="s">
        <v>511</v>
      </c>
      <c r="G414" s="40"/>
      <c r="H414" s="40"/>
      <c r="I414" s="237"/>
      <c r="J414" s="237"/>
      <c r="K414" s="40"/>
      <c r="L414" s="40"/>
      <c r="M414" s="44"/>
      <c r="N414" s="238"/>
      <c r="O414" s="239"/>
      <c r="P414" s="91"/>
      <c r="Q414" s="91"/>
      <c r="R414" s="91"/>
      <c r="S414" s="91"/>
      <c r="T414" s="91"/>
      <c r="U414" s="91"/>
      <c r="V414" s="91"/>
      <c r="W414" s="91"/>
      <c r="X414" s="92"/>
      <c r="Y414" s="38"/>
      <c r="Z414" s="38"/>
      <c r="AA414" s="38"/>
      <c r="AB414" s="38"/>
      <c r="AC414" s="38"/>
      <c r="AD414" s="38"/>
      <c r="AE414" s="38"/>
      <c r="AT414" s="17" t="s">
        <v>176</v>
      </c>
      <c r="AU414" s="17" t="s">
        <v>85</v>
      </c>
    </row>
    <row r="415" s="13" customFormat="1">
      <c r="A415" s="13"/>
      <c r="B415" s="240"/>
      <c r="C415" s="241"/>
      <c r="D415" s="235" t="s">
        <v>205</v>
      </c>
      <c r="E415" s="242" t="s">
        <v>1</v>
      </c>
      <c r="F415" s="243" t="s">
        <v>513</v>
      </c>
      <c r="G415" s="241"/>
      <c r="H415" s="244">
        <v>2.1</v>
      </c>
      <c r="I415" s="245"/>
      <c r="J415" s="245"/>
      <c r="K415" s="241"/>
      <c r="L415" s="241"/>
      <c r="M415" s="246"/>
      <c r="N415" s="247"/>
      <c r="O415" s="248"/>
      <c r="P415" s="248"/>
      <c r="Q415" s="248"/>
      <c r="R415" s="248"/>
      <c r="S415" s="248"/>
      <c r="T415" s="248"/>
      <c r="U415" s="248"/>
      <c r="V415" s="248"/>
      <c r="W415" s="248"/>
      <c r="X415" s="249"/>
      <c r="Y415" s="13"/>
      <c r="Z415" s="13"/>
      <c r="AA415" s="13"/>
      <c r="AB415" s="13"/>
      <c r="AC415" s="13"/>
      <c r="AD415" s="13"/>
      <c r="AE415" s="13"/>
      <c r="AT415" s="250" t="s">
        <v>205</v>
      </c>
      <c r="AU415" s="250" t="s">
        <v>85</v>
      </c>
      <c r="AV415" s="13" t="s">
        <v>85</v>
      </c>
      <c r="AW415" s="13" t="s">
        <v>5</v>
      </c>
      <c r="AX415" s="13" t="s">
        <v>76</v>
      </c>
      <c r="AY415" s="250" t="s">
        <v>168</v>
      </c>
    </row>
    <row r="416" s="14" customFormat="1">
      <c r="A416" s="14"/>
      <c r="B416" s="251"/>
      <c r="C416" s="252"/>
      <c r="D416" s="235" t="s">
        <v>205</v>
      </c>
      <c r="E416" s="253" t="s">
        <v>1</v>
      </c>
      <c r="F416" s="254" t="s">
        <v>207</v>
      </c>
      <c r="G416" s="252"/>
      <c r="H416" s="255">
        <v>2.1</v>
      </c>
      <c r="I416" s="256"/>
      <c r="J416" s="256"/>
      <c r="K416" s="252"/>
      <c r="L416" s="252"/>
      <c r="M416" s="257"/>
      <c r="N416" s="258"/>
      <c r="O416" s="259"/>
      <c r="P416" s="259"/>
      <c r="Q416" s="259"/>
      <c r="R416" s="259"/>
      <c r="S416" s="259"/>
      <c r="T416" s="259"/>
      <c r="U416" s="259"/>
      <c r="V416" s="259"/>
      <c r="W416" s="259"/>
      <c r="X416" s="260"/>
      <c r="Y416" s="14"/>
      <c r="Z416" s="14"/>
      <c r="AA416" s="14"/>
      <c r="AB416" s="14"/>
      <c r="AC416" s="14"/>
      <c r="AD416" s="14"/>
      <c r="AE416" s="14"/>
      <c r="AT416" s="261" t="s">
        <v>205</v>
      </c>
      <c r="AU416" s="261" t="s">
        <v>85</v>
      </c>
      <c r="AV416" s="14" t="s">
        <v>175</v>
      </c>
      <c r="AW416" s="14" t="s">
        <v>5</v>
      </c>
      <c r="AX416" s="14" t="s">
        <v>83</v>
      </c>
      <c r="AY416" s="261" t="s">
        <v>168</v>
      </c>
    </row>
    <row r="417" s="2" customFormat="1" ht="37.8" customHeight="1">
      <c r="A417" s="38"/>
      <c r="B417" s="39"/>
      <c r="C417" s="221" t="s">
        <v>333</v>
      </c>
      <c r="D417" s="221" t="s">
        <v>171</v>
      </c>
      <c r="E417" s="222" t="s">
        <v>514</v>
      </c>
      <c r="F417" s="223" t="s">
        <v>515</v>
      </c>
      <c r="G417" s="224" t="s">
        <v>203</v>
      </c>
      <c r="H417" s="225">
        <v>194.815</v>
      </c>
      <c r="I417" s="226"/>
      <c r="J417" s="226"/>
      <c r="K417" s="227">
        <f>ROUND(P417*H417,2)</f>
        <v>0</v>
      </c>
      <c r="L417" s="223" t="s">
        <v>1</v>
      </c>
      <c r="M417" s="44"/>
      <c r="N417" s="228" t="s">
        <v>1</v>
      </c>
      <c r="O417" s="229" t="s">
        <v>39</v>
      </c>
      <c r="P417" s="230">
        <f>I417+J417</f>
        <v>0</v>
      </c>
      <c r="Q417" s="230">
        <f>ROUND(I417*H417,2)</f>
        <v>0</v>
      </c>
      <c r="R417" s="230">
        <f>ROUND(J417*H417,2)</f>
        <v>0</v>
      </c>
      <c r="S417" s="91"/>
      <c r="T417" s="231">
        <f>S417*H417</f>
        <v>0</v>
      </c>
      <c r="U417" s="231">
        <v>0</v>
      </c>
      <c r="V417" s="231">
        <f>U417*H417</f>
        <v>0</v>
      </c>
      <c r="W417" s="231">
        <v>0</v>
      </c>
      <c r="X417" s="232">
        <f>W417*H417</f>
        <v>0</v>
      </c>
      <c r="Y417" s="38"/>
      <c r="Z417" s="38"/>
      <c r="AA417" s="38"/>
      <c r="AB417" s="38"/>
      <c r="AC417" s="38"/>
      <c r="AD417" s="38"/>
      <c r="AE417" s="38"/>
      <c r="AR417" s="233" t="s">
        <v>175</v>
      </c>
      <c r="AT417" s="233" t="s">
        <v>171</v>
      </c>
      <c r="AU417" s="233" t="s">
        <v>85</v>
      </c>
      <c r="AY417" s="17" t="s">
        <v>168</v>
      </c>
      <c r="BE417" s="234">
        <f>IF(O417="základní",K417,0)</f>
        <v>0</v>
      </c>
      <c r="BF417" s="234">
        <f>IF(O417="snížená",K417,0)</f>
        <v>0</v>
      </c>
      <c r="BG417" s="234">
        <f>IF(O417="zákl. přenesená",K417,0)</f>
        <v>0</v>
      </c>
      <c r="BH417" s="234">
        <f>IF(O417="sníž. přenesená",K417,0)</f>
        <v>0</v>
      </c>
      <c r="BI417" s="234">
        <f>IF(O417="nulová",K417,0)</f>
        <v>0</v>
      </c>
      <c r="BJ417" s="17" t="s">
        <v>83</v>
      </c>
      <c r="BK417" s="234">
        <f>ROUND(P417*H417,2)</f>
        <v>0</v>
      </c>
      <c r="BL417" s="17" t="s">
        <v>175</v>
      </c>
      <c r="BM417" s="233" t="s">
        <v>516</v>
      </c>
    </row>
    <row r="418" s="2" customFormat="1">
      <c r="A418" s="38"/>
      <c r="B418" s="39"/>
      <c r="C418" s="40"/>
      <c r="D418" s="235" t="s">
        <v>176</v>
      </c>
      <c r="E418" s="40"/>
      <c r="F418" s="236" t="s">
        <v>515</v>
      </c>
      <c r="G418" s="40"/>
      <c r="H418" s="40"/>
      <c r="I418" s="237"/>
      <c r="J418" s="237"/>
      <c r="K418" s="40"/>
      <c r="L418" s="40"/>
      <c r="M418" s="44"/>
      <c r="N418" s="238"/>
      <c r="O418" s="239"/>
      <c r="P418" s="91"/>
      <c r="Q418" s="91"/>
      <c r="R418" s="91"/>
      <c r="S418" s="91"/>
      <c r="T418" s="91"/>
      <c r="U418" s="91"/>
      <c r="V418" s="91"/>
      <c r="W418" s="91"/>
      <c r="X418" s="92"/>
      <c r="Y418" s="38"/>
      <c r="Z418" s="38"/>
      <c r="AA418" s="38"/>
      <c r="AB418" s="38"/>
      <c r="AC418" s="38"/>
      <c r="AD418" s="38"/>
      <c r="AE418" s="38"/>
      <c r="AT418" s="17" t="s">
        <v>176</v>
      </c>
      <c r="AU418" s="17" t="s">
        <v>85</v>
      </c>
    </row>
    <row r="419" s="13" customFormat="1">
      <c r="A419" s="13"/>
      <c r="B419" s="240"/>
      <c r="C419" s="241"/>
      <c r="D419" s="235" t="s">
        <v>205</v>
      </c>
      <c r="E419" s="242" t="s">
        <v>1</v>
      </c>
      <c r="F419" s="243" t="s">
        <v>1718</v>
      </c>
      <c r="G419" s="241"/>
      <c r="H419" s="244">
        <v>194.815</v>
      </c>
      <c r="I419" s="245"/>
      <c r="J419" s="245"/>
      <c r="K419" s="241"/>
      <c r="L419" s="241"/>
      <c r="M419" s="246"/>
      <c r="N419" s="247"/>
      <c r="O419" s="248"/>
      <c r="P419" s="248"/>
      <c r="Q419" s="248"/>
      <c r="R419" s="248"/>
      <c r="S419" s="248"/>
      <c r="T419" s="248"/>
      <c r="U419" s="248"/>
      <c r="V419" s="248"/>
      <c r="W419" s="248"/>
      <c r="X419" s="249"/>
      <c r="Y419" s="13"/>
      <c r="Z419" s="13"/>
      <c r="AA419" s="13"/>
      <c r="AB419" s="13"/>
      <c r="AC419" s="13"/>
      <c r="AD419" s="13"/>
      <c r="AE419" s="13"/>
      <c r="AT419" s="250" t="s">
        <v>205</v>
      </c>
      <c r="AU419" s="250" t="s">
        <v>85</v>
      </c>
      <c r="AV419" s="13" t="s">
        <v>85</v>
      </c>
      <c r="AW419" s="13" t="s">
        <v>5</v>
      </c>
      <c r="AX419" s="13" t="s">
        <v>76</v>
      </c>
      <c r="AY419" s="250" t="s">
        <v>168</v>
      </c>
    </row>
    <row r="420" s="14" customFormat="1">
      <c r="A420" s="14"/>
      <c r="B420" s="251"/>
      <c r="C420" s="252"/>
      <c r="D420" s="235" t="s">
        <v>205</v>
      </c>
      <c r="E420" s="253" t="s">
        <v>1</v>
      </c>
      <c r="F420" s="254" t="s">
        <v>207</v>
      </c>
      <c r="G420" s="252"/>
      <c r="H420" s="255">
        <v>194.815</v>
      </c>
      <c r="I420" s="256"/>
      <c r="J420" s="256"/>
      <c r="K420" s="252"/>
      <c r="L420" s="252"/>
      <c r="M420" s="257"/>
      <c r="N420" s="258"/>
      <c r="O420" s="259"/>
      <c r="P420" s="259"/>
      <c r="Q420" s="259"/>
      <c r="R420" s="259"/>
      <c r="S420" s="259"/>
      <c r="T420" s="259"/>
      <c r="U420" s="259"/>
      <c r="V420" s="259"/>
      <c r="W420" s="259"/>
      <c r="X420" s="260"/>
      <c r="Y420" s="14"/>
      <c r="Z420" s="14"/>
      <c r="AA420" s="14"/>
      <c r="AB420" s="14"/>
      <c r="AC420" s="14"/>
      <c r="AD420" s="14"/>
      <c r="AE420" s="14"/>
      <c r="AT420" s="261" t="s">
        <v>205</v>
      </c>
      <c r="AU420" s="261" t="s">
        <v>85</v>
      </c>
      <c r="AV420" s="14" t="s">
        <v>175</v>
      </c>
      <c r="AW420" s="14" t="s">
        <v>5</v>
      </c>
      <c r="AX420" s="14" t="s">
        <v>83</v>
      </c>
      <c r="AY420" s="261" t="s">
        <v>168</v>
      </c>
    </row>
    <row r="421" s="2" customFormat="1" ht="16.5" customHeight="1">
      <c r="A421" s="38"/>
      <c r="B421" s="39"/>
      <c r="C421" s="221" t="s">
        <v>518</v>
      </c>
      <c r="D421" s="221" t="s">
        <v>171</v>
      </c>
      <c r="E421" s="222" t="s">
        <v>519</v>
      </c>
      <c r="F421" s="223" t="s">
        <v>520</v>
      </c>
      <c r="G421" s="224" t="s">
        <v>478</v>
      </c>
      <c r="H421" s="225">
        <v>332.58</v>
      </c>
      <c r="I421" s="226"/>
      <c r="J421" s="226"/>
      <c r="K421" s="227">
        <f>ROUND(P421*H421,2)</f>
        <v>0</v>
      </c>
      <c r="L421" s="223" t="s">
        <v>1</v>
      </c>
      <c r="M421" s="44"/>
      <c r="N421" s="228" t="s">
        <v>1</v>
      </c>
      <c r="O421" s="229" t="s">
        <v>39</v>
      </c>
      <c r="P421" s="230">
        <f>I421+J421</f>
        <v>0</v>
      </c>
      <c r="Q421" s="230">
        <f>ROUND(I421*H421,2)</f>
        <v>0</v>
      </c>
      <c r="R421" s="230">
        <f>ROUND(J421*H421,2)</f>
        <v>0</v>
      </c>
      <c r="S421" s="91"/>
      <c r="T421" s="231">
        <f>S421*H421</f>
        <v>0</v>
      </c>
      <c r="U421" s="231">
        <v>0</v>
      </c>
      <c r="V421" s="231">
        <f>U421*H421</f>
        <v>0</v>
      </c>
      <c r="W421" s="231">
        <v>0</v>
      </c>
      <c r="X421" s="232">
        <f>W421*H421</f>
        <v>0</v>
      </c>
      <c r="Y421" s="38"/>
      <c r="Z421" s="38"/>
      <c r="AA421" s="38"/>
      <c r="AB421" s="38"/>
      <c r="AC421" s="38"/>
      <c r="AD421" s="38"/>
      <c r="AE421" s="38"/>
      <c r="AR421" s="233" t="s">
        <v>175</v>
      </c>
      <c r="AT421" s="233" t="s">
        <v>171</v>
      </c>
      <c r="AU421" s="233" t="s">
        <v>85</v>
      </c>
      <c r="AY421" s="17" t="s">
        <v>168</v>
      </c>
      <c r="BE421" s="234">
        <f>IF(O421="základní",K421,0)</f>
        <v>0</v>
      </c>
      <c r="BF421" s="234">
        <f>IF(O421="snížená",K421,0)</f>
        <v>0</v>
      </c>
      <c r="BG421" s="234">
        <f>IF(O421="zákl. přenesená",K421,0)</f>
        <v>0</v>
      </c>
      <c r="BH421" s="234">
        <f>IF(O421="sníž. přenesená",K421,0)</f>
        <v>0</v>
      </c>
      <c r="BI421" s="234">
        <f>IF(O421="nulová",K421,0)</f>
        <v>0</v>
      </c>
      <c r="BJ421" s="17" t="s">
        <v>83</v>
      </c>
      <c r="BK421" s="234">
        <f>ROUND(P421*H421,2)</f>
        <v>0</v>
      </c>
      <c r="BL421" s="17" t="s">
        <v>175</v>
      </c>
      <c r="BM421" s="233" t="s">
        <v>521</v>
      </c>
    </row>
    <row r="422" s="2" customFormat="1">
      <c r="A422" s="38"/>
      <c r="B422" s="39"/>
      <c r="C422" s="40"/>
      <c r="D422" s="235" t="s">
        <v>176</v>
      </c>
      <c r="E422" s="40"/>
      <c r="F422" s="236" t="s">
        <v>520</v>
      </c>
      <c r="G422" s="40"/>
      <c r="H422" s="40"/>
      <c r="I422" s="237"/>
      <c r="J422" s="237"/>
      <c r="K422" s="40"/>
      <c r="L422" s="40"/>
      <c r="M422" s="44"/>
      <c r="N422" s="238"/>
      <c r="O422" s="239"/>
      <c r="P422" s="91"/>
      <c r="Q422" s="91"/>
      <c r="R422" s="91"/>
      <c r="S422" s="91"/>
      <c r="T422" s="91"/>
      <c r="U422" s="91"/>
      <c r="V422" s="91"/>
      <c r="W422" s="91"/>
      <c r="X422" s="92"/>
      <c r="Y422" s="38"/>
      <c r="Z422" s="38"/>
      <c r="AA422" s="38"/>
      <c r="AB422" s="38"/>
      <c r="AC422" s="38"/>
      <c r="AD422" s="38"/>
      <c r="AE422" s="38"/>
      <c r="AT422" s="17" t="s">
        <v>176</v>
      </c>
      <c r="AU422" s="17" t="s">
        <v>85</v>
      </c>
    </row>
    <row r="423" s="2" customFormat="1" ht="21.75" customHeight="1">
      <c r="A423" s="38"/>
      <c r="B423" s="39"/>
      <c r="C423" s="262" t="s">
        <v>337</v>
      </c>
      <c r="D423" s="262" t="s">
        <v>304</v>
      </c>
      <c r="E423" s="263" t="s">
        <v>522</v>
      </c>
      <c r="F423" s="264" t="s">
        <v>523</v>
      </c>
      <c r="G423" s="265" t="s">
        <v>478</v>
      </c>
      <c r="H423" s="266">
        <v>99.225</v>
      </c>
      <c r="I423" s="267"/>
      <c r="J423" s="268"/>
      <c r="K423" s="269">
        <f>ROUND(P423*H423,2)</f>
        <v>0</v>
      </c>
      <c r="L423" s="264" t="s">
        <v>1</v>
      </c>
      <c r="M423" s="270"/>
      <c r="N423" s="271" t="s">
        <v>1</v>
      </c>
      <c r="O423" s="229" t="s">
        <v>39</v>
      </c>
      <c r="P423" s="230">
        <f>I423+J423</f>
        <v>0</v>
      </c>
      <c r="Q423" s="230">
        <f>ROUND(I423*H423,2)</f>
        <v>0</v>
      </c>
      <c r="R423" s="230">
        <f>ROUND(J423*H423,2)</f>
        <v>0</v>
      </c>
      <c r="S423" s="91"/>
      <c r="T423" s="231">
        <f>S423*H423</f>
        <v>0</v>
      </c>
      <c r="U423" s="231">
        <v>0</v>
      </c>
      <c r="V423" s="231">
        <f>U423*H423</f>
        <v>0</v>
      </c>
      <c r="W423" s="231">
        <v>0</v>
      </c>
      <c r="X423" s="232">
        <f>W423*H423</f>
        <v>0</v>
      </c>
      <c r="Y423" s="38"/>
      <c r="Z423" s="38"/>
      <c r="AA423" s="38"/>
      <c r="AB423" s="38"/>
      <c r="AC423" s="38"/>
      <c r="AD423" s="38"/>
      <c r="AE423" s="38"/>
      <c r="AR423" s="233" t="s">
        <v>185</v>
      </c>
      <c r="AT423" s="233" t="s">
        <v>304</v>
      </c>
      <c r="AU423" s="233" t="s">
        <v>85</v>
      </c>
      <c r="AY423" s="17" t="s">
        <v>168</v>
      </c>
      <c r="BE423" s="234">
        <f>IF(O423="základní",K423,0)</f>
        <v>0</v>
      </c>
      <c r="BF423" s="234">
        <f>IF(O423="snížená",K423,0)</f>
        <v>0</v>
      </c>
      <c r="BG423" s="234">
        <f>IF(O423="zákl. přenesená",K423,0)</f>
        <v>0</v>
      </c>
      <c r="BH423" s="234">
        <f>IF(O423="sníž. přenesená",K423,0)</f>
        <v>0</v>
      </c>
      <c r="BI423" s="234">
        <f>IF(O423="nulová",K423,0)</f>
        <v>0</v>
      </c>
      <c r="BJ423" s="17" t="s">
        <v>83</v>
      </c>
      <c r="BK423" s="234">
        <f>ROUND(P423*H423,2)</f>
        <v>0</v>
      </c>
      <c r="BL423" s="17" t="s">
        <v>175</v>
      </c>
      <c r="BM423" s="233" t="s">
        <v>524</v>
      </c>
    </row>
    <row r="424" s="2" customFormat="1">
      <c r="A424" s="38"/>
      <c r="B424" s="39"/>
      <c r="C424" s="40"/>
      <c r="D424" s="235" t="s">
        <v>176</v>
      </c>
      <c r="E424" s="40"/>
      <c r="F424" s="236" t="s">
        <v>523</v>
      </c>
      <c r="G424" s="40"/>
      <c r="H424" s="40"/>
      <c r="I424" s="237"/>
      <c r="J424" s="237"/>
      <c r="K424" s="40"/>
      <c r="L424" s="40"/>
      <c r="M424" s="44"/>
      <c r="N424" s="238"/>
      <c r="O424" s="239"/>
      <c r="P424" s="91"/>
      <c r="Q424" s="91"/>
      <c r="R424" s="91"/>
      <c r="S424" s="91"/>
      <c r="T424" s="91"/>
      <c r="U424" s="91"/>
      <c r="V424" s="91"/>
      <c r="W424" s="91"/>
      <c r="X424" s="92"/>
      <c r="Y424" s="38"/>
      <c r="Z424" s="38"/>
      <c r="AA424" s="38"/>
      <c r="AB424" s="38"/>
      <c r="AC424" s="38"/>
      <c r="AD424" s="38"/>
      <c r="AE424" s="38"/>
      <c r="AT424" s="17" t="s">
        <v>176</v>
      </c>
      <c r="AU424" s="17" t="s">
        <v>85</v>
      </c>
    </row>
    <row r="425" s="13" customFormat="1">
      <c r="A425" s="13"/>
      <c r="B425" s="240"/>
      <c r="C425" s="241"/>
      <c r="D425" s="235" t="s">
        <v>205</v>
      </c>
      <c r="E425" s="242" t="s">
        <v>1</v>
      </c>
      <c r="F425" s="243" t="s">
        <v>1719</v>
      </c>
      <c r="G425" s="241"/>
      <c r="H425" s="244">
        <v>86.1</v>
      </c>
      <c r="I425" s="245"/>
      <c r="J425" s="245"/>
      <c r="K425" s="241"/>
      <c r="L425" s="241"/>
      <c r="M425" s="246"/>
      <c r="N425" s="247"/>
      <c r="O425" s="248"/>
      <c r="P425" s="248"/>
      <c r="Q425" s="248"/>
      <c r="R425" s="248"/>
      <c r="S425" s="248"/>
      <c r="T425" s="248"/>
      <c r="U425" s="248"/>
      <c r="V425" s="248"/>
      <c r="W425" s="248"/>
      <c r="X425" s="249"/>
      <c r="Y425" s="13"/>
      <c r="Z425" s="13"/>
      <c r="AA425" s="13"/>
      <c r="AB425" s="13"/>
      <c r="AC425" s="13"/>
      <c r="AD425" s="13"/>
      <c r="AE425" s="13"/>
      <c r="AT425" s="250" t="s">
        <v>205</v>
      </c>
      <c r="AU425" s="250" t="s">
        <v>85</v>
      </c>
      <c r="AV425" s="13" t="s">
        <v>85</v>
      </c>
      <c r="AW425" s="13" t="s">
        <v>5</v>
      </c>
      <c r="AX425" s="13" t="s">
        <v>76</v>
      </c>
      <c r="AY425" s="250" t="s">
        <v>168</v>
      </c>
    </row>
    <row r="426" s="13" customFormat="1">
      <c r="A426" s="13"/>
      <c r="B426" s="240"/>
      <c r="C426" s="241"/>
      <c r="D426" s="235" t="s">
        <v>205</v>
      </c>
      <c r="E426" s="242" t="s">
        <v>1</v>
      </c>
      <c r="F426" s="243" t="s">
        <v>526</v>
      </c>
      <c r="G426" s="241"/>
      <c r="H426" s="244">
        <v>8.4</v>
      </c>
      <c r="I426" s="245"/>
      <c r="J426" s="245"/>
      <c r="K426" s="241"/>
      <c r="L426" s="241"/>
      <c r="M426" s="246"/>
      <c r="N426" s="247"/>
      <c r="O426" s="248"/>
      <c r="P426" s="248"/>
      <c r="Q426" s="248"/>
      <c r="R426" s="248"/>
      <c r="S426" s="248"/>
      <c r="T426" s="248"/>
      <c r="U426" s="248"/>
      <c r="V426" s="248"/>
      <c r="W426" s="248"/>
      <c r="X426" s="249"/>
      <c r="Y426" s="13"/>
      <c r="Z426" s="13"/>
      <c r="AA426" s="13"/>
      <c r="AB426" s="13"/>
      <c r="AC426" s="13"/>
      <c r="AD426" s="13"/>
      <c r="AE426" s="13"/>
      <c r="AT426" s="250" t="s">
        <v>205</v>
      </c>
      <c r="AU426" s="250" t="s">
        <v>85</v>
      </c>
      <c r="AV426" s="13" t="s">
        <v>85</v>
      </c>
      <c r="AW426" s="13" t="s">
        <v>5</v>
      </c>
      <c r="AX426" s="13" t="s">
        <v>76</v>
      </c>
      <c r="AY426" s="250" t="s">
        <v>168</v>
      </c>
    </row>
    <row r="427" s="14" customFormat="1">
      <c r="A427" s="14"/>
      <c r="B427" s="251"/>
      <c r="C427" s="252"/>
      <c r="D427" s="235" t="s">
        <v>205</v>
      </c>
      <c r="E427" s="253" t="s">
        <v>1</v>
      </c>
      <c r="F427" s="254" t="s">
        <v>207</v>
      </c>
      <c r="G427" s="252"/>
      <c r="H427" s="255">
        <v>94.5</v>
      </c>
      <c r="I427" s="256"/>
      <c r="J427" s="256"/>
      <c r="K427" s="252"/>
      <c r="L427" s="252"/>
      <c r="M427" s="257"/>
      <c r="N427" s="258"/>
      <c r="O427" s="259"/>
      <c r="P427" s="259"/>
      <c r="Q427" s="259"/>
      <c r="R427" s="259"/>
      <c r="S427" s="259"/>
      <c r="T427" s="259"/>
      <c r="U427" s="259"/>
      <c r="V427" s="259"/>
      <c r="W427" s="259"/>
      <c r="X427" s="260"/>
      <c r="Y427" s="14"/>
      <c r="Z427" s="14"/>
      <c r="AA427" s="14"/>
      <c r="AB427" s="14"/>
      <c r="AC427" s="14"/>
      <c r="AD427" s="14"/>
      <c r="AE427" s="14"/>
      <c r="AT427" s="261" t="s">
        <v>205</v>
      </c>
      <c r="AU427" s="261" t="s">
        <v>85</v>
      </c>
      <c r="AV427" s="14" t="s">
        <v>175</v>
      </c>
      <c r="AW427" s="14" t="s">
        <v>5</v>
      </c>
      <c r="AX427" s="14" t="s">
        <v>76</v>
      </c>
      <c r="AY427" s="261" t="s">
        <v>168</v>
      </c>
    </row>
    <row r="428" s="13" customFormat="1">
      <c r="A428" s="13"/>
      <c r="B428" s="240"/>
      <c r="C428" s="241"/>
      <c r="D428" s="235" t="s">
        <v>205</v>
      </c>
      <c r="E428" s="242" t="s">
        <v>1</v>
      </c>
      <c r="F428" s="243" t="s">
        <v>1720</v>
      </c>
      <c r="G428" s="241"/>
      <c r="H428" s="244">
        <v>99.225</v>
      </c>
      <c r="I428" s="245"/>
      <c r="J428" s="245"/>
      <c r="K428" s="241"/>
      <c r="L428" s="241"/>
      <c r="M428" s="246"/>
      <c r="N428" s="247"/>
      <c r="O428" s="248"/>
      <c r="P428" s="248"/>
      <c r="Q428" s="248"/>
      <c r="R428" s="248"/>
      <c r="S428" s="248"/>
      <c r="T428" s="248"/>
      <c r="U428" s="248"/>
      <c r="V428" s="248"/>
      <c r="W428" s="248"/>
      <c r="X428" s="249"/>
      <c r="Y428" s="13"/>
      <c r="Z428" s="13"/>
      <c r="AA428" s="13"/>
      <c r="AB428" s="13"/>
      <c r="AC428" s="13"/>
      <c r="AD428" s="13"/>
      <c r="AE428" s="13"/>
      <c r="AT428" s="250" t="s">
        <v>205</v>
      </c>
      <c r="AU428" s="250" t="s">
        <v>85</v>
      </c>
      <c r="AV428" s="13" t="s">
        <v>85</v>
      </c>
      <c r="AW428" s="13" t="s">
        <v>5</v>
      </c>
      <c r="AX428" s="13" t="s">
        <v>76</v>
      </c>
      <c r="AY428" s="250" t="s">
        <v>168</v>
      </c>
    </row>
    <row r="429" s="14" customFormat="1">
      <c r="A429" s="14"/>
      <c r="B429" s="251"/>
      <c r="C429" s="252"/>
      <c r="D429" s="235" t="s">
        <v>205</v>
      </c>
      <c r="E429" s="253" t="s">
        <v>1</v>
      </c>
      <c r="F429" s="254" t="s">
        <v>207</v>
      </c>
      <c r="G429" s="252"/>
      <c r="H429" s="255">
        <v>99.225</v>
      </c>
      <c r="I429" s="256"/>
      <c r="J429" s="256"/>
      <c r="K429" s="252"/>
      <c r="L429" s="252"/>
      <c r="M429" s="257"/>
      <c r="N429" s="258"/>
      <c r="O429" s="259"/>
      <c r="P429" s="259"/>
      <c r="Q429" s="259"/>
      <c r="R429" s="259"/>
      <c r="S429" s="259"/>
      <c r="T429" s="259"/>
      <c r="U429" s="259"/>
      <c r="V429" s="259"/>
      <c r="W429" s="259"/>
      <c r="X429" s="260"/>
      <c r="Y429" s="14"/>
      <c r="Z429" s="14"/>
      <c r="AA429" s="14"/>
      <c r="AB429" s="14"/>
      <c r="AC429" s="14"/>
      <c r="AD429" s="14"/>
      <c r="AE429" s="14"/>
      <c r="AT429" s="261" t="s">
        <v>205</v>
      </c>
      <c r="AU429" s="261" t="s">
        <v>85</v>
      </c>
      <c r="AV429" s="14" t="s">
        <v>175</v>
      </c>
      <c r="AW429" s="14" t="s">
        <v>5</v>
      </c>
      <c r="AX429" s="14" t="s">
        <v>83</v>
      </c>
      <c r="AY429" s="261" t="s">
        <v>168</v>
      </c>
    </row>
    <row r="430" s="2" customFormat="1" ht="24.15" customHeight="1">
      <c r="A430" s="38"/>
      <c r="B430" s="39"/>
      <c r="C430" s="262" t="s">
        <v>528</v>
      </c>
      <c r="D430" s="262" t="s">
        <v>304</v>
      </c>
      <c r="E430" s="263" t="s">
        <v>529</v>
      </c>
      <c r="F430" s="264" t="s">
        <v>530</v>
      </c>
      <c r="G430" s="265" t="s">
        <v>478</v>
      </c>
      <c r="H430" s="266">
        <v>53.183</v>
      </c>
      <c r="I430" s="267"/>
      <c r="J430" s="268"/>
      <c r="K430" s="269">
        <f>ROUND(P430*H430,2)</f>
        <v>0</v>
      </c>
      <c r="L430" s="264" t="s">
        <v>1</v>
      </c>
      <c r="M430" s="270"/>
      <c r="N430" s="271" t="s">
        <v>1</v>
      </c>
      <c r="O430" s="229" t="s">
        <v>39</v>
      </c>
      <c r="P430" s="230">
        <f>I430+J430</f>
        <v>0</v>
      </c>
      <c r="Q430" s="230">
        <f>ROUND(I430*H430,2)</f>
        <v>0</v>
      </c>
      <c r="R430" s="230">
        <f>ROUND(J430*H430,2)</f>
        <v>0</v>
      </c>
      <c r="S430" s="91"/>
      <c r="T430" s="231">
        <f>S430*H430</f>
        <v>0</v>
      </c>
      <c r="U430" s="231">
        <v>0</v>
      </c>
      <c r="V430" s="231">
        <f>U430*H430</f>
        <v>0</v>
      </c>
      <c r="W430" s="231">
        <v>0</v>
      </c>
      <c r="X430" s="232">
        <f>W430*H430</f>
        <v>0</v>
      </c>
      <c r="Y430" s="38"/>
      <c r="Z430" s="38"/>
      <c r="AA430" s="38"/>
      <c r="AB430" s="38"/>
      <c r="AC430" s="38"/>
      <c r="AD430" s="38"/>
      <c r="AE430" s="38"/>
      <c r="AR430" s="233" t="s">
        <v>185</v>
      </c>
      <c r="AT430" s="233" t="s">
        <v>304</v>
      </c>
      <c r="AU430" s="233" t="s">
        <v>85</v>
      </c>
      <c r="AY430" s="17" t="s">
        <v>168</v>
      </c>
      <c r="BE430" s="234">
        <f>IF(O430="základní",K430,0)</f>
        <v>0</v>
      </c>
      <c r="BF430" s="234">
        <f>IF(O430="snížená",K430,0)</f>
        <v>0</v>
      </c>
      <c r="BG430" s="234">
        <f>IF(O430="zákl. přenesená",K430,0)</f>
        <v>0</v>
      </c>
      <c r="BH430" s="234">
        <f>IF(O430="sníž. přenesená",K430,0)</f>
        <v>0</v>
      </c>
      <c r="BI430" s="234">
        <f>IF(O430="nulová",K430,0)</f>
        <v>0</v>
      </c>
      <c r="BJ430" s="17" t="s">
        <v>83</v>
      </c>
      <c r="BK430" s="234">
        <f>ROUND(P430*H430,2)</f>
        <v>0</v>
      </c>
      <c r="BL430" s="17" t="s">
        <v>175</v>
      </c>
      <c r="BM430" s="233" t="s">
        <v>531</v>
      </c>
    </row>
    <row r="431" s="2" customFormat="1">
      <c r="A431" s="38"/>
      <c r="B431" s="39"/>
      <c r="C431" s="40"/>
      <c r="D431" s="235" t="s">
        <v>176</v>
      </c>
      <c r="E431" s="40"/>
      <c r="F431" s="236" t="s">
        <v>530</v>
      </c>
      <c r="G431" s="40"/>
      <c r="H431" s="40"/>
      <c r="I431" s="237"/>
      <c r="J431" s="237"/>
      <c r="K431" s="40"/>
      <c r="L431" s="40"/>
      <c r="M431" s="44"/>
      <c r="N431" s="238"/>
      <c r="O431" s="239"/>
      <c r="P431" s="91"/>
      <c r="Q431" s="91"/>
      <c r="R431" s="91"/>
      <c r="S431" s="91"/>
      <c r="T431" s="91"/>
      <c r="U431" s="91"/>
      <c r="V431" s="91"/>
      <c r="W431" s="91"/>
      <c r="X431" s="92"/>
      <c r="Y431" s="38"/>
      <c r="Z431" s="38"/>
      <c r="AA431" s="38"/>
      <c r="AB431" s="38"/>
      <c r="AC431" s="38"/>
      <c r="AD431" s="38"/>
      <c r="AE431" s="38"/>
      <c r="AT431" s="17" t="s">
        <v>176</v>
      </c>
      <c r="AU431" s="17" t="s">
        <v>85</v>
      </c>
    </row>
    <row r="432" s="2" customFormat="1" ht="24.15" customHeight="1">
      <c r="A432" s="38"/>
      <c r="B432" s="39"/>
      <c r="C432" s="262" t="s">
        <v>342</v>
      </c>
      <c r="D432" s="262" t="s">
        <v>304</v>
      </c>
      <c r="E432" s="263" t="s">
        <v>532</v>
      </c>
      <c r="F432" s="264" t="s">
        <v>533</v>
      </c>
      <c r="G432" s="265" t="s">
        <v>478</v>
      </c>
      <c r="H432" s="266">
        <v>53.183</v>
      </c>
      <c r="I432" s="267"/>
      <c r="J432" s="268"/>
      <c r="K432" s="269">
        <f>ROUND(P432*H432,2)</f>
        <v>0</v>
      </c>
      <c r="L432" s="264" t="s">
        <v>1</v>
      </c>
      <c r="M432" s="270"/>
      <c r="N432" s="271" t="s">
        <v>1</v>
      </c>
      <c r="O432" s="229" t="s">
        <v>39</v>
      </c>
      <c r="P432" s="230">
        <f>I432+J432</f>
        <v>0</v>
      </c>
      <c r="Q432" s="230">
        <f>ROUND(I432*H432,2)</f>
        <v>0</v>
      </c>
      <c r="R432" s="230">
        <f>ROUND(J432*H432,2)</f>
        <v>0</v>
      </c>
      <c r="S432" s="91"/>
      <c r="T432" s="231">
        <f>S432*H432</f>
        <v>0</v>
      </c>
      <c r="U432" s="231">
        <v>0</v>
      </c>
      <c r="V432" s="231">
        <f>U432*H432</f>
        <v>0</v>
      </c>
      <c r="W432" s="231">
        <v>0</v>
      </c>
      <c r="X432" s="232">
        <f>W432*H432</f>
        <v>0</v>
      </c>
      <c r="Y432" s="38"/>
      <c r="Z432" s="38"/>
      <c r="AA432" s="38"/>
      <c r="AB432" s="38"/>
      <c r="AC432" s="38"/>
      <c r="AD432" s="38"/>
      <c r="AE432" s="38"/>
      <c r="AR432" s="233" t="s">
        <v>185</v>
      </c>
      <c r="AT432" s="233" t="s">
        <v>304</v>
      </c>
      <c r="AU432" s="233" t="s">
        <v>85</v>
      </c>
      <c r="AY432" s="17" t="s">
        <v>168</v>
      </c>
      <c r="BE432" s="234">
        <f>IF(O432="základní",K432,0)</f>
        <v>0</v>
      </c>
      <c r="BF432" s="234">
        <f>IF(O432="snížená",K432,0)</f>
        <v>0</v>
      </c>
      <c r="BG432" s="234">
        <f>IF(O432="zákl. přenesená",K432,0)</f>
        <v>0</v>
      </c>
      <c r="BH432" s="234">
        <f>IF(O432="sníž. přenesená",K432,0)</f>
        <v>0</v>
      </c>
      <c r="BI432" s="234">
        <f>IF(O432="nulová",K432,0)</f>
        <v>0</v>
      </c>
      <c r="BJ432" s="17" t="s">
        <v>83</v>
      </c>
      <c r="BK432" s="234">
        <f>ROUND(P432*H432,2)</f>
        <v>0</v>
      </c>
      <c r="BL432" s="17" t="s">
        <v>175</v>
      </c>
      <c r="BM432" s="233" t="s">
        <v>534</v>
      </c>
    </row>
    <row r="433" s="2" customFormat="1">
      <c r="A433" s="38"/>
      <c r="B433" s="39"/>
      <c r="C433" s="40"/>
      <c r="D433" s="235" t="s">
        <v>176</v>
      </c>
      <c r="E433" s="40"/>
      <c r="F433" s="236" t="s">
        <v>533</v>
      </c>
      <c r="G433" s="40"/>
      <c r="H433" s="40"/>
      <c r="I433" s="237"/>
      <c r="J433" s="237"/>
      <c r="K433" s="40"/>
      <c r="L433" s="40"/>
      <c r="M433" s="44"/>
      <c r="N433" s="238"/>
      <c r="O433" s="239"/>
      <c r="P433" s="91"/>
      <c r="Q433" s="91"/>
      <c r="R433" s="91"/>
      <c r="S433" s="91"/>
      <c r="T433" s="91"/>
      <c r="U433" s="91"/>
      <c r="V433" s="91"/>
      <c r="W433" s="91"/>
      <c r="X433" s="92"/>
      <c r="Y433" s="38"/>
      <c r="Z433" s="38"/>
      <c r="AA433" s="38"/>
      <c r="AB433" s="38"/>
      <c r="AC433" s="38"/>
      <c r="AD433" s="38"/>
      <c r="AE433" s="38"/>
      <c r="AT433" s="17" t="s">
        <v>176</v>
      </c>
      <c r="AU433" s="17" t="s">
        <v>85</v>
      </c>
    </row>
    <row r="434" s="2" customFormat="1" ht="24.15" customHeight="1">
      <c r="A434" s="38"/>
      <c r="B434" s="39"/>
      <c r="C434" s="262" t="s">
        <v>535</v>
      </c>
      <c r="D434" s="262" t="s">
        <v>304</v>
      </c>
      <c r="E434" s="263" t="s">
        <v>536</v>
      </c>
      <c r="F434" s="264" t="s">
        <v>537</v>
      </c>
      <c r="G434" s="265" t="s">
        <v>478</v>
      </c>
      <c r="H434" s="266">
        <v>143.619</v>
      </c>
      <c r="I434" s="267"/>
      <c r="J434" s="268"/>
      <c r="K434" s="269">
        <f>ROUND(P434*H434,2)</f>
        <v>0</v>
      </c>
      <c r="L434" s="264" t="s">
        <v>1</v>
      </c>
      <c r="M434" s="270"/>
      <c r="N434" s="271" t="s">
        <v>1</v>
      </c>
      <c r="O434" s="229" t="s">
        <v>39</v>
      </c>
      <c r="P434" s="230">
        <f>I434+J434</f>
        <v>0</v>
      </c>
      <c r="Q434" s="230">
        <f>ROUND(I434*H434,2)</f>
        <v>0</v>
      </c>
      <c r="R434" s="230">
        <f>ROUND(J434*H434,2)</f>
        <v>0</v>
      </c>
      <c r="S434" s="91"/>
      <c r="T434" s="231">
        <f>S434*H434</f>
        <v>0</v>
      </c>
      <c r="U434" s="231">
        <v>0</v>
      </c>
      <c r="V434" s="231">
        <f>U434*H434</f>
        <v>0</v>
      </c>
      <c r="W434" s="231">
        <v>0</v>
      </c>
      <c r="X434" s="232">
        <f>W434*H434</f>
        <v>0</v>
      </c>
      <c r="Y434" s="38"/>
      <c r="Z434" s="38"/>
      <c r="AA434" s="38"/>
      <c r="AB434" s="38"/>
      <c r="AC434" s="38"/>
      <c r="AD434" s="38"/>
      <c r="AE434" s="38"/>
      <c r="AR434" s="233" t="s">
        <v>185</v>
      </c>
      <c r="AT434" s="233" t="s">
        <v>304</v>
      </c>
      <c r="AU434" s="233" t="s">
        <v>85</v>
      </c>
      <c r="AY434" s="17" t="s">
        <v>168</v>
      </c>
      <c r="BE434" s="234">
        <f>IF(O434="základní",K434,0)</f>
        <v>0</v>
      </c>
      <c r="BF434" s="234">
        <f>IF(O434="snížená",K434,0)</f>
        <v>0</v>
      </c>
      <c r="BG434" s="234">
        <f>IF(O434="zákl. přenesená",K434,0)</f>
        <v>0</v>
      </c>
      <c r="BH434" s="234">
        <f>IF(O434="sníž. přenesená",K434,0)</f>
        <v>0</v>
      </c>
      <c r="BI434" s="234">
        <f>IF(O434="nulová",K434,0)</f>
        <v>0</v>
      </c>
      <c r="BJ434" s="17" t="s">
        <v>83</v>
      </c>
      <c r="BK434" s="234">
        <f>ROUND(P434*H434,2)</f>
        <v>0</v>
      </c>
      <c r="BL434" s="17" t="s">
        <v>175</v>
      </c>
      <c r="BM434" s="233" t="s">
        <v>538</v>
      </c>
    </row>
    <row r="435" s="2" customFormat="1">
      <c r="A435" s="38"/>
      <c r="B435" s="39"/>
      <c r="C435" s="40"/>
      <c r="D435" s="235" t="s">
        <v>176</v>
      </c>
      <c r="E435" s="40"/>
      <c r="F435" s="236" t="s">
        <v>537</v>
      </c>
      <c r="G435" s="40"/>
      <c r="H435" s="40"/>
      <c r="I435" s="237"/>
      <c r="J435" s="237"/>
      <c r="K435" s="40"/>
      <c r="L435" s="40"/>
      <c r="M435" s="44"/>
      <c r="N435" s="238"/>
      <c r="O435" s="239"/>
      <c r="P435" s="91"/>
      <c r="Q435" s="91"/>
      <c r="R435" s="91"/>
      <c r="S435" s="91"/>
      <c r="T435" s="91"/>
      <c r="U435" s="91"/>
      <c r="V435" s="91"/>
      <c r="W435" s="91"/>
      <c r="X435" s="92"/>
      <c r="Y435" s="38"/>
      <c r="Z435" s="38"/>
      <c r="AA435" s="38"/>
      <c r="AB435" s="38"/>
      <c r="AC435" s="38"/>
      <c r="AD435" s="38"/>
      <c r="AE435" s="38"/>
      <c r="AT435" s="17" t="s">
        <v>176</v>
      </c>
      <c r="AU435" s="17" t="s">
        <v>85</v>
      </c>
    </row>
    <row r="436" s="13" customFormat="1">
      <c r="A436" s="13"/>
      <c r="B436" s="240"/>
      <c r="C436" s="241"/>
      <c r="D436" s="235" t="s">
        <v>205</v>
      </c>
      <c r="E436" s="242" t="s">
        <v>1</v>
      </c>
      <c r="F436" s="243" t="s">
        <v>539</v>
      </c>
      <c r="G436" s="241"/>
      <c r="H436" s="244">
        <v>51.68</v>
      </c>
      <c r="I436" s="245"/>
      <c r="J436" s="245"/>
      <c r="K436" s="241"/>
      <c r="L436" s="241"/>
      <c r="M436" s="246"/>
      <c r="N436" s="247"/>
      <c r="O436" s="248"/>
      <c r="P436" s="248"/>
      <c r="Q436" s="248"/>
      <c r="R436" s="248"/>
      <c r="S436" s="248"/>
      <c r="T436" s="248"/>
      <c r="U436" s="248"/>
      <c r="V436" s="248"/>
      <c r="W436" s="248"/>
      <c r="X436" s="249"/>
      <c r="Y436" s="13"/>
      <c r="Z436" s="13"/>
      <c r="AA436" s="13"/>
      <c r="AB436" s="13"/>
      <c r="AC436" s="13"/>
      <c r="AD436" s="13"/>
      <c r="AE436" s="13"/>
      <c r="AT436" s="250" t="s">
        <v>205</v>
      </c>
      <c r="AU436" s="250" t="s">
        <v>85</v>
      </c>
      <c r="AV436" s="13" t="s">
        <v>85</v>
      </c>
      <c r="AW436" s="13" t="s">
        <v>5</v>
      </c>
      <c r="AX436" s="13" t="s">
        <v>76</v>
      </c>
      <c r="AY436" s="250" t="s">
        <v>168</v>
      </c>
    </row>
    <row r="437" s="13" customFormat="1">
      <c r="A437" s="13"/>
      <c r="B437" s="240"/>
      <c r="C437" s="241"/>
      <c r="D437" s="235" t="s">
        <v>205</v>
      </c>
      <c r="E437" s="242" t="s">
        <v>1</v>
      </c>
      <c r="F437" s="243" t="s">
        <v>540</v>
      </c>
      <c r="G437" s="241"/>
      <c r="H437" s="244">
        <v>7.58</v>
      </c>
      <c r="I437" s="245"/>
      <c r="J437" s="245"/>
      <c r="K437" s="241"/>
      <c r="L437" s="241"/>
      <c r="M437" s="246"/>
      <c r="N437" s="247"/>
      <c r="O437" s="248"/>
      <c r="P437" s="248"/>
      <c r="Q437" s="248"/>
      <c r="R437" s="248"/>
      <c r="S437" s="248"/>
      <c r="T437" s="248"/>
      <c r="U437" s="248"/>
      <c r="V437" s="248"/>
      <c r="W437" s="248"/>
      <c r="X437" s="249"/>
      <c r="Y437" s="13"/>
      <c r="Z437" s="13"/>
      <c r="AA437" s="13"/>
      <c r="AB437" s="13"/>
      <c r="AC437" s="13"/>
      <c r="AD437" s="13"/>
      <c r="AE437" s="13"/>
      <c r="AT437" s="250" t="s">
        <v>205</v>
      </c>
      <c r="AU437" s="250" t="s">
        <v>85</v>
      </c>
      <c r="AV437" s="13" t="s">
        <v>85</v>
      </c>
      <c r="AW437" s="13" t="s">
        <v>5</v>
      </c>
      <c r="AX437" s="13" t="s">
        <v>76</v>
      </c>
      <c r="AY437" s="250" t="s">
        <v>168</v>
      </c>
    </row>
    <row r="438" s="13" customFormat="1">
      <c r="A438" s="13"/>
      <c r="B438" s="240"/>
      <c r="C438" s="241"/>
      <c r="D438" s="235" t="s">
        <v>205</v>
      </c>
      <c r="E438" s="242" t="s">
        <v>1</v>
      </c>
      <c r="F438" s="243" t="s">
        <v>1721</v>
      </c>
      <c r="G438" s="241"/>
      <c r="H438" s="244">
        <v>77.52</v>
      </c>
      <c r="I438" s="245"/>
      <c r="J438" s="245"/>
      <c r="K438" s="241"/>
      <c r="L438" s="241"/>
      <c r="M438" s="246"/>
      <c r="N438" s="247"/>
      <c r="O438" s="248"/>
      <c r="P438" s="248"/>
      <c r="Q438" s="248"/>
      <c r="R438" s="248"/>
      <c r="S438" s="248"/>
      <c r="T438" s="248"/>
      <c r="U438" s="248"/>
      <c r="V438" s="248"/>
      <c r="W438" s="248"/>
      <c r="X438" s="249"/>
      <c r="Y438" s="13"/>
      <c r="Z438" s="13"/>
      <c r="AA438" s="13"/>
      <c r="AB438" s="13"/>
      <c r="AC438" s="13"/>
      <c r="AD438" s="13"/>
      <c r="AE438" s="13"/>
      <c r="AT438" s="250" t="s">
        <v>205</v>
      </c>
      <c r="AU438" s="250" t="s">
        <v>85</v>
      </c>
      <c r="AV438" s="13" t="s">
        <v>85</v>
      </c>
      <c r="AW438" s="13" t="s">
        <v>5</v>
      </c>
      <c r="AX438" s="13" t="s">
        <v>76</v>
      </c>
      <c r="AY438" s="250" t="s">
        <v>168</v>
      </c>
    </row>
    <row r="439" s="14" customFormat="1">
      <c r="A439" s="14"/>
      <c r="B439" s="251"/>
      <c r="C439" s="252"/>
      <c r="D439" s="235" t="s">
        <v>205</v>
      </c>
      <c r="E439" s="253" t="s">
        <v>1</v>
      </c>
      <c r="F439" s="254" t="s">
        <v>207</v>
      </c>
      <c r="G439" s="252"/>
      <c r="H439" s="255">
        <v>136.78</v>
      </c>
      <c r="I439" s="256"/>
      <c r="J439" s="256"/>
      <c r="K439" s="252"/>
      <c r="L439" s="252"/>
      <c r="M439" s="257"/>
      <c r="N439" s="258"/>
      <c r="O439" s="259"/>
      <c r="P439" s="259"/>
      <c r="Q439" s="259"/>
      <c r="R439" s="259"/>
      <c r="S439" s="259"/>
      <c r="T439" s="259"/>
      <c r="U439" s="259"/>
      <c r="V439" s="259"/>
      <c r="W439" s="259"/>
      <c r="X439" s="260"/>
      <c r="Y439" s="14"/>
      <c r="Z439" s="14"/>
      <c r="AA439" s="14"/>
      <c r="AB439" s="14"/>
      <c r="AC439" s="14"/>
      <c r="AD439" s="14"/>
      <c r="AE439" s="14"/>
      <c r="AT439" s="261" t="s">
        <v>205</v>
      </c>
      <c r="AU439" s="261" t="s">
        <v>85</v>
      </c>
      <c r="AV439" s="14" t="s">
        <v>175</v>
      </c>
      <c r="AW439" s="14" t="s">
        <v>5</v>
      </c>
      <c r="AX439" s="14" t="s">
        <v>76</v>
      </c>
      <c r="AY439" s="261" t="s">
        <v>168</v>
      </c>
    </row>
    <row r="440" s="13" customFormat="1">
      <c r="A440" s="13"/>
      <c r="B440" s="240"/>
      <c r="C440" s="241"/>
      <c r="D440" s="235" t="s">
        <v>205</v>
      </c>
      <c r="E440" s="242" t="s">
        <v>1</v>
      </c>
      <c r="F440" s="243" t="s">
        <v>1722</v>
      </c>
      <c r="G440" s="241"/>
      <c r="H440" s="244">
        <v>143.619</v>
      </c>
      <c r="I440" s="245"/>
      <c r="J440" s="245"/>
      <c r="K440" s="241"/>
      <c r="L440" s="241"/>
      <c r="M440" s="246"/>
      <c r="N440" s="247"/>
      <c r="O440" s="248"/>
      <c r="P440" s="248"/>
      <c r="Q440" s="248"/>
      <c r="R440" s="248"/>
      <c r="S440" s="248"/>
      <c r="T440" s="248"/>
      <c r="U440" s="248"/>
      <c r="V440" s="248"/>
      <c r="W440" s="248"/>
      <c r="X440" s="249"/>
      <c r="Y440" s="13"/>
      <c r="Z440" s="13"/>
      <c r="AA440" s="13"/>
      <c r="AB440" s="13"/>
      <c r="AC440" s="13"/>
      <c r="AD440" s="13"/>
      <c r="AE440" s="13"/>
      <c r="AT440" s="250" t="s">
        <v>205</v>
      </c>
      <c r="AU440" s="250" t="s">
        <v>85</v>
      </c>
      <c r="AV440" s="13" t="s">
        <v>85</v>
      </c>
      <c r="AW440" s="13" t="s">
        <v>5</v>
      </c>
      <c r="AX440" s="13" t="s">
        <v>76</v>
      </c>
      <c r="AY440" s="250" t="s">
        <v>168</v>
      </c>
    </row>
    <row r="441" s="14" customFormat="1">
      <c r="A441" s="14"/>
      <c r="B441" s="251"/>
      <c r="C441" s="252"/>
      <c r="D441" s="235" t="s">
        <v>205</v>
      </c>
      <c r="E441" s="253" t="s">
        <v>1</v>
      </c>
      <c r="F441" s="254" t="s">
        <v>207</v>
      </c>
      <c r="G441" s="252"/>
      <c r="H441" s="255">
        <v>143.619</v>
      </c>
      <c r="I441" s="256"/>
      <c r="J441" s="256"/>
      <c r="K441" s="252"/>
      <c r="L441" s="252"/>
      <c r="M441" s="257"/>
      <c r="N441" s="258"/>
      <c r="O441" s="259"/>
      <c r="P441" s="259"/>
      <c r="Q441" s="259"/>
      <c r="R441" s="259"/>
      <c r="S441" s="259"/>
      <c r="T441" s="259"/>
      <c r="U441" s="259"/>
      <c r="V441" s="259"/>
      <c r="W441" s="259"/>
      <c r="X441" s="260"/>
      <c r="Y441" s="14"/>
      <c r="Z441" s="14"/>
      <c r="AA441" s="14"/>
      <c r="AB441" s="14"/>
      <c r="AC441" s="14"/>
      <c r="AD441" s="14"/>
      <c r="AE441" s="14"/>
      <c r="AT441" s="261" t="s">
        <v>205</v>
      </c>
      <c r="AU441" s="261" t="s">
        <v>85</v>
      </c>
      <c r="AV441" s="14" t="s">
        <v>175</v>
      </c>
      <c r="AW441" s="14" t="s">
        <v>5</v>
      </c>
      <c r="AX441" s="14" t="s">
        <v>83</v>
      </c>
      <c r="AY441" s="261" t="s">
        <v>168</v>
      </c>
    </row>
    <row r="442" s="2" customFormat="1" ht="24.15" customHeight="1">
      <c r="A442" s="38"/>
      <c r="B442" s="39"/>
      <c r="C442" s="221" t="s">
        <v>345</v>
      </c>
      <c r="D442" s="221" t="s">
        <v>171</v>
      </c>
      <c r="E442" s="222" t="s">
        <v>543</v>
      </c>
      <c r="F442" s="223" t="s">
        <v>544</v>
      </c>
      <c r="G442" s="224" t="s">
        <v>203</v>
      </c>
      <c r="H442" s="225">
        <v>233.113</v>
      </c>
      <c r="I442" s="226"/>
      <c r="J442" s="226"/>
      <c r="K442" s="227">
        <f>ROUND(P442*H442,2)</f>
        <v>0</v>
      </c>
      <c r="L442" s="223" t="s">
        <v>1</v>
      </c>
      <c r="M442" s="44"/>
      <c r="N442" s="228" t="s">
        <v>1</v>
      </c>
      <c r="O442" s="229" t="s">
        <v>39</v>
      </c>
      <c r="P442" s="230">
        <f>I442+J442</f>
        <v>0</v>
      </c>
      <c r="Q442" s="230">
        <f>ROUND(I442*H442,2)</f>
        <v>0</v>
      </c>
      <c r="R442" s="230">
        <f>ROUND(J442*H442,2)</f>
        <v>0</v>
      </c>
      <c r="S442" s="91"/>
      <c r="T442" s="231">
        <f>S442*H442</f>
        <v>0</v>
      </c>
      <c r="U442" s="231">
        <v>0</v>
      </c>
      <c r="V442" s="231">
        <f>U442*H442</f>
        <v>0</v>
      </c>
      <c r="W442" s="231">
        <v>0</v>
      </c>
      <c r="X442" s="232">
        <f>W442*H442</f>
        <v>0</v>
      </c>
      <c r="Y442" s="38"/>
      <c r="Z442" s="38"/>
      <c r="AA442" s="38"/>
      <c r="AB442" s="38"/>
      <c r="AC442" s="38"/>
      <c r="AD442" s="38"/>
      <c r="AE442" s="38"/>
      <c r="AR442" s="233" t="s">
        <v>175</v>
      </c>
      <c r="AT442" s="233" t="s">
        <v>171</v>
      </c>
      <c r="AU442" s="233" t="s">
        <v>85</v>
      </c>
      <c r="AY442" s="17" t="s">
        <v>168</v>
      </c>
      <c r="BE442" s="234">
        <f>IF(O442="základní",K442,0)</f>
        <v>0</v>
      </c>
      <c r="BF442" s="234">
        <f>IF(O442="snížená",K442,0)</f>
        <v>0</v>
      </c>
      <c r="BG442" s="234">
        <f>IF(O442="zákl. přenesená",K442,0)</f>
        <v>0</v>
      </c>
      <c r="BH442" s="234">
        <f>IF(O442="sníž. přenesená",K442,0)</f>
        <v>0</v>
      </c>
      <c r="BI442" s="234">
        <f>IF(O442="nulová",K442,0)</f>
        <v>0</v>
      </c>
      <c r="BJ442" s="17" t="s">
        <v>83</v>
      </c>
      <c r="BK442" s="234">
        <f>ROUND(P442*H442,2)</f>
        <v>0</v>
      </c>
      <c r="BL442" s="17" t="s">
        <v>175</v>
      </c>
      <c r="BM442" s="233" t="s">
        <v>545</v>
      </c>
    </row>
    <row r="443" s="2" customFormat="1">
      <c r="A443" s="38"/>
      <c r="B443" s="39"/>
      <c r="C443" s="40"/>
      <c r="D443" s="235" t="s">
        <v>176</v>
      </c>
      <c r="E443" s="40"/>
      <c r="F443" s="236" t="s">
        <v>544</v>
      </c>
      <c r="G443" s="40"/>
      <c r="H443" s="40"/>
      <c r="I443" s="237"/>
      <c r="J443" s="237"/>
      <c r="K443" s="40"/>
      <c r="L443" s="40"/>
      <c r="M443" s="44"/>
      <c r="N443" s="238"/>
      <c r="O443" s="239"/>
      <c r="P443" s="91"/>
      <c r="Q443" s="91"/>
      <c r="R443" s="91"/>
      <c r="S443" s="91"/>
      <c r="T443" s="91"/>
      <c r="U443" s="91"/>
      <c r="V443" s="91"/>
      <c r="W443" s="91"/>
      <c r="X443" s="92"/>
      <c r="Y443" s="38"/>
      <c r="Z443" s="38"/>
      <c r="AA443" s="38"/>
      <c r="AB443" s="38"/>
      <c r="AC443" s="38"/>
      <c r="AD443" s="38"/>
      <c r="AE443" s="38"/>
      <c r="AT443" s="17" t="s">
        <v>176</v>
      </c>
      <c r="AU443" s="17" t="s">
        <v>85</v>
      </c>
    </row>
    <row r="444" s="13" customFormat="1">
      <c r="A444" s="13"/>
      <c r="B444" s="240"/>
      <c r="C444" s="241"/>
      <c r="D444" s="235" t="s">
        <v>205</v>
      </c>
      <c r="E444" s="242" t="s">
        <v>1</v>
      </c>
      <c r="F444" s="243" t="s">
        <v>1723</v>
      </c>
      <c r="G444" s="241"/>
      <c r="H444" s="244">
        <v>194.815</v>
      </c>
      <c r="I444" s="245"/>
      <c r="J444" s="245"/>
      <c r="K444" s="241"/>
      <c r="L444" s="241"/>
      <c r="M444" s="246"/>
      <c r="N444" s="247"/>
      <c r="O444" s="248"/>
      <c r="P444" s="248"/>
      <c r="Q444" s="248"/>
      <c r="R444" s="248"/>
      <c r="S444" s="248"/>
      <c r="T444" s="248"/>
      <c r="U444" s="248"/>
      <c r="V444" s="248"/>
      <c r="W444" s="248"/>
      <c r="X444" s="249"/>
      <c r="Y444" s="13"/>
      <c r="Z444" s="13"/>
      <c r="AA444" s="13"/>
      <c r="AB444" s="13"/>
      <c r="AC444" s="13"/>
      <c r="AD444" s="13"/>
      <c r="AE444" s="13"/>
      <c r="AT444" s="250" t="s">
        <v>205</v>
      </c>
      <c r="AU444" s="250" t="s">
        <v>85</v>
      </c>
      <c r="AV444" s="13" t="s">
        <v>85</v>
      </c>
      <c r="AW444" s="13" t="s">
        <v>5</v>
      </c>
      <c r="AX444" s="13" t="s">
        <v>76</v>
      </c>
      <c r="AY444" s="250" t="s">
        <v>168</v>
      </c>
    </row>
    <row r="445" s="13" customFormat="1">
      <c r="A445" s="13"/>
      <c r="B445" s="240"/>
      <c r="C445" s="241"/>
      <c r="D445" s="235" t="s">
        <v>205</v>
      </c>
      <c r="E445" s="242" t="s">
        <v>1</v>
      </c>
      <c r="F445" s="243" t="s">
        <v>547</v>
      </c>
      <c r="G445" s="241"/>
      <c r="H445" s="244">
        <v>14.47</v>
      </c>
      <c r="I445" s="245"/>
      <c r="J445" s="245"/>
      <c r="K445" s="241"/>
      <c r="L445" s="241"/>
      <c r="M445" s="246"/>
      <c r="N445" s="247"/>
      <c r="O445" s="248"/>
      <c r="P445" s="248"/>
      <c r="Q445" s="248"/>
      <c r="R445" s="248"/>
      <c r="S445" s="248"/>
      <c r="T445" s="248"/>
      <c r="U445" s="248"/>
      <c r="V445" s="248"/>
      <c r="W445" s="248"/>
      <c r="X445" s="249"/>
      <c r="Y445" s="13"/>
      <c r="Z445" s="13"/>
      <c r="AA445" s="13"/>
      <c r="AB445" s="13"/>
      <c r="AC445" s="13"/>
      <c r="AD445" s="13"/>
      <c r="AE445" s="13"/>
      <c r="AT445" s="250" t="s">
        <v>205</v>
      </c>
      <c r="AU445" s="250" t="s">
        <v>85</v>
      </c>
      <c r="AV445" s="13" t="s">
        <v>85</v>
      </c>
      <c r="AW445" s="13" t="s">
        <v>5</v>
      </c>
      <c r="AX445" s="13" t="s">
        <v>76</v>
      </c>
      <c r="AY445" s="250" t="s">
        <v>168</v>
      </c>
    </row>
    <row r="446" s="13" customFormat="1">
      <c r="A446" s="13"/>
      <c r="B446" s="240"/>
      <c r="C446" s="241"/>
      <c r="D446" s="235" t="s">
        <v>205</v>
      </c>
      <c r="E446" s="242" t="s">
        <v>1</v>
      </c>
      <c r="F446" s="243" t="s">
        <v>548</v>
      </c>
      <c r="G446" s="241"/>
      <c r="H446" s="244">
        <v>2.122</v>
      </c>
      <c r="I446" s="245"/>
      <c r="J446" s="245"/>
      <c r="K446" s="241"/>
      <c r="L446" s="241"/>
      <c r="M446" s="246"/>
      <c r="N446" s="247"/>
      <c r="O446" s="248"/>
      <c r="P446" s="248"/>
      <c r="Q446" s="248"/>
      <c r="R446" s="248"/>
      <c r="S446" s="248"/>
      <c r="T446" s="248"/>
      <c r="U446" s="248"/>
      <c r="V446" s="248"/>
      <c r="W446" s="248"/>
      <c r="X446" s="249"/>
      <c r="Y446" s="13"/>
      <c r="Z446" s="13"/>
      <c r="AA446" s="13"/>
      <c r="AB446" s="13"/>
      <c r="AC446" s="13"/>
      <c r="AD446" s="13"/>
      <c r="AE446" s="13"/>
      <c r="AT446" s="250" t="s">
        <v>205</v>
      </c>
      <c r="AU446" s="250" t="s">
        <v>85</v>
      </c>
      <c r="AV446" s="13" t="s">
        <v>85</v>
      </c>
      <c r="AW446" s="13" t="s">
        <v>5</v>
      </c>
      <c r="AX446" s="13" t="s">
        <v>76</v>
      </c>
      <c r="AY446" s="250" t="s">
        <v>168</v>
      </c>
    </row>
    <row r="447" s="13" customFormat="1">
      <c r="A447" s="13"/>
      <c r="B447" s="240"/>
      <c r="C447" s="241"/>
      <c r="D447" s="235" t="s">
        <v>205</v>
      </c>
      <c r="E447" s="242" t="s">
        <v>1</v>
      </c>
      <c r="F447" s="243" t="s">
        <v>1724</v>
      </c>
      <c r="G447" s="241"/>
      <c r="H447" s="244">
        <v>21.706</v>
      </c>
      <c r="I447" s="245"/>
      <c r="J447" s="245"/>
      <c r="K447" s="241"/>
      <c r="L447" s="241"/>
      <c r="M447" s="246"/>
      <c r="N447" s="247"/>
      <c r="O447" s="248"/>
      <c r="P447" s="248"/>
      <c r="Q447" s="248"/>
      <c r="R447" s="248"/>
      <c r="S447" s="248"/>
      <c r="T447" s="248"/>
      <c r="U447" s="248"/>
      <c r="V447" s="248"/>
      <c r="W447" s="248"/>
      <c r="X447" s="249"/>
      <c r="Y447" s="13"/>
      <c r="Z447" s="13"/>
      <c r="AA447" s="13"/>
      <c r="AB447" s="13"/>
      <c r="AC447" s="13"/>
      <c r="AD447" s="13"/>
      <c r="AE447" s="13"/>
      <c r="AT447" s="250" t="s">
        <v>205</v>
      </c>
      <c r="AU447" s="250" t="s">
        <v>85</v>
      </c>
      <c r="AV447" s="13" t="s">
        <v>85</v>
      </c>
      <c r="AW447" s="13" t="s">
        <v>5</v>
      </c>
      <c r="AX447" s="13" t="s">
        <v>76</v>
      </c>
      <c r="AY447" s="250" t="s">
        <v>168</v>
      </c>
    </row>
    <row r="448" s="14" customFormat="1">
      <c r="A448" s="14"/>
      <c r="B448" s="251"/>
      <c r="C448" s="252"/>
      <c r="D448" s="235" t="s">
        <v>205</v>
      </c>
      <c r="E448" s="253" t="s">
        <v>1</v>
      </c>
      <c r="F448" s="254" t="s">
        <v>207</v>
      </c>
      <c r="G448" s="252"/>
      <c r="H448" s="255">
        <v>233.11299999999997</v>
      </c>
      <c r="I448" s="256"/>
      <c r="J448" s="256"/>
      <c r="K448" s="252"/>
      <c r="L448" s="252"/>
      <c r="M448" s="257"/>
      <c r="N448" s="258"/>
      <c r="O448" s="259"/>
      <c r="P448" s="259"/>
      <c r="Q448" s="259"/>
      <c r="R448" s="259"/>
      <c r="S448" s="259"/>
      <c r="T448" s="259"/>
      <c r="U448" s="259"/>
      <c r="V448" s="259"/>
      <c r="W448" s="259"/>
      <c r="X448" s="260"/>
      <c r="Y448" s="14"/>
      <c r="Z448" s="14"/>
      <c r="AA448" s="14"/>
      <c r="AB448" s="14"/>
      <c r="AC448" s="14"/>
      <c r="AD448" s="14"/>
      <c r="AE448" s="14"/>
      <c r="AT448" s="261" t="s">
        <v>205</v>
      </c>
      <c r="AU448" s="261" t="s">
        <v>85</v>
      </c>
      <c r="AV448" s="14" t="s">
        <v>175</v>
      </c>
      <c r="AW448" s="14" t="s">
        <v>5</v>
      </c>
      <c r="AX448" s="14" t="s">
        <v>83</v>
      </c>
      <c r="AY448" s="261" t="s">
        <v>168</v>
      </c>
    </row>
    <row r="449" s="2" customFormat="1" ht="21.75" customHeight="1">
      <c r="A449" s="38"/>
      <c r="B449" s="39"/>
      <c r="C449" s="221" t="s">
        <v>550</v>
      </c>
      <c r="D449" s="221" t="s">
        <v>171</v>
      </c>
      <c r="E449" s="222" t="s">
        <v>551</v>
      </c>
      <c r="F449" s="223" t="s">
        <v>552</v>
      </c>
      <c r="G449" s="224" t="s">
        <v>203</v>
      </c>
      <c r="H449" s="225">
        <v>104.006</v>
      </c>
      <c r="I449" s="226"/>
      <c r="J449" s="226"/>
      <c r="K449" s="227">
        <f>ROUND(P449*H449,2)</f>
        <v>0</v>
      </c>
      <c r="L449" s="223" t="s">
        <v>1</v>
      </c>
      <c r="M449" s="44"/>
      <c r="N449" s="228" t="s">
        <v>1</v>
      </c>
      <c r="O449" s="229" t="s">
        <v>39</v>
      </c>
      <c r="P449" s="230">
        <f>I449+J449</f>
        <v>0</v>
      </c>
      <c r="Q449" s="230">
        <f>ROUND(I449*H449,2)</f>
        <v>0</v>
      </c>
      <c r="R449" s="230">
        <f>ROUND(J449*H449,2)</f>
        <v>0</v>
      </c>
      <c r="S449" s="91"/>
      <c r="T449" s="231">
        <f>S449*H449</f>
        <v>0</v>
      </c>
      <c r="U449" s="231">
        <v>0</v>
      </c>
      <c r="V449" s="231">
        <f>U449*H449</f>
        <v>0</v>
      </c>
      <c r="W449" s="231">
        <v>0</v>
      </c>
      <c r="X449" s="232">
        <f>W449*H449</f>
        <v>0</v>
      </c>
      <c r="Y449" s="38"/>
      <c r="Z449" s="38"/>
      <c r="AA449" s="38"/>
      <c r="AB449" s="38"/>
      <c r="AC449" s="38"/>
      <c r="AD449" s="38"/>
      <c r="AE449" s="38"/>
      <c r="AR449" s="233" t="s">
        <v>175</v>
      </c>
      <c r="AT449" s="233" t="s">
        <v>171</v>
      </c>
      <c r="AU449" s="233" t="s">
        <v>85</v>
      </c>
      <c r="AY449" s="17" t="s">
        <v>168</v>
      </c>
      <c r="BE449" s="234">
        <f>IF(O449="základní",K449,0)</f>
        <v>0</v>
      </c>
      <c r="BF449" s="234">
        <f>IF(O449="snížená",K449,0)</f>
        <v>0</v>
      </c>
      <c r="BG449" s="234">
        <f>IF(O449="zákl. přenesená",K449,0)</f>
        <v>0</v>
      </c>
      <c r="BH449" s="234">
        <f>IF(O449="sníž. přenesená",K449,0)</f>
        <v>0</v>
      </c>
      <c r="BI449" s="234">
        <f>IF(O449="nulová",K449,0)</f>
        <v>0</v>
      </c>
      <c r="BJ449" s="17" t="s">
        <v>83</v>
      </c>
      <c r="BK449" s="234">
        <f>ROUND(P449*H449,2)</f>
        <v>0</v>
      </c>
      <c r="BL449" s="17" t="s">
        <v>175</v>
      </c>
      <c r="BM449" s="233" t="s">
        <v>553</v>
      </c>
    </row>
    <row r="450" s="2" customFormat="1">
      <c r="A450" s="38"/>
      <c r="B450" s="39"/>
      <c r="C450" s="40"/>
      <c r="D450" s="235" t="s">
        <v>176</v>
      </c>
      <c r="E450" s="40"/>
      <c r="F450" s="236" t="s">
        <v>552</v>
      </c>
      <c r="G450" s="40"/>
      <c r="H450" s="40"/>
      <c r="I450" s="237"/>
      <c r="J450" s="237"/>
      <c r="K450" s="40"/>
      <c r="L450" s="40"/>
      <c r="M450" s="44"/>
      <c r="N450" s="238"/>
      <c r="O450" s="239"/>
      <c r="P450" s="91"/>
      <c r="Q450" s="91"/>
      <c r="R450" s="91"/>
      <c r="S450" s="91"/>
      <c r="T450" s="91"/>
      <c r="U450" s="91"/>
      <c r="V450" s="91"/>
      <c r="W450" s="91"/>
      <c r="X450" s="92"/>
      <c r="Y450" s="38"/>
      <c r="Z450" s="38"/>
      <c r="AA450" s="38"/>
      <c r="AB450" s="38"/>
      <c r="AC450" s="38"/>
      <c r="AD450" s="38"/>
      <c r="AE450" s="38"/>
      <c r="AT450" s="17" t="s">
        <v>176</v>
      </c>
      <c r="AU450" s="17" t="s">
        <v>85</v>
      </c>
    </row>
    <row r="451" s="13" customFormat="1">
      <c r="A451" s="13"/>
      <c r="B451" s="240"/>
      <c r="C451" s="241"/>
      <c r="D451" s="235" t="s">
        <v>205</v>
      </c>
      <c r="E451" s="242" t="s">
        <v>1</v>
      </c>
      <c r="F451" s="243" t="s">
        <v>1725</v>
      </c>
      <c r="G451" s="241"/>
      <c r="H451" s="244">
        <v>104.006</v>
      </c>
      <c r="I451" s="245"/>
      <c r="J451" s="245"/>
      <c r="K451" s="241"/>
      <c r="L451" s="241"/>
      <c r="M451" s="246"/>
      <c r="N451" s="247"/>
      <c r="O451" s="248"/>
      <c r="P451" s="248"/>
      <c r="Q451" s="248"/>
      <c r="R451" s="248"/>
      <c r="S451" s="248"/>
      <c r="T451" s="248"/>
      <c r="U451" s="248"/>
      <c r="V451" s="248"/>
      <c r="W451" s="248"/>
      <c r="X451" s="249"/>
      <c r="Y451" s="13"/>
      <c r="Z451" s="13"/>
      <c r="AA451" s="13"/>
      <c r="AB451" s="13"/>
      <c r="AC451" s="13"/>
      <c r="AD451" s="13"/>
      <c r="AE451" s="13"/>
      <c r="AT451" s="250" t="s">
        <v>205</v>
      </c>
      <c r="AU451" s="250" t="s">
        <v>85</v>
      </c>
      <c r="AV451" s="13" t="s">
        <v>85</v>
      </c>
      <c r="AW451" s="13" t="s">
        <v>5</v>
      </c>
      <c r="AX451" s="13" t="s">
        <v>76</v>
      </c>
      <c r="AY451" s="250" t="s">
        <v>168</v>
      </c>
    </row>
    <row r="452" s="14" customFormat="1">
      <c r="A452" s="14"/>
      <c r="B452" s="251"/>
      <c r="C452" s="252"/>
      <c r="D452" s="235" t="s">
        <v>205</v>
      </c>
      <c r="E452" s="253" t="s">
        <v>1</v>
      </c>
      <c r="F452" s="254" t="s">
        <v>207</v>
      </c>
      <c r="G452" s="252"/>
      <c r="H452" s="255">
        <v>104.006</v>
      </c>
      <c r="I452" s="256"/>
      <c r="J452" s="256"/>
      <c r="K452" s="252"/>
      <c r="L452" s="252"/>
      <c r="M452" s="257"/>
      <c r="N452" s="258"/>
      <c r="O452" s="259"/>
      <c r="P452" s="259"/>
      <c r="Q452" s="259"/>
      <c r="R452" s="259"/>
      <c r="S452" s="259"/>
      <c r="T452" s="259"/>
      <c r="U452" s="259"/>
      <c r="V452" s="259"/>
      <c r="W452" s="259"/>
      <c r="X452" s="260"/>
      <c r="Y452" s="14"/>
      <c r="Z452" s="14"/>
      <c r="AA452" s="14"/>
      <c r="AB452" s="14"/>
      <c r="AC452" s="14"/>
      <c r="AD452" s="14"/>
      <c r="AE452" s="14"/>
      <c r="AT452" s="261" t="s">
        <v>205</v>
      </c>
      <c r="AU452" s="261" t="s">
        <v>85</v>
      </c>
      <c r="AV452" s="14" t="s">
        <v>175</v>
      </c>
      <c r="AW452" s="14" t="s">
        <v>5</v>
      </c>
      <c r="AX452" s="14" t="s">
        <v>83</v>
      </c>
      <c r="AY452" s="261" t="s">
        <v>168</v>
      </c>
    </row>
    <row r="453" s="2" customFormat="1" ht="24.15" customHeight="1">
      <c r="A453" s="38"/>
      <c r="B453" s="39"/>
      <c r="C453" s="221" t="s">
        <v>351</v>
      </c>
      <c r="D453" s="221" t="s">
        <v>171</v>
      </c>
      <c r="E453" s="222" t="s">
        <v>555</v>
      </c>
      <c r="F453" s="223" t="s">
        <v>556</v>
      </c>
      <c r="G453" s="224" t="s">
        <v>203</v>
      </c>
      <c r="H453" s="225">
        <v>204.624</v>
      </c>
      <c r="I453" s="226"/>
      <c r="J453" s="226"/>
      <c r="K453" s="227">
        <f>ROUND(P453*H453,2)</f>
        <v>0</v>
      </c>
      <c r="L453" s="223" t="s">
        <v>1</v>
      </c>
      <c r="M453" s="44"/>
      <c r="N453" s="228" t="s">
        <v>1</v>
      </c>
      <c r="O453" s="229" t="s">
        <v>39</v>
      </c>
      <c r="P453" s="230">
        <f>I453+J453</f>
        <v>0</v>
      </c>
      <c r="Q453" s="230">
        <f>ROUND(I453*H453,2)</f>
        <v>0</v>
      </c>
      <c r="R453" s="230">
        <f>ROUND(J453*H453,2)</f>
        <v>0</v>
      </c>
      <c r="S453" s="91"/>
      <c r="T453" s="231">
        <f>S453*H453</f>
        <v>0</v>
      </c>
      <c r="U453" s="231">
        <v>0</v>
      </c>
      <c r="V453" s="231">
        <f>U453*H453</f>
        <v>0</v>
      </c>
      <c r="W453" s="231">
        <v>0</v>
      </c>
      <c r="X453" s="232">
        <f>W453*H453</f>
        <v>0</v>
      </c>
      <c r="Y453" s="38"/>
      <c r="Z453" s="38"/>
      <c r="AA453" s="38"/>
      <c r="AB453" s="38"/>
      <c r="AC453" s="38"/>
      <c r="AD453" s="38"/>
      <c r="AE453" s="38"/>
      <c r="AR453" s="233" t="s">
        <v>175</v>
      </c>
      <c r="AT453" s="233" t="s">
        <v>171</v>
      </c>
      <c r="AU453" s="233" t="s">
        <v>85</v>
      </c>
      <c r="AY453" s="17" t="s">
        <v>168</v>
      </c>
      <c r="BE453" s="234">
        <f>IF(O453="základní",K453,0)</f>
        <v>0</v>
      </c>
      <c r="BF453" s="234">
        <f>IF(O453="snížená",K453,0)</f>
        <v>0</v>
      </c>
      <c r="BG453" s="234">
        <f>IF(O453="zákl. přenesená",K453,0)</f>
        <v>0</v>
      </c>
      <c r="BH453" s="234">
        <f>IF(O453="sníž. přenesená",K453,0)</f>
        <v>0</v>
      </c>
      <c r="BI453" s="234">
        <f>IF(O453="nulová",K453,0)</f>
        <v>0</v>
      </c>
      <c r="BJ453" s="17" t="s">
        <v>83</v>
      </c>
      <c r="BK453" s="234">
        <f>ROUND(P453*H453,2)</f>
        <v>0</v>
      </c>
      <c r="BL453" s="17" t="s">
        <v>175</v>
      </c>
      <c r="BM453" s="233" t="s">
        <v>557</v>
      </c>
    </row>
    <row r="454" s="2" customFormat="1">
      <c r="A454" s="38"/>
      <c r="B454" s="39"/>
      <c r="C454" s="40"/>
      <c r="D454" s="235" t="s">
        <v>176</v>
      </c>
      <c r="E454" s="40"/>
      <c r="F454" s="236" t="s">
        <v>556</v>
      </c>
      <c r="G454" s="40"/>
      <c r="H454" s="40"/>
      <c r="I454" s="237"/>
      <c r="J454" s="237"/>
      <c r="K454" s="40"/>
      <c r="L454" s="40"/>
      <c r="M454" s="44"/>
      <c r="N454" s="238"/>
      <c r="O454" s="239"/>
      <c r="P454" s="91"/>
      <c r="Q454" s="91"/>
      <c r="R454" s="91"/>
      <c r="S454" s="91"/>
      <c r="T454" s="91"/>
      <c r="U454" s="91"/>
      <c r="V454" s="91"/>
      <c r="W454" s="91"/>
      <c r="X454" s="92"/>
      <c r="Y454" s="38"/>
      <c r="Z454" s="38"/>
      <c r="AA454" s="38"/>
      <c r="AB454" s="38"/>
      <c r="AC454" s="38"/>
      <c r="AD454" s="38"/>
      <c r="AE454" s="38"/>
      <c r="AT454" s="17" t="s">
        <v>176</v>
      </c>
      <c r="AU454" s="17" t="s">
        <v>85</v>
      </c>
    </row>
    <row r="455" s="13" customFormat="1">
      <c r="A455" s="13"/>
      <c r="B455" s="240"/>
      <c r="C455" s="241"/>
      <c r="D455" s="235" t="s">
        <v>205</v>
      </c>
      <c r="E455" s="242" t="s">
        <v>1</v>
      </c>
      <c r="F455" s="243" t="s">
        <v>558</v>
      </c>
      <c r="G455" s="241"/>
      <c r="H455" s="244">
        <v>204.624</v>
      </c>
      <c r="I455" s="245"/>
      <c r="J455" s="245"/>
      <c r="K455" s="241"/>
      <c r="L455" s="241"/>
      <c r="M455" s="246"/>
      <c r="N455" s="247"/>
      <c r="O455" s="248"/>
      <c r="P455" s="248"/>
      <c r="Q455" s="248"/>
      <c r="R455" s="248"/>
      <c r="S455" s="248"/>
      <c r="T455" s="248"/>
      <c r="U455" s="248"/>
      <c r="V455" s="248"/>
      <c r="W455" s="248"/>
      <c r="X455" s="249"/>
      <c r="Y455" s="13"/>
      <c r="Z455" s="13"/>
      <c r="AA455" s="13"/>
      <c r="AB455" s="13"/>
      <c r="AC455" s="13"/>
      <c r="AD455" s="13"/>
      <c r="AE455" s="13"/>
      <c r="AT455" s="250" t="s">
        <v>205</v>
      </c>
      <c r="AU455" s="250" t="s">
        <v>85</v>
      </c>
      <c r="AV455" s="13" t="s">
        <v>85</v>
      </c>
      <c r="AW455" s="13" t="s">
        <v>5</v>
      </c>
      <c r="AX455" s="13" t="s">
        <v>76</v>
      </c>
      <c r="AY455" s="250" t="s">
        <v>168</v>
      </c>
    </row>
    <row r="456" s="14" customFormat="1">
      <c r="A456" s="14"/>
      <c r="B456" s="251"/>
      <c r="C456" s="252"/>
      <c r="D456" s="235" t="s">
        <v>205</v>
      </c>
      <c r="E456" s="253" t="s">
        <v>1</v>
      </c>
      <c r="F456" s="254" t="s">
        <v>207</v>
      </c>
      <c r="G456" s="252"/>
      <c r="H456" s="255">
        <v>204.624</v>
      </c>
      <c r="I456" s="256"/>
      <c r="J456" s="256"/>
      <c r="K456" s="252"/>
      <c r="L456" s="252"/>
      <c r="M456" s="257"/>
      <c r="N456" s="258"/>
      <c r="O456" s="259"/>
      <c r="P456" s="259"/>
      <c r="Q456" s="259"/>
      <c r="R456" s="259"/>
      <c r="S456" s="259"/>
      <c r="T456" s="259"/>
      <c r="U456" s="259"/>
      <c r="V456" s="259"/>
      <c r="W456" s="259"/>
      <c r="X456" s="260"/>
      <c r="Y456" s="14"/>
      <c r="Z456" s="14"/>
      <c r="AA456" s="14"/>
      <c r="AB456" s="14"/>
      <c r="AC456" s="14"/>
      <c r="AD456" s="14"/>
      <c r="AE456" s="14"/>
      <c r="AT456" s="261" t="s">
        <v>205</v>
      </c>
      <c r="AU456" s="261" t="s">
        <v>85</v>
      </c>
      <c r="AV456" s="14" t="s">
        <v>175</v>
      </c>
      <c r="AW456" s="14" t="s">
        <v>5</v>
      </c>
      <c r="AX456" s="14" t="s">
        <v>83</v>
      </c>
      <c r="AY456" s="261" t="s">
        <v>168</v>
      </c>
    </row>
    <row r="457" s="2" customFormat="1" ht="24.15" customHeight="1">
      <c r="A457" s="38"/>
      <c r="B457" s="39"/>
      <c r="C457" s="221" t="s">
        <v>559</v>
      </c>
      <c r="D457" s="221" t="s">
        <v>171</v>
      </c>
      <c r="E457" s="222" t="s">
        <v>560</v>
      </c>
      <c r="F457" s="223" t="s">
        <v>561</v>
      </c>
      <c r="G457" s="224" t="s">
        <v>292</v>
      </c>
      <c r="H457" s="225">
        <v>3</v>
      </c>
      <c r="I457" s="226"/>
      <c r="J457" s="226"/>
      <c r="K457" s="227">
        <f>ROUND(P457*H457,2)</f>
        <v>0</v>
      </c>
      <c r="L457" s="223" t="s">
        <v>1</v>
      </c>
      <c r="M457" s="44"/>
      <c r="N457" s="228" t="s">
        <v>1</v>
      </c>
      <c r="O457" s="229" t="s">
        <v>39</v>
      </c>
      <c r="P457" s="230">
        <f>I457+J457</f>
        <v>0</v>
      </c>
      <c r="Q457" s="230">
        <f>ROUND(I457*H457,2)</f>
        <v>0</v>
      </c>
      <c r="R457" s="230">
        <f>ROUND(J457*H457,2)</f>
        <v>0</v>
      </c>
      <c r="S457" s="91"/>
      <c r="T457" s="231">
        <f>S457*H457</f>
        <v>0</v>
      </c>
      <c r="U457" s="231">
        <v>0</v>
      </c>
      <c r="V457" s="231">
        <f>U457*H457</f>
        <v>0</v>
      </c>
      <c r="W457" s="231">
        <v>0</v>
      </c>
      <c r="X457" s="232">
        <f>W457*H457</f>
        <v>0</v>
      </c>
      <c r="Y457" s="38"/>
      <c r="Z457" s="38"/>
      <c r="AA457" s="38"/>
      <c r="AB457" s="38"/>
      <c r="AC457" s="38"/>
      <c r="AD457" s="38"/>
      <c r="AE457" s="38"/>
      <c r="AR457" s="233" t="s">
        <v>175</v>
      </c>
      <c r="AT457" s="233" t="s">
        <v>171</v>
      </c>
      <c r="AU457" s="233" t="s">
        <v>85</v>
      </c>
      <c r="AY457" s="17" t="s">
        <v>168</v>
      </c>
      <c r="BE457" s="234">
        <f>IF(O457="základní",K457,0)</f>
        <v>0</v>
      </c>
      <c r="BF457" s="234">
        <f>IF(O457="snížená",K457,0)</f>
        <v>0</v>
      </c>
      <c r="BG457" s="234">
        <f>IF(O457="zákl. přenesená",K457,0)</f>
        <v>0</v>
      </c>
      <c r="BH457" s="234">
        <f>IF(O457="sníž. přenesená",K457,0)</f>
        <v>0</v>
      </c>
      <c r="BI457" s="234">
        <f>IF(O457="nulová",K457,0)</f>
        <v>0</v>
      </c>
      <c r="BJ457" s="17" t="s">
        <v>83</v>
      </c>
      <c r="BK457" s="234">
        <f>ROUND(P457*H457,2)</f>
        <v>0</v>
      </c>
      <c r="BL457" s="17" t="s">
        <v>175</v>
      </c>
      <c r="BM457" s="233" t="s">
        <v>562</v>
      </c>
    </row>
    <row r="458" s="2" customFormat="1">
      <c r="A458" s="38"/>
      <c r="B458" s="39"/>
      <c r="C458" s="40"/>
      <c r="D458" s="235" t="s">
        <v>176</v>
      </c>
      <c r="E458" s="40"/>
      <c r="F458" s="236" t="s">
        <v>561</v>
      </c>
      <c r="G458" s="40"/>
      <c r="H458" s="40"/>
      <c r="I458" s="237"/>
      <c r="J458" s="237"/>
      <c r="K458" s="40"/>
      <c r="L458" s="40"/>
      <c r="M458" s="44"/>
      <c r="N458" s="238"/>
      <c r="O458" s="239"/>
      <c r="P458" s="91"/>
      <c r="Q458" s="91"/>
      <c r="R458" s="91"/>
      <c r="S458" s="91"/>
      <c r="T458" s="91"/>
      <c r="U458" s="91"/>
      <c r="V458" s="91"/>
      <c r="W458" s="91"/>
      <c r="X458" s="92"/>
      <c r="Y458" s="38"/>
      <c r="Z458" s="38"/>
      <c r="AA458" s="38"/>
      <c r="AB458" s="38"/>
      <c r="AC458" s="38"/>
      <c r="AD458" s="38"/>
      <c r="AE458" s="38"/>
      <c r="AT458" s="17" t="s">
        <v>176</v>
      </c>
      <c r="AU458" s="17" t="s">
        <v>85</v>
      </c>
    </row>
    <row r="459" s="13" customFormat="1">
      <c r="A459" s="13"/>
      <c r="B459" s="240"/>
      <c r="C459" s="241"/>
      <c r="D459" s="235" t="s">
        <v>205</v>
      </c>
      <c r="E459" s="242" t="s">
        <v>1</v>
      </c>
      <c r="F459" s="243" t="s">
        <v>563</v>
      </c>
      <c r="G459" s="241"/>
      <c r="H459" s="244">
        <v>2</v>
      </c>
      <c r="I459" s="245"/>
      <c r="J459" s="245"/>
      <c r="K459" s="241"/>
      <c r="L459" s="241"/>
      <c r="M459" s="246"/>
      <c r="N459" s="247"/>
      <c r="O459" s="248"/>
      <c r="P459" s="248"/>
      <c r="Q459" s="248"/>
      <c r="R459" s="248"/>
      <c r="S459" s="248"/>
      <c r="T459" s="248"/>
      <c r="U459" s="248"/>
      <c r="V459" s="248"/>
      <c r="W459" s="248"/>
      <c r="X459" s="249"/>
      <c r="Y459" s="13"/>
      <c r="Z459" s="13"/>
      <c r="AA459" s="13"/>
      <c r="AB459" s="13"/>
      <c r="AC459" s="13"/>
      <c r="AD459" s="13"/>
      <c r="AE459" s="13"/>
      <c r="AT459" s="250" t="s">
        <v>205</v>
      </c>
      <c r="AU459" s="250" t="s">
        <v>85</v>
      </c>
      <c r="AV459" s="13" t="s">
        <v>85</v>
      </c>
      <c r="AW459" s="13" t="s">
        <v>5</v>
      </c>
      <c r="AX459" s="13" t="s">
        <v>76</v>
      </c>
      <c r="AY459" s="250" t="s">
        <v>168</v>
      </c>
    </row>
    <row r="460" s="13" customFormat="1">
      <c r="A460" s="13"/>
      <c r="B460" s="240"/>
      <c r="C460" s="241"/>
      <c r="D460" s="235" t="s">
        <v>205</v>
      </c>
      <c r="E460" s="242" t="s">
        <v>1</v>
      </c>
      <c r="F460" s="243" t="s">
        <v>1726</v>
      </c>
      <c r="G460" s="241"/>
      <c r="H460" s="244">
        <v>1</v>
      </c>
      <c r="I460" s="245"/>
      <c r="J460" s="245"/>
      <c r="K460" s="241"/>
      <c r="L460" s="241"/>
      <c r="M460" s="246"/>
      <c r="N460" s="247"/>
      <c r="O460" s="248"/>
      <c r="P460" s="248"/>
      <c r="Q460" s="248"/>
      <c r="R460" s="248"/>
      <c r="S460" s="248"/>
      <c r="T460" s="248"/>
      <c r="U460" s="248"/>
      <c r="V460" s="248"/>
      <c r="W460" s="248"/>
      <c r="X460" s="249"/>
      <c r="Y460" s="13"/>
      <c r="Z460" s="13"/>
      <c r="AA460" s="13"/>
      <c r="AB460" s="13"/>
      <c r="AC460" s="13"/>
      <c r="AD460" s="13"/>
      <c r="AE460" s="13"/>
      <c r="AT460" s="250" t="s">
        <v>205</v>
      </c>
      <c r="AU460" s="250" t="s">
        <v>85</v>
      </c>
      <c r="AV460" s="13" t="s">
        <v>85</v>
      </c>
      <c r="AW460" s="13" t="s">
        <v>5</v>
      </c>
      <c r="AX460" s="13" t="s">
        <v>76</v>
      </c>
      <c r="AY460" s="250" t="s">
        <v>168</v>
      </c>
    </row>
    <row r="461" s="14" customFormat="1">
      <c r="A461" s="14"/>
      <c r="B461" s="251"/>
      <c r="C461" s="252"/>
      <c r="D461" s="235" t="s">
        <v>205</v>
      </c>
      <c r="E461" s="253" t="s">
        <v>1</v>
      </c>
      <c r="F461" s="254" t="s">
        <v>207</v>
      </c>
      <c r="G461" s="252"/>
      <c r="H461" s="255">
        <v>3</v>
      </c>
      <c r="I461" s="256"/>
      <c r="J461" s="256"/>
      <c r="K461" s="252"/>
      <c r="L461" s="252"/>
      <c r="M461" s="257"/>
      <c r="N461" s="258"/>
      <c r="O461" s="259"/>
      <c r="P461" s="259"/>
      <c r="Q461" s="259"/>
      <c r="R461" s="259"/>
      <c r="S461" s="259"/>
      <c r="T461" s="259"/>
      <c r="U461" s="259"/>
      <c r="V461" s="259"/>
      <c r="W461" s="259"/>
      <c r="X461" s="260"/>
      <c r="Y461" s="14"/>
      <c r="Z461" s="14"/>
      <c r="AA461" s="14"/>
      <c r="AB461" s="14"/>
      <c r="AC461" s="14"/>
      <c r="AD461" s="14"/>
      <c r="AE461" s="14"/>
      <c r="AT461" s="261" t="s">
        <v>205</v>
      </c>
      <c r="AU461" s="261" t="s">
        <v>85</v>
      </c>
      <c r="AV461" s="14" t="s">
        <v>175</v>
      </c>
      <c r="AW461" s="14" t="s">
        <v>5</v>
      </c>
      <c r="AX461" s="14" t="s">
        <v>83</v>
      </c>
      <c r="AY461" s="261" t="s">
        <v>168</v>
      </c>
    </row>
    <row r="462" s="2" customFormat="1" ht="24.15" customHeight="1">
      <c r="A462" s="38"/>
      <c r="B462" s="39"/>
      <c r="C462" s="262" t="s">
        <v>354</v>
      </c>
      <c r="D462" s="262" t="s">
        <v>304</v>
      </c>
      <c r="E462" s="263" t="s">
        <v>564</v>
      </c>
      <c r="F462" s="264" t="s">
        <v>565</v>
      </c>
      <c r="G462" s="265" t="s">
        <v>292</v>
      </c>
      <c r="H462" s="266">
        <v>2</v>
      </c>
      <c r="I462" s="267"/>
      <c r="J462" s="268"/>
      <c r="K462" s="269">
        <f>ROUND(P462*H462,2)</f>
        <v>0</v>
      </c>
      <c r="L462" s="264" t="s">
        <v>1</v>
      </c>
      <c r="M462" s="270"/>
      <c r="N462" s="271" t="s">
        <v>1</v>
      </c>
      <c r="O462" s="229" t="s">
        <v>39</v>
      </c>
      <c r="P462" s="230">
        <f>I462+J462</f>
        <v>0</v>
      </c>
      <c r="Q462" s="230">
        <f>ROUND(I462*H462,2)</f>
        <v>0</v>
      </c>
      <c r="R462" s="230">
        <f>ROUND(J462*H462,2)</f>
        <v>0</v>
      </c>
      <c r="S462" s="91"/>
      <c r="T462" s="231">
        <f>S462*H462</f>
        <v>0</v>
      </c>
      <c r="U462" s="231">
        <v>0</v>
      </c>
      <c r="V462" s="231">
        <f>U462*H462</f>
        <v>0</v>
      </c>
      <c r="W462" s="231">
        <v>0</v>
      </c>
      <c r="X462" s="232">
        <f>W462*H462</f>
        <v>0</v>
      </c>
      <c r="Y462" s="38"/>
      <c r="Z462" s="38"/>
      <c r="AA462" s="38"/>
      <c r="AB462" s="38"/>
      <c r="AC462" s="38"/>
      <c r="AD462" s="38"/>
      <c r="AE462" s="38"/>
      <c r="AR462" s="233" t="s">
        <v>185</v>
      </c>
      <c r="AT462" s="233" t="s">
        <v>304</v>
      </c>
      <c r="AU462" s="233" t="s">
        <v>85</v>
      </c>
      <c r="AY462" s="17" t="s">
        <v>168</v>
      </c>
      <c r="BE462" s="234">
        <f>IF(O462="základní",K462,0)</f>
        <v>0</v>
      </c>
      <c r="BF462" s="234">
        <f>IF(O462="snížená",K462,0)</f>
        <v>0</v>
      </c>
      <c r="BG462" s="234">
        <f>IF(O462="zákl. přenesená",K462,0)</f>
        <v>0</v>
      </c>
      <c r="BH462" s="234">
        <f>IF(O462="sníž. přenesená",K462,0)</f>
        <v>0</v>
      </c>
      <c r="BI462" s="234">
        <f>IF(O462="nulová",K462,0)</f>
        <v>0</v>
      </c>
      <c r="BJ462" s="17" t="s">
        <v>83</v>
      </c>
      <c r="BK462" s="234">
        <f>ROUND(P462*H462,2)</f>
        <v>0</v>
      </c>
      <c r="BL462" s="17" t="s">
        <v>175</v>
      </c>
      <c r="BM462" s="233" t="s">
        <v>566</v>
      </c>
    </row>
    <row r="463" s="2" customFormat="1">
      <c r="A463" s="38"/>
      <c r="B463" s="39"/>
      <c r="C463" s="40"/>
      <c r="D463" s="235" t="s">
        <v>176</v>
      </c>
      <c r="E463" s="40"/>
      <c r="F463" s="236" t="s">
        <v>565</v>
      </c>
      <c r="G463" s="40"/>
      <c r="H463" s="40"/>
      <c r="I463" s="237"/>
      <c r="J463" s="237"/>
      <c r="K463" s="40"/>
      <c r="L463" s="40"/>
      <c r="M463" s="44"/>
      <c r="N463" s="238"/>
      <c r="O463" s="239"/>
      <c r="P463" s="91"/>
      <c r="Q463" s="91"/>
      <c r="R463" s="91"/>
      <c r="S463" s="91"/>
      <c r="T463" s="91"/>
      <c r="U463" s="91"/>
      <c r="V463" s="91"/>
      <c r="W463" s="91"/>
      <c r="X463" s="92"/>
      <c r="Y463" s="38"/>
      <c r="Z463" s="38"/>
      <c r="AA463" s="38"/>
      <c r="AB463" s="38"/>
      <c r="AC463" s="38"/>
      <c r="AD463" s="38"/>
      <c r="AE463" s="38"/>
      <c r="AT463" s="17" t="s">
        <v>176</v>
      </c>
      <c r="AU463" s="17" t="s">
        <v>85</v>
      </c>
    </row>
    <row r="464" s="2" customFormat="1">
      <c r="A464" s="38"/>
      <c r="B464" s="39"/>
      <c r="C464" s="40"/>
      <c r="D464" s="235" t="s">
        <v>308</v>
      </c>
      <c r="E464" s="40"/>
      <c r="F464" s="272" t="s">
        <v>567</v>
      </c>
      <c r="G464" s="40"/>
      <c r="H464" s="40"/>
      <c r="I464" s="237"/>
      <c r="J464" s="237"/>
      <c r="K464" s="40"/>
      <c r="L464" s="40"/>
      <c r="M464" s="44"/>
      <c r="N464" s="238"/>
      <c r="O464" s="239"/>
      <c r="P464" s="91"/>
      <c r="Q464" s="91"/>
      <c r="R464" s="91"/>
      <c r="S464" s="91"/>
      <c r="T464" s="91"/>
      <c r="U464" s="91"/>
      <c r="V464" s="91"/>
      <c r="W464" s="91"/>
      <c r="X464" s="92"/>
      <c r="Y464" s="38"/>
      <c r="Z464" s="38"/>
      <c r="AA464" s="38"/>
      <c r="AB464" s="38"/>
      <c r="AC464" s="38"/>
      <c r="AD464" s="38"/>
      <c r="AE464" s="38"/>
      <c r="AT464" s="17" t="s">
        <v>308</v>
      </c>
      <c r="AU464" s="17" t="s">
        <v>85</v>
      </c>
    </row>
    <row r="465" s="2" customFormat="1" ht="24.15" customHeight="1">
      <c r="A465" s="38"/>
      <c r="B465" s="39"/>
      <c r="C465" s="262" t="s">
        <v>569</v>
      </c>
      <c r="D465" s="262" t="s">
        <v>304</v>
      </c>
      <c r="E465" s="263" t="s">
        <v>1727</v>
      </c>
      <c r="F465" s="264" t="s">
        <v>1728</v>
      </c>
      <c r="G465" s="265" t="s">
        <v>292</v>
      </c>
      <c r="H465" s="266">
        <v>1</v>
      </c>
      <c r="I465" s="267"/>
      <c r="J465" s="268"/>
      <c r="K465" s="269">
        <f>ROUND(P465*H465,2)</f>
        <v>0</v>
      </c>
      <c r="L465" s="264" t="s">
        <v>1</v>
      </c>
      <c r="M465" s="270"/>
      <c r="N465" s="271" t="s">
        <v>1</v>
      </c>
      <c r="O465" s="229" t="s">
        <v>39</v>
      </c>
      <c r="P465" s="230">
        <f>I465+J465</f>
        <v>0</v>
      </c>
      <c r="Q465" s="230">
        <f>ROUND(I465*H465,2)</f>
        <v>0</v>
      </c>
      <c r="R465" s="230">
        <f>ROUND(J465*H465,2)</f>
        <v>0</v>
      </c>
      <c r="S465" s="91"/>
      <c r="T465" s="231">
        <f>S465*H465</f>
        <v>0</v>
      </c>
      <c r="U465" s="231">
        <v>0</v>
      </c>
      <c r="V465" s="231">
        <f>U465*H465</f>
        <v>0</v>
      </c>
      <c r="W465" s="231">
        <v>0</v>
      </c>
      <c r="X465" s="232">
        <f>W465*H465</f>
        <v>0</v>
      </c>
      <c r="Y465" s="38"/>
      <c r="Z465" s="38"/>
      <c r="AA465" s="38"/>
      <c r="AB465" s="38"/>
      <c r="AC465" s="38"/>
      <c r="AD465" s="38"/>
      <c r="AE465" s="38"/>
      <c r="AR465" s="233" t="s">
        <v>185</v>
      </c>
      <c r="AT465" s="233" t="s">
        <v>304</v>
      </c>
      <c r="AU465" s="233" t="s">
        <v>85</v>
      </c>
      <c r="AY465" s="17" t="s">
        <v>168</v>
      </c>
      <c r="BE465" s="234">
        <f>IF(O465="základní",K465,0)</f>
        <v>0</v>
      </c>
      <c r="BF465" s="234">
        <f>IF(O465="snížená",K465,0)</f>
        <v>0</v>
      </c>
      <c r="BG465" s="234">
        <f>IF(O465="zákl. přenesená",K465,0)</f>
        <v>0</v>
      </c>
      <c r="BH465" s="234">
        <f>IF(O465="sníž. přenesená",K465,0)</f>
        <v>0</v>
      </c>
      <c r="BI465" s="234">
        <f>IF(O465="nulová",K465,0)</f>
        <v>0</v>
      </c>
      <c r="BJ465" s="17" t="s">
        <v>83</v>
      </c>
      <c r="BK465" s="234">
        <f>ROUND(P465*H465,2)</f>
        <v>0</v>
      </c>
      <c r="BL465" s="17" t="s">
        <v>175</v>
      </c>
      <c r="BM465" s="233" t="s">
        <v>572</v>
      </c>
    </row>
    <row r="466" s="2" customFormat="1">
      <c r="A466" s="38"/>
      <c r="B466" s="39"/>
      <c r="C466" s="40"/>
      <c r="D466" s="235" t="s">
        <v>176</v>
      </c>
      <c r="E466" s="40"/>
      <c r="F466" s="236" t="s">
        <v>1728</v>
      </c>
      <c r="G466" s="40"/>
      <c r="H466" s="40"/>
      <c r="I466" s="237"/>
      <c r="J466" s="237"/>
      <c r="K466" s="40"/>
      <c r="L466" s="40"/>
      <c r="M466" s="44"/>
      <c r="N466" s="238"/>
      <c r="O466" s="239"/>
      <c r="P466" s="91"/>
      <c r="Q466" s="91"/>
      <c r="R466" s="91"/>
      <c r="S466" s="91"/>
      <c r="T466" s="91"/>
      <c r="U466" s="91"/>
      <c r="V466" s="91"/>
      <c r="W466" s="91"/>
      <c r="X466" s="92"/>
      <c r="Y466" s="38"/>
      <c r="Z466" s="38"/>
      <c r="AA466" s="38"/>
      <c r="AB466" s="38"/>
      <c r="AC466" s="38"/>
      <c r="AD466" s="38"/>
      <c r="AE466" s="38"/>
      <c r="AT466" s="17" t="s">
        <v>176</v>
      </c>
      <c r="AU466" s="17" t="s">
        <v>85</v>
      </c>
    </row>
    <row r="467" s="2" customFormat="1">
      <c r="A467" s="38"/>
      <c r="B467" s="39"/>
      <c r="C467" s="40"/>
      <c r="D467" s="235" t="s">
        <v>308</v>
      </c>
      <c r="E467" s="40"/>
      <c r="F467" s="272" t="s">
        <v>567</v>
      </c>
      <c r="G467" s="40"/>
      <c r="H467" s="40"/>
      <c r="I467" s="237"/>
      <c r="J467" s="237"/>
      <c r="K467" s="40"/>
      <c r="L467" s="40"/>
      <c r="M467" s="44"/>
      <c r="N467" s="238"/>
      <c r="O467" s="239"/>
      <c r="P467" s="91"/>
      <c r="Q467" s="91"/>
      <c r="R467" s="91"/>
      <c r="S467" s="91"/>
      <c r="T467" s="91"/>
      <c r="U467" s="91"/>
      <c r="V467" s="91"/>
      <c r="W467" s="91"/>
      <c r="X467" s="92"/>
      <c r="Y467" s="38"/>
      <c r="Z467" s="38"/>
      <c r="AA467" s="38"/>
      <c r="AB467" s="38"/>
      <c r="AC467" s="38"/>
      <c r="AD467" s="38"/>
      <c r="AE467" s="38"/>
      <c r="AT467" s="17" t="s">
        <v>308</v>
      </c>
      <c r="AU467" s="17" t="s">
        <v>85</v>
      </c>
    </row>
    <row r="468" s="12" customFormat="1" ht="22.8" customHeight="1">
      <c r="A468" s="12"/>
      <c r="B468" s="204"/>
      <c r="C468" s="205"/>
      <c r="D468" s="206" t="s">
        <v>75</v>
      </c>
      <c r="E468" s="219" t="s">
        <v>200</v>
      </c>
      <c r="F468" s="219" t="s">
        <v>568</v>
      </c>
      <c r="G468" s="205"/>
      <c r="H468" s="205"/>
      <c r="I468" s="208"/>
      <c r="J468" s="208"/>
      <c r="K468" s="220">
        <f>BK468</f>
        <v>0</v>
      </c>
      <c r="L468" s="205"/>
      <c r="M468" s="210"/>
      <c r="N468" s="211"/>
      <c r="O468" s="212"/>
      <c r="P468" s="212"/>
      <c r="Q468" s="213">
        <f>SUM(Q469:Q526)</f>
        <v>0</v>
      </c>
      <c r="R468" s="213">
        <f>SUM(R469:R526)</f>
        <v>0</v>
      </c>
      <c r="S468" s="212"/>
      <c r="T468" s="214">
        <f>SUM(T469:T526)</f>
        <v>0</v>
      </c>
      <c r="U468" s="212"/>
      <c r="V468" s="214">
        <f>SUM(V469:V526)</f>
        <v>0</v>
      </c>
      <c r="W468" s="212"/>
      <c r="X468" s="215">
        <f>SUM(X469:X526)</f>
        <v>0</v>
      </c>
      <c r="Y468" s="12"/>
      <c r="Z468" s="12"/>
      <c r="AA468" s="12"/>
      <c r="AB468" s="12"/>
      <c r="AC468" s="12"/>
      <c r="AD468" s="12"/>
      <c r="AE468" s="12"/>
      <c r="AR468" s="216" t="s">
        <v>83</v>
      </c>
      <c r="AT468" s="217" t="s">
        <v>75</v>
      </c>
      <c r="AU468" s="217" t="s">
        <v>83</v>
      </c>
      <c r="AY468" s="216" t="s">
        <v>168</v>
      </c>
      <c r="BK468" s="218">
        <f>SUM(BK469:BK526)</f>
        <v>0</v>
      </c>
    </row>
    <row r="469" s="2" customFormat="1" ht="33" customHeight="1">
      <c r="A469" s="38"/>
      <c r="B469" s="39"/>
      <c r="C469" s="221" t="s">
        <v>358</v>
      </c>
      <c r="D469" s="221" t="s">
        <v>171</v>
      </c>
      <c r="E469" s="222" t="s">
        <v>570</v>
      </c>
      <c r="F469" s="223" t="s">
        <v>571</v>
      </c>
      <c r="G469" s="224" t="s">
        <v>203</v>
      </c>
      <c r="H469" s="225">
        <v>450</v>
      </c>
      <c r="I469" s="226"/>
      <c r="J469" s="226"/>
      <c r="K469" s="227">
        <f>ROUND(P469*H469,2)</f>
        <v>0</v>
      </c>
      <c r="L469" s="223" t="s">
        <v>1</v>
      </c>
      <c r="M469" s="44"/>
      <c r="N469" s="228" t="s">
        <v>1</v>
      </c>
      <c r="O469" s="229" t="s">
        <v>39</v>
      </c>
      <c r="P469" s="230">
        <f>I469+J469</f>
        <v>0</v>
      </c>
      <c r="Q469" s="230">
        <f>ROUND(I469*H469,2)</f>
        <v>0</v>
      </c>
      <c r="R469" s="230">
        <f>ROUND(J469*H469,2)</f>
        <v>0</v>
      </c>
      <c r="S469" s="91"/>
      <c r="T469" s="231">
        <f>S469*H469</f>
        <v>0</v>
      </c>
      <c r="U469" s="231">
        <v>0</v>
      </c>
      <c r="V469" s="231">
        <f>U469*H469</f>
        <v>0</v>
      </c>
      <c r="W469" s="231">
        <v>0</v>
      </c>
      <c r="X469" s="232">
        <f>W469*H469</f>
        <v>0</v>
      </c>
      <c r="Y469" s="38"/>
      <c r="Z469" s="38"/>
      <c r="AA469" s="38"/>
      <c r="AB469" s="38"/>
      <c r="AC469" s="38"/>
      <c r="AD469" s="38"/>
      <c r="AE469" s="38"/>
      <c r="AR469" s="233" t="s">
        <v>175</v>
      </c>
      <c r="AT469" s="233" t="s">
        <v>171</v>
      </c>
      <c r="AU469" s="233" t="s">
        <v>85</v>
      </c>
      <c r="AY469" s="17" t="s">
        <v>168</v>
      </c>
      <c r="BE469" s="234">
        <f>IF(O469="základní",K469,0)</f>
        <v>0</v>
      </c>
      <c r="BF469" s="234">
        <f>IF(O469="snížená",K469,0)</f>
        <v>0</v>
      </c>
      <c r="BG469" s="234">
        <f>IF(O469="zákl. přenesená",K469,0)</f>
        <v>0</v>
      </c>
      <c r="BH469" s="234">
        <f>IF(O469="sníž. přenesená",K469,0)</f>
        <v>0</v>
      </c>
      <c r="BI469" s="234">
        <f>IF(O469="nulová",K469,0)</f>
        <v>0</v>
      </c>
      <c r="BJ469" s="17" t="s">
        <v>83</v>
      </c>
      <c r="BK469" s="234">
        <f>ROUND(P469*H469,2)</f>
        <v>0</v>
      </c>
      <c r="BL469" s="17" t="s">
        <v>175</v>
      </c>
      <c r="BM469" s="233" t="s">
        <v>576</v>
      </c>
    </row>
    <row r="470" s="2" customFormat="1">
      <c r="A470" s="38"/>
      <c r="B470" s="39"/>
      <c r="C470" s="40"/>
      <c r="D470" s="235" t="s">
        <v>176</v>
      </c>
      <c r="E470" s="40"/>
      <c r="F470" s="236" t="s">
        <v>571</v>
      </c>
      <c r="G470" s="40"/>
      <c r="H470" s="40"/>
      <c r="I470" s="237"/>
      <c r="J470" s="237"/>
      <c r="K470" s="40"/>
      <c r="L470" s="40"/>
      <c r="M470" s="44"/>
      <c r="N470" s="238"/>
      <c r="O470" s="239"/>
      <c r="P470" s="91"/>
      <c r="Q470" s="91"/>
      <c r="R470" s="91"/>
      <c r="S470" s="91"/>
      <c r="T470" s="91"/>
      <c r="U470" s="91"/>
      <c r="V470" s="91"/>
      <c r="W470" s="91"/>
      <c r="X470" s="92"/>
      <c r="Y470" s="38"/>
      <c r="Z470" s="38"/>
      <c r="AA470" s="38"/>
      <c r="AB470" s="38"/>
      <c r="AC470" s="38"/>
      <c r="AD470" s="38"/>
      <c r="AE470" s="38"/>
      <c r="AT470" s="17" t="s">
        <v>176</v>
      </c>
      <c r="AU470" s="17" t="s">
        <v>85</v>
      </c>
    </row>
    <row r="471" s="13" customFormat="1">
      <c r="A471" s="13"/>
      <c r="B471" s="240"/>
      <c r="C471" s="241"/>
      <c r="D471" s="235" t="s">
        <v>205</v>
      </c>
      <c r="E471" s="242" t="s">
        <v>1</v>
      </c>
      <c r="F471" s="243" t="s">
        <v>1729</v>
      </c>
      <c r="G471" s="241"/>
      <c r="H471" s="244">
        <v>450</v>
      </c>
      <c r="I471" s="245"/>
      <c r="J471" s="245"/>
      <c r="K471" s="241"/>
      <c r="L471" s="241"/>
      <c r="M471" s="246"/>
      <c r="N471" s="247"/>
      <c r="O471" s="248"/>
      <c r="P471" s="248"/>
      <c r="Q471" s="248"/>
      <c r="R471" s="248"/>
      <c r="S471" s="248"/>
      <c r="T471" s="248"/>
      <c r="U471" s="248"/>
      <c r="V471" s="248"/>
      <c r="W471" s="248"/>
      <c r="X471" s="249"/>
      <c r="Y471" s="13"/>
      <c r="Z471" s="13"/>
      <c r="AA471" s="13"/>
      <c r="AB471" s="13"/>
      <c r="AC471" s="13"/>
      <c r="AD471" s="13"/>
      <c r="AE471" s="13"/>
      <c r="AT471" s="250" t="s">
        <v>205</v>
      </c>
      <c r="AU471" s="250" t="s">
        <v>85</v>
      </c>
      <c r="AV471" s="13" t="s">
        <v>85</v>
      </c>
      <c r="AW471" s="13" t="s">
        <v>5</v>
      </c>
      <c r="AX471" s="13" t="s">
        <v>76</v>
      </c>
      <c r="AY471" s="250" t="s">
        <v>168</v>
      </c>
    </row>
    <row r="472" s="14" customFormat="1">
      <c r="A472" s="14"/>
      <c r="B472" s="251"/>
      <c r="C472" s="252"/>
      <c r="D472" s="235" t="s">
        <v>205</v>
      </c>
      <c r="E472" s="253" t="s">
        <v>1</v>
      </c>
      <c r="F472" s="254" t="s">
        <v>207</v>
      </c>
      <c r="G472" s="252"/>
      <c r="H472" s="255">
        <v>450</v>
      </c>
      <c r="I472" s="256"/>
      <c r="J472" s="256"/>
      <c r="K472" s="252"/>
      <c r="L472" s="252"/>
      <c r="M472" s="257"/>
      <c r="N472" s="258"/>
      <c r="O472" s="259"/>
      <c r="P472" s="259"/>
      <c r="Q472" s="259"/>
      <c r="R472" s="259"/>
      <c r="S472" s="259"/>
      <c r="T472" s="259"/>
      <c r="U472" s="259"/>
      <c r="V472" s="259"/>
      <c r="W472" s="259"/>
      <c r="X472" s="260"/>
      <c r="Y472" s="14"/>
      <c r="Z472" s="14"/>
      <c r="AA472" s="14"/>
      <c r="AB472" s="14"/>
      <c r="AC472" s="14"/>
      <c r="AD472" s="14"/>
      <c r="AE472" s="14"/>
      <c r="AT472" s="261" t="s">
        <v>205</v>
      </c>
      <c r="AU472" s="261" t="s">
        <v>85</v>
      </c>
      <c r="AV472" s="14" t="s">
        <v>175</v>
      </c>
      <c r="AW472" s="14" t="s">
        <v>5</v>
      </c>
      <c r="AX472" s="14" t="s">
        <v>83</v>
      </c>
      <c r="AY472" s="261" t="s">
        <v>168</v>
      </c>
    </row>
    <row r="473" s="2" customFormat="1" ht="37.8" customHeight="1">
      <c r="A473" s="38"/>
      <c r="B473" s="39"/>
      <c r="C473" s="221" t="s">
        <v>578</v>
      </c>
      <c r="D473" s="221" t="s">
        <v>171</v>
      </c>
      <c r="E473" s="222" t="s">
        <v>574</v>
      </c>
      <c r="F473" s="223" t="s">
        <v>575</v>
      </c>
      <c r="G473" s="224" t="s">
        <v>203</v>
      </c>
      <c r="H473" s="225">
        <v>40500</v>
      </c>
      <c r="I473" s="226"/>
      <c r="J473" s="226"/>
      <c r="K473" s="227">
        <f>ROUND(P473*H473,2)</f>
        <v>0</v>
      </c>
      <c r="L473" s="223" t="s">
        <v>1</v>
      </c>
      <c r="M473" s="44"/>
      <c r="N473" s="228" t="s">
        <v>1</v>
      </c>
      <c r="O473" s="229" t="s">
        <v>39</v>
      </c>
      <c r="P473" s="230">
        <f>I473+J473</f>
        <v>0</v>
      </c>
      <c r="Q473" s="230">
        <f>ROUND(I473*H473,2)</f>
        <v>0</v>
      </c>
      <c r="R473" s="230">
        <f>ROUND(J473*H473,2)</f>
        <v>0</v>
      </c>
      <c r="S473" s="91"/>
      <c r="T473" s="231">
        <f>S473*H473</f>
        <v>0</v>
      </c>
      <c r="U473" s="231">
        <v>0</v>
      </c>
      <c r="V473" s="231">
        <f>U473*H473</f>
        <v>0</v>
      </c>
      <c r="W473" s="231">
        <v>0</v>
      </c>
      <c r="X473" s="232">
        <f>W473*H473</f>
        <v>0</v>
      </c>
      <c r="Y473" s="38"/>
      <c r="Z473" s="38"/>
      <c r="AA473" s="38"/>
      <c r="AB473" s="38"/>
      <c r="AC473" s="38"/>
      <c r="AD473" s="38"/>
      <c r="AE473" s="38"/>
      <c r="AR473" s="233" t="s">
        <v>175</v>
      </c>
      <c r="AT473" s="233" t="s">
        <v>171</v>
      </c>
      <c r="AU473" s="233" t="s">
        <v>85</v>
      </c>
      <c r="AY473" s="17" t="s">
        <v>168</v>
      </c>
      <c r="BE473" s="234">
        <f>IF(O473="základní",K473,0)</f>
        <v>0</v>
      </c>
      <c r="BF473" s="234">
        <f>IF(O473="snížená",K473,0)</f>
        <v>0</v>
      </c>
      <c r="BG473" s="234">
        <f>IF(O473="zákl. přenesená",K473,0)</f>
        <v>0</v>
      </c>
      <c r="BH473" s="234">
        <f>IF(O473="sníž. přenesená",K473,0)</f>
        <v>0</v>
      </c>
      <c r="BI473" s="234">
        <f>IF(O473="nulová",K473,0)</f>
        <v>0</v>
      </c>
      <c r="BJ473" s="17" t="s">
        <v>83</v>
      </c>
      <c r="BK473" s="234">
        <f>ROUND(P473*H473,2)</f>
        <v>0</v>
      </c>
      <c r="BL473" s="17" t="s">
        <v>175</v>
      </c>
      <c r="BM473" s="233" t="s">
        <v>581</v>
      </c>
    </row>
    <row r="474" s="2" customFormat="1">
      <c r="A474" s="38"/>
      <c r="B474" s="39"/>
      <c r="C474" s="40"/>
      <c r="D474" s="235" t="s">
        <v>176</v>
      </c>
      <c r="E474" s="40"/>
      <c r="F474" s="236" t="s">
        <v>575</v>
      </c>
      <c r="G474" s="40"/>
      <c r="H474" s="40"/>
      <c r="I474" s="237"/>
      <c r="J474" s="237"/>
      <c r="K474" s="40"/>
      <c r="L474" s="40"/>
      <c r="M474" s="44"/>
      <c r="N474" s="238"/>
      <c r="O474" s="239"/>
      <c r="P474" s="91"/>
      <c r="Q474" s="91"/>
      <c r="R474" s="91"/>
      <c r="S474" s="91"/>
      <c r="T474" s="91"/>
      <c r="U474" s="91"/>
      <c r="V474" s="91"/>
      <c r="W474" s="91"/>
      <c r="X474" s="92"/>
      <c r="Y474" s="38"/>
      <c r="Z474" s="38"/>
      <c r="AA474" s="38"/>
      <c r="AB474" s="38"/>
      <c r="AC474" s="38"/>
      <c r="AD474" s="38"/>
      <c r="AE474" s="38"/>
      <c r="AT474" s="17" t="s">
        <v>176</v>
      </c>
      <c r="AU474" s="17" t="s">
        <v>85</v>
      </c>
    </row>
    <row r="475" s="13" customFormat="1">
      <c r="A475" s="13"/>
      <c r="B475" s="240"/>
      <c r="C475" s="241"/>
      <c r="D475" s="235" t="s">
        <v>205</v>
      </c>
      <c r="E475" s="242" t="s">
        <v>1</v>
      </c>
      <c r="F475" s="243" t="s">
        <v>1730</v>
      </c>
      <c r="G475" s="241"/>
      <c r="H475" s="244">
        <v>40500</v>
      </c>
      <c r="I475" s="245"/>
      <c r="J475" s="245"/>
      <c r="K475" s="241"/>
      <c r="L475" s="241"/>
      <c r="M475" s="246"/>
      <c r="N475" s="247"/>
      <c r="O475" s="248"/>
      <c r="P475" s="248"/>
      <c r="Q475" s="248"/>
      <c r="R475" s="248"/>
      <c r="S475" s="248"/>
      <c r="T475" s="248"/>
      <c r="U475" s="248"/>
      <c r="V475" s="248"/>
      <c r="W475" s="248"/>
      <c r="X475" s="249"/>
      <c r="Y475" s="13"/>
      <c r="Z475" s="13"/>
      <c r="AA475" s="13"/>
      <c r="AB475" s="13"/>
      <c r="AC475" s="13"/>
      <c r="AD475" s="13"/>
      <c r="AE475" s="13"/>
      <c r="AT475" s="250" t="s">
        <v>205</v>
      </c>
      <c r="AU475" s="250" t="s">
        <v>85</v>
      </c>
      <c r="AV475" s="13" t="s">
        <v>85</v>
      </c>
      <c r="AW475" s="13" t="s">
        <v>5</v>
      </c>
      <c r="AX475" s="13" t="s">
        <v>76</v>
      </c>
      <c r="AY475" s="250" t="s">
        <v>168</v>
      </c>
    </row>
    <row r="476" s="14" customFormat="1">
      <c r="A476" s="14"/>
      <c r="B476" s="251"/>
      <c r="C476" s="252"/>
      <c r="D476" s="235" t="s">
        <v>205</v>
      </c>
      <c r="E476" s="253" t="s">
        <v>1</v>
      </c>
      <c r="F476" s="254" t="s">
        <v>207</v>
      </c>
      <c r="G476" s="252"/>
      <c r="H476" s="255">
        <v>40500</v>
      </c>
      <c r="I476" s="256"/>
      <c r="J476" s="256"/>
      <c r="K476" s="252"/>
      <c r="L476" s="252"/>
      <c r="M476" s="257"/>
      <c r="N476" s="258"/>
      <c r="O476" s="259"/>
      <c r="P476" s="259"/>
      <c r="Q476" s="259"/>
      <c r="R476" s="259"/>
      <c r="S476" s="259"/>
      <c r="T476" s="259"/>
      <c r="U476" s="259"/>
      <c r="V476" s="259"/>
      <c r="W476" s="259"/>
      <c r="X476" s="260"/>
      <c r="Y476" s="14"/>
      <c r="Z476" s="14"/>
      <c r="AA476" s="14"/>
      <c r="AB476" s="14"/>
      <c r="AC476" s="14"/>
      <c r="AD476" s="14"/>
      <c r="AE476" s="14"/>
      <c r="AT476" s="261" t="s">
        <v>205</v>
      </c>
      <c r="AU476" s="261" t="s">
        <v>85</v>
      </c>
      <c r="AV476" s="14" t="s">
        <v>175</v>
      </c>
      <c r="AW476" s="14" t="s">
        <v>5</v>
      </c>
      <c r="AX476" s="14" t="s">
        <v>83</v>
      </c>
      <c r="AY476" s="261" t="s">
        <v>168</v>
      </c>
    </row>
    <row r="477" s="2" customFormat="1" ht="37.8" customHeight="1">
      <c r="A477" s="38"/>
      <c r="B477" s="39"/>
      <c r="C477" s="221" t="s">
        <v>363</v>
      </c>
      <c r="D477" s="221" t="s">
        <v>171</v>
      </c>
      <c r="E477" s="222" t="s">
        <v>579</v>
      </c>
      <c r="F477" s="223" t="s">
        <v>580</v>
      </c>
      <c r="G477" s="224" t="s">
        <v>203</v>
      </c>
      <c r="H477" s="225">
        <v>450</v>
      </c>
      <c r="I477" s="226"/>
      <c r="J477" s="226"/>
      <c r="K477" s="227">
        <f>ROUND(P477*H477,2)</f>
        <v>0</v>
      </c>
      <c r="L477" s="223" t="s">
        <v>1</v>
      </c>
      <c r="M477" s="44"/>
      <c r="N477" s="228" t="s">
        <v>1</v>
      </c>
      <c r="O477" s="229" t="s">
        <v>39</v>
      </c>
      <c r="P477" s="230">
        <f>I477+J477</f>
        <v>0</v>
      </c>
      <c r="Q477" s="230">
        <f>ROUND(I477*H477,2)</f>
        <v>0</v>
      </c>
      <c r="R477" s="230">
        <f>ROUND(J477*H477,2)</f>
        <v>0</v>
      </c>
      <c r="S477" s="91"/>
      <c r="T477" s="231">
        <f>S477*H477</f>
        <v>0</v>
      </c>
      <c r="U477" s="231">
        <v>0</v>
      </c>
      <c r="V477" s="231">
        <f>U477*H477</f>
        <v>0</v>
      </c>
      <c r="W477" s="231">
        <v>0</v>
      </c>
      <c r="X477" s="232">
        <f>W477*H477</f>
        <v>0</v>
      </c>
      <c r="Y477" s="38"/>
      <c r="Z477" s="38"/>
      <c r="AA477" s="38"/>
      <c r="AB477" s="38"/>
      <c r="AC477" s="38"/>
      <c r="AD477" s="38"/>
      <c r="AE477" s="38"/>
      <c r="AR477" s="233" t="s">
        <v>175</v>
      </c>
      <c r="AT477" s="233" t="s">
        <v>171</v>
      </c>
      <c r="AU477" s="233" t="s">
        <v>85</v>
      </c>
      <c r="AY477" s="17" t="s">
        <v>168</v>
      </c>
      <c r="BE477" s="234">
        <f>IF(O477="základní",K477,0)</f>
        <v>0</v>
      </c>
      <c r="BF477" s="234">
        <f>IF(O477="snížená",K477,0)</f>
        <v>0</v>
      </c>
      <c r="BG477" s="234">
        <f>IF(O477="zákl. přenesená",K477,0)</f>
        <v>0</v>
      </c>
      <c r="BH477" s="234">
        <f>IF(O477="sníž. přenesená",K477,0)</f>
        <v>0</v>
      </c>
      <c r="BI477" s="234">
        <f>IF(O477="nulová",K477,0)</f>
        <v>0</v>
      </c>
      <c r="BJ477" s="17" t="s">
        <v>83</v>
      </c>
      <c r="BK477" s="234">
        <f>ROUND(P477*H477,2)</f>
        <v>0</v>
      </c>
      <c r="BL477" s="17" t="s">
        <v>175</v>
      </c>
      <c r="BM477" s="233" t="s">
        <v>584</v>
      </c>
    </row>
    <row r="478" s="2" customFormat="1">
      <c r="A478" s="38"/>
      <c r="B478" s="39"/>
      <c r="C478" s="40"/>
      <c r="D478" s="235" t="s">
        <v>176</v>
      </c>
      <c r="E478" s="40"/>
      <c r="F478" s="236" t="s">
        <v>580</v>
      </c>
      <c r="G478" s="40"/>
      <c r="H478" s="40"/>
      <c r="I478" s="237"/>
      <c r="J478" s="237"/>
      <c r="K478" s="40"/>
      <c r="L478" s="40"/>
      <c r="M478" s="44"/>
      <c r="N478" s="238"/>
      <c r="O478" s="239"/>
      <c r="P478" s="91"/>
      <c r="Q478" s="91"/>
      <c r="R478" s="91"/>
      <c r="S478" s="91"/>
      <c r="T478" s="91"/>
      <c r="U478" s="91"/>
      <c r="V478" s="91"/>
      <c r="W478" s="91"/>
      <c r="X478" s="92"/>
      <c r="Y478" s="38"/>
      <c r="Z478" s="38"/>
      <c r="AA478" s="38"/>
      <c r="AB478" s="38"/>
      <c r="AC478" s="38"/>
      <c r="AD478" s="38"/>
      <c r="AE478" s="38"/>
      <c r="AT478" s="17" t="s">
        <v>176</v>
      </c>
      <c r="AU478" s="17" t="s">
        <v>85</v>
      </c>
    </row>
    <row r="479" s="2" customFormat="1" ht="33" customHeight="1">
      <c r="A479" s="38"/>
      <c r="B479" s="39"/>
      <c r="C479" s="221" t="s">
        <v>587</v>
      </c>
      <c r="D479" s="221" t="s">
        <v>171</v>
      </c>
      <c r="E479" s="222" t="s">
        <v>582</v>
      </c>
      <c r="F479" s="223" t="s">
        <v>583</v>
      </c>
      <c r="G479" s="224" t="s">
        <v>203</v>
      </c>
      <c r="H479" s="225">
        <v>248.7</v>
      </c>
      <c r="I479" s="226"/>
      <c r="J479" s="226"/>
      <c r="K479" s="227">
        <f>ROUND(P479*H479,2)</f>
        <v>0</v>
      </c>
      <c r="L479" s="223" t="s">
        <v>1</v>
      </c>
      <c r="M479" s="44"/>
      <c r="N479" s="228" t="s">
        <v>1</v>
      </c>
      <c r="O479" s="229" t="s">
        <v>39</v>
      </c>
      <c r="P479" s="230">
        <f>I479+J479</f>
        <v>0</v>
      </c>
      <c r="Q479" s="230">
        <f>ROUND(I479*H479,2)</f>
        <v>0</v>
      </c>
      <c r="R479" s="230">
        <f>ROUND(J479*H479,2)</f>
        <v>0</v>
      </c>
      <c r="S479" s="91"/>
      <c r="T479" s="231">
        <f>S479*H479</f>
        <v>0</v>
      </c>
      <c r="U479" s="231">
        <v>0</v>
      </c>
      <c r="V479" s="231">
        <f>U479*H479</f>
        <v>0</v>
      </c>
      <c r="W479" s="231">
        <v>0</v>
      </c>
      <c r="X479" s="232">
        <f>W479*H479</f>
        <v>0</v>
      </c>
      <c r="Y479" s="38"/>
      <c r="Z479" s="38"/>
      <c r="AA479" s="38"/>
      <c r="AB479" s="38"/>
      <c r="AC479" s="38"/>
      <c r="AD479" s="38"/>
      <c r="AE479" s="38"/>
      <c r="AR479" s="233" t="s">
        <v>175</v>
      </c>
      <c r="AT479" s="233" t="s">
        <v>171</v>
      </c>
      <c r="AU479" s="233" t="s">
        <v>85</v>
      </c>
      <c r="AY479" s="17" t="s">
        <v>168</v>
      </c>
      <c r="BE479" s="234">
        <f>IF(O479="základní",K479,0)</f>
        <v>0</v>
      </c>
      <c r="BF479" s="234">
        <f>IF(O479="snížená",K479,0)</f>
        <v>0</v>
      </c>
      <c r="BG479" s="234">
        <f>IF(O479="zákl. přenesená",K479,0)</f>
        <v>0</v>
      </c>
      <c r="BH479" s="234">
        <f>IF(O479="sníž. přenesená",K479,0)</f>
        <v>0</v>
      </c>
      <c r="BI479" s="234">
        <f>IF(O479="nulová",K479,0)</f>
        <v>0</v>
      </c>
      <c r="BJ479" s="17" t="s">
        <v>83</v>
      </c>
      <c r="BK479" s="234">
        <f>ROUND(P479*H479,2)</f>
        <v>0</v>
      </c>
      <c r="BL479" s="17" t="s">
        <v>175</v>
      </c>
      <c r="BM479" s="233" t="s">
        <v>590</v>
      </c>
    </row>
    <row r="480" s="2" customFormat="1">
      <c r="A480" s="38"/>
      <c r="B480" s="39"/>
      <c r="C480" s="40"/>
      <c r="D480" s="235" t="s">
        <v>176</v>
      </c>
      <c r="E480" s="40"/>
      <c r="F480" s="236" t="s">
        <v>583</v>
      </c>
      <c r="G480" s="40"/>
      <c r="H480" s="40"/>
      <c r="I480" s="237"/>
      <c r="J480" s="237"/>
      <c r="K480" s="40"/>
      <c r="L480" s="40"/>
      <c r="M480" s="44"/>
      <c r="N480" s="238"/>
      <c r="O480" s="239"/>
      <c r="P480" s="91"/>
      <c r="Q480" s="91"/>
      <c r="R480" s="91"/>
      <c r="S480" s="91"/>
      <c r="T480" s="91"/>
      <c r="U480" s="91"/>
      <c r="V480" s="91"/>
      <c r="W480" s="91"/>
      <c r="X480" s="92"/>
      <c r="Y480" s="38"/>
      <c r="Z480" s="38"/>
      <c r="AA480" s="38"/>
      <c r="AB480" s="38"/>
      <c r="AC480" s="38"/>
      <c r="AD480" s="38"/>
      <c r="AE480" s="38"/>
      <c r="AT480" s="17" t="s">
        <v>176</v>
      </c>
      <c r="AU480" s="17" t="s">
        <v>85</v>
      </c>
    </row>
    <row r="481" s="13" customFormat="1">
      <c r="A481" s="13"/>
      <c r="B481" s="240"/>
      <c r="C481" s="241"/>
      <c r="D481" s="235" t="s">
        <v>205</v>
      </c>
      <c r="E481" s="242" t="s">
        <v>1</v>
      </c>
      <c r="F481" s="243" t="s">
        <v>585</v>
      </c>
      <c r="G481" s="241"/>
      <c r="H481" s="244">
        <v>197.2</v>
      </c>
      <c r="I481" s="245"/>
      <c r="J481" s="245"/>
      <c r="K481" s="241"/>
      <c r="L481" s="241"/>
      <c r="M481" s="246"/>
      <c r="N481" s="247"/>
      <c r="O481" s="248"/>
      <c r="P481" s="248"/>
      <c r="Q481" s="248"/>
      <c r="R481" s="248"/>
      <c r="S481" s="248"/>
      <c r="T481" s="248"/>
      <c r="U481" s="248"/>
      <c r="V481" s="248"/>
      <c r="W481" s="248"/>
      <c r="X481" s="249"/>
      <c r="Y481" s="13"/>
      <c r="Z481" s="13"/>
      <c r="AA481" s="13"/>
      <c r="AB481" s="13"/>
      <c r="AC481" s="13"/>
      <c r="AD481" s="13"/>
      <c r="AE481" s="13"/>
      <c r="AT481" s="250" t="s">
        <v>205</v>
      </c>
      <c r="AU481" s="250" t="s">
        <v>85</v>
      </c>
      <c r="AV481" s="13" t="s">
        <v>85</v>
      </c>
      <c r="AW481" s="13" t="s">
        <v>5</v>
      </c>
      <c r="AX481" s="13" t="s">
        <v>76</v>
      </c>
      <c r="AY481" s="250" t="s">
        <v>168</v>
      </c>
    </row>
    <row r="482" s="13" customFormat="1">
      <c r="A482" s="13"/>
      <c r="B482" s="240"/>
      <c r="C482" s="241"/>
      <c r="D482" s="235" t="s">
        <v>205</v>
      </c>
      <c r="E482" s="242" t="s">
        <v>1</v>
      </c>
      <c r="F482" s="243" t="s">
        <v>586</v>
      </c>
      <c r="G482" s="241"/>
      <c r="H482" s="244">
        <v>51.5</v>
      </c>
      <c r="I482" s="245"/>
      <c r="J482" s="245"/>
      <c r="K482" s="241"/>
      <c r="L482" s="241"/>
      <c r="M482" s="246"/>
      <c r="N482" s="247"/>
      <c r="O482" s="248"/>
      <c r="P482" s="248"/>
      <c r="Q482" s="248"/>
      <c r="R482" s="248"/>
      <c r="S482" s="248"/>
      <c r="T482" s="248"/>
      <c r="U482" s="248"/>
      <c r="V482" s="248"/>
      <c r="W482" s="248"/>
      <c r="X482" s="249"/>
      <c r="Y482" s="13"/>
      <c r="Z482" s="13"/>
      <c r="AA482" s="13"/>
      <c r="AB482" s="13"/>
      <c r="AC482" s="13"/>
      <c r="AD482" s="13"/>
      <c r="AE482" s="13"/>
      <c r="AT482" s="250" t="s">
        <v>205</v>
      </c>
      <c r="AU482" s="250" t="s">
        <v>85</v>
      </c>
      <c r="AV482" s="13" t="s">
        <v>85</v>
      </c>
      <c r="AW482" s="13" t="s">
        <v>5</v>
      </c>
      <c r="AX482" s="13" t="s">
        <v>76</v>
      </c>
      <c r="AY482" s="250" t="s">
        <v>168</v>
      </c>
    </row>
    <row r="483" s="14" customFormat="1">
      <c r="A483" s="14"/>
      <c r="B483" s="251"/>
      <c r="C483" s="252"/>
      <c r="D483" s="235" t="s">
        <v>205</v>
      </c>
      <c r="E483" s="253" t="s">
        <v>1</v>
      </c>
      <c r="F483" s="254" t="s">
        <v>207</v>
      </c>
      <c r="G483" s="252"/>
      <c r="H483" s="255">
        <v>248.7</v>
      </c>
      <c r="I483" s="256"/>
      <c r="J483" s="256"/>
      <c r="K483" s="252"/>
      <c r="L483" s="252"/>
      <c r="M483" s="257"/>
      <c r="N483" s="258"/>
      <c r="O483" s="259"/>
      <c r="P483" s="259"/>
      <c r="Q483" s="259"/>
      <c r="R483" s="259"/>
      <c r="S483" s="259"/>
      <c r="T483" s="259"/>
      <c r="U483" s="259"/>
      <c r="V483" s="259"/>
      <c r="W483" s="259"/>
      <c r="X483" s="260"/>
      <c r="Y483" s="14"/>
      <c r="Z483" s="14"/>
      <c r="AA483" s="14"/>
      <c r="AB483" s="14"/>
      <c r="AC483" s="14"/>
      <c r="AD483" s="14"/>
      <c r="AE483" s="14"/>
      <c r="AT483" s="261" t="s">
        <v>205</v>
      </c>
      <c r="AU483" s="261" t="s">
        <v>85</v>
      </c>
      <c r="AV483" s="14" t="s">
        <v>175</v>
      </c>
      <c r="AW483" s="14" t="s">
        <v>5</v>
      </c>
      <c r="AX483" s="14" t="s">
        <v>83</v>
      </c>
      <c r="AY483" s="261" t="s">
        <v>168</v>
      </c>
    </row>
    <row r="484" s="2" customFormat="1" ht="16.5" customHeight="1">
      <c r="A484" s="38"/>
      <c r="B484" s="39"/>
      <c r="C484" s="221" t="s">
        <v>368</v>
      </c>
      <c r="D484" s="221" t="s">
        <v>171</v>
      </c>
      <c r="E484" s="222" t="s">
        <v>591</v>
      </c>
      <c r="F484" s="223" t="s">
        <v>592</v>
      </c>
      <c r="G484" s="224" t="s">
        <v>292</v>
      </c>
      <c r="H484" s="225">
        <v>2</v>
      </c>
      <c r="I484" s="226"/>
      <c r="J484" s="226"/>
      <c r="K484" s="227">
        <f>ROUND(P484*H484,2)</f>
        <v>0</v>
      </c>
      <c r="L484" s="223" t="s">
        <v>1</v>
      </c>
      <c r="M484" s="44"/>
      <c r="N484" s="228" t="s">
        <v>1</v>
      </c>
      <c r="O484" s="229" t="s">
        <v>39</v>
      </c>
      <c r="P484" s="230">
        <f>I484+J484</f>
        <v>0</v>
      </c>
      <c r="Q484" s="230">
        <f>ROUND(I484*H484,2)</f>
        <v>0</v>
      </c>
      <c r="R484" s="230">
        <f>ROUND(J484*H484,2)</f>
        <v>0</v>
      </c>
      <c r="S484" s="91"/>
      <c r="T484" s="231">
        <f>S484*H484</f>
        <v>0</v>
      </c>
      <c r="U484" s="231">
        <v>0</v>
      </c>
      <c r="V484" s="231">
        <f>U484*H484</f>
        <v>0</v>
      </c>
      <c r="W484" s="231">
        <v>0</v>
      </c>
      <c r="X484" s="232">
        <f>W484*H484</f>
        <v>0</v>
      </c>
      <c r="Y484" s="38"/>
      <c r="Z484" s="38"/>
      <c r="AA484" s="38"/>
      <c r="AB484" s="38"/>
      <c r="AC484" s="38"/>
      <c r="AD484" s="38"/>
      <c r="AE484" s="38"/>
      <c r="AR484" s="233" t="s">
        <v>175</v>
      </c>
      <c r="AT484" s="233" t="s">
        <v>171</v>
      </c>
      <c r="AU484" s="233" t="s">
        <v>85</v>
      </c>
      <c r="AY484" s="17" t="s">
        <v>168</v>
      </c>
      <c r="BE484" s="234">
        <f>IF(O484="základní",K484,0)</f>
        <v>0</v>
      </c>
      <c r="BF484" s="234">
        <f>IF(O484="snížená",K484,0)</f>
        <v>0</v>
      </c>
      <c r="BG484" s="234">
        <f>IF(O484="zákl. přenesená",K484,0)</f>
        <v>0</v>
      </c>
      <c r="BH484" s="234">
        <f>IF(O484="sníž. přenesená",K484,0)</f>
        <v>0</v>
      </c>
      <c r="BI484" s="234">
        <f>IF(O484="nulová",K484,0)</f>
        <v>0</v>
      </c>
      <c r="BJ484" s="17" t="s">
        <v>83</v>
      </c>
      <c r="BK484" s="234">
        <f>ROUND(P484*H484,2)</f>
        <v>0</v>
      </c>
      <c r="BL484" s="17" t="s">
        <v>175</v>
      </c>
      <c r="BM484" s="233" t="s">
        <v>593</v>
      </c>
    </row>
    <row r="485" s="2" customFormat="1">
      <c r="A485" s="38"/>
      <c r="B485" s="39"/>
      <c r="C485" s="40"/>
      <c r="D485" s="235" t="s">
        <v>176</v>
      </c>
      <c r="E485" s="40"/>
      <c r="F485" s="236" t="s">
        <v>592</v>
      </c>
      <c r="G485" s="40"/>
      <c r="H485" s="40"/>
      <c r="I485" s="237"/>
      <c r="J485" s="237"/>
      <c r="K485" s="40"/>
      <c r="L485" s="40"/>
      <c r="M485" s="44"/>
      <c r="N485" s="238"/>
      <c r="O485" s="239"/>
      <c r="P485" s="91"/>
      <c r="Q485" s="91"/>
      <c r="R485" s="91"/>
      <c r="S485" s="91"/>
      <c r="T485" s="91"/>
      <c r="U485" s="91"/>
      <c r="V485" s="91"/>
      <c r="W485" s="91"/>
      <c r="X485" s="92"/>
      <c r="Y485" s="38"/>
      <c r="Z485" s="38"/>
      <c r="AA485" s="38"/>
      <c r="AB485" s="38"/>
      <c r="AC485" s="38"/>
      <c r="AD485" s="38"/>
      <c r="AE485" s="38"/>
      <c r="AT485" s="17" t="s">
        <v>176</v>
      </c>
      <c r="AU485" s="17" t="s">
        <v>85</v>
      </c>
    </row>
    <row r="486" s="2" customFormat="1" ht="16.5" customHeight="1">
      <c r="A486" s="38"/>
      <c r="B486" s="39"/>
      <c r="C486" s="262" t="s">
        <v>594</v>
      </c>
      <c r="D486" s="262" t="s">
        <v>304</v>
      </c>
      <c r="E486" s="263" t="s">
        <v>595</v>
      </c>
      <c r="F486" s="264" t="s">
        <v>596</v>
      </c>
      <c r="G486" s="265" t="s">
        <v>292</v>
      </c>
      <c r="H486" s="266">
        <v>2</v>
      </c>
      <c r="I486" s="267"/>
      <c r="J486" s="268"/>
      <c r="K486" s="269">
        <f>ROUND(P486*H486,2)</f>
        <v>0</v>
      </c>
      <c r="L486" s="264" t="s">
        <v>1</v>
      </c>
      <c r="M486" s="270"/>
      <c r="N486" s="271" t="s">
        <v>1</v>
      </c>
      <c r="O486" s="229" t="s">
        <v>39</v>
      </c>
      <c r="P486" s="230">
        <f>I486+J486</f>
        <v>0</v>
      </c>
      <c r="Q486" s="230">
        <f>ROUND(I486*H486,2)</f>
        <v>0</v>
      </c>
      <c r="R486" s="230">
        <f>ROUND(J486*H486,2)</f>
        <v>0</v>
      </c>
      <c r="S486" s="91"/>
      <c r="T486" s="231">
        <f>S486*H486</f>
        <v>0</v>
      </c>
      <c r="U486" s="231">
        <v>0</v>
      </c>
      <c r="V486" s="231">
        <f>U486*H486</f>
        <v>0</v>
      </c>
      <c r="W486" s="231">
        <v>0</v>
      </c>
      <c r="X486" s="232">
        <f>W486*H486</f>
        <v>0</v>
      </c>
      <c r="Y486" s="38"/>
      <c r="Z486" s="38"/>
      <c r="AA486" s="38"/>
      <c r="AB486" s="38"/>
      <c r="AC486" s="38"/>
      <c r="AD486" s="38"/>
      <c r="AE486" s="38"/>
      <c r="AR486" s="233" t="s">
        <v>185</v>
      </c>
      <c r="AT486" s="233" t="s">
        <v>304</v>
      </c>
      <c r="AU486" s="233" t="s">
        <v>85</v>
      </c>
      <c r="AY486" s="17" t="s">
        <v>168</v>
      </c>
      <c r="BE486" s="234">
        <f>IF(O486="základní",K486,0)</f>
        <v>0</v>
      </c>
      <c r="BF486" s="234">
        <f>IF(O486="snížená",K486,0)</f>
        <v>0</v>
      </c>
      <c r="BG486" s="234">
        <f>IF(O486="zákl. přenesená",K486,0)</f>
        <v>0</v>
      </c>
      <c r="BH486" s="234">
        <f>IF(O486="sníž. přenesená",K486,0)</f>
        <v>0</v>
      </c>
      <c r="BI486" s="234">
        <f>IF(O486="nulová",K486,0)</f>
        <v>0</v>
      </c>
      <c r="BJ486" s="17" t="s">
        <v>83</v>
      </c>
      <c r="BK486" s="234">
        <f>ROUND(P486*H486,2)</f>
        <v>0</v>
      </c>
      <c r="BL486" s="17" t="s">
        <v>175</v>
      </c>
      <c r="BM486" s="233" t="s">
        <v>597</v>
      </c>
    </row>
    <row r="487" s="2" customFormat="1">
      <c r="A487" s="38"/>
      <c r="B487" s="39"/>
      <c r="C487" s="40"/>
      <c r="D487" s="235" t="s">
        <v>176</v>
      </c>
      <c r="E487" s="40"/>
      <c r="F487" s="236" t="s">
        <v>596</v>
      </c>
      <c r="G487" s="40"/>
      <c r="H487" s="40"/>
      <c r="I487" s="237"/>
      <c r="J487" s="237"/>
      <c r="K487" s="40"/>
      <c r="L487" s="40"/>
      <c r="M487" s="44"/>
      <c r="N487" s="238"/>
      <c r="O487" s="239"/>
      <c r="P487" s="91"/>
      <c r="Q487" s="91"/>
      <c r="R487" s="91"/>
      <c r="S487" s="91"/>
      <c r="T487" s="91"/>
      <c r="U487" s="91"/>
      <c r="V487" s="91"/>
      <c r="W487" s="91"/>
      <c r="X487" s="92"/>
      <c r="Y487" s="38"/>
      <c r="Z487" s="38"/>
      <c r="AA487" s="38"/>
      <c r="AB487" s="38"/>
      <c r="AC487" s="38"/>
      <c r="AD487" s="38"/>
      <c r="AE487" s="38"/>
      <c r="AT487" s="17" t="s">
        <v>176</v>
      </c>
      <c r="AU487" s="17" t="s">
        <v>85</v>
      </c>
    </row>
    <row r="488" s="2" customFormat="1" ht="24.15" customHeight="1">
      <c r="A488" s="38"/>
      <c r="B488" s="39"/>
      <c r="C488" s="221" t="s">
        <v>372</v>
      </c>
      <c r="D488" s="221" t="s">
        <v>171</v>
      </c>
      <c r="E488" s="222" t="s">
        <v>603</v>
      </c>
      <c r="F488" s="223" t="s">
        <v>604</v>
      </c>
      <c r="G488" s="224" t="s">
        <v>203</v>
      </c>
      <c r="H488" s="225">
        <v>217.175</v>
      </c>
      <c r="I488" s="226"/>
      <c r="J488" s="226"/>
      <c r="K488" s="227">
        <f>ROUND(P488*H488,2)</f>
        <v>0</v>
      </c>
      <c r="L488" s="223" t="s">
        <v>1</v>
      </c>
      <c r="M488" s="44"/>
      <c r="N488" s="228" t="s">
        <v>1</v>
      </c>
      <c r="O488" s="229" t="s">
        <v>39</v>
      </c>
      <c r="P488" s="230">
        <f>I488+J488</f>
        <v>0</v>
      </c>
      <c r="Q488" s="230">
        <f>ROUND(I488*H488,2)</f>
        <v>0</v>
      </c>
      <c r="R488" s="230">
        <f>ROUND(J488*H488,2)</f>
        <v>0</v>
      </c>
      <c r="S488" s="91"/>
      <c r="T488" s="231">
        <f>S488*H488</f>
        <v>0</v>
      </c>
      <c r="U488" s="231">
        <v>0</v>
      </c>
      <c r="V488" s="231">
        <f>U488*H488</f>
        <v>0</v>
      </c>
      <c r="W488" s="231">
        <v>0</v>
      </c>
      <c r="X488" s="232">
        <f>W488*H488</f>
        <v>0</v>
      </c>
      <c r="Y488" s="38"/>
      <c r="Z488" s="38"/>
      <c r="AA488" s="38"/>
      <c r="AB488" s="38"/>
      <c r="AC488" s="38"/>
      <c r="AD488" s="38"/>
      <c r="AE488" s="38"/>
      <c r="AR488" s="233" t="s">
        <v>175</v>
      </c>
      <c r="AT488" s="233" t="s">
        <v>171</v>
      </c>
      <c r="AU488" s="233" t="s">
        <v>85</v>
      </c>
      <c r="AY488" s="17" t="s">
        <v>168</v>
      </c>
      <c r="BE488" s="234">
        <f>IF(O488="základní",K488,0)</f>
        <v>0</v>
      </c>
      <c r="BF488" s="234">
        <f>IF(O488="snížená",K488,0)</f>
        <v>0</v>
      </c>
      <c r="BG488" s="234">
        <f>IF(O488="zákl. přenesená",K488,0)</f>
        <v>0</v>
      </c>
      <c r="BH488" s="234">
        <f>IF(O488="sníž. přenesená",K488,0)</f>
        <v>0</v>
      </c>
      <c r="BI488" s="234">
        <f>IF(O488="nulová",K488,0)</f>
        <v>0</v>
      </c>
      <c r="BJ488" s="17" t="s">
        <v>83</v>
      </c>
      <c r="BK488" s="234">
        <f>ROUND(P488*H488,2)</f>
        <v>0</v>
      </c>
      <c r="BL488" s="17" t="s">
        <v>175</v>
      </c>
      <c r="BM488" s="233" t="s">
        <v>600</v>
      </c>
    </row>
    <row r="489" s="2" customFormat="1">
      <c r="A489" s="38"/>
      <c r="B489" s="39"/>
      <c r="C489" s="40"/>
      <c r="D489" s="235" t="s">
        <v>176</v>
      </c>
      <c r="E489" s="40"/>
      <c r="F489" s="236" t="s">
        <v>604</v>
      </c>
      <c r="G489" s="40"/>
      <c r="H489" s="40"/>
      <c r="I489" s="237"/>
      <c r="J489" s="237"/>
      <c r="K489" s="40"/>
      <c r="L489" s="40"/>
      <c r="M489" s="44"/>
      <c r="N489" s="238"/>
      <c r="O489" s="239"/>
      <c r="P489" s="91"/>
      <c r="Q489" s="91"/>
      <c r="R489" s="91"/>
      <c r="S489" s="91"/>
      <c r="T489" s="91"/>
      <c r="U489" s="91"/>
      <c r="V489" s="91"/>
      <c r="W489" s="91"/>
      <c r="X489" s="92"/>
      <c r="Y489" s="38"/>
      <c r="Z489" s="38"/>
      <c r="AA489" s="38"/>
      <c r="AB489" s="38"/>
      <c r="AC489" s="38"/>
      <c r="AD489" s="38"/>
      <c r="AE489" s="38"/>
      <c r="AT489" s="17" t="s">
        <v>176</v>
      </c>
      <c r="AU489" s="17" t="s">
        <v>85</v>
      </c>
    </row>
    <row r="490" s="13" customFormat="1">
      <c r="A490" s="13"/>
      <c r="B490" s="240"/>
      <c r="C490" s="241"/>
      <c r="D490" s="235" t="s">
        <v>205</v>
      </c>
      <c r="E490" s="242" t="s">
        <v>1</v>
      </c>
      <c r="F490" s="243" t="s">
        <v>606</v>
      </c>
      <c r="G490" s="241"/>
      <c r="H490" s="244">
        <v>217.175</v>
      </c>
      <c r="I490" s="245"/>
      <c r="J490" s="245"/>
      <c r="K490" s="241"/>
      <c r="L490" s="241"/>
      <c r="M490" s="246"/>
      <c r="N490" s="247"/>
      <c r="O490" s="248"/>
      <c r="P490" s="248"/>
      <c r="Q490" s="248"/>
      <c r="R490" s="248"/>
      <c r="S490" s="248"/>
      <c r="T490" s="248"/>
      <c r="U490" s="248"/>
      <c r="V490" s="248"/>
      <c r="W490" s="248"/>
      <c r="X490" s="249"/>
      <c r="Y490" s="13"/>
      <c r="Z490" s="13"/>
      <c r="AA490" s="13"/>
      <c r="AB490" s="13"/>
      <c r="AC490" s="13"/>
      <c r="AD490" s="13"/>
      <c r="AE490" s="13"/>
      <c r="AT490" s="250" t="s">
        <v>205</v>
      </c>
      <c r="AU490" s="250" t="s">
        <v>85</v>
      </c>
      <c r="AV490" s="13" t="s">
        <v>85</v>
      </c>
      <c r="AW490" s="13" t="s">
        <v>5</v>
      </c>
      <c r="AX490" s="13" t="s">
        <v>76</v>
      </c>
      <c r="AY490" s="250" t="s">
        <v>168</v>
      </c>
    </row>
    <row r="491" s="14" customFormat="1">
      <c r="A491" s="14"/>
      <c r="B491" s="251"/>
      <c r="C491" s="252"/>
      <c r="D491" s="235" t="s">
        <v>205</v>
      </c>
      <c r="E491" s="253" t="s">
        <v>1</v>
      </c>
      <c r="F491" s="254" t="s">
        <v>207</v>
      </c>
      <c r="G491" s="252"/>
      <c r="H491" s="255">
        <v>217.175</v>
      </c>
      <c r="I491" s="256"/>
      <c r="J491" s="256"/>
      <c r="K491" s="252"/>
      <c r="L491" s="252"/>
      <c r="M491" s="257"/>
      <c r="N491" s="258"/>
      <c r="O491" s="259"/>
      <c r="P491" s="259"/>
      <c r="Q491" s="259"/>
      <c r="R491" s="259"/>
      <c r="S491" s="259"/>
      <c r="T491" s="259"/>
      <c r="U491" s="259"/>
      <c r="V491" s="259"/>
      <c r="W491" s="259"/>
      <c r="X491" s="260"/>
      <c r="Y491" s="14"/>
      <c r="Z491" s="14"/>
      <c r="AA491" s="14"/>
      <c r="AB491" s="14"/>
      <c r="AC491" s="14"/>
      <c r="AD491" s="14"/>
      <c r="AE491" s="14"/>
      <c r="AT491" s="261" t="s">
        <v>205</v>
      </c>
      <c r="AU491" s="261" t="s">
        <v>85</v>
      </c>
      <c r="AV491" s="14" t="s">
        <v>175</v>
      </c>
      <c r="AW491" s="14" t="s">
        <v>5</v>
      </c>
      <c r="AX491" s="14" t="s">
        <v>83</v>
      </c>
      <c r="AY491" s="261" t="s">
        <v>168</v>
      </c>
    </row>
    <row r="492" s="2" customFormat="1" ht="24.15" customHeight="1">
      <c r="A492" s="38"/>
      <c r="B492" s="39"/>
      <c r="C492" s="221" t="s">
        <v>602</v>
      </c>
      <c r="D492" s="221" t="s">
        <v>171</v>
      </c>
      <c r="E492" s="222" t="s">
        <v>607</v>
      </c>
      <c r="F492" s="223" t="s">
        <v>608</v>
      </c>
      <c r="G492" s="224" t="s">
        <v>203</v>
      </c>
      <c r="H492" s="225">
        <v>73.041</v>
      </c>
      <c r="I492" s="226"/>
      <c r="J492" s="226"/>
      <c r="K492" s="227">
        <f>ROUND(P492*H492,2)</f>
        <v>0</v>
      </c>
      <c r="L492" s="223" t="s">
        <v>1</v>
      </c>
      <c r="M492" s="44"/>
      <c r="N492" s="228" t="s">
        <v>1</v>
      </c>
      <c r="O492" s="229" t="s">
        <v>39</v>
      </c>
      <c r="P492" s="230">
        <f>I492+J492</f>
        <v>0</v>
      </c>
      <c r="Q492" s="230">
        <f>ROUND(I492*H492,2)</f>
        <v>0</v>
      </c>
      <c r="R492" s="230">
        <f>ROUND(J492*H492,2)</f>
        <v>0</v>
      </c>
      <c r="S492" s="91"/>
      <c r="T492" s="231">
        <f>S492*H492</f>
        <v>0</v>
      </c>
      <c r="U492" s="231">
        <v>0</v>
      </c>
      <c r="V492" s="231">
        <f>U492*H492</f>
        <v>0</v>
      </c>
      <c r="W492" s="231">
        <v>0</v>
      </c>
      <c r="X492" s="232">
        <f>W492*H492</f>
        <v>0</v>
      </c>
      <c r="Y492" s="38"/>
      <c r="Z492" s="38"/>
      <c r="AA492" s="38"/>
      <c r="AB492" s="38"/>
      <c r="AC492" s="38"/>
      <c r="AD492" s="38"/>
      <c r="AE492" s="38"/>
      <c r="AR492" s="233" t="s">
        <v>175</v>
      </c>
      <c r="AT492" s="233" t="s">
        <v>171</v>
      </c>
      <c r="AU492" s="233" t="s">
        <v>85</v>
      </c>
      <c r="AY492" s="17" t="s">
        <v>168</v>
      </c>
      <c r="BE492" s="234">
        <f>IF(O492="základní",K492,0)</f>
        <v>0</v>
      </c>
      <c r="BF492" s="234">
        <f>IF(O492="snížená",K492,0)</f>
        <v>0</v>
      </c>
      <c r="BG492" s="234">
        <f>IF(O492="zákl. přenesená",K492,0)</f>
        <v>0</v>
      </c>
      <c r="BH492" s="234">
        <f>IF(O492="sníž. přenesená",K492,0)</f>
        <v>0</v>
      </c>
      <c r="BI492" s="234">
        <f>IF(O492="nulová",K492,0)</f>
        <v>0</v>
      </c>
      <c r="BJ492" s="17" t="s">
        <v>83</v>
      </c>
      <c r="BK492" s="234">
        <f>ROUND(P492*H492,2)</f>
        <v>0</v>
      </c>
      <c r="BL492" s="17" t="s">
        <v>175</v>
      </c>
      <c r="BM492" s="233" t="s">
        <v>605</v>
      </c>
    </row>
    <row r="493" s="2" customFormat="1">
      <c r="A493" s="38"/>
      <c r="B493" s="39"/>
      <c r="C493" s="40"/>
      <c r="D493" s="235" t="s">
        <v>176</v>
      </c>
      <c r="E493" s="40"/>
      <c r="F493" s="236" t="s">
        <v>608</v>
      </c>
      <c r="G493" s="40"/>
      <c r="H493" s="40"/>
      <c r="I493" s="237"/>
      <c r="J493" s="237"/>
      <c r="K493" s="40"/>
      <c r="L493" s="40"/>
      <c r="M493" s="44"/>
      <c r="N493" s="238"/>
      <c r="O493" s="239"/>
      <c r="P493" s="91"/>
      <c r="Q493" s="91"/>
      <c r="R493" s="91"/>
      <c r="S493" s="91"/>
      <c r="T493" s="91"/>
      <c r="U493" s="91"/>
      <c r="V493" s="91"/>
      <c r="W493" s="91"/>
      <c r="X493" s="92"/>
      <c r="Y493" s="38"/>
      <c r="Z493" s="38"/>
      <c r="AA493" s="38"/>
      <c r="AB493" s="38"/>
      <c r="AC493" s="38"/>
      <c r="AD493" s="38"/>
      <c r="AE493" s="38"/>
      <c r="AT493" s="17" t="s">
        <v>176</v>
      </c>
      <c r="AU493" s="17" t="s">
        <v>85</v>
      </c>
    </row>
    <row r="494" s="13" customFormat="1">
      <c r="A494" s="13"/>
      <c r="B494" s="240"/>
      <c r="C494" s="241"/>
      <c r="D494" s="235" t="s">
        <v>205</v>
      </c>
      <c r="E494" s="242" t="s">
        <v>1</v>
      </c>
      <c r="F494" s="243" t="s">
        <v>1707</v>
      </c>
      <c r="G494" s="241"/>
      <c r="H494" s="244">
        <v>121.761</v>
      </c>
      <c r="I494" s="245"/>
      <c r="J494" s="245"/>
      <c r="K494" s="241"/>
      <c r="L494" s="241"/>
      <c r="M494" s="246"/>
      <c r="N494" s="247"/>
      <c r="O494" s="248"/>
      <c r="P494" s="248"/>
      <c r="Q494" s="248"/>
      <c r="R494" s="248"/>
      <c r="S494" s="248"/>
      <c r="T494" s="248"/>
      <c r="U494" s="248"/>
      <c r="V494" s="248"/>
      <c r="W494" s="248"/>
      <c r="X494" s="249"/>
      <c r="Y494" s="13"/>
      <c r="Z494" s="13"/>
      <c r="AA494" s="13"/>
      <c r="AB494" s="13"/>
      <c r="AC494" s="13"/>
      <c r="AD494" s="13"/>
      <c r="AE494" s="13"/>
      <c r="AT494" s="250" t="s">
        <v>205</v>
      </c>
      <c r="AU494" s="250" t="s">
        <v>85</v>
      </c>
      <c r="AV494" s="13" t="s">
        <v>85</v>
      </c>
      <c r="AW494" s="13" t="s">
        <v>5</v>
      </c>
      <c r="AX494" s="13" t="s">
        <v>76</v>
      </c>
      <c r="AY494" s="250" t="s">
        <v>168</v>
      </c>
    </row>
    <row r="495" s="13" customFormat="1">
      <c r="A495" s="13"/>
      <c r="B495" s="240"/>
      <c r="C495" s="241"/>
      <c r="D495" s="235" t="s">
        <v>205</v>
      </c>
      <c r="E495" s="242" t="s">
        <v>1</v>
      </c>
      <c r="F495" s="243" t="s">
        <v>456</v>
      </c>
      <c r="G495" s="241"/>
      <c r="H495" s="244">
        <v>-48.72</v>
      </c>
      <c r="I495" s="245"/>
      <c r="J495" s="245"/>
      <c r="K495" s="241"/>
      <c r="L495" s="241"/>
      <c r="M495" s="246"/>
      <c r="N495" s="247"/>
      <c r="O495" s="248"/>
      <c r="P495" s="248"/>
      <c r="Q495" s="248"/>
      <c r="R495" s="248"/>
      <c r="S495" s="248"/>
      <c r="T495" s="248"/>
      <c r="U495" s="248"/>
      <c r="V495" s="248"/>
      <c r="W495" s="248"/>
      <c r="X495" s="249"/>
      <c r="Y495" s="13"/>
      <c r="Z495" s="13"/>
      <c r="AA495" s="13"/>
      <c r="AB495" s="13"/>
      <c r="AC495" s="13"/>
      <c r="AD495" s="13"/>
      <c r="AE495" s="13"/>
      <c r="AT495" s="250" t="s">
        <v>205</v>
      </c>
      <c r="AU495" s="250" t="s">
        <v>85</v>
      </c>
      <c r="AV495" s="13" t="s">
        <v>85</v>
      </c>
      <c r="AW495" s="13" t="s">
        <v>5</v>
      </c>
      <c r="AX495" s="13" t="s">
        <v>76</v>
      </c>
      <c r="AY495" s="250" t="s">
        <v>168</v>
      </c>
    </row>
    <row r="496" s="14" customFormat="1">
      <c r="A496" s="14"/>
      <c r="B496" s="251"/>
      <c r="C496" s="252"/>
      <c r="D496" s="235" t="s">
        <v>205</v>
      </c>
      <c r="E496" s="253" t="s">
        <v>1</v>
      </c>
      <c r="F496" s="254" t="s">
        <v>207</v>
      </c>
      <c r="G496" s="252"/>
      <c r="H496" s="255">
        <v>73.041</v>
      </c>
      <c r="I496" s="256"/>
      <c r="J496" s="256"/>
      <c r="K496" s="252"/>
      <c r="L496" s="252"/>
      <c r="M496" s="257"/>
      <c r="N496" s="258"/>
      <c r="O496" s="259"/>
      <c r="P496" s="259"/>
      <c r="Q496" s="259"/>
      <c r="R496" s="259"/>
      <c r="S496" s="259"/>
      <c r="T496" s="259"/>
      <c r="U496" s="259"/>
      <c r="V496" s="259"/>
      <c r="W496" s="259"/>
      <c r="X496" s="260"/>
      <c r="Y496" s="14"/>
      <c r="Z496" s="14"/>
      <c r="AA496" s="14"/>
      <c r="AB496" s="14"/>
      <c r="AC496" s="14"/>
      <c r="AD496" s="14"/>
      <c r="AE496" s="14"/>
      <c r="AT496" s="261" t="s">
        <v>205</v>
      </c>
      <c r="AU496" s="261" t="s">
        <v>85</v>
      </c>
      <c r="AV496" s="14" t="s">
        <v>175</v>
      </c>
      <c r="AW496" s="14" t="s">
        <v>5</v>
      </c>
      <c r="AX496" s="14" t="s">
        <v>83</v>
      </c>
      <c r="AY496" s="261" t="s">
        <v>168</v>
      </c>
    </row>
    <row r="497" s="2" customFormat="1" ht="24.15" customHeight="1">
      <c r="A497" s="38"/>
      <c r="B497" s="39"/>
      <c r="C497" s="221" t="s">
        <v>377</v>
      </c>
      <c r="D497" s="221" t="s">
        <v>171</v>
      </c>
      <c r="E497" s="222" t="s">
        <v>612</v>
      </c>
      <c r="F497" s="223" t="s">
        <v>613</v>
      </c>
      <c r="G497" s="224" t="s">
        <v>203</v>
      </c>
      <c r="H497" s="225">
        <v>72.265</v>
      </c>
      <c r="I497" s="226"/>
      <c r="J497" s="226"/>
      <c r="K497" s="227">
        <f>ROUND(P497*H497,2)</f>
        <v>0</v>
      </c>
      <c r="L497" s="223" t="s">
        <v>1</v>
      </c>
      <c r="M497" s="44"/>
      <c r="N497" s="228" t="s">
        <v>1</v>
      </c>
      <c r="O497" s="229" t="s">
        <v>39</v>
      </c>
      <c r="P497" s="230">
        <f>I497+J497</f>
        <v>0</v>
      </c>
      <c r="Q497" s="230">
        <f>ROUND(I497*H497,2)</f>
        <v>0</v>
      </c>
      <c r="R497" s="230">
        <f>ROUND(J497*H497,2)</f>
        <v>0</v>
      </c>
      <c r="S497" s="91"/>
      <c r="T497" s="231">
        <f>S497*H497</f>
        <v>0</v>
      </c>
      <c r="U497" s="231">
        <v>0</v>
      </c>
      <c r="V497" s="231">
        <f>U497*H497</f>
        <v>0</v>
      </c>
      <c r="W497" s="231">
        <v>0</v>
      </c>
      <c r="X497" s="232">
        <f>W497*H497</f>
        <v>0</v>
      </c>
      <c r="Y497" s="38"/>
      <c r="Z497" s="38"/>
      <c r="AA497" s="38"/>
      <c r="AB497" s="38"/>
      <c r="AC497" s="38"/>
      <c r="AD497" s="38"/>
      <c r="AE497" s="38"/>
      <c r="AR497" s="233" t="s">
        <v>175</v>
      </c>
      <c r="AT497" s="233" t="s">
        <v>171</v>
      </c>
      <c r="AU497" s="233" t="s">
        <v>85</v>
      </c>
      <c r="AY497" s="17" t="s">
        <v>168</v>
      </c>
      <c r="BE497" s="234">
        <f>IF(O497="základní",K497,0)</f>
        <v>0</v>
      </c>
      <c r="BF497" s="234">
        <f>IF(O497="snížená",K497,0)</f>
        <v>0</v>
      </c>
      <c r="BG497" s="234">
        <f>IF(O497="zákl. přenesená",K497,0)</f>
        <v>0</v>
      </c>
      <c r="BH497" s="234">
        <f>IF(O497="sníž. přenesená",K497,0)</f>
        <v>0</v>
      </c>
      <c r="BI497" s="234">
        <f>IF(O497="nulová",K497,0)</f>
        <v>0</v>
      </c>
      <c r="BJ497" s="17" t="s">
        <v>83</v>
      </c>
      <c r="BK497" s="234">
        <f>ROUND(P497*H497,2)</f>
        <v>0</v>
      </c>
      <c r="BL497" s="17" t="s">
        <v>175</v>
      </c>
      <c r="BM497" s="233" t="s">
        <v>609</v>
      </c>
    </row>
    <row r="498" s="2" customFormat="1">
      <c r="A498" s="38"/>
      <c r="B498" s="39"/>
      <c r="C498" s="40"/>
      <c r="D498" s="235" t="s">
        <v>176</v>
      </c>
      <c r="E498" s="40"/>
      <c r="F498" s="236" t="s">
        <v>613</v>
      </c>
      <c r="G498" s="40"/>
      <c r="H498" s="40"/>
      <c r="I498" s="237"/>
      <c r="J498" s="237"/>
      <c r="K498" s="40"/>
      <c r="L498" s="40"/>
      <c r="M498" s="44"/>
      <c r="N498" s="238"/>
      <c r="O498" s="239"/>
      <c r="P498" s="91"/>
      <c r="Q498" s="91"/>
      <c r="R498" s="91"/>
      <c r="S498" s="91"/>
      <c r="T498" s="91"/>
      <c r="U498" s="91"/>
      <c r="V498" s="91"/>
      <c r="W498" s="91"/>
      <c r="X498" s="92"/>
      <c r="Y498" s="38"/>
      <c r="Z498" s="38"/>
      <c r="AA498" s="38"/>
      <c r="AB498" s="38"/>
      <c r="AC498" s="38"/>
      <c r="AD498" s="38"/>
      <c r="AE498" s="38"/>
      <c r="AT498" s="17" t="s">
        <v>176</v>
      </c>
      <c r="AU498" s="17" t="s">
        <v>85</v>
      </c>
    </row>
    <row r="499" s="13" customFormat="1">
      <c r="A499" s="13"/>
      <c r="B499" s="240"/>
      <c r="C499" s="241"/>
      <c r="D499" s="235" t="s">
        <v>205</v>
      </c>
      <c r="E499" s="242" t="s">
        <v>1</v>
      </c>
      <c r="F499" s="243" t="s">
        <v>615</v>
      </c>
      <c r="G499" s="241"/>
      <c r="H499" s="244">
        <v>72.265</v>
      </c>
      <c r="I499" s="245"/>
      <c r="J499" s="245"/>
      <c r="K499" s="241"/>
      <c r="L499" s="241"/>
      <c r="M499" s="246"/>
      <c r="N499" s="247"/>
      <c r="O499" s="248"/>
      <c r="P499" s="248"/>
      <c r="Q499" s="248"/>
      <c r="R499" s="248"/>
      <c r="S499" s="248"/>
      <c r="T499" s="248"/>
      <c r="U499" s="248"/>
      <c r="V499" s="248"/>
      <c r="W499" s="248"/>
      <c r="X499" s="249"/>
      <c r="Y499" s="13"/>
      <c r="Z499" s="13"/>
      <c r="AA499" s="13"/>
      <c r="AB499" s="13"/>
      <c r="AC499" s="13"/>
      <c r="AD499" s="13"/>
      <c r="AE499" s="13"/>
      <c r="AT499" s="250" t="s">
        <v>205</v>
      </c>
      <c r="AU499" s="250" t="s">
        <v>85</v>
      </c>
      <c r="AV499" s="13" t="s">
        <v>85</v>
      </c>
      <c r="AW499" s="13" t="s">
        <v>5</v>
      </c>
      <c r="AX499" s="13" t="s">
        <v>76</v>
      </c>
      <c r="AY499" s="250" t="s">
        <v>168</v>
      </c>
    </row>
    <row r="500" s="14" customFormat="1">
      <c r="A500" s="14"/>
      <c r="B500" s="251"/>
      <c r="C500" s="252"/>
      <c r="D500" s="235" t="s">
        <v>205</v>
      </c>
      <c r="E500" s="253" t="s">
        <v>1</v>
      </c>
      <c r="F500" s="254" t="s">
        <v>207</v>
      </c>
      <c r="G500" s="252"/>
      <c r="H500" s="255">
        <v>72.265</v>
      </c>
      <c r="I500" s="256"/>
      <c r="J500" s="256"/>
      <c r="K500" s="252"/>
      <c r="L500" s="252"/>
      <c r="M500" s="257"/>
      <c r="N500" s="258"/>
      <c r="O500" s="259"/>
      <c r="P500" s="259"/>
      <c r="Q500" s="259"/>
      <c r="R500" s="259"/>
      <c r="S500" s="259"/>
      <c r="T500" s="259"/>
      <c r="U500" s="259"/>
      <c r="V500" s="259"/>
      <c r="W500" s="259"/>
      <c r="X500" s="260"/>
      <c r="Y500" s="14"/>
      <c r="Z500" s="14"/>
      <c r="AA500" s="14"/>
      <c r="AB500" s="14"/>
      <c r="AC500" s="14"/>
      <c r="AD500" s="14"/>
      <c r="AE500" s="14"/>
      <c r="AT500" s="261" t="s">
        <v>205</v>
      </c>
      <c r="AU500" s="261" t="s">
        <v>85</v>
      </c>
      <c r="AV500" s="14" t="s">
        <v>175</v>
      </c>
      <c r="AW500" s="14" t="s">
        <v>5</v>
      </c>
      <c r="AX500" s="14" t="s">
        <v>83</v>
      </c>
      <c r="AY500" s="261" t="s">
        <v>168</v>
      </c>
    </row>
    <row r="501" s="2" customFormat="1" ht="24.15" customHeight="1">
      <c r="A501" s="38"/>
      <c r="B501" s="39"/>
      <c r="C501" s="221" t="s">
        <v>611</v>
      </c>
      <c r="D501" s="221" t="s">
        <v>171</v>
      </c>
      <c r="E501" s="222" t="s">
        <v>621</v>
      </c>
      <c r="F501" s="223" t="s">
        <v>622</v>
      </c>
      <c r="G501" s="224" t="s">
        <v>203</v>
      </c>
      <c r="H501" s="225">
        <v>65.388999999999992</v>
      </c>
      <c r="I501" s="226"/>
      <c r="J501" s="226"/>
      <c r="K501" s="227">
        <f>ROUND(P501*H501,2)</f>
        <v>0</v>
      </c>
      <c r="L501" s="223" t="s">
        <v>1</v>
      </c>
      <c r="M501" s="44"/>
      <c r="N501" s="228" t="s">
        <v>1</v>
      </c>
      <c r="O501" s="229" t="s">
        <v>39</v>
      </c>
      <c r="P501" s="230">
        <f>I501+J501</f>
        <v>0</v>
      </c>
      <c r="Q501" s="230">
        <f>ROUND(I501*H501,2)</f>
        <v>0</v>
      </c>
      <c r="R501" s="230">
        <f>ROUND(J501*H501,2)</f>
        <v>0</v>
      </c>
      <c r="S501" s="91"/>
      <c r="T501" s="231">
        <f>S501*H501</f>
        <v>0</v>
      </c>
      <c r="U501" s="231">
        <v>0</v>
      </c>
      <c r="V501" s="231">
        <f>U501*H501</f>
        <v>0</v>
      </c>
      <c r="W501" s="231">
        <v>0</v>
      </c>
      <c r="X501" s="232">
        <f>W501*H501</f>
        <v>0</v>
      </c>
      <c r="Y501" s="38"/>
      <c r="Z501" s="38"/>
      <c r="AA501" s="38"/>
      <c r="AB501" s="38"/>
      <c r="AC501" s="38"/>
      <c r="AD501" s="38"/>
      <c r="AE501" s="38"/>
      <c r="AR501" s="233" t="s">
        <v>175</v>
      </c>
      <c r="AT501" s="233" t="s">
        <v>171</v>
      </c>
      <c r="AU501" s="233" t="s">
        <v>85</v>
      </c>
      <c r="AY501" s="17" t="s">
        <v>168</v>
      </c>
      <c r="BE501" s="234">
        <f>IF(O501="základní",K501,0)</f>
        <v>0</v>
      </c>
      <c r="BF501" s="234">
        <f>IF(O501="snížená",K501,0)</f>
        <v>0</v>
      </c>
      <c r="BG501" s="234">
        <f>IF(O501="zákl. přenesená",K501,0)</f>
        <v>0</v>
      </c>
      <c r="BH501" s="234">
        <f>IF(O501="sníž. přenesená",K501,0)</f>
        <v>0</v>
      </c>
      <c r="BI501" s="234">
        <f>IF(O501="nulová",K501,0)</f>
        <v>0</v>
      </c>
      <c r="BJ501" s="17" t="s">
        <v>83</v>
      </c>
      <c r="BK501" s="234">
        <f>ROUND(P501*H501,2)</f>
        <v>0</v>
      </c>
      <c r="BL501" s="17" t="s">
        <v>175</v>
      </c>
      <c r="BM501" s="233" t="s">
        <v>614</v>
      </c>
    </row>
    <row r="502" s="2" customFormat="1">
      <c r="A502" s="38"/>
      <c r="B502" s="39"/>
      <c r="C502" s="40"/>
      <c r="D502" s="235" t="s">
        <v>176</v>
      </c>
      <c r="E502" s="40"/>
      <c r="F502" s="236" t="s">
        <v>622</v>
      </c>
      <c r="G502" s="40"/>
      <c r="H502" s="40"/>
      <c r="I502" s="237"/>
      <c r="J502" s="237"/>
      <c r="K502" s="40"/>
      <c r="L502" s="40"/>
      <c r="M502" s="44"/>
      <c r="N502" s="238"/>
      <c r="O502" s="239"/>
      <c r="P502" s="91"/>
      <c r="Q502" s="91"/>
      <c r="R502" s="91"/>
      <c r="S502" s="91"/>
      <c r="T502" s="91"/>
      <c r="U502" s="91"/>
      <c r="V502" s="91"/>
      <c r="W502" s="91"/>
      <c r="X502" s="92"/>
      <c r="Y502" s="38"/>
      <c r="Z502" s="38"/>
      <c r="AA502" s="38"/>
      <c r="AB502" s="38"/>
      <c r="AC502" s="38"/>
      <c r="AD502" s="38"/>
      <c r="AE502" s="38"/>
      <c r="AT502" s="17" t="s">
        <v>176</v>
      </c>
      <c r="AU502" s="17" t="s">
        <v>85</v>
      </c>
    </row>
    <row r="503" s="13" customFormat="1">
      <c r="A503" s="13"/>
      <c r="B503" s="240"/>
      <c r="C503" s="241"/>
      <c r="D503" s="235" t="s">
        <v>205</v>
      </c>
      <c r="E503" s="242" t="s">
        <v>1</v>
      </c>
      <c r="F503" s="243" t="s">
        <v>624</v>
      </c>
      <c r="G503" s="241"/>
      <c r="H503" s="244">
        <v>6.925</v>
      </c>
      <c r="I503" s="245"/>
      <c r="J503" s="245"/>
      <c r="K503" s="241"/>
      <c r="L503" s="241"/>
      <c r="M503" s="246"/>
      <c r="N503" s="247"/>
      <c r="O503" s="248"/>
      <c r="P503" s="248"/>
      <c r="Q503" s="248"/>
      <c r="R503" s="248"/>
      <c r="S503" s="248"/>
      <c r="T503" s="248"/>
      <c r="U503" s="248"/>
      <c r="V503" s="248"/>
      <c r="W503" s="248"/>
      <c r="X503" s="249"/>
      <c r="Y503" s="13"/>
      <c r="Z503" s="13"/>
      <c r="AA503" s="13"/>
      <c r="AB503" s="13"/>
      <c r="AC503" s="13"/>
      <c r="AD503" s="13"/>
      <c r="AE503" s="13"/>
      <c r="AT503" s="250" t="s">
        <v>205</v>
      </c>
      <c r="AU503" s="250" t="s">
        <v>85</v>
      </c>
      <c r="AV503" s="13" t="s">
        <v>85</v>
      </c>
      <c r="AW503" s="13" t="s">
        <v>5</v>
      </c>
      <c r="AX503" s="13" t="s">
        <v>76</v>
      </c>
      <c r="AY503" s="250" t="s">
        <v>168</v>
      </c>
    </row>
    <row r="504" s="13" customFormat="1">
      <c r="A504" s="13"/>
      <c r="B504" s="240"/>
      <c r="C504" s="241"/>
      <c r="D504" s="235" t="s">
        <v>205</v>
      </c>
      <c r="E504" s="242" t="s">
        <v>1</v>
      </c>
      <c r="F504" s="243" t="s">
        <v>625</v>
      </c>
      <c r="G504" s="241"/>
      <c r="H504" s="244">
        <v>48.72</v>
      </c>
      <c r="I504" s="245"/>
      <c r="J504" s="245"/>
      <c r="K504" s="241"/>
      <c r="L504" s="241"/>
      <c r="M504" s="246"/>
      <c r="N504" s="247"/>
      <c r="O504" s="248"/>
      <c r="P504" s="248"/>
      <c r="Q504" s="248"/>
      <c r="R504" s="248"/>
      <c r="S504" s="248"/>
      <c r="T504" s="248"/>
      <c r="U504" s="248"/>
      <c r="V504" s="248"/>
      <c r="W504" s="248"/>
      <c r="X504" s="249"/>
      <c r="Y504" s="13"/>
      <c r="Z504" s="13"/>
      <c r="AA504" s="13"/>
      <c r="AB504" s="13"/>
      <c r="AC504" s="13"/>
      <c r="AD504" s="13"/>
      <c r="AE504" s="13"/>
      <c r="AT504" s="250" t="s">
        <v>205</v>
      </c>
      <c r="AU504" s="250" t="s">
        <v>85</v>
      </c>
      <c r="AV504" s="13" t="s">
        <v>85</v>
      </c>
      <c r="AW504" s="13" t="s">
        <v>5</v>
      </c>
      <c r="AX504" s="13" t="s">
        <v>76</v>
      </c>
      <c r="AY504" s="250" t="s">
        <v>168</v>
      </c>
    </row>
    <row r="505" s="13" customFormat="1">
      <c r="A505" s="13"/>
      <c r="B505" s="240"/>
      <c r="C505" s="241"/>
      <c r="D505" s="235" t="s">
        <v>205</v>
      </c>
      <c r="E505" s="242" t="s">
        <v>1</v>
      </c>
      <c r="F505" s="243" t="s">
        <v>1731</v>
      </c>
      <c r="G505" s="241"/>
      <c r="H505" s="244">
        <v>9.744</v>
      </c>
      <c r="I505" s="245"/>
      <c r="J505" s="245"/>
      <c r="K505" s="241"/>
      <c r="L505" s="241"/>
      <c r="M505" s="246"/>
      <c r="N505" s="247"/>
      <c r="O505" s="248"/>
      <c r="P505" s="248"/>
      <c r="Q505" s="248"/>
      <c r="R505" s="248"/>
      <c r="S505" s="248"/>
      <c r="T505" s="248"/>
      <c r="U505" s="248"/>
      <c r="V505" s="248"/>
      <c r="W505" s="248"/>
      <c r="X505" s="249"/>
      <c r="Y505" s="13"/>
      <c r="Z505" s="13"/>
      <c r="AA505" s="13"/>
      <c r="AB505" s="13"/>
      <c r="AC505" s="13"/>
      <c r="AD505" s="13"/>
      <c r="AE505" s="13"/>
      <c r="AT505" s="250" t="s">
        <v>205</v>
      </c>
      <c r="AU505" s="250" t="s">
        <v>85</v>
      </c>
      <c r="AV505" s="13" t="s">
        <v>85</v>
      </c>
      <c r="AW505" s="13" t="s">
        <v>5</v>
      </c>
      <c r="AX505" s="13" t="s">
        <v>76</v>
      </c>
      <c r="AY505" s="250" t="s">
        <v>168</v>
      </c>
    </row>
    <row r="506" s="14" customFormat="1">
      <c r="A506" s="14"/>
      <c r="B506" s="251"/>
      <c r="C506" s="252"/>
      <c r="D506" s="235" t="s">
        <v>205</v>
      </c>
      <c r="E506" s="253" t="s">
        <v>1</v>
      </c>
      <c r="F506" s="254" t="s">
        <v>207</v>
      </c>
      <c r="G506" s="252"/>
      <c r="H506" s="255">
        <v>65.388999999999992</v>
      </c>
      <c r="I506" s="256"/>
      <c r="J506" s="256"/>
      <c r="K506" s="252"/>
      <c r="L506" s="252"/>
      <c r="M506" s="257"/>
      <c r="N506" s="258"/>
      <c r="O506" s="259"/>
      <c r="P506" s="259"/>
      <c r="Q506" s="259"/>
      <c r="R506" s="259"/>
      <c r="S506" s="259"/>
      <c r="T506" s="259"/>
      <c r="U506" s="259"/>
      <c r="V506" s="259"/>
      <c r="W506" s="259"/>
      <c r="X506" s="260"/>
      <c r="Y506" s="14"/>
      <c r="Z506" s="14"/>
      <c r="AA506" s="14"/>
      <c r="AB506" s="14"/>
      <c r="AC506" s="14"/>
      <c r="AD506" s="14"/>
      <c r="AE506" s="14"/>
      <c r="AT506" s="261" t="s">
        <v>205</v>
      </c>
      <c r="AU506" s="261" t="s">
        <v>85</v>
      </c>
      <c r="AV506" s="14" t="s">
        <v>175</v>
      </c>
      <c r="AW506" s="14" t="s">
        <v>5</v>
      </c>
      <c r="AX506" s="14" t="s">
        <v>83</v>
      </c>
      <c r="AY506" s="261" t="s">
        <v>168</v>
      </c>
    </row>
    <row r="507" s="2" customFormat="1" ht="24.15" customHeight="1">
      <c r="A507" s="38"/>
      <c r="B507" s="39"/>
      <c r="C507" s="221" t="s">
        <v>382</v>
      </c>
      <c r="D507" s="221" t="s">
        <v>171</v>
      </c>
      <c r="E507" s="222" t="s">
        <v>628</v>
      </c>
      <c r="F507" s="223" t="s">
        <v>629</v>
      </c>
      <c r="G507" s="224" t="s">
        <v>292</v>
      </c>
      <c r="H507" s="225">
        <v>2</v>
      </c>
      <c r="I507" s="226"/>
      <c r="J507" s="226"/>
      <c r="K507" s="227">
        <f>ROUND(P507*H507,2)</f>
        <v>0</v>
      </c>
      <c r="L507" s="223" t="s">
        <v>1</v>
      </c>
      <c r="M507" s="44"/>
      <c r="N507" s="228" t="s">
        <v>1</v>
      </c>
      <c r="O507" s="229" t="s">
        <v>39</v>
      </c>
      <c r="P507" s="230">
        <f>I507+J507</f>
        <v>0</v>
      </c>
      <c r="Q507" s="230">
        <f>ROUND(I507*H507,2)</f>
        <v>0</v>
      </c>
      <c r="R507" s="230">
        <f>ROUND(J507*H507,2)</f>
        <v>0</v>
      </c>
      <c r="S507" s="91"/>
      <c r="T507" s="231">
        <f>S507*H507</f>
        <v>0</v>
      </c>
      <c r="U507" s="231">
        <v>0</v>
      </c>
      <c r="V507" s="231">
        <f>U507*H507</f>
        <v>0</v>
      </c>
      <c r="W507" s="231">
        <v>0</v>
      </c>
      <c r="X507" s="232">
        <f>W507*H507</f>
        <v>0</v>
      </c>
      <c r="Y507" s="38"/>
      <c r="Z507" s="38"/>
      <c r="AA507" s="38"/>
      <c r="AB507" s="38"/>
      <c r="AC507" s="38"/>
      <c r="AD507" s="38"/>
      <c r="AE507" s="38"/>
      <c r="AR507" s="233" t="s">
        <v>175</v>
      </c>
      <c r="AT507" s="233" t="s">
        <v>171</v>
      </c>
      <c r="AU507" s="233" t="s">
        <v>85</v>
      </c>
      <c r="AY507" s="17" t="s">
        <v>168</v>
      </c>
      <c r="BE507" s="234">
        <f>IF(O507="základní",K507,0)</f>
        <v>0</v>
      </c>
      <c r="BF507" s="234">
        <f>IF(O507="snížená",K507,0)</f>
        <v>0</v>
      </c>
      <c r="BG507" s="234">
        <f>IF(O507="zákl. přenesená",K507,0)</f>
        <v>0</v>
      </c>
      <c r="BH507" s="234">
        <f>IF(O507="sníž. přenesená",K507,0)</f>
        <v>0</v>
      </c>
      <c r="BI507" s="234">
        <f>IF(O507="nulová",K507,0)</f>
        <v>0</v>
      </c>
      <c r="BJ507" s="17" t="s">
        <v>83</v>
      </c>
      <c r="BK507" s="234">
        <f>ROUND(P507*H507,2)</f>
        <v>0</v>
      </c>
      <c r="BL507" s="17" t="s">
        <v>175</v>
      </c>
      <c r="BM507" s="233" t="s">
        <v>618</v>
      </c>
    </row>
    <row r="508" s="2" customFormat="1">
      <c r="A508" s="38"/>
      <c r="B508" s="39"/>
      <c r="C508" s="40"/>
      <c r="D508" s="235" t="s">
        <v>176</v>
      </c>
      <c r="E508" s="40"/>
      <c r="F508" s="236" t="s">
        <v>629</v>
      </c>
      <c r="G508" s="40"/>
      <c r="H508" s="40"/>
      <c r="I508" s="237"/>
      <c r="J508" s="237"/>
      <c r="K508" s="40"/>
      <c r="L508" s="40"/>
      <c r="M508" s="44"/>
      <c r="N508" s="238"/>
      <c r="O508" s="239"/>
      <c r="P508" s="91"/>
      <c r="Q508" s="91"/>
      <c r="R508" s="91"/>
      <c r="S508" s="91"/>
      <c r="T508" s="91"/>
      <c r="U508" s="91"/>
      <c r="V508" s="91"/>
      <c r="W508" s="91"/>
      <c r="X508" s="92"/>
      <c r="Y508" s="38"/>
      <c r="Z508" s="38"/>
      <c r="AA508" s="38"/>
      <c r="AB508" s="38"/>
      <c r="AC508" s="38"/>
      <c r="AD508" s="38"/>
      <c r="AE508" s="38"/>
      <c r="AT508" s="17" t="s">
        <v>176</v>
      </c>
      <c r="AU508" s="17" t="s">
        <v>85</v>
      </c>
    </row>
    <row r="509" s="13" customFormat="1">
      <c r="A509" s="13"/>
      <c r="B509" s="240"/>
      <c r="C509" s="241"/>
      <c r="D509" s="235" t="s">
        <v>205</v>
      </c>
      <c r="E509" s="242" t="s">
        <v>1</v>
      </c>
      <c r="F509" s="243" t="s">
        <v>631</v>
      </c>
      <c r="G509" s="241"/>
      <c r="H509" s="244">
        <v>2</v>
      </c>
      <c r="I509" s="245"/>
      <c r="J509" s="245"/>
      <c r="K509" s="241"/>
      <c r="L509" s="241"/>
      <c r="M509" s="246"/>
      <c r="N509" s="247"/>
      <c r="O509" s="248"/>
      <c r="P509" s="248"/>
      <c r="Q509" s="248"/>
      <c r="R509" s="248"/>
      <c r="S509" s="248"/>
      <c r="T509" s="248"/>
      <c r="U509" s="248"/>
      <c r="V509" s="248"/>
      <c r="W509" s="248"/>
      <c r="X509" s="249"/>
      <c r="Y509" s="13"/>
      <c r="Z509" s="13"/>
      <c r="AA509" s="13"/>
      <c r="AB509" s="13"/>
      <c r="AC509" s="13"/>
      <c r="AD509" s="13"/>
      <c r="AE509" s="13"/>
      <c r="AT509" s="250" t="s">
        <v>205</v>
      </c>
      <c r="AU509" s="250" t="s">
        <v>85</v>
      </c>
      <c r="AV509" s="13" t="s">
        <v>85</v>
      </c>
      <c r="AW509" s="13" t="s">
        <v>5</v>
      </c>
      <c r="AX509" s="13" t="s">
        <v>76</v>
      </c>
      <c r="AY509" s="250" t="s">
        <v>168</v>
      </c>
    </row>
    <row r="510" s="14" customFormat="1">
      <c r="A510" s="14"/>
      <c r="B510" s="251"/>
      <c r="C510" s="252"/>
      <c r="D510" s="235" t="s">
        <v>205</v>
      </c>
      <c r="E510" s="253" t="s">
        <v>1</v>
      </c>
      <c r="F510" s="254" t="s">
        <v>207</v>
      </c>
      <c r="G510" s="252"/>
      <c r="H510" s="255">
        <v>2</v>
      </c>
      <c r="I510" s="256"/>
      <c r="J510" s="256"/>
      <c r="K510" s="252"/>
      <c r="L510" s="252"/>
      <c r="M510" s="257"/>
      <c r="N510" s="258"/>
      <c r="O510" s="259"/>
      <c r="P510" s="259"/>
      <c r="Q510" s="259"/>
      <c r="R510" s="259"/>
      <c r="S510" s="259"/>
      <c r="T510" s="259"/>
      <c r="U510" s="259"/>
      <c r="V510" s="259"/>
      <c r="W510" s="259"/>
      <c r="X510" s="260"/>
      <c r="Y510" s="14"/>
      <c r="Z510" s="14"/>
      <c r="AA510" s="14"/>
      <c r="AB510" s="14"/>
      <c r="AC510" s="14"/>
      <c r="AD510" s="14"/>
      <c r="AE510" s="14"/>
      <c r="AT510" s="261" t="s">
        <v>205</v>
      </c>
      <c r="AU510" s="261" t="s">
        <v>85</v>
      </c>
      <c r="AV510" s="14" t="s">
        <v>175</v>
      </c>
      <c r="AW510" s="14" t="s">
        <v>5</v>
      </c>
      <c r="AX510" s="14" t="s">
        <v>83</v>
      </c>
      <c r="AY510" s="261" t="s">
        <v>168</v>
      </c>
    </row>
    <row r="511" s="2" customFormat="1" ht="24.15" customHeight="1">
      <c r="A511" s="38"/>
      <c r="B511" s="39"/>
      <c r="C511" s="221" t="s">
        <v>620</v>
      </c>
      <c r="D511" s="221" t="s">
        <v>171</v>
      </c>
      <c r="E511" s="222" t="s">
        <v>1732</v>
      </c>
      <c r="F511" s="223" t="s">
        <v>1733</v>
      </c>
      <c r="G511" s="224" t="s">
        <v>210</v>
      </c>
      <c r="H511" s="225">
        <v>0.592</v>
      </c>
      <c r="I511" s="226"/>
      <c r="J511" s="226"/>
      <c r="K511" s="227">
        <f>ROUND(P511*H511,2)</f>
        <v>0</v>
      </c>
      <c r="L511" s="223" t="s">
        <v>1</v>
      </c>
      <c r="M511" s="44"/>
      <c r="N511" s="228" t="s">
        <v>1</v>
      </c>
      <c r="O511" s="229" t="s">
        <v>39</v>
      </c>
      <c r="P511" s="230">
        <f>I511+J511</f>
        <v>0</v>
      </c>
      <c r="Q511" s="230">
        <f>ROUND(I511*H511,2)</f>
        <v>0</v>
      </c>
      <c r="R511" s="230">
        <f>ROUND(J511*H511,2)</f>
        <v>0</v>
      </c>
      <c r="S511" s="91"/>
      <c r="T511" s="231">
        <f>S511*H511</f>
        <v>0</v>
      </c>
      <c r="U511" s="231">
        <v>0</v>
      </c>
      <c r="V511" s="231">
        <f>U511*H511</f>
        <v>0</v>
      </c>
      <c r="W511" s="231">
        <v>0</v>
      </c>
      <c r="X511" s="232">
        <f>W511*H511</f>
        <v>0</v>
      </c>
      <c r="Y511" s="38"/>
      <c r="Z511" s="38"/>
      <c r="AA511" s="38"/>
      <c r="AB511" s="38"/>
      <c r="AC511" s="38"/>
      <c r="AD511" s="38"/>
      <c r="AE511" s="38"/>
      <c r="AR511" s="233" t="s">
        <v>175</v>
      </c>
      <c r="AT511" s="233" t="s">
        <v>171</v>
      </c>
      <c r="AU511" s="233" t="s">
        <v>85</v>
      </c>
      <c r="AY511" s="17" t="s">
        <v>168</v>
      </c>
      <c r="BE511" s="234">
        <f>IF(O511="základní",K511,0)</f>
        <v>0</v>
      </c>
      <c r="BF511" s="234">
        <f>IF(O511="snížená",K511,0)</f>
        <v>0</v>
      </c>
      <c r="BG511" s="234">
        <f>IF(O511="zákl. přenesená",K511,0)</f>
        <v>0</v>
      </c>
      <c r="BH511" s="234">
        <f>IF(O511="sníž. přenesená",K511,0)</f>
        <v>0</v>
      </c>
      <c r="BI511" s="234">
        <f>IF(O511="nulová",K511,0)</f>
        <v>0</v>
      </c>
      <c r="BJ511" s="17" t="s">
        <v>83</v>
      </c>
      <c r="BK511" s="234">
        <f>ROUND(P511*H511,2)</f>
        <v>0</v>
      </c>
      <c r="BL511" s="17" t="s">
        <v>175</v>
      </c>
      <c r="BM511" s="233" t="s">
        <v>623</v>
      </c>
    </row>
    <row r="512" s="2" customFormat="1">
      <c r="A512" s="38"/>
      <c r="B512" s="39"/>
      <c r="C512" s="40"/>
      <c r="D512" s="235" t="s">
        <v>176</v>
      </c>
      <c r="E512" s="40"/>
      <c r="F512" s="236" t="s">
        <v>1733</v>
      </c>
      <c r="G512" s="40"/>
      <c r="H512" s="40"/>
      <c r="I512" s="237"/>
      <c r="J512" s="237"/>
      <c r="K512" s="40"/>
      <c r="L512" s="40"/>
      <c r="M512" s="44"/>
      <c r="N512" s="238"/>
      <c r="O512" s="239"/>
      <c r="P512" s="91"/>
      <c r="Q512" s="91"/>
      <c r="R512" s="91"/>
      <c r="S512" s="91"/>
      <c r="T512" s="91"/>
      <c r="U512" s="91"/>
      <c r="V512" s="91"/>
      <c r="W512" s="91"/>
      <c r="X512" s="92"/>
      <c r="Y512" s="38"/>
      <c r="Z512" s="38"/>
      <c r="AA512" s="38"/>
      <c r="AB512" s="38"/>
      <c r="AC512" s="38"/>
      <c r="AD512" s="38"/>
      <c r="AE512" s="38"/>
      <c r="AT512" s="17" t="s">
        <v>176</v>
      </c>
      <c r="AU512" s="17" t="s">
        <v>85</v>
      </c>
    </row>
    <row r="513" s="13" customFormat="1">
      <c r="A513" s="13"/>
      <c r="B513" s="240"/>
      <c r="C513" s="241"/>
      <c r="D513" s="235" t="s">
        <v>205</v>
      </c>
      <c r="E513" s="242" t="s">
        <v>1</v>
      </c>
      <c r="F513" s="243" t="s">
        <v>1734</v>
      </c>
      <c r="G513" s="241"/>
      <c r="H513" s="244">
        <v>0.33600000000000004</v>
      </c>
      <c r="I513" s="245"/>
      <c r="J513" s="245"/>
      <c r="K513" s="241"/>
      <c r="L513" s="241"/>
      <c r="M513" s="246"/>
      <c r="N513" s="247"/>
      <c r="O513" s="248"/>
      <c r="P513" s="248"/>
      <c r="Q513" s="248"/>
      <c r="R513" s="248"/>
      <c r="S513" s="248"/>
      <c r="T513" s="248"/>
      <c r="U513" s="248"/>
      <c r="V513" s="248"/>
      <c r="W513" s="248"/>
      <c r="X513" s="249"/>
      <c r="Y513" s="13"/>
      <c r="Z513" s="13"/>
      <c r="AA513" s="13"/>
      <c r="AB513" s="13"/>
      <c r="AC513" s="13"/>
      <c r="AD513" s="13"/>
      <c r="AE513" s="13"/>
      <c r="AT513" s="250" t="s">
        <v>205</v>
      </c>
      <c r="AU513" s="250" t="s">
        <v>85</v>
      </c>
      <c r="AV513" s="13" t="s">
        <v>85</v>
      </c>
      <c r="AW513" s="13" t="s">
        <v>5</v>
      </c>
      <c r="AX513" s="13" t="s">
        <v>76</v>
      </c>
      <c r="AY513" s="250" t="s">
        <v>168</v>
      </c>
    </row>
    <row r="514" s="13" customFormat="1">
      <c r="A514" s="13"/>
      <c r="B514" s="240"/>
      <c r="C514" s="241"/>
      <c r="D514" s="235" t="s">
        <v>205</v>
      </c>
      <c r="E514" s="242" t="s">
        <v>1</v>
      </c>
      <c r="F514" s="243" t="s">
        <v>1735</v>
      </c>
      <c r="G514" s="241"/>
      <c r="H514" s="244">
        <v>0.256</v>
      </c>
      <c r="I514" s="245"/>
      <c r="J514" s="245"/>
      <c r="K514" s="241"/>
      <c r="L514" s="241"/>
      <c r="M514" s="246"/>
      <c r="N514" s="247"/>
      <c r="O514" s="248"/>
      <c r="P514" s="248"/>
      <c r="Q514" s="248"/>
      <c r="R514" s="248"/>
      <c r="S514" s="248"/>
      <c r="T514" s="248"/>
      <c r="U514" s="248"/>
      <c r="V514" s="248"/>
      <c r="W514" s="248"/>
      <c r="X514" s="249"/>
      <c r="Y514" s="13"/>
      <c r="Z514" s="13"/>
      <c r="AA514" s="13"/>
      <c r="AB514" s="13"/>
      <c r="AC514" s="13"/>
      <c r="AD514" s="13"/>
      <c r="AE514" s="13"/>
      <c r="AT514" s="250" t="s">
        <v>205</v>
      </c>
      <c r="AU514" s="250" t="s">
        <v>85</v>
      </c>
      <c r="AV514" s="13" t="s">
        <v>85</v>
      </c>
      <c r="AW514" s="13" t="s">
        <v>5</v>
      </c>
      <c r="AX514" s="13" t="s">
        <v>76</v>
      </c>
      <c r="AY514" s="250" t="s">
        <v>168</v>
      </c>
    </row>
    <row r="515" s="14" customFormat="1">
      <c r="A515" s="14"/>
      <c r="B515" s="251"/>
      <c r="C515" s="252"/>
      <c r="D515" s="235" t="s">
        <v>205</v>
      </c>
      <c r="E515" s="253" t="s">
        <v>1</v>
      </c>
      <c r="F515" s="254" t="s">
        <v>207</v>
      </c>
      <c r="G515" s="252"/>
      <c r="H515" s="255">
        <v>0.59200000000000008</v>
      </c>
      <c r="I515" s="256"/>
      <c r="J515" s="256"/>
      <c r="K515" s="252"/>
      <c r="L515" s="252"/>
      <c r="M515" s="257"/>
      <c r="N515" s="258"/>
      <c r="O515" s="259"/>
      <c r="P515" s="259"/>
      <c r="Q515" s="259"/>
      <c r="R515" s="259"/>
      <c r="S515" s="259"/>
      <c r="T515" s="259"/>
      <c r="U515" s="259"/>
      <c r="V515" s="259"/>
      <c r="W515" s="259"/>
      <c r="X515" s="260"/>
      <c r="Y515" s="14"/>
      <c r="Z515" s="14"/>
      <c r="AA515" s="14"/>
      <c r="AB515" s="14"/>
      <c r="AC515" s="14"/>
      <c r="AD515" s="14"/>
      <c r="AE515" s="14"/>
      <c r="AT515" s="261" t="s">
        <v>205</v>
      </c>
      <c r="AU515" s="261" t="s">
        <v>85</v>
      </c>
      <c r="AV515" s="14" t="s">
        <v>175</v>
      </c>
      <c r="AW515" s="14" t="s">
        <v>5</v>
      </c>
      <c r="AX515" s="14" t="s">
        <v>83</v>
      </c>
      <c r="AY515" s="261" t="s">
        <v>168</v>
      </c>
    </row>
    <row r="516" s="2" customFormat="1" ht="24.15" customHeight="1">
      <c r="A516" s="38"/>
      <c r="B516" s="39"/>
      <c r="C516" s="221" t="s">
        <v>386</v>
      </c>
      <c r="D516" s="221" t="s">
        <v>171</v>
      </c>
      <c r="E516" s="222" t="s">
        <v>637</v>
      </c>
      <c r="F516" s="223" t="s">
        <v>638</v>
      </c>
      <c r="G516" s="224" t="s">
        <v>478</v>
      </c>
      <c r="H516" s="225">
        <v>0.5</v>
      </c>
      <c r="I516" s="226"/>
      <c r="J516" s="226"/>
      <c r="K516" s="227">
        <f>ROUND(P516*H516,2)</f>
        <v>0</v>
      </c>
      <c r="L516" s="223" t="s">
        <v>1</v>
      </c>
      <c r="M516" s="44"/>
      <c r="N516" s="228" t="s">
        <v>1</v>
      </c>
      <c r="O516" s="229" t="s">
        <v>39</v>
      </c>
      <c r="P516" s="230">
        <f>I516+J516</f>
        <v>0</v>
      </c>
      <c r="Q516" s="230">
        <f>ROUND(I516*H516,2)</f>
        <v>0</v>
      </c>
      <c r="R516" s="230">
        <f>ROUND(J516*H516,2)</f>
        <v>0</v>
      </c>
      <c r="S516" s="91"/>
      <c r="T516" s="231">
        <f>S516*H516</f>
        <v>0</v>
      </c>
      <c r="U516" s="231">
        <v>0</v>
      </c>
      <c r="V516" s="231">
        <f>U516*H516</f>
        <v>0</v>
      </c>
      <c r="W516" s="231">
        <v>0</v>
      </c>
      <c r="X516" s="232">
        <f>W516*H516</f>
        <v>0</v>
      </c>
      <c r="Y516" s="38"/>
      <c r="Z516" s="38"/>
      <c r="AA516" s="38"/>
      <c r="AB516" s="38"/>
      <c r="AC516" s="38"/>
      <c r="AD516" s="38"/>
      <c r="AE516" s="38"/>
      <c r="AR516" s="233" t="s">
        <v>175</v>
      </c>
      <c r="AT516" s="233" t="s">
        <v>171</v>
      </c>
      <c r="AU516" s="233" t="s">
        <v>85</v>
      </c>
      <c r="AY516" s="17" t="s">
        <v>168</v>
      </c>
      <c r="BE516" s="234">
        <f>IF(O516="základní",K516,0)</f>
        <v>0</v>
      </c>
      <c r="BF516" s="234">
        <f>IF(O516="snížená",K516,0)</f>
        <v>0</v>
      </c>
      <c r="BG516" s="234">
        <f>IF(O516="zákl. přenesená",K516,0)</f>
        <v>0</v>
      </c>
      <c r="BH516" s="234">
        <f>IF(O516="sníž. přenesená",K516,0)</f>
        <v>0</v>
      </c>
      <c r="BI516" s="234">
        <f>IF(O516="nulová",K516,0)</f>
        <v>0</v>
      </c>
      <c r="BJ516" s="17" t="s">
        <v>83</v>
      </c>
      <c r="BK516" s="234">
        <f>ROUND(P516*H516,2)</f>
        <v>0</v>
      </c>
      <c r="BL516" s="17" t="s">
        <v>175</v>
      </c>
      <c r="BM516" s="233" t="s">
        <v>630</v>
      </c>
    </row>
    <row r="517" s="2" customFormat="1">
      <c r="A517" s="38"/>
      <c r="B517" s="39"/>
      <c r="C517" s="40"/>
      <c r="D517" s="235" t="s">
        <v>176</v>
      </c>
      <c r="E517" s="40"/>
      <c r="F517" s="236" t="s">
        <v>638</v>
      </c>
      <c r="G517" s="40"/>
      <c r="H517" s="40"/>
      <c r="I517" s="237"/>
      <c r="J517" s="237"/>
      <c r="K517" s="40"/>
      <c r="L517" s="40"/>
      <c r="M517" s="44"/>
      <c r="N517" s="238"/>
      <c r="O517" s="239"/>
      <c r="P517" s="91"/>
      <c r="Q517" s="91"/>
      <c r="R517" s="91"/>
      <c r="S517" s="91"/>
      <c r="T517" s="91"/>
      <c r="U517" s="91"/>
      <c r="V517" s="91"/>
      <c r="W517" s="91"/>
      <c r="X517" s="92"/>
      <c r="Y517" s="38"/>
      <c r="Z517" s="38"/>
      <c r="AA517" s="38"/>
      <c r="AB517" s="38"/>
      <c r="AC517" s="38"/>
      <c r="AD517" s="38"/>
      <c r="AE517" s="38"/>
      <c r="AT517" s="17" t="s">
        <v>176</v>
      </c>
      <c r="AU517" s="17" t="s">
        <v>85</v>
      </c>
    </row>
    <row r="518" s="13" customFormat="1">
      <c r="A518" s="13"/>
      <c r="B518" s="240"/>
      <c r="C518" s="241"/>
      <c r="D518" s="235" t="s">
        <v>205</v>
      </c>
      <c r="E518" s="242" t="s">
        <v>1</v>
      </c>
      <c r="F518" s="243" t="s">
        <v>1736</v>
      </c>
      <c r="G518" s="241"/>
      <c r="H518" s="244">
        <v>0.3</v>
      </c>
      <c r="I518" s="245"/>
      <c r="J518" s="245"/>
      <c r="K518" s="241"/>
      <c r="L518" s="241"/>
      <c r="M518" s="246"/>
      <c r="N518" s="247"/>
      <c r="O518" s="248"/>
      <c r="P518" s="248"/>
      <c r="Q518" s="248"/>
      <c r="R518" s="248"/>
      <c r="S518" s="248"/>
      <c r="T518" s="248"/>
      <c r="U518" s="248"/>
      <c r="V518" s="248"/>
      <c r="W518" s="248"/>
      <c r="X518" s="249"/>
      <c r="Y518" s="13"/>
      <c r="Z518" s="13"/>
      <c r="AA518" s="13"/>
      <c r="AB518" s="13"/>
      <c r="AC518" s="13"/>
      <c r="AD518" s="13"/>
      <c r="AE518" s="13"/>
      <c r="AT518" s="250" t="s">
        <v>205</v>
      </c>
      <c r="AU518" s="250" t="s">
        <v>85</v>
      </c>
      <c r="AV518" s="13" t="s">
        <v>85</v>
      </c>
      <c r="AW518" s="13" t="s">
        <v>5</v>
      </c>
      <c r="AX518" s="13" t="s">
        <v>76</v>
      </c>
      <c r="AY518" s="250" t="s">
        <v>168</v>
      </c>
    </row>
    <row r="519" s="13" customFormat="1">
      <c r="A519" s="13"/>
      <c r="B519" s="240"/>
      <c r="C519" s="241"/>
      <c r="D519" s="235" t="s">
        <v>205</v>
      </c>
      <c r="E519" s="242" t="s">
        <v>1</v>
      </c>
      <c r="F519" s="243" t="s">
        <v>1737</v>
      </c>
      <c r="G519" s="241"/>
      <c r="H519" s="244">
        <v>0.2</v>
      </c>
      <c r="I519" s="245"/>
      <c r="J519" s="245"/>
      <c r="K519" s="241"/>
      <c r="L519" s="241"/>
      <c r="M519" s="246"/>
      <c r="N519" s="247"/>
      <c r="O519" s="248"/>
      <c r="P519" s="248"/>
      <c r="Q519" s="248"/>
      <c r="R519" s="248"/>
      <c r="S519" s="248"/>
      <c r="T519" s="248"/>
      <c r="U519" s="248"/>
      <c r="V519" s="248"/>
      <c r="W519" s="248"/>
      <c r="X519" s="249"/>
      <c r="Y519" s="13"/>
      <c r="Z519" s="13"/>
      <c r="AA519" s="13"/>
      <c r="AB519" s="13"/>
      <c r="AC519" s="13"/>
      <c r="AD519" s="13"/>
      <c r="AE519" s="13"/>
      <c r="AT519" s="250" t="s">
        <v>205</v>
      </c>
      <c r="AU519" s="250" t="s">
        <v>85</v>
      </c>
      <c r="AV519" s="13" t="s">
        <v>85</v>
      </c>
      <c r="AW519" s="13" t="s">
        <v>5</v>
      </c>
      <c r="AX519" s="13" t="s">
        <v>76</v>
      </c>
      <c r="AY519" s="250" t="s">
        <v>168</v>
      </c>
    </row>
    <row r="520" s="14" customFormat="1">
      <c r="A520" s="14"/>
      <c r="B520" s="251"/>
      <c r="C520" s="252"/>
      <c r="D520" s="235" t="s">
        <v>205</v>
      </c>
      <c r="E520" s="253" t="s">
        <v>1</v>
      </c>
      <c r="F520" s="254" t="s">
        <v>207</v>
      </c>
      <c r="G520" s="252"/>
      <c r="H520" s="255">
        <v>0.5</v>
      </c>
      <c r="I520" s="256"/>
      <c r="J520" s="256"/>
      <c r="K520" s="252"/>
      <c r="L520" s="252"/>
      <c r="M520" s="257"/>
      <c r="N520" s="258"/>
      <c r="O520" s="259"/>
      <c r="P520" s="259"/>
      <c r="Q520" s="259"/>
      <c r="R520" s="259"/>
      <c r="S520" s="259"/>
      <c r="T520" s="259"/>
      <c r="U520" s="259"/>
      <c r="V520" s="259"/>
      <c r="W520" s="259"/>
      <c r="X520" s="260"/>
      <c r="Y520" s="14"/>
      <c r="Z520" s="14"/>
      <c r="AA520" s="14"/>
      <c r="AB520" s="14"/>
      <c r="AC520" s="14"/>
      <c r="AD520" s="14"/>
      <c r="AE520" s="14"/>
      <c r="AT520" s="261" t="s">
        <v>205</v>
      </c>
      <c r="AU520" s="261" t="s">
        <v>85</v>
      </c>
      <c r="AV520" s="14" t="s">
        <v>175</v>
      </c>
      <c r="AW520" s="14" t="s">
        <v>5</v>
      </c>
      <c r="AX520" s="14" t="s">
        <v>83</v>
      </c>
      <c r="AY520" s="261" t="s">
        <v>168</v>
      </c>
    </row>
    <row r="521" s="2" customFormat="1" ht="24.15" customHeight="1">
      <c r="A521" s="38"/>
      <c r="B521" s="39"/>
      <c r="C521" s="221" t="s">
        <v>632</v>
      </c>
      <c r="D521" s="221" t="s">
        <v>171</v>
      </c>
      <c r="E521" s="222" t="s">
        <v>643</v>
      </c>
      <c r="F521" s="223" t="s">
        <v>644</v>
      </c>
      <c r="G521" s="224" t="s">
        <v>203</v>
      </c>
      <c r="H521" s="225">
        <v>358.8</v>
      </c>
      <c r="I521" s="226"/>
      <c r="J521" s="226"/>
      <c r="K521" s="227">
        <f>ROUND(P521*H521,2)</f>
        <v>0</v>
      </c>
      <c r="L521" s="223" t="s">
        <v>1</v>
      </c>
      <c r="M521" s="44"/>
      <c r="N521" s="228" t="s">
        <v>1</v>
      </c>
      <c r="O521" s="229" t="s">
        <v>39</v>
      </c>
      <c r="P521" s="230">
        <f>I521+J521</f>
        <v>0</v>
      </c>
      <c r="Q521" s="230">
        <f>ROUND(I521*H521,2)</f>
        <v>0</v>
      </c>
      <c r="R521" s="230">
        <f>ROUND(J521*H521,2)</f>
        <v>0</v>
      </c>
      <c r="S521" s="91"/>
      <c r="T521" s="231">
        <f>S521*H521</f>
        <v>0</v>
      </c>
      <c r="U521" s="231">
        <v>0</v>
      </c>
      <c r="V521" s="231">
        <f>U521*H521</f>
        <v>0</v>
      </c>
      <c r="W521" s="231">
        <v>0</v>
      </c>
      <c r="X521" s="232">
        <f>W521*H521</f>
        <v>0</v>
      </c>
      <c r="Y521" s="38"/>
      <c r="Z521" s="38"/>
      <c r="AA521" s="38"/>
      <c r="AB521" s="38"/>
      <c r="AC521" s="38"/>
      <c r="AD521" s="38"/>
      <c r="AE521" s="38"/>
      <c r="AR521" s="233" t="s">
        <v>175</v>
      </c>
      <c r="AT521" s="233" t="s">
        <v>171</v>
      </c>
      <c r="AU521" s="233" t="s">
        <v>85</v>
      </c>
      <c r="AY521" s="17" t="s">
        <v>168</v>
      </c>
      <c r="BE521" s="234">
        <f>IF(O521="základní",K521,0)</f>
        <v>0</v>
      </c>
      <c r="BF521" s="234">
        <f>IF(O521="snížená",K521,0)</f>
        <v>0</v>
      </c>
      <c r="BG521" s="234">
        <f>IF(O521="zákl. přenesená",K521,0)</f>
        <v>0</v>
      </c>
      <c r="BH521" s="234">
        <f>IF(O521="sníž. přenesená",K521,0)</f>
        <v>0</v>
      </c>
      <c r="BI521" s="234">
        <f>IF(O521="nulová",K521,0)</f>
        <v>0</v>
      </c>
      <c r="BJ521" s="17" t="s">
        <v>83</v>
      </c>
      <c r="BK521" s="234">
        <f>ROUND(P521*H521,2)</f>
        <v>0</v>
      </c>
      <c r="BL521" s="17" t="s">
        <v>175</v>
      </c>
      <c r="BM521" s="233" t="s">
        <v>635</v>
      </c>
    </row>
    <row r="522" s="2" customFormat="1">
      <c r="A522" s="38"/>
      <c r="B522" s="39"/>
      <c r="C522" s="40"/>
      <c r="D522" s="235" t="s">
        <v>176</v>
      </c>
      <c r="E522" s="40"/>
      <c r="F522" s="236" t="s">
        <v>644</v>
      </c>
      <c r="G522" s="40"/>
      <c r="H522" s="40"/>
      <c r="I522" s="237"/>
      <c r="J522" s="237"/>
      <c r="K522" s="40"/>
      <c r="L522" s="40"/>
      <c r="M522" s="44"/>
      <c r="N522" s="238"/>
      <c r="O522" s="239"/>
      <c r="P522" s="91"/>
      <c r="Q522" s="91"/>
      <c r="R522" s="91"/>
      <c r="S522" s="91"/>
      <c r="T522" s="91"/>
      <c r="U522" s="91"/>
      <c r="V522" s="91"/>
      <c r="W522" s="91"/>
      <c r="X522" s="92"/>
      <c r="Y522" s="38"/>
      <c r="Z522" s="38"/>
      <c r="AA522" s="38"/>
      <c r="AB522" s="38"/>
      <c r="AC522" s="38"/>
      <c r="AD522" s="38"/>
      <c r="AE522" s="38"/>
      <c r="AT522" s="17" t="s">
        <v>176</v>
      </c>
      <c r="AU522" s="17" t="s">
        <v>85</v>
      </c>
    </row>
    <row r="523" s="13" customFormat="1">
      <c r="A523" s="13"/>
      <c r="B523" s="240"/>
      <c r="C523" s="241"/>
      <c r="D523" s="235" t="s">
        <v>205</v>
      </c>
      <c r="E523" s="242" t="s">
        <v>1</v>
      </c>
      <c r="F523" s="243" t="s">
        <v>646</v>
      </c>
      <c r="G523" s="241"/>
      <c r="H523" s="244">
        <v>38.4</v>
      </c>
      <c r="I523" s="245"/>
      <c r="J523" s="245"/>
      <c r="K523" s="241"/>
      <c r="L523" s="241"/>
      <c r="M523" s="246"/>
      <c r="N523" s="247"/>
      <c r="O523" s="248"/>
      <c r="P523" s="248"/>
      <c r="Q523" s="248"/>
      <c r="R523" s="248"/>
      <c r="S523" s="248"/>
      <c r="T523" s="248"/>
      <c r="U523" s="248"/>
      <c r="V523" s="248"/>
      <c r="W523" s="248"/>
      <c r="X523" s="249"/>
      <c r="Y523" s="13"/>
      <c r="Z523" s="13"/>
      <c r="AA523" s="13"/>
      <c r="AB523" s="13"/>
      <c r="AC523" s="13"/>
      <c r="AD523" s="13"/>
      <c r="AE523" s="13"/>
      <c r="AT523" s="250" t="s">
        <v>205</v>
      </c>
      <c r="AU523" s="250" t="s">
        <v>85</v>
      </c>
      <c r="AV523" s="13" t="s">
        <v>85</v>
      </c>
      <c r="AW523" s="13" t="s">
        <v>5</v>
      </c>
      <c r="AX523" s="13" t="s">
        <v>76</v>
      </c>
      <c r="AY523" s="250" t="s">
        <v>168</v>
      </c>
    </row>
    <row r="524" s="13" customFormat="1">
      <c r="A524" s="13"/>
      <c r="B524" s="240"/>
      <c r="C524" s="241"/>
      <c r="D524" s="235" t="s">
        <v>205</v>
      </c>
      <c r="E524" s="242" t="s">
        <v>1</v>
      </c>
      <c r="F524" s="243" t="s">
        <v>647</v>
      </c>
      <c r="G524" s="241"/>
      <c r="H524" s="244">
        <v>226.8</v>
      </c>
      <c r="I524" s="245"/>
      <c r="J524" s="245"/>
      <c r="K524" s="241"/>
      <c r="L524" s="241"/>
      <c r="M524" s="246"/>
      <c r="N524" s="247"/>
      <c r="O524" s="248"/>
      <c r="P524" s="248"/>
      <c r="Q524" s="248"/>
      <c r="R524" s="248"/>
      <c r="S524" s="248"/>
      <c r="T524" s="248"/>
      <c r="U524" s="248"/>
      <c r="V524" s="248"/>
      <c r="W524" s="248"/>
      <c r="X524" s="249"/>
      <c r="Y524" s="13"/>
      <c r="Z524" s="13"/>
      <c r="AA524" s="13"/>
      <c r="AB524" s="13"/>
      <c r="AC524" s="13"/>
      <c r="AD524" s="13"/>
      <c r="AE524" s="13"/>
      <c r="AT524" s="250" t="s">
        <v>205</v>
      </c>
      <c r="AU524" s="250" t="s">
        <v>85</v>
      </c>
      <c r="AV524" s="13" t="s">
        <v>85</v>
      </c>
      <c r="AW524" s="13" t="s">
        <v>5</v>
      </c>
      <c r="AX524" s="13" t="s">
        <v>76</v>
      </c>
      <c r="AY524" s="250" t="s">
        <v>168</v>
      </c>
    </row>
    <row r="525" s="13" customFormat="1">
      <c r="A525" s="13"/>
      <c r="B525" s="240"/>
      <c r="C525" s="241"/>
      <c r="D525" s="235" t="s">
        <v>205</v>
      </c>
      <c r="E525" s="242" t="s">
        <v>1</v>
      </c>
      <c r="F525" s="243" t="s">
        <v>648</v>
      </c>
      <c r="G525" s="241"/>
      <c r="H525" s="244">
        <v>93.6</v>
      </c>
      <c r="I525" s="245"/>
      <c r="J525" s="245"/>
      <c r="K525" s="241"/>
      <c r="L525" s="241"/>
      <c r="M525" s="246"/>
      <c r="N525" s="247"/>
      <c r="O525" s="248"/>
      <c r="P525" s="248"/>
      <c r="Q525" s="248"/>
      <c r="R525" s="248"/>
      <c r="S525" s="248"/>
      <c r="T525" s="248"/>
      <c r="U525" s="248"/>
      <c r="V525" s="248"/>
      <c r="W525" s="248"/>
      <c r="X525" s="249"/>
      <c r="Y525" s="13"/>
      <c r="Z525" s="13"/>
      <c r="AA525" s="13"/>
      <c r="AB525" s="13"/>
      <c r="AC525" s="13"/>
      <c r="AD525" s="13"/>
      <c r="AE525" s="13"/>
      <c r="AT525" s="250" t="s">
        <v>205</v>
      </c>
      <c r="AU525" s="250" t="s">
        <v>85</v>
      </c>
      <c r="AV525" s="13" t="s">
        <v>85</v>
      </c>
      <c r="AW525" s="13" t="s">
        <v>5</v>
      </c>
      <c r="AX525" s="13" t="s">
        <v>76</v>
      </c>
      <c r="AY525" s="250" t="s">
        <v>168</v>
      </c>
    </row>
    <row r="526" s="14" customFormat="1">
      <c r="A526" s="14"/>
      <c r="B526" s="251"/>
      <c r="C526" s="252"/>
      <c r="D526" s="235" t="s">
        <v>205</v>
      </c>
      <c r="E526" s="253" t="s">
        <v>1</v>
      </c>
      <c r="F526" s="254" t="s">
        <v>207</v>
      </c>
      <c r="G526" s="252"/>
      <c r="H526" s="255">
        <v>358.79999999999996</v>
      </c>
      <c r="I526" s="256"/>
      <c r="J526" s="256"/>
      <c r="K526" s="252"/>
      <c r="L526" s="252"/>
      <c r="M526" s="257"/>
      <c r="N526" s="258"/>
      <c r="O526" s="259"/>
      <c r="P526" s="259"/>
      <c r="Q526" s="259"/>
      <c r="R526" s="259"/>
      <c r="S526" s="259"/>
      <c r="T526" s="259"/>
      <c r="U526" s="259"/>
      <c r="V526" s="259"/>
      <c r="W526" s="259"/>
      <c r="X526" s="260"/>
      <c r="Y526" s="14"/>
      <c r="Z526" s="14"/>
      <c r="AA526" s="14"/>
      <c r="AB526" s="14"/>
      <c r="AC526" s="14"/>
      <c r="AD526" s="14"/>
      <c r="AE526" s="14"/>
      <c r="AT526" s="261" t="s">
        <v>205</v>
      </c>
      <c r="AU526" s="261" t="s">
        <v>85</v>
      </c>
      <c r="AV526" s="14" t="s">
        <v>175</v>
      </c>
      <c r="AW526" s="14" t="s">
        <v>5</v>
      </c>
      <c r="AX526" s="14" t="s">
        <v>83</v>
      </c>
      <c r="AY526" s="261" t="s">
        <v>168</v>
      </c>
    </row>
    <row r="527" s="12" customFormat="1" ht="22.8" customHeight="1">
      <c r="A527" s="12"/>
      <c r="B527" s="204"/>
      <c r="C527" s="205"/>
      <c r="D527" s="206" t="s">
        <v>75</v>
      </c>
      <c r="E527" s="219" t="s">
        <v>649</v>
      </c>
      <c r="F527" s="219" t="s">
        <v>650</v>
      </c>
      <c r="G527" s="205"/>
      <c r="H527" s="205"/>
      <c r="I527" s="208"/>
      <c r="J527" s="208"/>
      <c r="K527" s="220">
        <f>BK527</f>
        <v>0</v>
      </c>
      <c r="L527" s="205"/>
      <c r="M527" s="210"/>
      <c r="N527" s="211"/>
      <c r="O527" s="212"/>
      <c r="P527" s="212"/>
      <c r="Q527" s="213">
        <f>SUM(Q528:Q537)</f>
        <v>0</v>
      </c>
      <c r="R527" s="213">
        <f>SUM(R528:R537)</f>
        <v>0</v>
      </c>
      <c r="S527" s="212"/>
      <c r="T527" s="214">
        <f>SUM(T528:T537)</f>
        <v>0</v>
      </c>
      <c r="U527" s="212"/>
      <c r="V527" s="214">
        <f>SUM(V528:V537)</f>
        <v>0</v>
      </c>
      <c r="W527" s="212"/>
      <c r="X527" s="215">
        <f>SUM(X528:X537)</f>
        <v>0</v>
      </c>
      <c r="Y527" s="12"/>
      <c r="Z527" s="12"/>
      <c r="AA527" s="12"/>
      <c r="AB527" s="12"/>
      <c r="AC527" s="12"/>
      <c r="AD527" s="12"/>
      <c r="AE527" s="12"/>
      <c r="AR527" s="216" t="s">
        <v>83</v>
      </c>
      <c r="AT527" s="217" t="s">
        <v>75</v>
      </c>
      <c r="AU527" s="217" t="s">
        <v>83</v>
      </c>
      <c r="AY527" s="216" t="s">
        <v>168</v>
      </c>
      <c r="BK527" s="218">
        <f>SUM(BK528:BK537)</f>
        <v>0</v>
      </c>
    </row>
    <row r="528" s="2" customFormat="1" ht="24.15" customHeight="1">
      <c r="A528" s="38"/>
      <c r="B528" s="39"/>
      <c r="C528" s="221" t="s">
        <v>390</v>
      </c>
      <c r="D528" s="221" t="s">
        <v>171</v>
      </c>
      <c r="E528" s="222" t="s">
        <v>651</v>
      </c>
      <c r="F528" s="223" t="s">
        <v>652</v>
      </c>
      <c r="G528" s="224" t="s">
        <v>226</v>
      </c>
      <c r="H528" s="225">
        <v>61.384</v>
      </c>
      <c r="I528" s="226"/>
      <c r="J528" s="226"/>
      <c r="K528" s="227">
        <f>ROUND(P528*H528,2)</f>
        <v>0</v>
      </c>
      <c r="L528" s="223" t="s">
        <v>1</v>
      </c>
      <c r="M528" s="44"/>
      <c r="N528" s="228" t="s">
        <v>1</v>
      </c>
      <c r="O528" s="229" t="s">
        <v>39</v>
      </c>
      <c r="P528" s="230">
        <f>I528+J528</f>
        <v>0</v>
      </c>
      <c r="Q528" s="230">
        <f>ROUND(I528*H528,2)</f>
        <v>0</v>
      </c>
      <c r="R528" s="230">
        <f>ROUND(J528*H528,2)</f>
        <v>0</v>
      </c>
      <c r="S528" s="91"/>
      <c r="T528" s="231">
        <f>S528*H528</f>
        <v>0</v>
      </c>
      <c r="U528" s="231">
        <v>0</v>
      </c>
      <c r="V528" s="231">
        <f>U528*H528</f>
        <v>0</v>
      </c>
      <c r="W528" s="231">
        <v>0</v>
      </c>
      <c r="X528" s="232">
        <f>W528*H528</f>
        <v>0</v>
      </c>
      <c r="Y528" s="38"/>
      <c r="Z528" s="38"/>
      <c r="AA528" s="38"/>
      <c r="AB528" s="38"/>
      <c r="AC528" s="38"/>
      <c r="AD528" s="38"/>
      <c r="AE528" s="38"/>
      <c r="AR528" s="233" t="s">
        <v>175</v>
      </c>
      <c r="AT528" s="233" t="s">
        <v>171</v>
      </c>
      <c r="AU528" s="233" t="s">
        <v>85</v>
      </c>
      <c r="AY528" s="17" t="s">
        <v>168</v>
      </c>
      <c r="BE528" s="234">
        <f>IF(O528="základní",K528,0)</f>
        <v>0</v>
      </c>
      <c r="BF528" s="234">
        <f>IF(O528="snížená",K528,0)</f>
        <v>0</v>
      </c>
      <c r="BG528" s="234">
        <f>IF(O528="zákl. přenesená",K528,0)</f>
        <v>0</v>
      </c>
      <c r="BH528" s="234">
        <f>IF(O528="sníž. přenesená",K528,0)</f>
        <v>0</v>
      </c>
      <c r="BI528" s="234">
        <f>IF(O528="nulová",K528,0)</f>
        <v>0</v>
      </c>
      <c r="BJ528" s="17" t="s">
        <v>83</v>
      </c>
      <c r="BK528" s="234">
        <f>ROUND(P528*H528,2)</f>
        <v>0</v>
      </c>
      <c r="BL528" s="17" t="s">
        <v>175</v>
      </c>
      <c r="BM528" s="233" t="s">
        <v>639</v>
      </c>
    </row>
    <row r="529" s="2" customFormat="1">
      <c r="A529" s="38"/>
      <c r="B529" s="39"/>
      <c r="C529" s="40"/>
      <c r="D529" s="235" t="s">
        <v>176</v>
      </c>
      <c r="E529" s="40"/>
      <c r="F529" s="236" t="s">
        <v>652</v>
      </c>
      <c r="G529" s="40"/>
      <c r="H529" s="40"/>
      <c r="I529" s="237"/>
      <c r="J529" s="237"/>
      <c r="K529" s="40"/>
      <c r="L529" s="40"/>
      <c r="M529" s="44"/>
      <c r="N529" s="238"/>
      <c r="O529" s="239"/>
      <c r="P529" s="91"/>
      <c r="Q529" s="91"/>
      <c r="R529" s="91"/>
      <c r="S529" s="91"/>
      <c r="T529" s="91"/>
      <c r="U529" s="91"/>
      <c r="V529" s="91"/>
      <c r="W529" s="91"/>
      <c r="X529" s="92"/>
      <c r="Y529" s="38"/>
      <c r="Z529" s="38"/>
      <c r="AA529" s="38"/>
      <c r="AB529" s="38"/>
      <c r="AC529" s="38"/>
      <c r="AD529" s="38"/>
      <c r="AE529" s="38"/>
      <c r="AT529" s="17" t="s">
        <v>176</v>
      </c>
      <c r="AU529" s="17" t="s">
        <v>85</v>
      </c>
    </row>
    <row r="530" s="2" customFormat="1" ht="24.15" customHeight="1">
      <c r="A530" s="38"/>
      <c r="B530" s="39"/>
      <c r="C530" s="221" t="s">
        <v>642</v>
      </c>
      <c r="D530" s="221" t="s">
        <v>171</v>
      </c>
      <c r="E530" s="222" t="s">
        <v>655</v>
      </c>
      <c r="F530" s="223" t="s">
        <v>656</v>
      </c>
      <c r="G530" s="224" t="s">
        <v>226</v>
      </c>
      <c r="H530" s="225">
        <v>61.384</v>
      </c>
      <c r="I530" s="226"/>
      <c r="J530" s="226"/>
      <c r="K530" s="227">
        <f>ROUND(P530*H530,2)</f>
        <v>0</v>
      </c>
      <c r="L530" s="223" t="s">
        <v>1</v>
      </c>
      <c r="M530" s="44"/>
      <c r="N530" s="228" t="s">
        <v>1</v>
      </c>
      <c r="O530" s="229" t="s">
        <v>39</v>
      </c>
      <c r="P530" s="230">
        <f>I530+J530</f>
        <v>0</v>
      </c>
      <c r="Q530" s="230">
        <f>ROUND(I530*H530,2)</f>
        <v>0</v>
      </c>
      <c r="R530" s="230">
        <f>ROUND(J530*H530,2)</f>
        <v>0</v>
      </c>
      <c r="S530" s="91"/>
      <c r="T530" s="231">
        <f>S530*H530</f>
        <v>0</v>
      </c>
      <c r="U530" s="231">
        <v>0</v>
      </c>
      <c r="V530" s="231">
        <f>U530*H530</f>
        <v>0</v>
      </c>
      <c r="W530" s="231">
        <v>0</v>
      </c>
      <c r="X530" s="232">
        <f>W530*H530</f>
        <v>0</v>
      </c>
      <c r="Y530" s="38"/>
      <c r="Z530" s="38"/>
      <c r="AA530" s="38"/>
      <c r="AB530" s="38"/>
      <c r="AC530" s="38"/>
      <c r="AD530" s="38"/>
      <c r="AE530" s="38"/>
      <c r="AR530" s="233" t="s">
        <v>175</v>
      </c>
      <c r="AT530" s="233" t="s">
        <v>171</v>
      </c>
      <c r="AU530" s="233" t="s">
        <v>85</v>
      </c>
      <c r="AY530" s="17" t="s">
        <v>168</v>
      </c>
      <c r="BE530" s="234">
        <f>IF(O530="základní",K530,0)</f>
        <v>0</v>
      </c>
      <c r="BF530" s="234">
        <f>IF(O530="snížená",K530,0)</f>
        <v>0</v>
      </c>
      <c r="BG530" s="234">
        <f>IF(O530="zákl. přenesená",K530,0)</f>
        <v>0</v>
      </c>
      <c r="BH530" s="234">
        <f>IF(O530="sníž. přenesená",K530,0)</f>
        <v>0</v>
      </c>
      <c r="BI530" s="234">
        <f>IF(O530="nulová",K530,0)</f>
        <v>0</v>
      </c>
      <c r="BJ530" s="17" t="s">
        <v>83</v>
      </c>
      <c r="BK530" s="234">
        <f>ROUND(P530*H530,2)</f>
        <v>0</v>
      </c>
      <c r="BL530" s="17" t="s">
        <v>175</v>
      </c>
      <c r="BM530" s="233" t="s">
        <v>645</v>
      </c>
    </row>
    <row r="531" s="2" customFormat="1">
      <c r="A531" s="38"/>
      <c r="B531" s="39"/>
      <c r="C531" s="40"/>
      <c r="D531" s="235" t="s">
        <v>176</v>
      </c>
      <c r="E531" s="40"/>
      <c r="F531" s="236" t="s">
        <v>656</v>
      </c>
      <c r="G531" s="40"/>
      <c r="H531" s="40"/>
      <c r="I531" s="237"/>
      <c r="J531" s="237"/>
      <c r="K531" s="40"/>
      <c r="L531" s="40"/>
      <c r="M531" s="44"/>
      <c r="N531" s="238"/>
      <c r="O531" s="239"/>
      <c r="P531" s="91"/>
      <c r="Q531" s="91"/>
      <c r="R531" s="91"/>
      <c r="S531" s="91"/>
      <c r="T531" s="91"/>
      <c r="U531" s="91"/>
      <c r="V531" s="91"/>
      <c r="W531" s="91"/>
      <c r="X531" s="92"/>
      <c r="Y531" s="38"/>
      <c r="Z531" s="38"/>
      <c r="AA531" s="38"/>
      <c r="AB531" s="38"/>
      <c r="AC531" s="38"/>
      <c r="AD531" s="38"/>
      <c r="AE531" s="38"/>
      <c r="AT531" s="17" t="s">
        <v>176</v>
      </c>
      <c r="AU531" s="17" t="s">
        <v>85</v>
      </c>
    </row>
    <row r="532" s="2" customFormat="1" ht="24.15" customHeight="1">
      <c r="A532" s="38"/>
      <c r="B532" s="39"/>
      <c r="C532" s="221" t="s">
        <v>394</v>
      </c>
      <c r="D532" s="221" t="s">
        <v>171</v>
      </c>
      <c r="E532" s="222" t="s">
        <v>658</v>
      </c>
      <c r="F532" s="223" t="s">
        <v>659</v>
      </c>
      <c r="G532" s="224" t="s">
        <v>226</v>
      </c>
      <c r="H532" s="225">
        <v>859.376</v>
      </c>
      <c r="I532" s="226"/>
      <c r="J532" s="226"/>
      <c r="K532" s="227">
        <f>ROUND(P532*H532,2)</f>
        <v>0</v>
      </c>
      <c r="L532" s="223" t="s">
        <v>1</v>
      </c>
      <c r="M532" s="44"/>
      <c r="N532" s="228" t="s">
        <v>1</v>
      </c>
      <c r="O532" s="229" t="s">
        <v>39</v>
      </c>
      <c r="P532" s="230">
        <f>I532+J532</f>
        <v>0</v>
      </c>
      <c r="Q532" s="230">
        <f>ROUND(I532*H532,2)</f>
        <v>0</v>
      </c>
      <c r="R532" s="230">
        <f>ROUND(J532*H532,2)</f>
        <v>0</v>
      </c>
      <c r="S532" s="91"/>
      <c r="T532" s="231">
        <f>S532*H532</f>
        <v>0</v>
      </c>
      <c r="U532" s="231">
        <v>0</v>
      </c>
      <c r="V532" s="231">
        <f>U532*H532</f>
        <v>0</v>
      </c>
      <c r="W532" s="231">
        <v>0</v>
      </c>
      <c r="X532" s="232">
        <f>W532*H532</f>
        <v>0</v>
      </c>
      <c r="Y532" s="38"/>
      <c r="Z532" s="38"/>
      <c r="AA532" s="38"/>
      <c r="AB532" s="38"/>
      <c r="AC532" s="38"/>
      <c r="AD532" s="38"/>
      <c r="AE532" s="38"/>
      <c r="AR532" s="233" t="s">
        <v>175</v>
      </c>
      <c r="AT532" s="233" t="s">
        <v>171</v>
      </c>
      <c r="AU532" s="233" t="s">
        <v>85</v>
      </c>
      <c r="AY532" s="17" t="s">
        <v>168</v>
      </c>
      <c r="BE532" s="234">
        <f>IF(O532="základní",K532,0)</f>
        <v>0</v>
      </c>
      <c r="BF532" s="234">
        <f>IF(O532="snížená",K532,0)</f>
        <v>0</v>
      </c>
      <c r="BG532" s="234">
        <f>IF(O532="zákl. přenesená",K532,0)</f>
        <v>0</v>
      </c>
      <c r="BH532" s="234">
        <f>IF(O532="sníž. přenesená",K532,0)</f>
        <v>0</v>
      </c>
      <c r="BI532" s="234">
        <f>IF(O532="nulová",K532,0)</f>
        <v>0</v>
      </c>
      <c r="BJ532" s="17" t="s">
        <v>83</v>
      </c>
      <c r="BK532" s="234">
        <f>ROUND(P532*H532,2)</f>
        <v>0</v>
      </c>
      <c r="BL532" s="17" t="s">
        <v>175</v>
      </c>
      <c r="BM532" s="233" t="s">
        <v>653</v>
      </c>
    </row>
    <row r="533" s="2" customFormat="1">
      <c r="A533" s="38"/>
      <c r="B533" s="39"/>
      <c r="C533" s="40"/>
      <c r="D533" s="235" t="s">
        <v>176</v>
      </c>
      <c r="E533" s="40"/>
      <c r="F533" s="236" t="s">
        <v>659</v>
      </c>
      <c r="G533" s="40"/>
      <c r="H533" s="40"/>
      <c r="I533" s="237"/>
      <c r="J533" s="237"/>
      <c r="K533" s="40"/>
      <c r="L533" s="40"/>
      <c r="M533" s="44"/>
      <c r="N533" s="238"/>
      <c r="O533" s="239"/>
      <c r="P533" s="91"/>
      <c r="Q533" s="91"/>
      <c r="R533" s="91"/>
      <c r="S533" s="91"/>
      <c r="T533" s="91"/>
      <c r="U533" s="91"/>
      <c r="V533" s="91"/>
      <c r="W533" s="91"/>
      <c r="X533" s="92"/>
      <c r="Y533" s="38"/>
      <c r="Z533" s="38"/>
      <c r="AA533" s="38"/>
      <c r="AB533" s="38"/>
      <c r="AC533" s="38"/>
      <c r="AD533" s="38"/>
      <c r="AE533" s="38"/>
      <c r="AT533" s="17" t="s">
        <v>176</v>
      </c>
      <c r="AU533" s="17" t="s">
        <v>85</v>
      </c>
    </row>
    <row r="534" s="13" customFormat="1">
      <c r="A534" s="13"/>
      <c r="B534" s="240"/>
      <c r="C534" s="241"/>
      <c r="D534" s="235" t="s">
        <v>205</v>
      </c>
      <c r="E534" s="242" t="s">
        <v>1</v>
      </c>
      <c r="F534" s="243" t="s">
        <v>1738</v>
      </c>
      <c r="G534" s="241"/>
      <c r="H534" s="244">
        <v>859.376</v>
      </c>
      <c r="I534" s="245"/>
      <c r="J534" s="245"/>
      <c r="K534" s="241"/>
      <c r="L534" s="241"/>
      <c r="M534" s="246"/>
      <c r="N534" s="247"/>
      <c r="O534" s="248"/>
      <c r="P534" s="248"/>
      <c r="Q534" s="248"/>
      <c r="R534" s="248"/>
      <c r="S534" s="248"/>
      <c r="T534" s="248"/>
      <c r="U534" s="248"/>
      <c r="V534" s="248"/>
      <c r="W534" s="248"/>
      <c r="X534" s="249"/>
      <c r="Y534" s="13"/>
      <c r="Z534" s="13"/>
      <c r="AA534" s="13"/>
      <c r="AB534" s="13"/>
      <c r="AC534" s="13"/>
      <c r="AD534" s="13"/>
      <c r="AE534" s="13"/>
      <c r="AT534" s="250" t="s">
        <v>205</v>
      </c>
      <c r="AU534" s="250" t="s">
        <v>85</v>
      </c>
      <c r="AV534" s="13" t="s">
        <v>85</v>
      </c>
      <c r="AW534" s="13" t="s">
        <v>5</v>
      </c>
      <c r="AX534" s="13" t="s">
        <v>76</v>
      </c>
      <c r="AY534" s="250" t="s">
        <v>168</v>
      </c>
    </row>
    <row r="535" s="14" customFormat="1">
      <c r="A535" s="14"/>
      <c r="B535" s="251"/>
      <c r="C535" s="252"/>
      <c r="D535" s="235" t="s">
        <v>205</v>
      </c>
      <c r="E535" s="253" t="s">
        <v>1</v>
      </c>
      <c r="F535" s="254" t="s">
        <v>207</v>
      </c>
      <c r="G535" s="252"/>
      <c r="H535" s="255">
        <v>859.376</v>
      </c>
      <c r="I535" s="256"/>
      <c r="J535" s="256"/>
      <c r="K535" s="252"/>
      <c r="L535" s="252"/>
      <c r="M535" s="257"/>
      <c r="N535" s="258"/>
      <c r="O535" s="259"/>
      <c r="P535" s="259"/>
      <c r="Q535" s="259"/>
      <c r="R535" s="259"/>
      <c r="S535" s="259"/>
      <c r="T535" s="259"/>
      <c r="U535" s="259"/>
      <c r="V535" s="259"/>
      <c r="W535" s="259"/>
      <c r="X535" s="260"/>
      <c r="Y535" s="14"/>
      <c r="Z535" s="14"/>
      <c r="AA535" s="14"/>
      <c r="AB535" s="14"/>
      <c r="AC535" s="14"/>
      <c r="AD535" s="14"/>
      <c r="AE535" s="14"/>
      <c r="AT535" s="261" t="s">
        <v>205</v>
      </c>
      <c r="AU535" s="261" t="s">
        <v>85</v>
      </c>
      <c r="AV535" s="14" t="s">
        <v>175</v>
      </c>
      <c r="AW535" s="14" t="s">
        <v>5</v>
      </c>
      <c r="AX535" s="14" t="s">
        <v>83</v>
      </c>
      <c r="AY535" s="261" t="s">
        <v>168</v>
      </c>
    </row>
    <row r="536" s="2" customFormat="1" ht="44.25" customHeight="1">
      <c r="A536" s="38"/>
      <c r="B536" s="39"/>
      <c r="C536" s="221" t="s">
        <v>654</v>
      </c>
      <c r="D536" s="221" t="s">
        <v>171</v>
      </c>
      <c r="E536" s="222" t="s">
        <v>663</v>
      </c>
      <c r="F536" s="223" t="s">
        <v>664</v>
      </c>
      <c r="G536" s="224" t="s">
        <v>226</v>
      </c>
      <c r="H536" s="225">
        <v>61.384</v>
      </c>
      <c r="I536" s="226"/>
      <c r="J536" s="226"/>
      <c r="K536" s="227">
        <f>ROUND(P536*H536,2)</f>
        <v>0</v>
      </c>
      <c r="L536" s="223" t="s">
        <v>1</v>
      </c>
      <c r="M536" s="44"/>
      <c r="N536" s="228" t="s">
        <v>1</v>
      </c>
      <c r="O536" s="229" t="s">
        <v>39</v>
      </c>
      <c r="P536" s="230">
        <f>I536+J536</f>
        <v>0</v>
      </c>
      <c r="Q536" s="230">
        <f>ROUND(I536*H536,2)</f>
        <v>0</v>
      </c>
      <c r="R536" s="230">
        <f>ROUND(J536*H536,2)</f>
        <v>0</v>
      </c>
      <c r="S536" s="91"/>
      <c r="T536" s="231">
        <f>S536*H536</f>
        <v>0</v>
      </c>
      <c r="U536" s="231">
        <v>0</v>
      </c>
      <c r="V536" s="231">
        <f>U536*H536</f>
        <v>0</v>
      </c>
      <c r="W536" s="231">
        <v>0</v>
      </c>
      <c r="X536" s="232">
        <f>W536*H536</f>
        <v>0</v>
      </c>
      <c r="Y536" s="38"/>
      <c r="Z536" s="38"/>
      <c r="AA536" s="38"/>
      <c r="AB536" s="38"/>
      <c r="AC536" s="38"/>
      <c r="AD536" s="38"/>
      <c r="AE536" s="38"/>
      <c r="AR536" s="233" t="s">
        <v>175</v>
      </c>
      <c r="AT536" s="233" t="s">
        <v>171</v>
      </c>
      <c r="AU536" s="233" t="s">
        <v>85</v>
      </c>
      <c r="AY536" s="17" t="s">
        <v>168</v>
      </c>
      <c r="BE536" s="234">
        <f>IF(O536="základní",K536,0)</f>
        <v>0</v>
      </c>
      <c r="BF536" s="234">
        <f>IF(O536="snížená",K536,0)</f>
        <v>0</v>
      </c>
      <c r="BG536" s="234">
        <f>IF(O536="zákl. přenesená",K536,0)</f>
        <v>0</v>
      </c>
      <c r="BH536" s="234">
        <f>IF(O536="sníž. přenesená",K536,0)</f>
        <v>0</v>
      </c>
      <c r="BI536" s="234">
        <f>IF(O536="nulová",K536,0)</f>
        <v>0</v>
      </c>
      <c r="BJ536" s="17" t="s">
        <v>83</v>
      </c>
      <c r="BK536" s="234">
        <f>ROUND(P536*H536,2)</f>
        <v>0</v>
      </c>
      <c r="BL536" s="17" t="s">
        <v>175</v>
      </c>
      <c r="BM536" s="233" t="s">
        <v>657</v>
      </c>
    </row>
    <row r="537" s="2" customFormat="1">
      <c r="A537" s="38"/>
      <c r="B537" s="39"/>
      <c r="C537" s="40"/>
      <c r="D537" s="235" t="s">
        <v>176</v>
      </c>
      <c r="E537" s="40"/>
      <c r="F537" s="236" t="s">
        <v>664</v>
      </c>
      <c r="G537" s="40"/>
      <c r="H537" s="40"/>
      <c r="I537" s="237"/>
      <c r="J537" s="237"/>
      <c r="K537" s="40"/>
      <c r="L537" s="40"/>
      <c r="M537" s="44"/>
      <c r="N537" s="238"/>
      <c r="O537" s="239"/>
      <c r="P537" s="91"/>
      <c r="Q537" s="91"/>
      <c r="R537" s="91"/>
      <c r="S537" s="91"/>
      <c r="T537" s="91"/>
      <c r="U537" s="91"/>
      <c r="V537" s="91"/>
      <c r="W537" s="91"/>
      <c r="X537" s="92"/>
      <c r="Y537" s="38"/>
      <c r="Z537" s="38"/>
      <c r="AA537" s="38"/>
      <c r="AB537" s="38"/>
      <c r="AC537" s="38"/>
      <c r="AD537" s="38"/>
      <c r="AE537" s="38"/>
      <c r="AT537" s="17" t="s">
        <v>176</v>
      </c>
      <c r="AU537" s="17" t="s">
        <v>85</v>
      </c>
    </row>
    <row r="538" s="12" customFormat="1" ht="22.8" customHeight="1">
      <c r="A538" s="12"/>
      <c r="B538" s="204"/>
      <c r="C538" s="205"/>
      <c r="D538" s="206" t="s">
        <v>75</v>
      </c>
      <c r="E538" s="219" t="s">
        <v>666</v>
      </c>
      <c r="F538" s="219" t="s">
        <v>667</v>
      </c>
      <c r="G538" s="205"/>
      <c r="H538" s="205"/>
      <c r="I538" s="208"/>
      <c r="J538" s="208"/>
      <c r="K538" s="220">
        <f>BK538</f>
        <v>0</v>
      </c>
      <c r="L538" s="205"/>
      <c r="M538" s="210"/>
      <c r="N538" s="211"/>
      <c r="O538" s="212"/>
      <c r="P538" s="212"/>
      <c r="Q538" s="213">
        <f>SUM(Q539:Q540)</f>
        <v>0</v>
      </c>
      <c r="R538" s="213">
        <f>SUM(R539:R540)</f>
        <v>0</v>
      </c>
      <c r="S538" s="212"/>
      <c r="T538" s="214">
        <f>SUM(T539:T540)</f>
        <v>0</v>
      </c>
      <c r="U538" s="212"/>
      <c r="V538" s="214">
        <f>SUM(V539:V540)</f>
        <v>0</v>
      </c>
      <c r="W538" s="212"/>
      <c r="X538" s="215">
        <f>SUM(X539:X540)</f>
        <v>0</v>
      </c>
      <c r="Y538" s="12"/>
      <c r="Z538" s="12"/>
      <c r="AA538" s="12"/>
      <c r="AB538" s="12"/>
      <c r="AC538" s="12"/>
      <c r="AD538" s="12"/>
      <c r="AE538" s="12"/>
      <c r="AR538" s="216" t="s">
        <v>83</v>
      </c>
      <c r="AT538" s="217" t="s">
        <v>75</v>
      </c>
      <c r="AU538" s="217" t="s">
        <v>83</v>
      </c>
      <c r="AY538" s="216" t="s">
        <v>168</v>
      </c>
      <c r="BK538" s="218">
        <f>SUM(BK539:BK540)</f>
        <v>0</v>
      </c>
    </row>
    <row r="539" s="2" customFormat="1" ht="24.15" customHeight="1">
      <c r="A539" s="38"/>
      <c r="B539" s="39"/>
      <c r="C539" s="221" t="s">
        <v>397</v>
      </c>
      <c r="D539" s="221" t="s">
        <v>171</v>
      </c>
      <c r="E539" s="222" t="s">
        <v>668</v>
      </c>
      <c r="F539" s="223" t="s">
        <v>669</v>
      </c>
      <c r="G539" s="224" t="s">
        <v>226</v>
      </c>
      <c r="H539" s="225">
        <v>181.534</v>
      </c>
      <c r="I539" s="226"/>
      <c r="J539" s="226"/>
      <c r="K539" s="227">
        <f>ROUND(P539*H539,2)</f>
        <v>0</v>
      </c>
      <c r="L539" s="223" t="s">
        <v>1</v>
      </c>
      <c r="M539" s="44"/>
      <c r="N539" s="228" t="s">
        <v>1</v>
      </c>
      <c r="O539" s="229" t="s">
        <v>39</v>
      </c>
      <c r="P539" s="230">
        <f>I539+J539</f>
        <v>0</v>
      </c>
      <c r="Q539" s="230">
        <f>ROUND(I539*H539,2)</f>
        <v>0</v>
      </c>
      <c r="R539" s="230">
        <f>ROUND(J539*H539,2)</f>
        <v>0</v>
      </c>
      <c r="S539" s="91"/>
      <c r="T539" s="231">
        <f>S539*H539</f>
        <v>0</v>
      </c>
      <c r="U539" s="231">
        <v>0</v>
      </c>
      <c r="V539" s="231">
        <f>U539*H539</f>
        <v>0</v>
      </c>
      <c r="W539" s="231">
        <v>0</v>
      </c>
      <c r="X539" s="232">
        <f>W539*H539</f>
        <v>0</v>
      </c>
      <c r="Y539" s="38"/>
      <c r="Z539" s="38"/>
      <c r="AA539" s="38"/>
      <c r="AB539" s="38"/>
      <c r="AC539" s="38"/>
      <c r="AD539" s="38"/>
      <c r="AE539" s="38"/>
      <c r="AR539" s="233" t="s">
        <v>175</v>
      </c>
      <c r="AT539" s="233" t="s">
        <v>171</v>
      </c>
      <c r="AU539" s="233" t="s">
        <v>85</v>
      </c>
      <c r="AY539" s="17" t="s">
        <v>168</v>
      </c>
      <c r="BE539" s="234">
        <f>IF(O539="základní",K539,0)</f>
        <v>0</v>
      </c>
      <c r="BF539" s="234">
        <f>IF(O539="snížená",K539,0)</f>
        <v>0</v>
      </c>
      <c r="BG539" s="234">
        <f>IF(O539="zákl. přenesená",K539,0)</f>
        <v>0</v>
      </c>
      <c r="BH539" s="234">
        <f>IF(O539="sníž. přenesená",K539,0)</f>
        <v>0</v>
      </c>
      <c r="BI539" s="234">
        <f>IF(O539="nulová",K539,0)</f>
        <v>0</v>
      </c>
      <c r="BJ539" s="17" t="s">
        <v>83</v>
      </c>
      <c r="BK539" s="234">
        <f>ROUND(P539*H539,2)</f>
        <v>0</v>
      </c>
      <c r="BL539" s="17" t="s">
        <v>175</v>
      </c>
      <c r="BM539" s="233" t="s">
        <v>660</v>
      </c>
    </row>
    <row r="540" s="2" customFormat="1">
      <c r="A540" s="38"/>
      <c r="B540" s="39"/>
      <c r="C540" s="40"/>
      <c r="D540" s="235" t="s">
        <v>176</v>
      </c>
      <c r="E540" s="40"/>
      <c r="F540" s="236" t="s">
        <v>669</v>
      </c>
      <c r="G540" s="40"/>
      <c r="H540" s="40"/>
      <c r="I540" s="237"/>
      <c r="J540" s="237"/>
      <c r="K540" s="40"/>
      <c r="L540" s="40"/>
      <c r="M540" s="44"/>
      <c r="N540" s="238"/>
      <c r="O540" s="239"/>
      <c r="P540" s="91"/>
      <c r="Q540" s="91"/>
      <c r="R540" s="91"/>
      <c r="S540" s="91"/>
      <c r="T540" s="91"/>
      <c r="U540" s="91"/>
      <c r="V540" s="91"/>
      <c r="W540" s="91"/>
      <c r="X540" s="92"/>
      <c r="Y540" s="38"/>
      <c r="Z540" s="38"/>
      <c r="AA540" s="38"/>
      <c r="AB540" s="38"/>
      <c r="AC540" s="38"/>
      <c r="AD540" s="38"/>
      <c r="AE540" s="38"/>
      <c r="AT540" s="17" t="s">
        <v>176</v>
      </c>
      <c r="AU540" s="17" t="s">
        <v>85</v>
      </c>
    </row>
    <row r="541" s="12" customFormat="1" ht="25.92" customHeight="1">
      <c r="A541" s="12"/>
      <c r="B541" s="204"/>
      <c r="C541" s="205"/>
      <c r="D541" s="206" t="s">
        <v>75</v>
      </c>
      <c r="E541" s="207" t="s">
        <v>671</v>
      </c>
      <c r="F541" s="207" t="s">
        <v>672</v>
      </c>
      <c r="G541" s="205"/>
      <c r="H541" s="205"/>
      <c r="I541" s="208"/>
      <c r="J541" s="208"/>
      <c r="K541" s="209">
        <f>BK541</f>
        <v>0</v>
      </c>
      <c r="L541" s="205"/>
      <c r="M541" s="210"/>
      <c r="N541" s="211"/>
      <c r="O541" s="212"/>
      <c r="P541" s="212"/>
      <c r="Q541" s="213">
        <f>Q542+Q644+Q697+Q723+Q732+Q737+Q760+Q791+Q830+Q873+Q1005+Q1041+Q1070+Q1078</f>
        <v>0</v>
      </c>
      <c r="R541" s="213">
        <f>R542+R644+R697+R723+R732+R737+R760+R791+R830+R873+R1005+R1041+R1070+R1078</f>
        <v>0</v>
      </c>
      <c r="S541" s="212"/>
      <c r="T541" s="214">
        <f>T542+T644+T697+T723+T732+T737+T760+T791+T830+T873+T1005+T1041+T1070+T1078</f>
        <v>0</v>
      </c>
      <c r="U541" s="212"/>
      <c r="V541" s="214">
        <f>V542+V644+V697+V723+V732+V737+V760+V791+V830+V873+V1005+V1041+V1070+V1078</f>
        <v>0</v>
      </c>
      <c r="W541" s="212"/>
      <c r="X541" s="215">
        <f>X542+X644+X697+X723+X732+X737+X760+X791+X830+X873+X1005+X1041+X1070+X1078</f>
        <v>0</v>
      </c>
      <c r="Y541" s="12"/>
      <c r="Z541" s="12"/>
      <c r="AA541" s="12"/>
      <c r="AB541" s="12"/>
      <c r="AC541" s="12"/>
      <c r="AD541" s="12"/>
      <c r="AE541" s="12"/>
      <c r="AR541" s="216" t="s">
        <v>85</v>
      </c>
      <c r="AT541" s="217" t="s">
        <v>75</v>
      </c>
      <c r="AU541" s="217" t="s">
        <v>76</v>
      </c>
      <c r="AY541" s="216" t="s">
        <v>168</v>
      </c>
      <c r="BK541" s="218">
        <f>BK542+BK644+BK697+BK723+BK732+BK737+BK760+BK791+BK830+BK873+BK1005+BK1041+BK1070+BK1078</f>
        <v>0</v>
      </c>
    </row>
    <row r="542" s="12" customFormat="1" ht="22.8" customHeight="1">
      <c r="A542" s="12"/>
      <c r="B542" s="204"/>
      <c r="C542" s="205"/>
      <c r="D542" s="206" t="s">
        <v>75</v>
      </c>
      <c r="E542" s="219" t="s">
        <v>673</v>
      </c>
      <c r="F542" s="219" t="s">
        <v>674</v>
      </c>
      <c r="G542" s="205"/>
      <c r="H542" s="205"/>
      <c r="I542" s="208"/>
      <c r="J542" s="208"/>
      <c r="K542" s="220">
        <f>BK542</f>
        <v>0</v>
      </c>
      <c r="L542" s="205"/>
      <c r="M542" s="210"/>
      <c r="N542" s="211"/>
      <c r="O542" s="212"/>
      <c r="P542" s="212"/>
      <c r="Q542" s="213">
        <f>SUM(Q543:Q643)</f>
        <v>0</v>
      </c>
      <c r="R542" s="213">
        <f>SUM(R543:R643)</f>
        <v>0</v>
      </c>
      <c r="S542" s="212"/>
      <c r="T542" s="214">
        <f>SUM(T543:T643)</f>
        <v>0</v>
      </c>
      <c r="U542" s="212"/>
      <c r="V542" s="214">
        <f>SUM(V543:V643)</f>
        <v>0</v>
      </c>
      <c r="W542" s="212"/>
      <c r="X542" s="215">
        <f>SUM(X543:X643)</f>
        <v>0</v>
      </c>
      <c r="Y542" s="12"/>
      <c r="Z542" s="12"/>
      <c r="AA542" s="12"/>
      <c r="AB542" s="12"/>
      <c r="AC542" s="12"/>
      <c r="AD542" s="12"/>
      <c r="AE542" s="12"/>
      <c r="AR542" s="216" t="s">
        <v>85</v>
      </c>
      <c r="AT542" s="217" t="s">
        <v>75</v>
      </c>
      <c r="AU542" s="217" t="s">
        <v>83</v>
      </c>
      <c r="AY542" s="216" t="s">
        <v>168</v>
      </c>
      <c r="BK542" s="218">
        <f>SUM(BK543:BK643)</f>
        <v>0</v>
      </c>
    </row>
    <row r="543" s="2" customFormat="1" ht="24.15" customHeight="1">
      <c r="A543" s="38"/>
      <c r="B543" s="39"/>
      <c r="C543" s="221" t="s">
        <v>662</v>
      </c>
      <c r="D543" s="221" t="s">
        <v>171</v>
      </c>
      <c r="E543" s="222" t="s">
        <v>676</v>
      </c>
      <c r="F543" s="223" t="s">
        <v>677</v>
      </c>
      <c r="G543" s="224" t="s">
        <v>292</v>
      </c>
      <c r="H543" s="225">
        <v>13</v>
      </c>
      <c r="I543" s="226"/>
      <c r="J543" s="226"/>
      <c r="K543" s="227">
        <f>ROUND(P543*H543,2)</f>
        <v>0</v>
      </c>
      <c r="L543" s="223" t="s">
        <v>1</v>
      </c>
      <c r="M543" s="44"/>
      <c r="N543" s="228" t="s">
        <v>1</v>
      </c>
      <c r="O543" s="229" t="s">
        <v>39</v>
      </c>
      <c r="P543" s="230">
        <f>I543+J543</f>
        <v>0</v>
      </c>
      <c r="Q543" s="230">
        <f>ROUND(I543*H543,2)</f>
        <v>0</v>
      </c>
      <c r="R543" s="230">
        <f>ROUND(J543*H543,2)</f>
        <v>0</v>
      </c>
      <c r="S543" s="91"/>
      <c r="T543" s="231">
        <f>S543*H543</f>
        <v>0</v>
      </c>
      <c r="U543" s="231">
        <v>0</v>
      </c>
      <c r="V543" s="231">
        <f>U543*H543</f>
        <v>0</v>
      </c>
      <c r="W543" s="231">
        <v>0</v>
      </c>
      <c r="X543" s="232">
        <f>W543*H543</f>
        <v>0</v>
      </c>
      <c r="Y543" s="38"/>
      <c r="Z543" s="38"/>
      <c r="AA543" s="38"/>
      <c r="AB543" s="38"/>
      <c r="AC543" s="38"/>
      <c r="AD543" s="38"/>
      <c r="AE543" s="38"/>
      <c r="AR543" s="233" t="s">
        <v>198</v>
      </c>
      <c r="AT543" s="233" t="s">
        <v>171</v>
      </c>
      <c r="AU543" s="233" t="s">
        <v>85</v>
      </c>
      <c r="AY543" s="17" t="s">
        <v>168</v>
      </c>
      <c r="BE543" s="234">
        <f>IF(O543="základní",K543,0)</f>
        <v>0</v>
      </c>
      <c r="BF543" s="234">
        <f>IF(O543="snížená",K543,0)</f>
        <v>0</v>
      </c>
      <c r="BG543" s="234">
        <f>IF(O543="zákl. přenesená",K543,0)</f>
        <v>0</v>
      </c>
      <c r="BH543" s="234">
        <f>IF(O543="sníž. přenesená",K543,0)</f>
        <v>0</v>
      </c>
      <c r="BI543" s="234">
        <f>IF(O543="nulová",K543,0)</f>
        <v>0</v>
      </c>
      <c r="BJ543" s="17" t="s">
        <v>83</v>
      </c>
      <c r="BK543" s="234">
        <f>ROUND(P543*H543,2)</f>
        <v>0</v>
      </c>
      <c r="BL543" s="17" t="s">
        <v>198</v>
      </c>
      <c r="BM543" s="233" t="s">
        <v>665</v>
      </c>
    </row>
    <row r="544" s="2" customFormat="1">
      <c r="A544" s="38"/>
      <c r="B544" s="39"/>
      <c r="C544" s="40"/>
      <c r="D544" s="235" t="s">
        <v>176</v>
      </c>
      <c r="E544" s="40"/>
      <c r="F544" s="236" t="s">
        <v>677</v>
      </c>
      <c r="G544" s="40"/>
      <c r="H544" s="40"/>
      <c r="I544" s="237"/>
      <c r="J544" s="237"/>
      <c r="K544" s="40"/>
      <c r="L544" s="40"/>
      <c r="M544" s="44"/>
      <c r="N544" s="238"/>
      <c r="O544" s="239"/>
      <c r="P544" s="91"/>
      <c r="Q544" s="91"/>
      <c r="R544" s="91"/>
      <c r="S544" s="91"/>
      <c r="T544" s="91"/>
      <c r="U544" s="91"/>
      <c r="V544" s="91"/>
      <c r="W544" s="91"/>
      <c r="X544" s="92"/>
      <c r="Y544" s="38"/>
      <c r="Z544" s="38"/>
      <c r="AA544" s="38"/>
      <c r="AB544" s="38"/>
      <c r="AC544" s="38"/>
      <c r="AD544" s="38"/>
      <c r="AE544" s="38"/>
      <c r="AT544" s="17" t="s">
        <v>176</v>
      </c>
      <c r="AU544" s="17" t="s">
        <v>85</v>
      </c>
    </row>
    <row r="545" s="13" customFormat="1">
      <c r="A545" s="13"/>
      <c r="B545" s="240"/>
      <c r="C545" s="241"/>
      <c r="D545" s="235" t="s">
        <v>205</v>
      </c>
      <c r="E545" s="242" t="s">
        <v>1</v>
      </c>
      <c r="F545" s="243" t="s">
        <v>679</v>
      </c>
      <c r="G545" s="241"/>
      <c r="H545" s="244">
        <v>1</v>
      </c>
      <c r="I545" s="245"/>
      <c r="J545" s="245"/>
      <c r="K545" s="241"/>
      <c r="L545" s="241"/>
      <c r="M545" s="246"/>
      <c r="N545" s="247"/>
      <c r="O545" s="248"/>
      <c r="P545" s="248"/>
      <c r="Q545" s="248"/>
      <c r="R545" s="248"/>
      <c r="S545" s="248"/>
      <c r="T545" s="248"/>
      <c r="U545" s="248"/>
      <c r="V545" s="248"/>
      <c r="W545" s="248"/>
      <c r="X545" s="249"/>
      <c r="Y545" s="13"/>
      <c r="Z545" s="13"/>
      <c r="AA545" s="13"/>
      <c r="AB545" s="13"/>
      <c r="AC545" s="13"/>
      <c r="AD545" s="13"/>
      <c r="AE545" s="13"/>
      <c r="AT545" s="250" t="s">
        <v>205</v>
      </c>
      <c r="AU545" s="250" t="s">
        <v>85</v>
      </c>
      <c r="AV545" s="13" t="s">
        <v>85</v>
      </c>
      <c r="AW545" s="13" t="s">
        <v>5</v>
      </c>
      <c r="AX545" s="13" t="s">
        <v>76</v>
      </c>
      <c r="AY545" s="250" t="s">
        <v>168</v>
      </c>
    </row>
    <row r="546" s="13" customFormat="1">
      <c r="A546" s="13"/>
      <c r="B546" s="240"/>
      <c r="C546" s="241"/>
      <c r="D546" s="235" t="s">
        <v>205</v>
      </c>
      <c r="E546" s="242" t="s">
        <v>1</v>
      </c>
      <c r="F546" s="243" t="s">
        <v>1739</v>
      </c>
      <c r="G546" s="241"/>
      <c r="H546" s="244">
        <v>12</v>
      </c>
      <c r="I546" s="245"/>
      <c r="J546" s="245"/>
      <c r="K546" s="241"/>
      <c r="L546" s="241"/>
      <c r="M546" s="246"/>
      <c r="N546" s="247"/>
      <c r="O546" s="248"/>
      <c r="P546" s="248"/>
      <c r="Q546" s="248"/>
      <c r="R546" s="248"/>
      <c r="S546" s="248"/>
      <c r="T546" s="248"/>
      <c r="U546" s="248"/>
      <c r="V546" s="248"/>
      <c r="W546" s="248"/>
      <c r="X546" s="249"/>
      <c r="Y546" s="13"/>
      <c r="Z546" s="13"/>
      <c r="AA546" s="13"/>
      <c r="AB546" s="13"/>
      <c r="AC546" s="13"/>
      <c r="AD546" s="13"/>
      <c r="AE546" s="13"/>
      <c r="AT546" s="250" t="s">
        <v>205</v>
      </c>
      <c r="AU546" s="250" t="s">
        <v>85</v>
      </c>
      <c r="AV546" s="13" t="s">
        <v>85</v>
      </c>
      <c r="AW546" s="13" t="s">
        <v>5</v>
      </c>
      <c r="AX546" s="13" t="s">
        <v>76</v>
      </c>
      <c r="AY546" s="250" t="s">
        <v>168</v>
      </c>
    </row>
    <row r="547" s="14" customFormat="1">
      <c r="A547" s="14"/>
      <c r="B547" s="251"/>
      <c r="C547" s="252"/>
      <c r="D547" s="235" t="s">
        <v>205</v>
      </c>
      <c r="E547" s="253" t="s">
        <v>1</v>
      </c>
      <c r="F547" s="254" t="s">
        <v>207</v>
      </c>
      <c r="G547" s="252"/>
      <c r="H547" s="255">
        <v>13</v>
      </c>
      <c r="I547" s="256"/>
      <c r="J547" s="256"/>
      <c r="K547" s="252"/>
      <c r="L547" s="252"/>
      <c r="M547" s="257"/>
      <c r="N547" s="258"/>
      <c r="O547" s="259"/>
      <c r="P547" s="259"/>
      <c r="Q547" s="259"/>
      <c r="R547" s="259"/>
      <c r="S547" s="259"/>
      <c r="T547" s="259"/>
      <c r="U547" s="259"/>
      <c r="V547" s="259"/>
      <c r="W547" s="259"/>
      <c r="X547" s="260"/>
      <c r="Y547" s="14"/>
      <c r="Z547" s="14"/>
      <c r="AA547" s="14"/>
      <c r="AB547" s="14"/>
      <c r="AC547" s="14"/>
      <c r="AD547" s="14"/>
      <c r="AE547" s="14"/>
      <c r="AT547" s="261" t="s">
        <v>205</v>
      </c>
      <c r="AU547" s="261" t="s">
        <v>85</v>
      </c>
      <c r="AV547" s="14" t="s">
        <v>175</v>
      </c>
      <c r="AW547" s="14" t="s">
        <v>5</v>
      </c>
      <c r="AX547" s="14" t="s">
        <v>83</v>
      </c>
      <c r="AY547" s="261" t="s">
        <v>168</v>
      </c>
    </row>
    <row r="548" s="2" customFormat="1" ht="24.15" customHeight="1">
      <c r="A548" s="38"/>
      <c r="B548" s="39"/>
      <c r="C548" s="221" t="s">
        <v>403</v>
      </c>
      <c r="D548" s="221" t="s">
        <v>171</v>
      </c>
      <c r="E548" s="222" t="s">
        <v>681</v>
      </c>
      <c r="F548" s="223" t="s">
        <v>682</v>
      </c>
      <c r="G548" s="224" t="s">
        <v>203</v>
      </c>
      <c r="H548" s="225">
        <v>208.25</v>
      </c>
      <c r="I548" s="226"/>
      <c r="J548" s="226"/>
      <c r="K548" s="227">
        <f>ROUND(P548*H548,2)</f>
        <v>0</v>
      </c>
      <c r="L548" s="223" t="s">
        <v>1</v>
      </c>
      <c r="M548" s="44"/>
      <c r="N548" s="228" t="s">
        <v>1</v>
      </c>
      <c r="O548" s="229" t="s">
        <v>39</v>
      </c>
      <c r="P548" s="230">
        <f>I548+J548</f>
        <v>0</v>
      </c>
      <c r="Q548" s="230">
        <f>ROUND(I548*H548,2)</f>
        <v>0</v>
      </c>
      <c r="R548" s="230">
        <f>ROUND(J548*H548,2)</f>
        <v>0</v>
      </c>
      <c r="S548" s="91"/>
      <c r="T548" s="231">
        <f>S548*H548</f>
        <v>0</v>
      </c>
      <c r="U548" s="231">
        <v>0</v>
      </c>
      <c r="V548" s="231">
        <f>U548*H548</f>
        <v>0</v>
      </c>
      <c r="W548" s="231">
        <v>0</v>
      </c>
      <c r="X548" s="232">
        <f>W548*H548</f>
        <v>0</v>
      </c>
      <c r="Y548" s="38"/>
      <c r="Z548" s="38"/>
      <c r="AA548" s="38"/>
      <c r="AB548" s="38"/>
      <c r="AC548" s="38"/>
      <c r="AD548" s="38"/>
      <c r="AE548" s="38"/>
      <c r="AR548" s="233" t="s">
        <v>198</v>
      </c>
      <c r="AT548" s="233" t="s">
        <v>171</v>
      </c>
      <c r="AU548" s="233" t="s">
        <v>85</v>
      </c>
      <c r="AY548" s="17" t="s">
        <v>168</v>
      </c>
      <c r="BE548" s="234">
        <f>IF(O548="základní",K548,0)</f>
        <v>0</v>
      </c>
      <c r="BF548" s="234">
        <f>IF(O548="snížená",K548,0)</f>
        <v>0</v>
      </c>
      <c r="BG548" s="234">
        <f>IF(O548="zákl. přenesená",K548,0)</f>
        <v>0</v>
      </c>
      <c r="BH548" s="234">
        <f>IF(O548="sníž. přenesená",K548,0)</f>
        <v>0</v>
      </c>
      <c r="BI548" s="234">
        <f>IF(O548="nulová",K548,0)</f>
        <v>0</v>
      </c>
      <c r="BJ548" s="17" t="s">
        <v>83</v>
      </c>
      <c r="BK548" s="234">
        <f>ROUND(P548*H548,2)</f>
        <v>0</v>
      </c>
      <c r="BL548" s="17" t="s">
        <v>198</v>
      </c>
      <c r="BM548" s="233" t="s">
        <v>670</v>
      </c>
    </row>
    <row r="549" s="2" customFormat="1">
      <c r="A549" s="38"/>
      <c r="B549" s="39"/>
      <c r="C549" s="40"/>
      <c r="D549" s="235" t="s">
        <v>176</v>
      </c>
      <c r="E549" s="40"/>
      <c r="F549" s="236" t="s">
        <v>682</v>
      </c>
      <c r="G549" s="40"/>
      <c r="H549" s="40"/>
      <c r="I549" s="237"/>
      <c r="J549" s="237"/>
      <c r="K549" s="40"/>
      <c r="L549" s="40"/>
      <c r="M549" s="44"/>
      <c r="N549" s="238"/>
      <c r="O549" s="239"/>
      <c r="P549" s="91"/>
      <c r="Q549" s="91"/>
      <c r="R549" s="91"/>
      <c r="S549" s="91"/>
      <c r="T549" s="91"/>
      <c r="U549" s="91"/>
      <c r="V549" s="91"/>
      <c r="W549" s="91"/>
      <c r="X549" s="92"/>
      <c r="Y549" s="38"/>
      <c r="Z549" s="38"/>
      <c r="AA549" s="38"/>
      <c r="AB549" s="38"/>
      <c r="AC549" s="38"/>
      <c r="AD549" s="38"/>
      <c r="AE549" s="38"/>
      <c r="AT549" s="17" t="s">
        <v>176</v>
      </c>
      <c r="AU549" s="17" t="s">
        <v>85</v>
      </c>
    </row>
    <row r="550" s="13" customFormat="1">
      <c r="A550" s="13"/>
      <c r="B550" s="240"/>
      <c r="C550" s="241"/>
      <c r="D550" s="235" t="s">
        <v>205</v>
      </c>
      <c r="E550" s="242" t="s">
        <v>1</v>
      </c>
      <c r="F550" s="243" t="s">
        <v>684</v>
      </c>
      <c r="G550" s="241"/>
      <c r="H550" s="244">
        <v>208.25</v>
      </c>
      <c r="I550" s="245"/>
      <c r="J550" s="245"/>
      <c r="K550" s="241"/>
      <c r="L550" s="241"/>
      <c r="M550" s="246"/>
      <c r="N550" s="247"/>
      <c r="O550" s="248"/>
      <c r="P550" s="248"/>
      <c r="Q550" s="248"/>
      <c r="R550" s="248"/>
      <c r="S550" s="248"/>
      <c r="T550" s="248"/>
      <c r="U550" s="248"/>
      <c r="V550" s="248"/>
      <c r="W550" s="248"/>
      <c r="X550" s="249"/>
      <c r="Y550" s="13"/>
      <c r="Z550" s="13"/>
      <c r="AA550" s="13"/>
      <c r="AB550" s="13"/>
      <c r="AC550" s="13"/>
      <c r="AD550" s="13"/>
      <c r="AE550" s="13"/>
      <c r="AT550" s="250" t="s">
        <v>205</v>
      </c>
      <c r="AU550" s="250" t="s">
        <v>85</v>
      </c>
      <c r="AV550" s="13" t="s">
        <v>85</v>
      </c>
      <c r="AW550" s="13" t="s">
        <v>5</v>
      </c>
      <c r="AX550" s="13" t="s">
        <v>76</v>
      </c>
      <c r="AY550" s="250" t="s">
        <v>168</v>
      </c>
    </row>
    <row r="551" s="14" customFormat="1">
      <c r="A551" s="14"/>
      <c r="B551" s="251"/>
      <c r="C551" s="252"/>
      <c r="D551" s="235" t="s">
        <v>205</v>
      </c>
      <c r="E551" s="253" t="s">
        <v>1</v>
      </c>
      <c r="F551" s="254" t="s">
        <v>207</v>
      </c>
      <c r="G551" s="252"/>
      <c r="H551" s="255">
        <v>208.25</v>
      </c>
      <c r="I551" s="256"/>
      <c r="J551" s="256"/>
      <c r="K551" s="252"/>
      <c r="L551" s="252"/>
      <c r="M551" s="257"/>
      <c r="N551" s="258"/>
      <c r="O551" s="259"/>
      <c r="P551" s="259"/>
      <c r="Q551" s="259"/>
      <c r="R551" s="259"/>
      <c r="S551" s="259"/>
      <c r="T551" s="259"/>
      <c r="U551" s="259"/>
      <c r="V551" s="259"/>
      <c r="W551" s="259"/>
      <c r="X551" s="260"/>
      <c r="Y551" s="14"/>
      <c r="Z551" s="14"/>
      <c r="AA551" s="14"/>
      <c r="AB551" s="14"/>
      <c r="AC551" s="14"/>
      <c r="AD551" s="14"/>
      <c r="AE551" s="14"/>
      <c r="AT551" s="261" t="s">
        <v>205</v>
      </c>
      <c r="AU551" s="261" t="s">
        <v>85</v>
      </c>
      <c r="AV551" s="14" t="s">
        <v>175</v>
      </c>
      <c r="AW551" s="14" t="s">
        <v>5</v>
      </c>
      <c r="AX551" s="14" t="s">
        <v>83</v>
      </c>
      <c r="AY551" s="261" t="s">
        <v>168</v>
      </c>
    </row>
    <row r="552" s="2" customFormat="1" ht="16.5" customHeight="1">
      <c r="A552" s="38"/>
      <c r="B552" s="39"/>
      <c r="C552" s="262" t="s">
        <v>675</v>
      </c>
      <c r="D552" s="262" t="s">
        <v>304</v>
      </c>
      <c r="E552" s="263" t="s">
        <v>686</v>
      </c>
      <c r="F552" s="264" t="s">
        <v>687</v>
      </c>
      <c r="G552" s="265" t="s">
        <v>226</v>
      </c>
      <c r="H552" s="266">
        <v>0.067</v>
      </c>
      <c r="I552" s="267"/>
      <c r="J552" s="268"/>
      <c r="K552" s="269">
        <f>ROUND(P552*H552,2)</f>
        <v>0</v>
      </c>
      <c r="L552" s="264" t="s">
        <v>1</v>
      </c>
      <c r="M552" s="270"/>
      <c r="N552" s="271" t="s">
        <v>1</v>
      </c>
      <c r="O552" s="229" t="s">
        <v>39</v>
      </c>
      <c r="P552" s="230">
        <f>I552+J552</f>
        <v>0</v>
      </c>
      <c r="Q552" s="230">
        <f>ROUND(I552*H552,2)</f>
        <v>0</v>
      </c>
      <c r="R552" s="230">
        <f>ROUND(J552*H552,2)</f>
        <v>0</v>
      </c>
      <c r="S552" s="91"/>
      <c r="T552" s="231">
        <f>S552*H552</f>
        <v>0</v>
      </c>
      <c r="U552" s="231">
        <v>0</v>
      </c>
      <c r="V552" s="231">
        <f>U552*H552</f>
        <v>0</v>
      </c>
      <c r="W552" s="231">
        <v>0</v>
      </c>
      <c r="X552" s="232">
        <f>W552*H552</f>
        <v>0</v>
      </c>
      <c r="Y552" s="38"/>
      <c r="Z552" s="38"/>
      <c r="AA552" s="38"/>
      <c r="AB552" s="38"/>
      <c r="AC552" s="38"/>
      <c r="AD552" s="38"/>
      <c r="AE552" s="38"/>
      <c r="AR552" s="233" t="s">
        <v>236</v>
      </c>
      <c r="AT552" s="233" t="s">
        <v>304</v>
      </c>
      <c r="AU552" s="233" t="s">
        <v>85</v>
      </c>
      <c r="AY552" s="17" t="s">
        <v>168</v>
      </c>
      <c r="BE552" s="234">
        <f>IF(O552="základní",K552,0)</f>
        <v>0</v>
      </c>
      <c r="BF552" s="234">
        <f>IF(O552="snížená",K552,0)</f>
        <v>0</v>
      </c>
      <c r="BG552" s="234">
        <f>IF(O552="zákl. přenesená",K552,0)</f>
        <v>0</v>
      </c>
      <c r="BH552" s="234">
        <f>IF(O552="sníž. přenesená",K552,0)</f>
        <v>0</v>
      </c>
      <c r="BI552" s="234">
        <f>IF(O552="nulová",K552,0)</f>
        <v>0</v>
      </c>
      <c r="BJ552" s="17" t="s">
        <v>83</v>
      </c>
      <c r="BK552" s="234">
        <f>ROUND(P552*H552,2)</f>
        <v>0</v>
      </c>
      <c r="BL552" s="17" t="s">
        <v>198</v>
      </c>
      <c r="BM552" s="233" t="s">
        <v>678</v>
      </c>
    </row>
    <row r="553" s="2" customFormat="1">
      <c r="A553" s="38"/>
      <c r="B553" s="39"/>
      <c r="C553" s="40"/>
      <c r="D553" s="235" t="s">
        <v>176</v>
      </c>
      <c r="E553" s="40"/>
      <c r="F553" s="236" t="s">
        <v>687</v>
      </c>
      <c r="G553" s="40"/>
      <c r="H553" s="40"/>
      <c r="I553" s="237"/>
      <c r="J553" s="237"/>
      <c r="K553" s="40"/>
      <c r="L553" s="40"/>
      <c r="M553" s="44"/>
      <c r="N553" s="238"/>
      <c r="O553" s="239"/>
      <c r="P553" s="91"/>
      <c r="Q553" s="91"/>
      <c r="R553" s="91"/>
      <c r="S553" s="91"/>
      <c r="T553" s="91"/>
      <c r="U553" s="91"/>
      <c r="V553" s="91"/>
      <c r="W553" s="91"/>
      <c r="X553" s="92"/>
      <c r="Y553" s="38"/>
      <c r="Z553" s="38"/>
      <c r="AA553" s="38"/>
      <c r="AB553" s="38"/>
      <c r="AC553" s="38"/>
      <c r="AD553" s="38"/>
      <c r="AE553" s="38"/>
      <c r="AT553" s="17" t="s">
        <v>176</v>
      </c>
      <c r="AU553" s="17" t="s">
        <v>85</v>
      </c>
    </row>
    <row r="554" s="2" customFormat="1">
      <c r="A554" s="38"/>
      <c r="B554" s="39"/>
      <c r="C554" s="40"/>
      <c r="D554" s="235" t="s">
        <v>308</v>
      </c>
      <c r="E554" s="40"/>
      <c r="F554" s="272" t="s">
        <v>689</v>
      </c>
      <c r="G554" s="40"/>
      <c r="H554" s="40"/>
      <c r="I554" s="237"/>
      <c r="J554" s="237"/>
      <c r="K554" s="40"/>
      <c r="L554" s="40"/>
      <c r="M554" s="44"/>
      <c r="N554" s="238"/>
      <c r="O554" s="239"/>
      <c r="P554" s="91"/>
      <c r="Q554" s="91"/>
      <c r="R554" s="91"/>
      <c r="S554" s="91"/>
      <c r="T554" s="91"/>
      <c r="U554" s="91"/>
      <c r="V554" s="91"/>
      <c r="W554" s="91"/>
      <c r="X554" s="92"/>
      <c r="Y554" s="38"/>
      <c r="Z554" s="38"/>
      <c r="AA554" s="38"/>
      <c r="AB554" s="38"/>
      <c r="AC554" s="38"/>
      <c r="AD554" s="38"/>
      <c r="AE554" s="38"/>
      <c r="AT554" s="17" t="s">
        <v>308</v>
      </c>
      <c r="AU554" s="17" t="s">
        <v>85</v>
      </c>
    </row>
    <row r="555" s="13" customFormat="1">
      <c r="A555" s="13"/>
      <c r="B555" s="240"/>
      <c r="C555" s="241"/>
      <c r="D555" s="235" t="s">
        <v>205</v>
      </c>
      <c r="E555" s="242" t="s">
        <v>1</v>
      </c>
      <c r="F555" s="243" t="s">
        <v>690</v>
      </c>
      <c r="G555" s="241"/>
      <c r="H555" s="244">
        <v>0.067</v>
      </c>
      <c r="I555" s="245"/>
      <c r="J555" s="245"/>
      <c r="K555" s="241"/>
      <c r="L555" s="241"/>
      <c r="M555" s="246"/>
      <c r="N555" s="247"/>
      <c r="O555" s="248"/>
      <c r="P555" s="248"/>
      <c r="Q555" s="248"/>
      <c r="R555" s="248"/>
      <c r="S555" s="248"/>
      <c r="T555" s="248"/>
      <c r="U555" s="248"/>
      <c r="V555" s="248"/>
      <c r="W555" s="248"/>
      <c r="X555" s="249"/>
      <c r="Y555" s="13"/>
      <c r="Z555" s="13"/>
      <c r="AA555" s="13"/>
      <c r="AB555" s="13"/>
      <c r="AC555" s="13"/>
      <c r="AD555" s="13"/>
      <c r="AE555" s="13"/>
      <c r="AT555" s="250" t="s">
        <v>205</v>
      </c>
      <c r="AU555" s="250" t="s">
        <v>85</v>
      </c>
      <c r="AV555" s="13" t="s">
        <v>85</v>
      </c>
      <c r="AW555" s="13" t="s">
        <v>5</v>
      </c>
      <c r="AX555" s="13" t="s">
        <v>76</v>
      </c>
      <c r="AY555" s="250" t="s">
        <v>168</v>
      </c>
    </row>
    <row r="556" s="14" customFormat="1">
      <c r="A556" s="14"/>
      <c r="B556" s="251"/>
      <c r="C556" s="252"/>
      <c r="D556" s="235" t="s">
        <v>205</v>
      </c>
      <c r="E556" s="253" t="s">
        <v>1</v>
      </c>
      <c r="F556" s="254" t="s">
        <v>207</v>
      </c>
      <c r="G556" s="252"/>
      <c r="H556" s="255">
        <v>0.067</v>
      </c>
      <c r="I556" s="256"/>
      <c r="J556" s="256"/>
      <c r="K556" s="252"/>
      <c r="L556" s="252"/>
      <c r="M556" s="257"/>
      <c r="N556" s="258"/>
      <c r="O556" s="259"/>
      <c r="P556" s="259"/>
      <c r="Q556" s="259"/>
      <c r="R556" s="259"/>
      <c r="S556" s="259"/>
      <c r="T556" s="259"/>
      <c r="U556" s="259"/>
      <c r="V556" s="259"/>
      <c r="W556" s="259"/>
      <c r="X556" s="260"/>
      <c r="Y556" s="14"/>
      <c r="Z556" s="14"/>
      <c r="AA556" s="14"/>
      <c r="AB556" s="14"/>
      <c r="AC556" s="14"/>
      <c r="AD556" s="14"/>
      <c r="AE556" s="14"/>
      <c r="AT556" s="261" t="s">
        <v>205</v>
      </c>
      <c r="AU556" s="261" t="s">
        <v>85</v>
      </c>
      <c r="AV556" s="14" t="s">
        <v>175</v>
      </c>
      <c r="AW556" s="14" t="s">
        <v>5</v>
      </c>
      <c r="AX556" s="14" t="s">
        <v>83</v>
      </c>
      <c r="AY556" s="261" t="s">
        <v>168</v>
      </c>
    </row>
    <row r="557" s="2" customFormat="1" ht="24.15" customHeight="1">
      <c r="A557" s="38"/>
      <c r="B557" s="39"/>
      <c r="C557" s="221" t="s">
        <v>406</v>
      </c>
      <c r="D557" s="221" t="s">
        <v>171</v>
      </c>
      <c r="E557" s="222" t="s">
        <v>691</v>
      </c>
      <c r="F557" s="223" t="s">
        <v>692</v>
      </c>
      <c r="G557" s="224" t="s">
        <v>203</v>
      </c>
      <c r="H557" s="225">
        <v>208.25</v>
      </c>
      <c r="I557" s="226"/>
      <c r="J557" s="226"/>
      <c r="K557" s="227">
        <f>ROUND(P557*H557,2)</f>
        <v>0</v>
      </c>
      <c r="L557" s="223" t="s">
        <v>1</v>
      </c>
      <c r="M557" s="44"/>
      <c r="N557" s="228" t="s">
        <v>1</v>
      </c>
      <c r="O557" s="229" t="s">
        <v>39</v>
      </c>
      <c r="P557" s="230">
        <f>I557+J557</f>
        <v>0</v>
      </c>
      <c r="Q557" s="230">
        <f>ROUND(I557*H557,2)</f>
        <v>0</v>
      </c>
      <c r="R557" s="230">
        <f>ROUND(J557*H557,2)</f>
        <v>0</v>
      </c>
      <c r="S557" s="91"/>
      <c r="T557" s="231">
        <f>S557*H557</f>
        <v>0</v>
      </c>
      <c r="U557" s="231">
        <v>0</v>
      </c>
      <c r="V557" s="231">
        <f>U557*H557</f>
        <v>0</v>
      </c>
      <c r="W557" s="231">
        <v>0</v>
      </c>
      <c r="X557" s="232">
        <f>W557*H557</f>
        <v>0</v>
      </c>
      <c r="Y557" s="38"/>
      <c r="Z557" s="38"/>
      <c r="AA557" s="38"/>
      <c r="AB557" s="38"/>
      <c r="AC557" s="38"/>
      <c r="AD557" s="38"/>
      <c r="AE557" s="38"/>
      <c r="AR557" s="233" t="s">
        <v>198</v>
      </c>
      <c r="AT557" s="233" t="s">
        <v>171</v>
      </c>
      <c r="AU557" s="233" t="s">
        <v>85</v>
      </c>
      <c r="AY557" s="17" t="s">
        <v>168</v>
      </c>
      <c r="BE557" s="234">
        <f>IF(O557="základní",K557,0)</f>
        <v>0</v>
      </c>
      <c r="BF557" s="234">
        <f>IF(O557="snížená",K557,0)</f>
        <v>0</v>
      </c>
      <c r="BG557" s="234">
        <f>IF(O557="zákl. přenesená",K557,0)</f>
        <v>0</v>
      </c>
      <c r="BH557" s="234">
        <f>IF(O557="sníž. přenesená",K557,0)</f>
        <v>0</v>
      </c>
      <c r="BI557" s="234">
        <f>IF(O557="nulová",K557,0)</f>
        <v>0</v>
      </c>
      <c r="BJ557" s="17" t="s">
        <v>83</v>
      </c>
      <c r="BK557" s="234">
        <f>ROUND(P557*H557,2)</f>
        <v>0</v>
      </c>
      <c r="BL557" s="17" t="s">
        <v>198</v>
      </c>
      <c r="BM557" s="233" t="s">
        <v>683</v>
      </c>
    </row>
    <row r="558" s="2" customFormat="1">
      <c r="A558" s="38"/>
      <c r="B558" s="39"/>
      <c r="C558" s="40"/>
      <c r="D558" s="235" t="s">
        <v>176</v>
      </c>
      <c r="E558" s="40"/>
      <c r="F558" s="236" t="s">
        <v>692</v>
      </c>
      <c r="G558" s="40"/>
      <c r="H558" s="40"/>
      <c r="I558" s="237"/>
      <c r="J558" s="237"/>
      <c r="K558" s="40"/>
      <c r="L558" s="40"/>
      <c r="M558" s="44"/>
      <c r="N558" s="238"/>
      <c r="O558" s="239"/>
      <c r="P558" s="91"/>
      <c r="Q558" s="91"/>
      <c r="R558" s="91"/>
      <c r="S558" s="91"/>
      <c r="T558" s="91"/>
      <c r="U558" s="91"/>
      <c r="V558" s="91"/>
      <c r="W558" s="91"/>
      <c r="X558" s="92"/>
      <c r="Y558" s="38"/>
      <c r="Z558" s="38"/>
      <c r="AA558" s="38"/>
      <c r="AB558" s="38"/>
      <c r="AC558" s="38"/>
      <c r="AD558" s="38"/>
      <c r="AE558" s="38"/>
      <c r="AT558" s="17" t="s">
        <v>176</v>
      </c>
      <c r="AU558" s="17" t="s">
        <v>85</v>
      </c>
    </row>
    <row r="559" s="2" customFormat="1" ht="49.05" customHeight="1">
      <c r="A559" s="38"/>
      <c r="B559" s="39"/>
      <c r="C559" s="262" t="s">
        <v>685</v>
      </c>
      <c r="D559" s="262" t="s">
        <v>304</v>
      </c>
      <c r="E559" s="263" t="s">
        <v>695</v>
      </c>
      <c r="F559" s="264" t="s">
        <v>696</v>
      </c>
      <c r="G559" s="265" t="s">
        <v>203</v>
      </c>
      <c r="H559" s="266">
        <v>242.715</v>
      </c>
      <c r="I559" s="267"/>
      <c r="J559" s="268"/>
      <c r="K559" s="269">
        <f>ROUND(P559*H559,2)</f>
        <v>0</v>
      </c>
      <c r="L559" s="264" t="s">
        <v>1</v>
      </c>
      <c r="M559" s="270"/>
      <c r="N559" s="271" t="s">
        <v>1</v>
      </c>
      <c r="O559" s="229" t="s">
        <v>39</v>
      </c>
      <c r="P559" s="230">
        <f>I559+J559</f>
        <v>0</v>
      </c>
      <c r="Q559" s="230">
        <f>ROUND(I559*H559,2)</f>
        <v>0</v>
      </c>
      <c r="R559" s="230">
        <f>ROUND(J559*H559,2)</f>
        <v>0</v>
      </c>
      <c r="S559" s="91"/>
      <c r="T559" s="231">
        <f>S559*H559</f>
        <v>0</v>
      </c>
      <c r="U559" s="231">
        <v>0</v>
      </c>
      <c r="V559" s="231">
        <f>U559*H559</f>
        <v>0</v>
      </c>
      <c r="W559" s="231">
        <v>0</v>
      </c>
      <c r="X559" s="232">
        <f>W559*H559</f>
        <v>0</v>
      </c>
      <c r="Y559" s="38"/>
      <c r="Z559" s="38"/>
      <c r="AA559" s="38"/>
      <c r="AB559" s="38"/>
      <c r="AC559" s="38"/>
      <c r="AD559" s="38"/>
      <c r="AE559" s="38"/>
      <c r="AR559" s="233" t="s">
        <v>236</v>
      </c>
      <c r="AT559" s="233" t="s">
        <v>304</v>
      </c>
      <c r="AU559" s="233" t="s">
        <v>85</v>
      </c>
      <c r="AY559" s="17" t="s">
        <v>168</v>
      </c>
      <c r="BE559" s="234">
        <f>IF(O559="základní",K559,0)</f>
        <v>0</v>
      </c>
      <c r="BF559" s="234">
        <f>IF(O559="snížená",K559,0)</f>
        <v>0</v>
      </c>
      <c r="BG559" s="234">
        <f>IF(O559="zákl. přenesená",K559,0)</f>
        <v>0</v>
      </c>
      <c r="BH559" s="234">
        <f>IF(O559="sníž. přenesená",K559,0)</f>
        <v>0</v>
      </c>
      <c r="BI559" s="234">
        <f>IF(O559="nulová",K559,0)</f>
        <v>0</v>
      </c>
      <c r="BJ559" s="17" t="s">
        <v>83</v>
      </c>
      <c r="BK559" s="234">
        <f>ROUND(P559*H559,2)</f>
        <v>0</v>
      </c>
      <c r="BL559" s="17" t="s">
        <v>198</v>
      </c>
      <c r="BM559" s="233" t="s">
        <v>688</v>
      </c>
    </row>
    <row r="560" s="2" customFormat="1">
      <c r="A560" s="38"/>
      <c r="B560" s="39"/>
      <c r="C560" s="40"/>
      <c r="D560" s="235" t="s">
        <v>176</v>
      </c>
      <c r="E560" s="40"/>
      <c r="F560" s="236" t="s">
        <v>696</v>
      </c>
      <c r="G560" s="40"/>
      <c r="H560" s="40"/>
      <c r="I560" s="237"/>
      <c r="J560" s="237"/>
      <c r="K560" s="40"/>
      <c r="L560" s="40"/>
      <c r="M560" s="44"/>
      <c r="N560" s="238"/>
      <c r="O560" s="239"/>
      <c r="P560" s="91"/>
      <c r="Q560" s="91"/>
      <c r="R560" s="91"/>
      <c r="S560" s="91"/>
      <c r="T560" s="91"/>
      <c r="U560" s="91"/>
      <c r="V560" s="91"/>
      <c r="W560" s="91"/>
      <c r="X560" s="92"/>
      <c r="Y560" s="38"/>
      <c r="Z560" s="38"/>
      <c r="AA560" s="38"/>
      <c r="AB560" s="38"/>
      <c r="AC560" s="38"/>
      <c r="AD560" s="38"/>
      <c r="AE560" s="38"/>
      <c r="AT560" s="17" t="s">
        <v>176</v>
      </c>
      <c r="AU560" s="17" t="s">
        <v>85</v>
      </c>
    </row>
    <row r="561" s="13" customFormat="1">
      <c r="A561" s="13"/>
      <c r="B561" s="240"/>
      <c r="C561" s="241"/>
      <c r="D561" s="235" t="s">
        <v>205</v>
      </c>
      <c r="E561" s="242" t="s">
        <v>1</v>
      </c>
      <c r="F561" s="243" t="s">
        <v>698</v>
      </c>
      <c r="G561" s="241"/>
      <c r="H561" s="244">
        <v>242.715</v>
      </c>
      <c r="I561" s="245"/>
      <c r="J561" s="245"/>
      <c r="K561" s="241"/>
      <c r="L561" s="241"/>
      <c r="M561" s="246"/>
      <c r="N561" s="247"/>
      <c r="O561" s="248"/>
      <c r="P561" s="248"/>
      <c r="Q561" s="248"/>
      <c r="R561" s="248"/>
      <c r="S561" s="248"/>
      <c r="T561" s="248"/>
      <c r="U561" s="248"/>
      <c r="V561" s="248"/>
      <c r="W561" s="248"/>
      <c r="X561" s="249"/>
      <c r="Y561" s="13"/>
      <c r="Z561" s="13"/>
      <c r="AA561" s="13"/>
      <c r="AB561" s="13"/>
      <c r="AC561" s="13"/>
      <c r="AD561" s="13"/>
      <c r="AE561" s="13"/>
      <c r="AT561" s="250" t="s">
        <v>205</v>
      </c>
      <c r="AU561" s="250" t="s">
        <v>85</v>
      </c>
      <c r="AV561" s="13" t="s">
        <v>85</v>
      </c>
      <c r="AW561" s="13" t="s">
        <v>5</v>
      </c>
      <c r="AX561" s="13" t="s">
        <v>76</v>
      </c>
      <c r="AY561" s="250" t="s">
        <v>168</v>
      </c>
    </row>
    <row r="562" s="14" customFormat="1">
      <c r="A562" s="14"/>
      <c r="B562" s="251"/>
      <c r="C562" s="252"/>
      <c r="D562" s="235" t="s">
        <v>205</v>
      </c>
      <c r="E562" s="253" t="s">
        <v>1</v>
      </c>
      <c r="F562" s="254" t="s">
        <v>207</v>
      </c>
      <c r="G562" s="252"/>
      <c r="H562" s="255">
        <v>242.715</v>
      </c>
      <c r="I562" s="256"/>
      <c r="J562" s="256"/>
      <c r="K562" s="252"/>
      <c r="L562" s="252"/>
      <c r="M562" s="257"/>
      <c r="N562" s="258"/>
      <c r="O562" s="259"/>
      <c r="P562" s="259"/>
      <c r="Q562" s="259"/>
      <c r="R562" s="259"/>
      <c r="S562" s="259"/>
      <c r="T562" s="259"/>
      <c r="U562" s="259"/>
      <c r="V562" s="259"/>
      <c r="W562" s="259"/>
      <c r="X562" s="260"/>
      <c r="Y562" s="14"/>
      <c r="Z562" s="14"/>
      <c r="AA562" s="14"/>
      <c r="AB562" s="14"/>
      <c r="AC562" s="14"/>
      <c r="AD562" s="14"/>
      <c r="AE562" s="14"/>
      <c r="AT562" s="261" t="s">
        <v>205</v>
      </c>
      <c r="AU562" s="261" t="s">
        <v>85</v>
      </c>
      <c r="AV562" s="14" t="s">
        <v>175</v>
      </c>
      <c r="AW562" s="14" t="s">
        <v>5</v>
      </c>
      <c r="AX562" s="14" t="s">
        <v>83</v>
      </c>
      <c r="AY562" s="261" t="s">
        <v>168</v>
      </c>
    </row>
    <row r="563" s="2" customFormat="1" ht="24.15" customHeight="1">
      <c r="A563" s="38"/>
      <c r="B563" s="39"/>
      <c r="C563" s="221" t="s">
        <v>412</v>
      </c>
      <c r="D563" s="221" t="s">
        <v>171</v>
      </c>
      <c r="E563" s="222" t="s">
        <v>699</v>
      </c>
      <c r="F563" s="223" t="s">
        <v>700</v>
      </c>
      <c r="G563" s="224" t="s">
        <v>203</v>
      </c>
      <c r="H563" s="225">
        <v>231.795</v>
      </c>
      <c r="I563" s="226"/>
      <c r="J563" s="226"/>
      <c r="K563" s="227">
        <f>ROUND(P563*H563,2)</f>
        <v>0</v>
      </c>
      <c r="L563" s="223" t="s">
        <v>1</v>
      </c>
      <c r="M563" s="44"/>
      <c r="N563" s="228" t="s">
        <v>1</v>
      </c>
      <c r="O563" s="229" t="s">
        <v>39</v>
      </c>
      <c r="P563" s="230">
        <f>I563+J563</f>
        <v>0</v>
      </c>
      <c r="Q563" s="230">
        <f>ROUND(I563*H563,2)</f>
        <v>0</v>
      </c>
      <c r="R563" s="230">
        <f>ROUND(J563*H563,2)</f>
        <v>0</v>
      </c>
      <c r="S563" s="91"/>
      <c r="T563" s="231">
        <f>S563*H563</f>
        <v>0</v>
      </c>
      <c r="U563" s="231">
        <v>0</v>
      </c>
      <c r="V563" s="231">
        <f>U563*H563</f>
        <v>0</v>
      </c>
      <c r="W563" s="231">
        <v>0</v>
      </c>
      <c r="X563" s="232">
        <f>W563*H563</f>
        <v>0</v>
      </c>
      <c r="Y563" s="38"/>
      <c r="Z563" s="38"/>
      <c r="AA563" s="38"/>
      <c r="AB563" s="38"/>
      <c r="AC563" s="38"/>
      <c r="AD563" s="38"/>
      <c r="AE563" s="38"/>
      <c r="AR563" s="233" t="s">
        <v>198</v>
      </c>
      <c r="AT563" s="233" t="s">
        <v>171</v>
      </c>
      <c r="AU563" s="233" t="s">
        <v>85</v>
      </c>
      <c r="AY563" s="17" t="s">
        <v>168</v>
      </c>
      <c r="BE563" s="234">
        <f>IF(O563="základní",K563,0)</f>
        <v>0</v>
      </c>
      <c r="BF563" s="234">
        <f>IF(O563="snížená",K563,0)</f>
        <v>0</v>
      </c>
      <c r="BG563" s="234">
        <f>IF(O563="zákl. přenesená",K563,0)</f>
        <v>0</v>
      </c>
      <c r="BH563" s="234">
        <f>IF(O563="sníž. přenesená",K563,0)</f>
        <v>0</v>
      </c>
      <c r="BI563" s="234">
        <f>IF(O563="nulová",K563,0)</f>
        <v>0</v>
      </c>
      <c r="BJ563" s="17" t="s">
        <v>83</v>
      </c>
      <c r="BK563" s="234">
        <f>ROUND(P563*H563,2)</f>
        <v>0</v>
      </c>
      <c r="BL563" s="17" t="s">
        <v>198</v>
      </c>
      <c r="BM563" s="233" t="s">
        <v>693</v>
      </c>
    </row>
    <row r="564" s="2" customFormat="1">
      <c r="A564" s="38"/>
      <c r="B564" s="39"/>
      <c r="C564" s="40"/>
      <c r="D564" s="235" t="s">
        <v>176</v>
      </c>
      <c r="E564" s="40"/>
      <c r="F564" s="236" t="s">
        <v>700</v>
      </c>
      <c r="G564" s="40"/>
      <c r="H564" s="40"/>
      <c r="I564" s="237"/>
      <c r="J564" s="237"/>
      <c r="K564" s="40"/>
      <c r="L564" s="40"/>
      <c r="M564" s="44"/>
      <c r="N564" s="238"/>
      <c r="O564" s="239"/>
      <c r="P564" s="91"/>
      <c r="Q564" s="91"/>
      <c r="R564" s="91"/>
      <c r="S564" s="91"/>
      <c r="T564" s="91"/>
      <c r="U564" s="91"/>
      <c r="V564" s="91"/>
      <c r="W564" s="91"/>
      <c r="X564" s="92"/>
      <c r="Y564" s="38"/>
      <c r="Z564" s="38"/>
      <c r="AA564" s="38"/>
      <c r="AB564" s="38"/>
      <c r="AC564" s="38"/>
      <c r="AD564" s="38"/>
      <c r="AE564" s="38"/>
      <c r="AT564" s="17" t="s">
        <v>176</v>
      </c>
      <c r="AU564" s="17" t="s">
        <v>85</v>
      </c>
    </row>
    <row r="565" s="13" customFormat="1">
      <c r="A565" s="13"/>
      <c r="B565" s="240"/>
      <c r="C565" s="241"/>
      <c r="D565" s="235" t="s">
        <v>205</v>
      </c>
      <c r="E565" s="242" t="s">
        <v>1</v>
      </c>
      <c r="F565" s="243" t="s">
        <v>702</v>
      </c>
      <c r="G565" s="241"/>
      <c r="H565" s="244">
        <v>231.795</v>
      </c>
      <c r="I565" s="245"/>
      <c r="J565" s="245"/>
      <c r="K565" s="241"/>
      <c r="L565" s="241"/>
      <c r="M565" s="246"/>
      <c r="N565" s="247"/>
      <c r="O565" s="248"/>
      <c r="P565" s="248"/>
      <c r="Q565" s="248"/>
      <c r="R565" s="248"/>
      <c r="S565" s="248"/>
      <c r="T565" s="248"/>
      <c r="U565" s="248"/>
      <c r="V565" s="248"/>
      <c r="W565" s="248"/>
      <c r="X565" s="249"/>
      <c r="Y565" s="13"/>
      <c r="Z565" s="13"/>
      <c r="AA565" s="13"/>
      <c r="AB565" s="13"/>
      <c r="AC565" s="13"/>
      <c r="AD565" s="13"/>
      <c r="AE565" s="13"/>
      <c r="AT565" s="250" t="s">
        <v>205</v>
      </c>
      <c r="AU565" s="250" t="s">
        <v>85</v>
      </c>
      <c r="AV565" s="13" t="s">
        <v>85</v>
      </c>
      <c r="AW565" s="13" t="s">
        <v>5</v>
      </c>
      <c r="AX565" s="13" t="s">
        <v>76</v>
      </c>
      <c r="AY565" s="250" t="s">
        <v>168</v>
      </c>
    </row>
    <row r="566" s="14" customFormat="1">
      <c r="A566" s="14"/>
      <c r="B566" s="251"/>
      <c r="C566" s="252"/>
      <c r="D566" s="235" t="s">
        <v>205</v>
      </c>
      <c r="E566" s="253" t="s">
        <v>1</v>
      </c>
      <c r="F566" s="254" t="s">
        <v>207</v>
      </c>
      <c r="G566" s="252"/>
      <c r="H566" s="255">
        <v>231.795</v>
      </c>
      <c r="I566" s="256"/>
      <c r="J566" s="256"/>
      <c r="K566" s="252"/>
      <c r="L566" s="252"/>
      <c r="M566" s="257"/>
      <c r="N566" s="258"/>
      <c r="O566" s="259"/>
      <c r="P566" s="259"/>
      <c r="Q566" s="259"/>
      <c r="R566" s="259"/>
      <c r="S566" s="259"/>
      <c r="T566" s="259"/>
      <c r="U566" s="259"/>
      <c r="V566" s="259"/>
      <c r="W566" s="259"/>
      <c r="X566" s="260"/>
      <c r="Y566" s="14"/>
      <c r="Z566" s="14"/>
      <c r="AA566" s="14"/>
      <c r="AB566" s="14"/>
      <c r="AC566" s="14"/>
      <c r="AD566" s="14"/>
      <c r="AE566" s="14"/>
      <c r="AT566" s="261" t="s">
        <v>205</v>
      </c>
      <c r="AU566" s="261" t="s">
        <v>85</v>
      </c>
      <c r="AV566" s="14" t="s">
        <v>175</v>
      </c>
      <c r="AW566" s="14" t="s">
        <v>5</v>
      </c>
      <c r="AX566" s="14" t="s">
        <v>83</v>
      </c>
      <c r="AY566" s="261" t="s">
        <v>168</v>
      </c>
    </row>
    <row r="567" s="2" customFormat="1" ht="33" customHeight="1">
      <c r="A567" s="38"/>
      <c r="B567" s="39"/>
      <c r="C567" s="221" t="s">
        <v>694</v>
      </c>
      <c r="D567" s="221" t="s">
        <v>171</v>
      </c>
      <c r="E567" s="222" t="s">
        <v>704</v>
      </c>
      <c r="F567" s="223" t="s">
        <v>705</v>
      </c>
      <c r="G567" s="224" t="s">
        <v>292</v>
      </c>
      <c r="H567" s="225">
        <v>12</v>
      </c>
      <c r="I567" s="226"/>
      <c r="J567" s="226"/>
      <c r="K567" s="227">
        <f>ROUND(P567*H567,2)</f>
        <v>0</v>
      </c>
      <c r="L567" s="223" t="s">
        <v>1</v>
      </c>
      <c r="M567" s="44"/>
      <c r="N567" s="228" t="s">
        <v>1</v>
      </c>
      <c r="O567" s="229" t="s">
        <v>39</v>
      </c>
      <c r="P567" s="230">
        <f>I567+J567</f>
        <v>0</v>
      </c>
      <c r="Q567" s="230">
        <f>ROUND(I567*H567,2)</f>
        <v>0</v>
      </c>
      <c r="R567" s="230">
        <f>ROUND(J567*H567,2)</f>
        <v>0</v>
      </c>
      <c r="S567" s="91"/>
      <c r="T567" s="231">
        <f>S567*H567</f>
        <v>0</v>
      </c>
      <c r="U567" s="231">
        <v>0</v>
      </c>
      <c r="V567" s="231">
        <f>U567*H567</f>
        <v>0</v>
      </c>
      <c r="W567" s="231">
        <v>0</v>
      </c>
      <c r="X567" s="232">
        <f>W567*H567</f>
        <v>0</v>
      </c>
      <c r="Y567" s="38"/>
      <c r="Z567" s="38"/>
      <c r="AA567" s="38"/>
      <c r="AB567" s="38"/>
      <c r="AC567" s="38"/>
      <c r="AD567" s="38"/>
      <c r="AE567" s="38"/>
      <c r="AR567" s="233" t="s">
        <v>198</v>
      </c>
      <c r="AT567" s="233" t="s">
        <v>171</v>
      </c>
      <c r="AU567" s="233" t="s">
        <v>85</v>
      </c>
      <c r="AY567" s="17" t="s">
        <v>168</v>
      </c>
      <c r="BE567" s="234">
        <f>IF(O567="základní",K567,0)</f>
        <v>0</v>
      </c>
      <c r="BF567" s="234">
        <f>IF(O567="snížená",K567,0)</f>
        <v>0</v>
      </c>
      <c r="BG567" s="234">
        <f>IF(O567="zákl. přenesená",K567,0)</f>
        <v>0</v>
      </c>
      <c r="BH567" s="234">
        <f>IF(O567="sníž. přenesená",K567,0)</f>
        <v>0</v>
      </c>
      <c r="BI567" s="234">
        <f>IF(O567="nulová",K567,0)</f>
        <v>0</v>
      </c>
      <c r="BJ567" s="17" t="s">
        <v>83</v>
      </c>
      <c r="BK567" s="234">
        <f>ROUND(P567*H567,2)</f>
        <v>0</v>
      </c>
      <c r="BL567" s="17" t="s">
        <v>198</v>
      </c>
      <c r="BM567" s="233" t="s">
        <v>697</v>
      </c>
    </row>
    <row r="568" s="2" customFormat="1">
      <c r="A568" s="38"/>
      <c r="B568" s="39"/>
      <c r="C568" s="40"/>
      <c r="D568" s="235" t="s">
        <v>176</v>
      </c>
      <c r="E568" s="40"/>
      <c r="F568" s="236" t="s">
        <v>705</v>
      </c>
      <c r="G568" s="40"/>
      <c r="H568" s="40"/>
      <c r="I568" s="237"/>
      <c r="J568" s="237"/>
      <c r="K568" s="40"/>
      <c r="L568" s="40"/>
      <c r="M568" s="44"/>
      <c r="N568" s="238"/>
      <c r="O568" s="239"/>
      <c r="P568" s="91"/>
      <c r="Q568" s="91"/>
      <c r="R568" s="91"/>
      <c r="S568" s="91"/>
      <c r="T568" s="91"/>
      <c r="U568" s="91"/>
      <c r="V568" s="91"/>
      <c r="W568" s="91"/>
      <c r="X568" s="92"/>
      <c r="Y568" s="38"/>
      <c r="Z568" s="38"/>
      <c r="AA568" s="38"/>
      <c r="AB568" s="38"/>
      <c r="AC568" s="38"/>
      <c r="AD568" s="38"/>
      <c r="AE568" s="38"/>
      <c r="AT568" s="17" t="s">
        <v>176</v>
      </c>
      <c r="AU568" s="17" t="s">
        <v>85</v>
      </c>
    </row>
    <row r="569" s="13" customFormat="1">
      <c r="A569" s="13"/>
      <c r="B569" s="240"/>
      <c r="C569" s="241"/>
      <c r="D569" s="235" t="s">
        <v>205</v>
      </c>
      <c r="E569" s="242" t="s">
        <v>1</v>
      </c>
      <c r="F569" s="243" t="s">
        <v>707</v>
      </c>
      <c r="G569" s="241"/>
      <c r="H569" s="244">
        <v>12</v>
      </c>
      <c r="I569" s="245"/>
      <c r="J569" s="245"/>
      <c r="K569" s="241"/>
      <c r="L569" s="241"/>
      <c r="M569" s="246"/>
      <c r="N569" s="247"/>
      <c r="O569" s="248"/>
      <c r="P569" s="248"/>
      <c r="Q569" s="248"/>
      <c r="R569" s="248"/>
      <c r="S569" s="248"/>
      <c r="T569" s="248"/>
      <c r="U569" s="248"/>
      <c r="V569" s="248"/>
      <c r="W569" s="248"/>
      <c r="X569" s="249"/>
      <c r="Y569" s="13"/>
      <c r="Z569" s="13"/>
      <c r="AA569" s="13"/>
      <c r="AB569" s="13"/>
      <c r="AC569" s="13"/>
      <c r="AD569" s="13"/>
      <c r="AE569" s="13"/>
      <c r="AT569" s="250" t="s">
        <v>205</v>
      </c>
      <c r="AU569" s="250" t="s">
        <v>85</v>
      </c>
      <c r="AV569" s="13" t="s">
        <v>85</v>
      </c>
      <c r="AW569" s="13" t="s">
        <v>5</v>
      </c>
      <c r="AX569" s="13" t="s">
        <v>76</v>
      </c>
      <c r="AY569" s="250" t="s">
        <v>168</v>
      </c>
    </row>
    <row r="570" s="14" customFormat="1">
      <c r="A570" s="14"/>
      <c r="B570" s="251"/>
      <c r="C570" s="252"/>
      <c r="D570" s="235" t="s">
        <v>205</v>
      </c>
      <c r="E570" s="253" t="s">
        <v>1</v>
      </c>
      <c r="F570" s="254" t="s">
        <v>207</v>
      </c>
      <c r="G570" s="252"/>
      <c r="H570" s="255">
        <v>12</v>
      </c>
      <c r="I570" s="256"/>
      <c r="J570" s="256"/>
      <c r="K570" s="252"/>
      <c r="L570" s="252"/>
      <c r="M570" s="257"/>
      <c r="N570" s="258"/>
      <c r="O570" s="259"/>
      <c r="P570" s="259"/>
      <c r="Q570" s="259"/>
      <c r="R570" s="259"/>
      <c r="S570" s="259"/>
      <c r="T570" s="259"/>
      <c r="U570" s="259"/>
      <c r="V570" s="259"/>
      <c r="W570" s="259"/>
      <c r="X570" s="260"/>
      <c r="Y570" s="14"/>
      <c r="Z570" s="14"/>
      <c r="AA570" s="14"/>
      <c r="AB570" s="14"/>
      <c r="AC570" s="14"/>
      <c r="AD570" s="14"/>
      <c r="AE570" s="14"/>
      <c r="AT570" s="261" t="s">
        <v>205</v>
      </c>
      <c r="AU570" s="261" t="s">
        <v>85</v>
      </c>
      <c r="AV570" s="14" t="s">
        <v>175</v>
      </c>
      <c r="AW570" s="14" t="s">
        <v>5</v>
      </c>
      <c r="AX570" s="14" t="s">
        <v>83</v>
      </c>
      <c r="AY570" s="261" t="s">
        <v>168</v>
      </c>
    </row>
    <row r="571" s="2" customFormat="1" ht="24.15" customHeight="1">
      <c r="A571" s="38"/>
      <c r="B571" s="39"/>
      <c r="C571" s="262" t="s">
        <v>416</v>
      </c>
      <c r="D571" s="262" t="s">
        <v>304</v>
      </c>
      <c r="E571" s="263" t="s">
        <v>708</v>
      </c>
      <c r="F571" s="264" t="s">
        <v>709</v>
      </c>
      <c r="G571" s="265" t="s">
        <v>292</v>
      </c>
      <c r="H571" s="266">
        <v>12</v>
      </c>
      <c r="I571" s="267"/>
      <c r="J571" s="268"/>
      <c r="K571" s="269">
        <f>ROUND(P571*H571,2)</f>
        <v>0</v>
      </c>
      <c r="L571" s="264" t="s">
        <v>1</v>
      </c>
      <c r="M571" s="270"/>
      <c r="N571" s="271" t="s">
        <v>1</v>
      </c>
      <c r="O571" s="229" t="s">
        <v>39</v>
      </c>
      <c r="P571" s="230">
        <f>I571+J571</f>
        <v>0</v>
      </c>
      <c r="Q571" s="230">
        <f>ROUND(I571*H571,2)</f>
        <v>0</v>
      </c>
      <c r="R571" s="230">
        <f>ROUND(J571*H571,2)</f>
        <v>0</v>
      </c>
      <c r="S571" s="91"/>
      <c r="T571" s="231">
        <f>S571*H571</f>
        <v>0</v>
      </c>
      <c r="U571" s="231">
        <v>0</v>
      </c>
      <c r="V571" s="231">
        <f>U571*H571</f>
        <v>0</v>
      </c>
      <c r="W571" s="231">
        <v>0</v>
      </c>
      <c r="X571" s="232">
        <f>W571*H571</f>
        <v>0</v>
      </c>
      <c r="Y571" s="38"/>
      <c r="Z571" s="38"/>
      <c r="AA571" s="38"/>
      <c r="AB571" s="38"/>
      <c r="AC571" s="38"/>
      <c r="AD571" s="38"/>
      <c r="AE571" s="38"/>
      <c r="AR571" s="233" t="s">
        <v>236</v>
      </c>
      <c r="AT571" s="233" t="s">
        <v>304</v>
      </c>
      <c r="AU571" s="233" t="s">
        <v>85</v>
      </c>
      <c r="AY571" s="17" t="s">
        <v>168</v>
      </c>
      <c r="BE571" s="234">
        <f>IF(O571="základní",K571,0)</f>
        <v>0</v>
      </c>
      <c r="BF571" s="234">
        <f>IF(O571="snížená",K571,0)</f>
        <v>0</v>
      </c>
      <c r="BG571" s="234">
        <f>IF(O571="zákl. přenesená",K571,0)</f>
        <v>0</v>
      </c>
      <c r="BH571" s="234">
        <f>IF(O571="sníž. přenesená",K571,0)</f>
        <v>0</v>
      </c>
      <c r="BI571" s="234">
        <f>IF(O571="nulová",K571,0)</f>
        <v>0</v>
      </c>
      <c r="BJ571" s="17" t="s">
        <v>83</v>
      </c>
      <c r="BK571" s="234">
        <f>ROUND(P571*H571,2)</f>
        <v>0</v>
      </c>
      <c r="BL571" s="17" t="s">
        <v>198</v>
      </c>
      <c r="BM571" s="233" t="s">
        <v>701</v>
      </c>
    </row>
    <row r="572" s="2" customFormat="1">
      <c r="A572" s="38"/>
      <c r="B572" s="39"/>
      <c r="C572" s="40"/>
      <c r="D572" s="235" t="s">
        <v>176</v>
      </c>
      <c r="E572" s="40"/>
      <c r="F572" s="236" t="s">
        <v>709</v>
      </c>
      <c r="G572" s="40"/>
      <c r="H572" s="40"/>
      <c r="I572" s="237"/>
      <c r="J572" s="237"/>
      <c r="K572" s="40"/>
      <c r="L572" s="40"/>
      <c r="M572" s="44"/>
      <c r="N572" s="238"/>
      <c r="O572" s="239"/>
      <c r="P572" s="91"/>
      <c r="Q572" s="91"/>
      <c r="R572" s="91"/>
      <c r="S572" s="91"/>
      <c r="T572" s="91"/>
      <c r="U572" s="91"/>
      <c r="V572" s="91"/>
      <c r="W572" s="91"/>
      <c r="X572" s="92"/>
      <c r="Y572" s="38"/>
      <c r="Z572" s="38"/>
      <c r="AA572" s="38"/>
      <c r="AB572" s="38"/>
      <c r="AC572" s="38"/>
      <c r="AD572" s="38"/>
      <c r="AE572" s="38"/>
      <c r="AT572" s="17" t="s">
        <v>176</v>
      </c>
      <c r="AU572" s="17" t="s">
        <v>85</v>
      </c>
    </row>
    <row r="573" s="2" customFormat="1" ht="37.8" customHeight="1">
      <c r="A573" s="38"/>
      <c r="B573" s="39"/>
      <c r="C573" s="221" t="s">
        <v>703</v>
      </c>
      <c r="D573" s="221" t="s">
        <v>171</v>
      </c>
      <c r="E573" s="222" t="s">
        <v>712</v>
      </c>
      <c r="F573" s="223" t="s">
        <v>713</v>
      </c>
      <c r="G573" s="224" t="s">
        <v>478</v>
      </c>
      <c r="H573" s="225">
        <v>59.2</v>
      </c>
      <c r="I573" s="226"/>
      <c r="J573" s="226"/>
      <c r="K573" s="227">
        <f>ROUND(P573*H573,2)</f>
        <v>0</v>
      </c>
      <c r="L573" s="223" t="s">
        <v>1</v>
      </c>
      <c r="M573" s="44"/>
      <c r="N573" s="228" t="s">
        <v>1</v>
      </c>
      <c r="O573" s="229" t="s">
        <v>39</v>
      </c>
      <c r="P573" s="230">
        <f>I573+J573</f>
        <v>0</v>
      </c>
      <c r="Q573" s="230">
        <f>ROUND(I573*H573,2)</f>
        <v>0</v>
      </c>
      <c r="R573" s="230">
        <f>ROUND(J573*H573,2)</f>
        <v>0</v>
      </c>
      <c r="S573" s="91"/>
      <c r="T573" s="231">
        <f>S573*H573</f>
        <v>0</v>
      </c>
      <c r="U573" s="231">
        <v>0</v>
      </c>
      <c r="V573" s="231">
        <f>U573*H573</f>
        <v>0</v>
      </c>
      <c r="W573" s="231">
        <v>0</v>
      </c>
      <c r="X573" s="232">
        <f>W573*H573</f>
        <v>0</v>
      </c>
      <c r="Y573" s="38"/>
      <c r="Z573" s="38"/>
      <c r="AA573" s="38"/>
      <c r="AB573" s="38"/>
      <c r="AC573" s="38"/>
      <c r="AD573" s="38"/>
      <c r="AE573" s="38"/>
      <c r="AR573" s="233" t="s">
        <v>198</v>
      </c>
      <c r="AT573" s="233" t="s">
        <v>171</v>
      </c>
      <c r="AU573" s="233" t="s">
        <v>85</v>
      </c>
      <c r="AY573" s="17" t="s">
        <v>168</v>
      </c>
      <c r="BE573" s="234">
        <f>IF(O573="základní",K573,0)</f>
        <v>0</v>
      </c>
      <c r="BF573" s="234">
        <f>IF(O573="snížená",K573,0)</f>
        <v>0</v>
      </c>
      <c r="BG573" s="234">
        <f>IF(O573="zákl. přenesená",K573,0)</f>
        <v>0</v>
      </c>
      <c r="BH573" s="234">
        <f>IF(O573="sníž. přenesená",K573,0)</f>
        <v>0</v>
      </c>
      <c r="BI573" s="234">
        <f>IF(O573="nulová",K573,0)</f>
        <v>0</v>
      </c>
      <c r="BJ573" s="17" t="s">
        <v>83</v>
      </c>
      <c r="BK573" s="234">
        <f>ROUND(P573*H573,2)</f>
        <v>0</v>
      </c>
      <c r="BL573" s="17" t="s">
        <v>198</v>
      </c>
      <c r="BM573" s="233" t="s">
        <v>706</v>
      </c>
    </row>
    <row r="574" s="2" customFormat="1">
      <c r="A574" s="38"/>
      <c r="B574" s="39"/>
      <c r="C574" s="40"/>
      <c r="D574" s="235" t="s">
        <v>176</v>
      </c>
      <c r="E574" s="40"/>
      <c r="F574" s="236" t="s">
        <v>713</v>
      </c>
      <c r="G574" s="40"/>
      <c r="H574" s="40"/>
      <c r="I574" s="237"/>
      <c r="J574" s="237"/>
      <c r="K574" s="40"/>
      <c r="L574" s="40"/>
      <c r="M574" s="44"/>
      <c r="N574" s="238"/>
      <c r="O574" s="239"/>
      <c r="P574" s="91"/>
      <c r="Q574" s="91"/>
      <c r="R574" s="91"/>
      <c r="S574" s="91"/>
      <c r="T574" s="91"/>
      <c r="U574" s="91"/>
      <c r="V574" s="91"/>
      <c r="W574" s="91"/>
      <c r="X574" s="92"/>
      <c r="Y574" s="38"/>
      <c r="Z574" s="38"/>
      <c r="AA574" s="38"/>
      <c r="AB574" s="38"/>
      <c r="AC574" s="38"/>
      <c r="AD574" s="38"/>
      <c r="AE574" s="38"/>
      <c r="AT574" s="17" t="s">
        <v>176</v>
      </c>
      <c r="AU574" s="17" t="s">
        <v>85</v>
      </c>
    </row>
    <row r="575" s="13" customFormat="1">
      <c r="A575" s="13"/>
      <c r="B575" s="240"/>
      <c r="C575" s="241"/>
      <c r="D575" s="235" t="s">
        <v>205</v>
      </c>
      <c r="E575" s="242" t="s">
        <v>1</v>
      </c>
      <c r="F575" s="243" t="s">
        <v>715</v>
      </c>
      <c r="G575" s="241"/>
      <c r="H575" s="244">
        <v>57.6</v>
      </c>
      <c r="I575" s="245"/>
      <c r="J575" s="245"/>
      <c r="K575" s="241"/>
      <c r="L575" s="241"/>
      <c r="M575" s="246"/>
      <c r="N575" s="247"/>
      <c r="O575" s="248"/>
      <c r="P575" s="248"/>
      <c r="Q575" s="248"/>
      <c r="R575" s="248"/>
      <c r="S575" s="248"/>
      <c r="T575" s="248"/>
      <c r="U575" s="248"/>
      <c r="V575" s="248"/>
      <c r="W575" s="248"/>
      <c r="X575" s="249"/>
      <c r="Y575" s="13"/>
      <c r="Z575" s="13"/>
      <c r="AA575" s="13"/>
      <c r="AB575" s="13"/>
      <c r="AC575" s="13"/>
      <c r="AD575" s="13"/>
      <c r="AE575" s="13"/>
      <c r="AT575" s="250" t="s">
        <v>205</v>
      </c>
      <c r="AU575" s="250" t="s">
        <v>85</v>
      </c>
      <c r="AV575" s="13" t="s">
        <v>85</v>
      </c>
      <c r="AW575" s="13" t="s">
        <v>5</v>
      </c>
      <c r="AX575" s="13" t="s">
        <v>76</v>
      </c>
      <c r="AY575" s="250" t="s">
        <v>168</v>
      </c>
    </row>
    <row r="576" s="13" customFormat="1">
      <c r="A576" s="13"/>
      <c r="B576" s="240"/>
      <c r="C576" s="241"/>
      <c r="D576" s="235" t="s">
        <v>205</v>
      </c>
      <c r="E576" s="242" t="s">
        <v>1</v>
      </c>
      <c r="F576" s="243" t="s">
        <v>716</v>
      </c>
      <c r="G576" s="241"/>
      <c r="H576" s="244">
        <v>1.6</v>
      </c>
      <c r="I576" s="245"/>
      <c r="J576" s="245"/>
      <c r="K576" s="241"/>
      <c r="L576" s="241"/>
      <c r="M576" s="246"/>
      <c r="N576" s="247"/>
      <c r="O576" s="248"/>
      <c r="P576" s="248"/>
      <c r="Q576" s="248"/>
      <c r="R576" s="248"/>
      <c r="S576" s="248"/>
      <c r="T576" s="248"/>
      <c r="U576" s="248"/>
      <c r="V576" s="248"/>
      <c r="W576" s="248"/>
      <c r="X576" s="249"/>
      <c r="Y576" s="13"/>
      <c r="Z576" s="13"/>
      <c r="AA576" s="13"/>
      <c r="AB576" s="13"/>
      <c r="AC576" s="13"/>
      <c r="AD576" s="13"/>
      <c r="AE576" s="13"/>
      <c r="AT576" s="250" t="s">
        <v>205</v>
      </c>
      <c r="AU576" s="250" t="s">
        <v>85</v>
      </c>
      <c r="AV576" s="13" t="s">
        <v>85</v>
      </c>
      <c r="AW576" s="13" t="s">
        <v>5</v>
      </c>
      <c r="AX576" s="13" t="s">
        <v>76</v>
      </c>
      <c r="AY576" s="250" t="s">
        <v>168</v>
      </c>
    </row>
    <row r="577" s="14" customFormat="1">
      <c r="A577" s="14"/>
      <c r="B577" s="251"/>
      <c r="C577" s="252"/>
      <c r="D577" s="235" t="s">
        <v>205</v>
      </c>
      <c r="E577" s="253" t="s">
        <v>1</v>
      </c>
      <c r="F577" s="254" t="s">
        <v>207</v>
      </c>
      <c r="G577" s="252"/>
      <c r="H577" s="255">
        <v>59.2</v>
      </c>
      <c r="I577" s="256"/>
      <c r="J577" s="256"/>
      <c r="K577" s="252"/>
      <c r="L577" s="252"/>
      <c r="M577" s="257"/>
      <c r="N577" s="258"/>
      <c r="O577" s="259"/>
      <c r="P577" s="259"/>
      <c r="Q577" s="259"/>
      <c r="R577" s="259"/>
      <c r="S577" s="259"/>
      <c r="T577" s="259"/>
      <c r="U577" s="259"/>
      <c r="V577" s="259"/>
      <c r="W577" s="259"/>
      <c r="X577" s="260"/>
      <c r="Y577" s="14"/>
      <c r="Z577" s="14"/>
      <c r="AA577" s="14"/>
      <c r="AB577" s="14"/>
      <c r="AC577" s="14"/>
      <c r="AD577" s="14"/>
      <c r="AE577" s="14"/>
      <c r="AT577" s="261" t="s">
        <v>205</v>
      </c>
      <c r="AU577" s="261" t="s">
        <v>85</v>
      </c>
      <c r="AV577" s="14" t="s">
        <v>175</v>
      </c>
      <c r="AW577" s="14" t="s">
        <v>5</v>
      </c>
      <c r="AX577" s="14" t="s">
        <v>83</v>
      </c>
      <c r="AY577" s="261" t="s">
        <v>168</v>
      </c>
    </row>
    <row r="578" s="2" customFormat="1" ht="37.8" customHeight="1">
      <c r="A578" s="38"/>
      <c r="B578" s="39"/>
      <c r="C578" s="221" t="s">
        <v>420</v>
      </c>
      <c r="D578" s="221" t="s">
        <v>171</v>
      </c>
      <c r="E578" s="222" t="s">
        <v>717</v>
      </c>
      <c r="F578" s="223" t="s">
        <v>718</v>
      </c>
      <c r="G578" s="224" t="s">
        <v>478</v>
      </c>
      <c r="H578" s="225">
        <v>57.6</v>
      </c>
      <c r="I578" s="226"/>
      <c r="J578" s="226"/>
      <c r="K578" s="227">
        <f>ROUND(P578*H578,2)</f>
        <v>0</v>
      </c>
      <c r="L578" s="223" t="s">
        <v>1</v>
      </c>
      <c r="M578" s="44"/>
      <c r="N578" s="228" t="s">
        <v>1</v>
      </c>
      <c r="O578" s="229" t="s">
        <v>39</v>
      </c>
      <c r="P578" s="230">
        <f>I578+J578</f>
        <v>0</v>
      </c>
      <c r="Q578" s="230">
        <f>ROUND(I578*H578,2)</f>
        <v>0</v>
      </c>
      <c r="R578" s="230">
        <f>ROUND(J578*H578,2)</f>
        <v>0</v>
      </c>
      <c r="S578" s="91"/>
      <c r="T578" s="231">
        <f>S578*H578</f>
        <v>0</v>
      </c>
      <c r="U578" s="231">
        <v>0</v>
      </c>
      <c r="V578" s="231">
        <f>U578*H578</f>
        <v>0</v>
      </c>
      <c r="W578" s="231">
        <v>0</v>
      </c>
      <c r="X578" s="232">
        <f>W578*H578</f>
        <v>0</v>
      </c>
      <c r="Y578" s="38"/>
      <c r="Z578" s="38"/>
      <c r="AA578" s="38"/>
      <c r="AB578" s="38"/>
      <c r="AC578" s="38"/>
      <c r="AD578" s="38"/>
      <c r="AE578" s="38"/>
      <c r="AR578" s="233" t="s">
        <v>198</v>
      </c>
      <c r="AT578" s="233" t="s">
        <v>171</v>
      </c>
      <c r="AU578" s="233" t="s">
        <v>85</v>
      </c>
      <c r="AY578" s="17" t="s">
        <v>168</v>
      </c>
      <c r="BE578" s="234">
        <f>IF(O578="základní",K578,0)</f>
        <v>0</v>
      </c>
      <c r="BF578" s="234">
        <f>IF(O578="snížená",K578,0)</f>
        <v>0</v>
      </c>
      <c r="BG578" s="234">
        <f>IF(O578="zákl. přenesená",K578,0)</f>
        <v>0</v>
      </c>
      <c r="BH578" s="234">
        <f>IF(O578="sníž. přenesená",K578,0)</f>
        <v>0</v>
      </c>
      <c r="BI578" s="234">
        <f>IF(O578="nulová",K578,0)</f>
        <v>0</v>
      </c>
      <c r="BJ578" s="17" t="s">
        <v>83</v>
      </c>
      <c r="BK578" s="234">
        <f>ROUND(P578*H578,2)</f>
        <v>0</v>
      </c>
      <c r="BL578" s="17" t="s">
        <v>198</v>
      </c>
      <c r="BM578" s="233" t="s">
        <v>710</v>
      </c>
    </row>
    <row r="579" s="2" customFormat="1">
      <c r="A579" s="38"/>
      <c r="B579" s="39"/>
      <c r="C579" s="40"/>
      <c r="D579" s="235" t="s">
        <v>176</v>
      </c>
      <c r="E579" s="40"/>
      <c r="F579" s="236" t="s">
        <v>718</v>
      </c>
      <c r="G579" s="40"/>
      <c r="H579" s="40"/>
      <c r="I579" s="237"/>
      <c r="J579" s="237"/>
      <c r="K579" s="40"/>
      <c r="L579" s="40"/>
      <c r="M579" s="44"/>
      <c r="N579" s="238"/>
      <c r="O579" s="239"/>
      <c r="P579" s="91"/>
      <c r="Q579" s="91"/>
      <c r="R579" s="91"/>
      <c r="S579" s="91"/>
      <c r="T579" s="91"/>
      <c r="U579" s="91"/>
      <c r="V579" s="91"/>
      <c r="W579" s="91"/>
      <c r="X579" s="92"/>
      <c r="Y579" s="38"/>
      <c r="Z579" s="38"/>
      <c r="AA579" s="38"/>
      <c r="AB579" s="38"/>
      <c r="AC579" s="38"/>
      <c r="AD579" s="38"/>
      <c r="AE579" s="38"/>
      <c r="AT579" s="17" t="s">
        <v>176</v>
      </c>
      <c r="AU579" s="17" t="s">
        <v>85</v>
      </c>
    </row>
    <row r="580" s="2" customFormat="1" ht="33" customHeight="1">
      <c r="A580" s="38"/>
      <c r="B580" s="39"/>
      <c r="C580" s="221" t="s">
        <v>711</v>
      </c>
      <c r="D580" s="221" t="s">
        <v>171</v>
      </c>
      <c r="E580" s="222" t="s">
        <v>721</v>
      </c>
      <c r="F580" s="223" t="s">
        <v>722</v>
      </c>
      <c r="G580" s="224" t="s">
        <v>478</v>
      </c>
      <c r="H580" s="225">
        <v>60.9</v>
      </c>
      <c r="I580" s="226"/>
      <c r="J580" s="226"/>
      <c r="K580" s="227">
        <f>ROUND(P580*H580,2)</f>
        <v>0</v>
      </c>
      <c r="L580" s="223" t="s">
        <v>1</v>
      </c>
      <c r="M580" s="44"/>
      <c r="N580" s="228" t="s">
        <v>1</v>
      </c>
      <c r="O580" s="229" t="s">
        <v>39</v>
      </c>
      <c r="P580" s="230">
        <f>I580+J580</f>
        <v>0</v>
      </c>
      <c r="Q580" s="230">
        <f>ROUND(I580*H580,2)</f>
        <v>0</v>
      </c>
      <c r="R580" s="230">
        <f>ROUND(J580*H580,2)</f>
        <v>0</v>
      </c>
      <c r="S580" s="91"/>
      <c r="T580" s="231">
        <f>S580*H580</f>
        <v>0</v>
      </c>
      <c r="U580" s="231">
        <v>0</v>
      </c>
      <c r="V580" s="231">
        <f>U580*H580</f>
        <v>0</v>
      </c>
      <c r="W580" s="231">
        <v>0</v>
      </c>
      <c r="X580" s="232">
        <f>W580*H580</f>
        <v>0</v>
      </c>
      <c r="Y580" s="38"/>
      <c r="Z580" s="38"/>
      <c r="AA580" s="38"/>
      <c r="AB580" s="38"/>
      <c r="AC580" s="38"/>
      <c r="AD580" s="38"/>
      <c r="AE580" s="38"/>
      <c r="AR580" s="233" t="s">
        <v>198</v>
      </c>
      <c r="AT580" s="233" t="s">
        <v>171</v>
      </c>
      <c r="AU580" s="233" t="s">
        <v>85</v>
      </c>
      <c r="AY580" s="17" t="s">
        <v>168</v>
      </c>
      <c r="BE580" s="234">
        <f>IF(O580="základní",K580,0)</f>
        <v>0</v>
      </c>
      <c r="BF580" s="234">
        <f>IF(O580="snížená",K580,0)</f>
        <v>0</v>
      </c>
      <c r="BG580" s="234">
        <f>IF(O580="zákl. přenesená",K580,0)</f>
        <v>0</v>
      </c>
      <c r="BH580" s="234">
        <f>IF(O580="sníž. přenesená",K580,0)</f>
        <v>0</v>
      </c>
      <c r="BI580" s="234">
        <f>IF(O580="nulová",K580,0)</f>
        <v>0</v>
      </c>
      <c r="BJ580" s="17" t="s">
        <v>83</v>
      </c>
      <c r="BK580" s="234">
        <f>ROUND(P580*H580,2)</f>
        <v>0</v>
      </c>
      <c r="BL580" s="17" t="s">
        <v>198</v>
      </c>
      <c r="BM580" s="233" t="s">
        <v>714</v>
      </c>
    </row>
    <row r="581" s="2" customFormat="1">
      <c r="A581" s="38"/>
      <c r="B581" s="39"/>
      <c r="C581" s="40"/>
      <c r="D581" s="235" t="s">
        <v>176</v>
      </c>
      <c r="E581" s="40"/>
      <c r="F581" s="236" t="s">
        <v>722</v>
      </c>
      <c r="G581" s="40"/>
      <c r="H581" s="40"/>
      <c r="I581" s="237"/>
      <c r="J581" s="237"/>
      <c r="K581" s="40"/>
      <c r="L581" s="40"/>
      <c r="M581" s="44"/>
      <c r="N581" s="238"/>
      <c r="O581" s="239"/>
      <c r="P581" s="91"/>
      <c r="Q581" s="91"/>
      <c r="R581" s="91"/>
      <c r="S581" s="91"/>
      <c r="T581" s="91"/>
      <c r="U581" s="91"/>
      <c r="V581" s="91"/>
      <c r="W581" s="91"/>
      <c r="X581" s="92"/>
      <c r="Y581" s="38"/>
      <c r="Z581" s="38"/>
      <c r="AA581" s="38"/>
      <c r="AB581" s="38"/>
      <c r="AC581" s="38"/>
      <c r="AD581" s="38"/>
      <c r="AE581" s="38"/>
      <c r="AT581" s="17" t="s">
        <v>176</v>
      </c>
      <c r="AU581" s="17" t="s">
        <v>85</v>
      </c>
    </row>
    <row r="582" s="13" customFormat="1">
      <c r="A582" s="13"/>
      <c r="B582" s="240"/>
      <c r="C582" s="241"/>
      <c r="D582" s="235" t="s">
        <v>205</v>
      </c>
      <c r="E582" s="242" t="s">
        <v>1</v>
      </c>
      <c r="F582" s="243" t="s">
        <v>724</v>
      </c>
      <c r="G582" s="241"/>
      <c r="H582" s="244">
        <v>60.9</v>
      </c>
      <c r="I582" s="245"/>
      <c r="J582" s="245"/>
      <c r="K582" s="241"/>
      <c r="L582" s="241"/>
      <c r="M582" s="246"/>
      <c r="N582" s="247"/>
      <c r="O582" s="248"/>
      <c r="P582" s="248"/>
      <c r="Q582" s="248"/>
      <c r="R582" s="248"/>
      <c r="S582" s="248"/>
      <c r="T582" s="248"/>
      <c r="U582" s="248"/>
      <c r="V582" s="248"/>
      <c r="W582" s="248"/>
      <c r="X582" s="249"/>
      <c r="Y582" s="13"/>
      <c r="Z582" s="13"/>
      <c r="AA582" s="13"/>
      <c r="AB582" s="13"/>
      <c r="AC582" s="13"/>
      <c r="AD582" s="13"/>
      <c r="AE582" s="13"/>
      <c r="AT582" s="250" t="s">
        <v>205</v>
      </c>
      <c r="AU582" s="250" t="s">
        <v>85</v>
      </c>
      <c r="AV582" s="13" t="s">
        <v>85</v>
      </c>
      <c r="AW582" s="13" t="s">
        <v>5</v>
      </c>
      <c r="AX582" s="13" t="s">
        <v>76</v>
      </c>
      <c r="AY582" s="250" t="s">
        <v>168</v>
      </c>
    </row>
    <row r="583" s="14" customFormat="1">
      <c r="A583" s="14"/>
      <c r="B583" s="251"/>
      <c r="C583" s="252"/>
      <c r="D583" s="235" t="s">
        <v>205</v>
      </c>
      <c r="E583" s="253" t="s">
        <v>1</v>
      </c>
      <c r="F583" s="254" t="s">
        <v>207</v>
      </c>
      <c r="G583" s="252"/>
      <c r="H583" s="255">
        <v>60.9</v>
      </c>
      <c r="I583" s="256"/>
      <c r="J583" s="256"/>
      <c r="K583" s="252"/>
      <c r="L583" s="252"/>
      <c r="M583" s="257"/>
      <c r="N583" s="258"/>
      <c r="O583" s="259"/>
      <c r="P583" s="259"/>
      <c r="Q583" s="259"/>
      <c r="R583" s="259"/>
      <c r="S583" s="259"/>
      <c r="T583" s="259"/>
      <c r="U583" s="259"/>
      <c r="V583" s="259"/>
      <c r="W583" s="259"/>
      <c r="X583" s="260"/>
      <c r="Y583" s="14"/>
      <c r="Z583" s="14"/>
      <c r="AA583" s="14"/>
      <c r="AB583" s="14"/>
      <c r="AC583" s="14"/>
      <c r="AD583" s="14"/>
      <c r="AE583" s="14"/>
      <c r="AT583" s="261" t="s">
        <v>205</v>
      </c>
      <c r="AU583" s="261" t="s">
        <v>85</v>
      </c>
      <c r="AV583" s="14" t="s">
        <v>175</v>
      </c>
      <c r="AW583" s="14" t="s">
        <v>5</v>
      </c>
      <c r="AX583" s="14" t="s">
        <v>83</v>
      </c>
      <c r="AY583" s="261" t="s">
        <v>168</v>
      </c>
    </row>
    <row r="584" s="2" customFormat="1" ht="37.8" customHeight="1">
      <c r="A584" s="38"/>
      <c r="B584" s="39"/>
      <c r="C584" s="221" t="s">
        <v>432</v>
      </c>
      <c r="D584" s="221" t="s">
        <v>171</v>
      </c>
      <c r="E584" s="222" t="s">
        <v>725</v>
      </c>
      <c r="F584" s="223" t="s">
        <v>726</v>
      </c>
      <c r="G584" s="224" t="s">
        <v>203</v>
      </c>
      <c r="H584" s="225">
        <v>148.24</v>
      </c>
      <c r="I584" s="226"/>
      <c r="J584" s="226"/>
      <c r="K584" s="227">
        <f>ROUND(P584*H584,2)</f>
        <v>0</v>
      </c>
      <c r="L584" s="223" t="s">
        <v>1</v>
      </c>
      <c r="M584" s="44"/>
      <c r="N584" s="228" t="s">
        <v>1</v>
      </c>
      <c r="O584" s="229" t="s">
        <v>39</v>
      </c>
      <c r="P584" s="230">
        <f>I584+J584</f>
        <v>0</v>
      </c>
      <c r="Q584" s="230">
        <f>ROUND(I584*H584,2)</f>
        <v>0</v>
      </c>
      <c r="R584" s="230">
        <f>ROUND(J584*H584,2)</f>
        <v>0</v>
      </c>
      <c r="S584" s="91"/>
      <c r="T584" s="231">
        <f>S584*H584</f>
        <v>0</v>
      </c>
      <c r="U584" s="231">
        <v>0</v>
      </c>
      <c r="V584" s="231">
        <f>U584*H584</f>
        <v>0</v>
      </c>
      <c r="W584" s="231">
        <v>0</v>
      </c>
      <c r="X584" s="232">
        <f>W584*H584</f>
        <v>0</v>
      </c>
      <c r="Y584" s="38"/>
      <c r="Z584" s="38"/>
      <c r="AA584" s="38"/>
      <c r="AB584" s="38"/>
      <c r="AC584" s="38"/>
      <c r="AD584" s="38"/>
      <c r="AE584" s="38"/>
      <c r="AR584" s="233" t="s">
        <v>198</v>
      </c>
      <c r="AT584" s="233" t="s">
        <v>171</v>
      </c>
      <c r="AU584" s="233" t="s">
        <v>85</v>
      </c>
      <c r="AY584" s="17" t="s">
        <v>168</v>
      </c>
      <c r="BE584" s="234">
        <f>IF(O584="základní",K584,0)</f>
        <v>0</v>
      </c>
      <c r="BF584" s="234">
        <f>IF(O584="snížená",K584,0)</f>
        <v>0</v>
      </c>
      <c r="BG584" s="234">
        <f>IF(O584="zákl. přenesená",K584,0)</f>
        <v>0</v>
      </c>
      <c r="BH584" s="234">
        <f>IF(O584="sníž. přenesená",K584,0)</f>
        <v>0</v>
      </c>
      <c r="BI584" s="234">
        <f>IF(O584="nulová",K584,0)</f>
        <v>0</v>
      </c>
      <c r="BJ584" s="17" t="s">
        <v>83</v>
      </c>
      <c r="BK584" s="234">
        <f>ROUND(P584*H584,2)</f>
        <v>0</v>
      </c>
      <c r="BL584" s="17" t="s">
        <v>198</v>
      </c>
      <c r="BM584" s="233" t="s">
        <v>719</v>
      </c>
    </row>
    <row r="585" s="2" customFormat="1">
      <c r="A585" s="38"/>
      <c r="B585" s="39"/>
      <c r="C585" s="40"/>
      <c r="D585" s="235" t="s">
        <v>176</v>
      </c>
      <c r="E585" s="40"/>
      <c r="F585" s="236" t="s">
        <v>726</v>
      </c>
      <c r="G585" s="40"/>
      <c r="H585" s="40"/>
      <c r="I585" s="237"/>
      <c r="J585" s="237"/>
      <c r="K585" s="40"/>
      <c r="L585" s="40"/>
      <c r="M585" s="44"/>
      <c r="N585" s="238"/>
      <c r="O585" s="239"/>
      <c r="P585" s="91"/>
      <c r="Q585" s="91"/>
      <c r="R585" s="91"/>
      <c r="S585" s="91"/>
      <c r="T585" s="91"/>
      <c r="U585" s="91"/>
      <c r="V585" s="91"/>
      <c r="W585" s="91"/>
      <c r="X585" s="92"/>
      <c r="Y585" s="38"/>
      <c r="Z585" s="38"/>
      <c r="AA585" s="38"/>
      <c r="AB585" s="38"/>
      <c r="AC585" s="38"/>
      <c r="AD585" s="38"/>
      <c r="AE585" s="38"/>
      <c r="AT585" s="17" t="s">
        <v>176</v>
      </c>
      <c r="AU585" s="17" t="s">
        <v>85</v>
      </c>
    </row>
    <row r="586" s="13" customFormat="1">
      <c r="A586" s="13"/>
      <c r="B586" s="240"/>
      <c r="C586" s="241"/>
      <c r="D586" s="235" t="s">
        <v>205</v>
      </c>
      <c r="E586" s="242" t="s">
        <v>1</v>
      </c>
      <c r="F586" s="243" t="s">
        <v>728</v>
      </c>
      <c r="G586" s="241"/>
      <c r="H586" s="244">
        <v>148.24</v>
      </c>
      <c r="I586" s="245"/>
      <c r="J586" s="245"/>
      <c r="K586" s="241"/>
      <c r="L586" s="241"/>
      <c r="M586" s="246"/>
      <c r="N586" s="247"/>
      <c r="O586" s="248"/>
      <c r="P586" s="248"/>
      <c r="Q586" s="248"/>
      <c r="R586" s="248"/>
      <c r="S586" s="248"/>
      <c r="T586" s="248"/>
      <c r="U586" s="248"/>
      <c r="V586" s="248"/>
      <c r="W586" s="248"/>
      <c r="X586" s="249"/>
      <c r="Y586" s="13"/>
      <c r="Z586" s="13"/>
      <c r="AA586" s="13"/>
      <c r="AB586" s="13"/>
      <c r="AC586" s="13"/>
      <c r="AD586" s="13"/>
      <c r="AE586" s="13"/>
      <c r="AT586" s="250" t="s">
        <v>205</v>
      </c>
      <c r="AU586" s="250" t="s">
        <v>85</v>
      </c>
      <c r="AV586" s="13" t="s">
        <v>85</v>
      </c>
      <c r="AW586" s="13" t="s">
        <v>5</v>
      </c>
      <c r="AX586" s="13" t="s">
        <v>76</v>
      </c>
      <c r="AY586" s="250" t="s">
        <v>168</v>
      </c>
    </row>
    <row r="587" s="14" customFormat="1">
      <c r="A587" s="14"/>
      <c r="B587" s="251"/>
      <c r="C587" s="252"/>
      <c r="D587" s="235" t="s">
        <v>205</v>
      </c>
      <c r="E587" s="253" t="s">
        <v>1</v>
      </c>
      <c r="F587" s="254" t="s">
        <v>207</v>
      </c>
      <c r="G587" s="252"/>
      <c r="H587" s="255">
        <v>148.24</v>
      </c>
      <c r="I587" s="256"/>
      <c r="J587" s="256"/>
      <c r="K587" s="252"/>
      <c r="L587" s="252"/>
      <c r="M587" s="257"/>
      <c r="N587" s="258"/>
      <c r="O587" s="259"/>
      <c r="P587" s="259"/>
      <c r="Q587" s="259"/>
      <c r="R587" s="259"/>
      <c r="S587" s="259"/>
      <c r="T587" s="259"/>
      <c r="U587" s="259"/>
      <c r="V587" s="259"/>
      <c r="W587" s="259"/>
      <c r="X587" s="260"/>
      <c r="Y587" s="14"/>
      <c r="Z587" s="14"/>
      <c r="AA587" s="14"/>
      <c r="AB587" s="14"/>
      <c r="AC587" s="14"/>
      <c r="AD587" s="14"/>
      <c r="AE587" s="14"/>
      <c r="AT587" s="261" t="s">
        <v>205</v>
      </c>
      <c r="AU587" s="261" t="s">
        <v>85</v>
      </c>
      <c r="AV587" s="14" t="s">
        <v>175</v>
      </c>
      <c r="AW587" s="14" t="s">
        <v>5</v>
      </c>
      <c r="AX587" s="14" t="s">
        <v>83</v>
      </c>
      <c r="AY587" s="261" t="s">
        <v>168</v>
      </c>
    </row>
    <row r="588" s="2" customFormat="1" ht="24.15" customHeight="1">
      <c r="A588" s="38"/>
      <c r="B588" s="39"/>
      <c r="C588" s="262" t="s">
        <v>720</v>
      </c>
      <c r="D588" s="262" t="s">
        <v>304</v>
      </c>
      <c r="E588" s="263" t="s">
        <v>730</v>
      </c>
      <c r="F588" s="264" t="s">
        <v>731</v>
      </c>
      <c r="G588" s="265" t="s">
        <v>203</v>
      </c>
      <c r="H588" s="266">
        <v>172.774</v>
      </c>
      <c r="I588" s="267"/>
      <c r="J588" s="268"/>
      <c r="K588" s="269">
        <f>ROUND(P588*H588,2)</f>
        <v>0</v>
      </c>
      <c r="L588" s="264" t="s">
        <v>1</v>
      </c>
      <c r="M588" s="270"/>
      <c r="N588" s="271" t="s">
        <v>1</v>
      </c>
      <c r="O588" s="229" t="s">
        <v>39</v>
      </c>
      <c r="P588" s="230">
        <f>I588+J588</f>
        <v>0</v>
      </c>
      <c r="Q588" s="230">
        <f>ROUND(I588*H588,2)</f>
        <v>0</v>
      </c>
      <c r="R588" s="230">
        <f>ROUND(J588*H588,2)</f>
        <v>0</v>
      </c>
      <c r="S588" s="91"/>
      <c r="T588" s="231">
        <f>S588*H588</f>
        <v>0</v>
      </c>
      <c r="U588" s="231">
        <v>0</v>
      </c>
      <c r="V588" s="231">
        <f>U588*H588</f>
        <v>0</v>
      </c>
      <c r="W588" s="231">
        <v>0</v>
      </c>
      <c r="X588" s="232">
        <f>W588*H588</f>
        <v>0</v>
      </c>
      <c r="Y588" s="38"/>
      <c r="Z588" s="38"/>
      <c r="AA588" s="38"/>
      <c r="AB588" s="38"/>
      <c r="AC588" s="38"/>
      <c r="AD588" s="38"/>
      <c r="AE588" s="38"/>
      <c r="AR588" s="233" t="s">
        <v>236</v>
      </c>
      <c r="AT588" s="233" t="s">
        <v>304</v>
      </c>
      <c r="AU588" s="233" t="s">
        <v>85</v>
      </c>
      <c r="AY588" s="17" t="s">
        <v>168</v>
      </c>
      <c r="BE588" s="234">
        <f>IF(O588="základní",K588,0)</f>
        <v>0</v>
      </c>
      <c r="BF588" s="234">
        <f>IF(O588="snížená",K588,0)</f>
        <v>0</v>
      </c>
      <c r="BG588" s="234">
        <f>IF(O588="zákl. přenesená",K588,0)</f>
        <v>0</v>
      </c>
      <c r="BH588" s="234">
        <f>IF(O588="sníž. přenesená",K588,0)</f>
        <v>0</v>
      </c>
      <c r="BI588" s="234">
        <f>IF(O588="nulová",K588,0)</f>
        <v>0</v>
      </c>
      <c r="BJ588" s="17" t="s">
        <v>83</v>
      </c>
      <c r="BK588" s="234">
        <f>ROUND(P588*H588,2)</f>
        <v>0</v>
      </c>
      <c r="BL588" s="17" t="s">
        <v>198</v>
      </c>
      <c r="BM588" s="233" t="s">
        <v>723</v>
      </c>
    </row>
    <row r="589" s="2" customFormat="1">
      <c r="A589" s="38"/>
      <c r="B589" s="39"/>
      <c r="C589" s="40"/>
      <c r="D589" s="235" t="s">
        <v>176</v>
      </c>
      <c r="E589" s="40"/>
      <c r="F589" s="236" t="s">
        <v>731</v>
      </c>
      <c r="G589" s="40"/>
      <c r="H589" s="40"/>
      <c r="I589" s="237"/>
      <c r="J589" s="237"/>
      <c r="K589" s="40"/>
      <c r="L589" s="40"/>
      <c r="M589" s="44"/>
      <c r="N589" s="238"/>
      <c r="O589" s="239"/>
      <c r="P589" s="91"/>
      <c r="Q589" s="91"/>
      <c r="R589" s="91"/>
      <c r="S589" s="91"/>
      <c r="T589" s="91"/>
      <c r="U589" s="91"/>
      <c r="V589" s="91"/>
      <c r="W589" s="91"/>
      <c r="X589" s="92"/>
      <c r="Y589" s="38"/>
      <c r="Z589" s="38"/>
      <c r="AA589" s="38"/>
      <c r="AB589" s="38"/>
      <c r="AC589" s="38"/>
      <c r="AD589" s="38"/>
      <c r="AE589" s="38"/>
      <c r="AT589" s="17" t="s">
        <v>176</v>
      </c>
      <c r="AU589" s="17" t="s">
        <v>85</v>
      </c>
    </row>
    <row r="590" s="13" customFormat="1">
      <c r="A590" s="13"/>
      <c r="B590" s="240"/>
      <c r="C590" s="241"/>
      <c r="D590" s="235" t="s">
        <v>205</v>
      </c>
      <c r="E590" s="242" t="s">
        <v>1</v>
      </c>
      <c r="F590" s="243" t="s">
        <v>733</v>
      </c>
      <c r="G590" s="241"/>
      <c r="H590" s="244">
        <v>172.774</v>
      </c>
      <c r="I590" s="245"/>
      <c r="J590" s="245"/>
      <c r="K590" s="241"/>
      <c r="L590" s="241"/>
      <c r="M590" s="246"/>
      <c r="N590" s="247"/>
      <c r="O590" s="248"/>
      <c r="P590" s="248"/>
      <c r="Q590" s="248"/>
      <c r="R590" s="248"/>
      <c r="S590" s="248"/>
      <c r="T590" s="248"/>
      <c r="U590" s="248"/>
      <c r="V590" s="248"/>
      <c r="W590" s="248"/>
      <c r="X590" s="249"/>
      <c r="Y590" s="13"/>
      <c r="Z590" s="13"/>
      <c r="AA590" s="13"/>
      <c r="AB590" s="13"/>
      <c r="AC590" s="13"/>
      <c r="AD590" s="13"/>
      <c r="AE590" s="13"/>
      <c r="AT590" s="250" t="s">
        <v>205</v>
      </c>
      <c r="AU590" s="250" t="s">
        <v>85</v>
      </c>
      <c r="AV590" s="13" t="s">
        <v>85</v>
      </c>
      <c r="AW590" s="13" t="s">
        <v>5</v>
      </c>
      <c r="AX590" s="13" t="s">
        <v>76</v>
      </c>
      <c r="AY590" s="250" t="s">
        <v>168</v>
      </c>
    </row>
    <row r="591" s="14" customFormat="1">
      <c r="A591" s="14"/>
      <c r="B591" s="251"/>
      <c r="C591" s="252"/>
      <c r="D591" s="235" t="s">
        <v>205</v>
      </c>
      <c r="E591" s="253" t="s">
        <v>1</v>
      </c>
      <c r="F591" s="254" t="s">
        <v>207</v>
      </c>
      <c r="G591" s="252"/>
      <c r="H591" s="255">
        <v>172.774</v>
      </c>
      <c r="I591" s="256"/>
      <c r="J591" s="256"/>
      <c r="K591" s="252"/>
      <c r="L591" s="252"/>
      <c r="M591" s="257"/>
      <c r="N591" s="258"/>
      <c r="O591" s="259"/>
      <c r="P591" s="259"/>
      <c r="Q591" s="259"/>
      <c r="R591" s="259"/>
      <c r="S591" s="259"/>
      <c r="T591" s="259"/>
      <c r="U591" s="259"/>
      <c r="V591" s="259"/>
      <c r="W591" s="259"/>
      <c r="X591" s="260"/>
      <c r="Y591" s="14"/>
      <c r="Z591" s="14"/>
      <c r="AA591" s="14"/>
      <c r="AB591" s="14"/>
      <c r="AC591" s="14"/>
      <c r="AD591" s="14"/>
      <c r="AE591" s="14"/>
      <c r="AT591" s="261" t="s">
        <v>205</v>
      </c>
      <c r="AU591" s="261" t="s">
        <v>85</v>
      </c>
      <c r="AV591" s="14" t="s">
        <v>175</v>
      </c>
      <c r="AW591" s="14" t="s">
        <v>5</v>
      </c>
      <c r="AX591" s="14" t="s">
        <v>83</v>
      </c>
      <c r="AY591" s="261" t="s">
        <v>168</v>
      </c>
    </row>
    <row r="592" s="2" customFormat="1" ht="37.8" customHeight="1">
      <c r="A592" s="38"/>
      <c r="B592" s="39"/>
      <c r="C592" s="221" t="s">
        <v>437</v>
      </c>
      <c r="D592" s="221" t="s">
        <v>171</v>
      </c>
      <c r="E592" s="222" t="s">
        <v>734</v>
      </c>
      <c r="F592" s="223" t="s">
        <v>735</v>
      </c>
      <c r="G592" s="224" t="s">
        <v>203</v>
      </c>
      <c r="H592" s="225">
        <v>48.4</v>
      </c>
      <c r="I592" s="226"/>
      <c r="J592" s="226"/>
      <c r="K592" s="227">
        <f>ROUND(P592*H592,2)</f>
        <v>0</v>
      </c>
      <c r="L592" s="223" t="s">
        <v>1</v>
      </c>
      <c r="M592" s="44"/>
      <c r="N592" s="228" t="s">
        <v>1</v>
      </c>
      <c r="O592" s="229" t="s">
        <v>39</v>
      </c>
      <c r="P592" s="230">
        <f>I592+J592</f>
        <v>0</v>
      </c>
      <c r="Q592" s="230">
        <f>ROUND(I592*H592,2)</f>
        <v>0</v>
      </c>
      <c r="R592" s="230">
        <f>ROUND(J592*H592,2)</f>
        <v>0</v>
      </c>
      <c r="S592" s="91"/>
      <c r="T592" s="231">
        <f>S592*H592</f>
        <v>0</v>
      </c>
      <c r="U592" s="231">
        <v>0</v>
      </c>
      <c r="V592" s="231">
        <f>U592*H592</f>
        <v>0</v>
      </c>
      <c r="W592" s="231">
        <v>0</v>
      </c>
      <c r="X592" s="232">
        <f>W592*H592</f>
        <v>0</v>
      </c>
      <c r="Y592" s="38"/>
      <c r="Z592" s="38"/>
      <c r="AA592" s="38"/>
      <c r="AB592" s="38"/>
      <c r="AC592" s="38"/>
      <c r="AD592" s="38"/>
      <c r="AE592" s="38"/>
      <c r="AR592" s="233" t="s">
        <v>198</v>
      </c>
      <c r="AT592" s="233" t="s">
        <v>171</v>
      </c>
      <c r="AU592" s="233" t="s">
        <v>85</v>
      </c>
      <c r="AY592" s="17" t="s">
        <v>168</v>
      </c>
      <c r="BE592" s="234">
        <f>IF(O592="základní",K592,0)</f>
        <v>0</v>
      </c>
      <c r="BF592" s="234">
        <f>IF(O592="snížená",K592,0)</f>
        <v>0</v>
      </c>
      <c r="BG592" s="234">
        <f>IF(O592="zákl. přenesená",K592,0)</f>
        <v>0</v>
      </c>
      <c r="BH592" s="234">
        <f>IF(O592="sníž. přenesená",K592,0)</f>
        <v>0</v>
      </c>
      <c r="BI592" s="234">
        <f>IF(O592="nulová",K592,0)</f>
        <v>0</v>
      </c>
      <c r="BJ592" s="17" t="s">
        <v>83</v>
      </c>
      <c r="BK592" s="234">
        <f>ROUND(P592*H592,2)</f>
        <v>0</v>
      </c>
      <c r="BL592" s="17" t="s">
        <v>198</v>
      </c>
      <c r="BM592" s="233" t="s">
        <v>727</v>
      </c>
    </row>
    <row r="593" s="2" customFormat="1">
      <c r="A593" s="38"/>
      <c r="B593" s="39"/>
      <c r="C593" s="40"/>
      <c r="D593" s="235" t="s">
        <v>176</v>
      </c>
      <c r="E593" s="40"/>
      <c r="F593" s="236" t="s">
        <v>735</v>
      </c>
      <c r="G593" s="40"/>
      <c r="H593" s="40"/>
      <c r="I593" s="237"/>
      <c r="J593" s="237"/>
      <c r="K593" s="40"/>
      <c r="L593" s="40"/>
      <c r="M593" s="44"/>
      <c r="N593" s="238"/>
      <c r="O593" s="239"/>
      <c r="P593" s="91"/>
      <c r="Q593" s="91"/>
      <c r="R593" s="91"/>
      <c r="S593" s="91"/>
      <c r="T593" s="91"/>
      <c r="U593" s="91"/>
      <c r="V593" s="91"/>
      <c r="W593" s="91"/>
      <c r="X593" s="92"/>
      <c r="Y593" s="38"/>
      <c r="Z593" s="38"/>
      <c r="AA593" s="38"/>
      <c r="AB593" s="38"/>
      <c r="AC593" s="38"/>
      <c r="AD593" s="38"/>
      <c r="AE593" s="38"/>
      <c r="AT593" s="17" t="s">
        <v>176</v>
      </c>
      <c r="AU593" s="17" t="s">
        <v>85</v>
      </c>
    </row>
    <row r="594" s="13" customFormat="1">
      <c r="A594" s="13"/>
      <c r="B594" s="240"/>
      <c r="C594" s="241"/>
      <c r="D594" s="235" t="s">
        <v>205</v>
      </c>
      <c r="E594" s="242" t="s">
        <v>1</v>
      </c>
      <c r="F594" s="243" t="s">
        <v>737</v>
      </c>
      <c r="G594" s="241"/>
      <c r="H594" s="244">
        <v>48.4</v>
      </c>
      <c r="I594" s="245"/>
      <c r="J594" s="245"/>
      <c r="K594" s="241"/>
      <c r="L594" s="241"/>
      <c r="M594" s="246"/>
      <c r="N594" s="247"/>
      <c r="O594" s="248"/>
      <c r="P594" s="248"/>
      <c r="Q594" s="248"/>
      <c r="R594" s="248"/>
      <c r="S594" s="248"/>
      <c r="T594" s="248"/>
      <c r="U594" s="248"/>
      <c r="V594" s="248"/>
      <c r="W594" s="248"/>
      <c r="X594" s="249"/>
      <c r="Y594" s="13"/>
      <c r="Z594" s="13"/>
      <c r="AA594" s="13"/>
      <c r="AB594" s="13"/>
      <c r="AC594" s="13"/>
      <c r="AD594" s="13"/>
      <c r="AE594" s="13"/>
      <c r="AT594" s="250" t="s">
        <v>205</v>
      </c>
      <c r="AU594" s="250" t="s">
        <v>85</v>
      </c>
      <c r="AV594" s="13" t="s">
        <v>85</v>
      </c>
      <c r="AW594" s="13" t="s">
        <v>5</v>
      </c>
      <c r="AX594" s="13" t="s">
        <v>76</v>
      </c>
      <c r="AY594" s="250" t="s">
        <v>168</v>
      </c>
    </row>
    <row r="595" s="14" customFormat="1">
      <c r="A595" s="14"/>
      <c r="B595" s="251"/>
      <c r="C595" s="252"/>
      <c r="D595" s="235" t="s">
        <v>205</v>
      </c>
      <c r="E595" s="253" t="s">
        <v>1</v>
      </c>
      <c r="F595" s="254" t="s">
        <v>207</v>
      </c>
      <c r="G595" s="252"/>
      <c r="H595" s="255">
        <v>48.4</v>
      </c>
      <c r="I595" s="256"/>
      <c r="J595" s="256"/>
      <c r="K595" s="252"/>
      <c r="L595" s="252"/>
      <c r="M595" s="257"/>
      <c r="N595" s="258"/>
      <c r="O595" s="259"/>
      <c r="P595" s="259"/>
      <c r="Q595" s="259"/>
      <c r="R595" s="259"/>
      <c r="S595" s="259"/>
      <c r="T595" s="259"/>
      <c r="U595" s="259"/>
      <c r="V595" s="259"/>
      <c r="W595" s="259"/>
      <c r="X595" s="260"/>
      <c r="Y595" s="14"/>
      <c r="Z595" s="14"/>
      <c r="AA595" s="14"/>
      <c r="AB595" s="14"/>
      <c r="AC595" s="14"/>
      <c r="AD595" s="14"/>
      <c r="AE595" s="14"/>
      <c r="AT595" s="261" t="s">
        <v>205</v>
      </c>
      <c r="AU595" s="261" t="s">
        <v>85</v>
      </c>
      <c r="AV595" s="14" t="s">
        <v>175</v>
      </c>
      <c r="AW595" s="14" t="s">
        <v>5</v>
      </c>
      <c r="AX595" s="14" t="s">
        <v>83</v>
      </c>
      <c r="AY595" s="261" t="s">
        <v>168</v>
      </c>
    </row>
    <row r="596" s="2" customFormat="1" ht="24.15" customHeight="1">
      <c r="A596" s="38"/>
      <c r="B596" s="39"/>
      <c r="C596" s="262" t="s">
        <v>729</v>
      </c>
      <c r="D596" s="262" t="s">
        <v>304</v>
      </c>
      <c r="E596" s="263" t="s">
        <v>730</v>
      </c>
      <c r="F596" s="264" t="s">
        <v>731</v>
      </c>
      <c r="G596" s="265" t="s">
        <v>203</v>
      </c>
      <c r="H596" s="266">
        <v>56.41</v>
      </c>
      <c r="I596" s="267"/>
      <c r="J596" s="268"/>
      <c r="K596" s="269">
        <f>ROUND(P596*H596,2)</f>
        <v>0</v>
      </c>
      <c r="L596" s="264" t="s">
        <v>1</v>
      </c>
      <c r="M596" s="270"/>
      <c r="N596" s="271" t="s">
        <v>1</v>
      </c>
      <c r="O596" s="229" t="s">
        <v>39</v>
      </c>
      <c r="P596" s="230">
        <f>I596+J596</f>
        <v>0</v>
      </c>
      <c r="Q596" s="230">
        <f>ROUND(I596*H596,2)</f>
        <v>0</v>
      </c>
      <c r="R596" s="230">
        <f>ROUND(J596*H596,2)</f>
        <v>0</v>
      </c>
      <c r="S596" s="91"/>
      <c r="T596" s="231">
        <f>S596*H596</f>
        <v>0</v>
      </c>
      <c r="U596" s="231">
        <v>0</v>
      </c>
      <c r="V596" s="231">
        <f>U596*H596</f>
        <v>0</v>
      </c>
      <c r="W596" s="231">
        <v>0</v>
      </c>
      <c r="X596" s="232">
        <f>W596*H596</f>
        <v>0</v>
      </c>
      <c r="Y596" s="38"/>
      <c r="Z596" s="38"/>
      <c r="AA596" s="38"/>
      <c r="AB596" s="38"/>
      <c r="AC596" s="38"/>
      <c r="AD596" s="38"/>
      <c r="AE596" s="38"/>
      <c r="AR596" s="233" t="s">
        <v>236</v>
      </c>
      <c r="AT596" s="233" t="s">
        <v>304</v>
      </c>
      <c r="AU596" s="233" t="s">
        <v>85</v>
      </c>
      <c r="AY596" s="17" t="s">
        <v>168</v>
      </c>
      <c r="BE596" s="234">
        <f>IF(O596="základní",K596,0)</f>
        <v>0</v>
      </c>
      <c r="BF596" s="234">
        <f>IF(O596="snížená",K596,0)</f>
        <v>0</v>
      </c>
      <c r="BG596" s="234">
        <f>IF(O596="zákl. přenesená",K596,0)</f>
        <v>0</v>
      </c>
      <c r="BH596" s="234">
        <f>IF(O596="sníž. přenesená",K596,0)</f>
        <v>0</v>
      </c>
      <c r="BI596" s="234">
        <f>IF(O596="nulová",K596,0)</f>
        <v>0</v>
      </c>
      <c r="BJ596" s="17" t="s">
        <v>83</v>
      </c>
      <c r="BK596" s="234">
        <f>ROUND(P596*H596,2)</f>
        <v>0</v>
      </c>
      <c r="BL596" s="17" t="s">
        <v>198</v>
      </c>
      <c r="BM596" s="233" t="s">
        <v>732</v>
      </c>
    </row>
    <row r="597" s="2" customFormat="1">
      <c r="A597" s="38"/>
      <c r="B597" s="39"/>
      <c r="C597" s="40"/>
      <c r="D597" s="235" t="s">
        <v>176</v>
      </c>
      <c r="E597" s="40"/>
      <c r="F597" s="236" t="s">
        <v>731</v>
      </c>
      <c r="G597" s="40"/>
      <c r="H597" s="40"/>
      <c r="I597" s="237"/>
      <c r="J597" s="237"/>
      <c r="K597" s="40"/>
      <c r="L597" s="40"/>
      <c r="M597" s="44"/>
      <c r="N597" s="238"/>
      <c r="O597" s="239"/>
      <c r="P597" s="91"/>
      <c r="Q597" s="91"/>
      <c r="R597" s="91"/>
      <c r="S597" s="91"/>
      <c r="T597" s="91"/>
      <c r="U597" s="91"/>
      <c r="V597" s="91"/>
      <c r="W597" s="91"/>
      <c r="X597" s="92"/>
      <c r="Y597" s="38"/>
      <c r="Z597" s="38"/>
      <c r="AA597" s="38"/>
      <c r="AB597" s="38"/>
      <c r="AC597" s="38"/>
      <c r="AD597" s="38"/>
      <c r="AE597" s="38"/>
      <c r="AT597" s="17" t="s">
        <v>176</v>
      </c>
      <c r="AU597" s="17" t="s">
        <v>85</v>
      </c>
    </row>
    <row r="598" s="13" customFormat="1">
      <c r="A598" s="13"/>
      <c r="B598" s="240"/>
      <c r="C598" s="241"/>
      <c r="D598" s="235" t="s">
        <v>205</v>
      </c>
      <c r="E598" s="242" t="s">
        <v>1</v>
      </c>
      <c r="F598" s="243" t="s">
        <v>740</v>
      </c>
      <c r="G598" s="241"/>
      <c r="H598" s="244">
        <v>56.41</v>
      </c>
      <c r="I598" s="245"/>
      <c r="J598" s="245"/>
      <c r="K598" s="241"/>
      <c r="L598" s="241"/>
      <c r="M598" s="246"/>
      <c r="N598" s="247"/>
      <c r="O598" s="248"/>
      <c r="P598" s="248"/>
      <c r="Q598" s="248"/>
      <c r="R598" s="248"/>
      <c r="S598" s="248"/>
      <c r="T598" s="248"/>
      <c r="U598" s="248"/>
      <c r="V598" s="248"/>
      <c r="W598" s="248"/>
      <c r="X598" s="249"/>
      <c r="Y598" s="13"/>
      <c r="Z598" s="13"/>
      <c r="AA598" s="13"/>
      <c r="AB598" s="13"/>
      <c r="AC598" s="13"/>
      <c r="AD598" s="13"/>
      <c r="AE598" s="13"/>
      <c r="AT598" s="250" t="s">
        <v>205</v>
      </c>
      <c r="AU598" s="250" t="s">
        <v>85</v>
      </c>
      <c r="AV598" s="13" t="s">
        <v>85</v>
      </c>
      <c r="AW598" s="13" t="s">
        <v>5</v>
      </c>
      <c r="AX598" s="13" t="s">
        <v>76</v>
      </c>
      <c r="AY598" s="250" t="s">
        <v>168</v>
      </c>
    </row>
    <row r="599" s="14" customFormat="1">
      <c r="A599" s="14"/>
      <c r="B599" s="251"/>
      <c r="C599" s="252"/>
      <c r="D599" s="235" t="s">
        <v>205</v>
      </c>
      <c r="E599" s="253" t="s">
        <v>1</v>
      </c>
      <c r="F599" s="254" t="s">
        <v>207</v>
      </c>
      <c r="G599" s="252"/>
      <c r="H599" s="255">
        <v>56.41</v>
      </c>
      <c r="I599" s="256"/>
      <c r="J599" s="256"/>
      <c r="K599" s="252"/>
      <c r="L599" s="252"/>
      <c r="M599" s="257"/>
      <c r="N599" s="258"/>
      <c r="O599" s="259"/>
      <c r="P599" s="259"/>
      <c r="Q599" s="259"/>
      <c r="R599" s="259"/>
      <c r="S599" s="259"/>
      <c r="T599" s="259"/>
      <c r="U599" s="259"/>
      <c r="V599" s="259"/>
      <c r="W599" s="259"/>
      <c r="X599" s="260"/>
      <c r="Y599" s="14"/>
      <c r="Z599" s="14"/>
      <c r="AA599" s="14"/>
      <c r="AB599" s="14"/>
      <c r="AC599" s="14"/>
      <c r="AD599" s="14"/>
      <c r="AE599" s="14"/>
      <c r="AT599" s="261" t="s">
        <v>205</v>
      </c>
      <c r="AU599" s="261" t="s">
        <v>85</v>
      </c>
      <c r="AV599" s="14" t="s">
        <v>175</v>
      </c>
      <c r="AW599" s="14" t="s">
        <v>5</v>
      </c>
      <c r="AX599" s="14" t="s">
        <v>83</v>
      </c>
      <c r="AY599" s="261" t="s">
        <v>168</v>
      </c>
    </row>
    <row r="600" s="2" customFormat="1" ht="37.8" customHeight="1">
      <c r="A600" s="38"/>
      <c r="B600" s="39"/>
      <c r="C600" s="221" t="s">
        <v>441</v>
      </c>
      <c r="D600" s="221" t="s">
        <v>171</v>
      </c>
      <c r="E600" s="222" t="s">
        <v>741</v>
      </c>
      <c r="F600" s="223" t="s">
        <v>742</v>
      </c>
      <c r="G600" s="224" t="s">
        <v>203</v>
      </c>
      <c r="H600" s="225">
        <v>34.5</v>
      </c>
      <c r="I600" s="226"/>
      <c r="J600" s="226"/>
      <c r="K600" s="227">
        <f>ROUND(P600*H600,2)</f>
        <v>0</v>
      </c>
      <c r="L600" s="223" t="s">
        <v>1</v>
      </c>
      <c r="M600" s="44"/>
      <c r="N600" s="228" t="s">
        <v>1</v>
      </c>
      <c r="O600" s="229" t="s">
        <v>39</v>
      </c>
      <c r="P600" s="230">
        <f>I600+J600</f>
        <v>0</v>
      </c>
      <c r="Q600" s="230">
        <f>ROUND(I600*H600,2)</f>
        <v>0</v>
      </c>
      <c r="R600" s="230">
        <f>ROUND(J600*H600,2)</f>
        <v>0</v>
      </c>
      <c r="S600" s="91"/>
      <c r="T600" s="231">
        <f>S600*H600</f>
        <v>0</v>
      </c>
      <c r="U600" s="231">
        <v>0</v>
      </c>
      <c r="V600" s="231">
        <f>U600*H600</f>
        <v>0</v>
      </c>
      <c r="W600" s="231">
        <v>0</v>
      </c>
      <c r="X600" s="232">
        <f>W600*H600</f>
        <v>0</v>
      </c>
      <c r="Y600" s="38"/>
      <c r="Z600" s="38"/>
      <c r="AA600" s="38"/>
      <c r="AB600" s="38"/>
      <c r="AC600" s="38"/>
      <c r="AD600" s="38"/>
      <c r="AE600" s="38"/>
      <c r="AR600" s="233" t="s">
        <v>198</v>
      </c>
      <c r="AT600" s="233" t="s">
        <v>171</v>
      </c>
      <c r="AU600" s="233" t="s">
        <v>85</v>
      </c>
      <c r="AY600" s="17" t="s">
        <v>168</v>
      </c>
      <c r="BE600" s="234">
        <f>IF(O600="základní",K600,0)</f>
        <v>0</v>
      </c>
      <c r="BF600" s="234">
        <f>IF(O600="snížená",K600,0)</f>
        <v>0</v>
      </c>
      <c r="BG600" s="234">
        <f>IF(O600="zákl. přenesená",K600,0)</f>
        <v>0</v>
      </c>
      <c r="BH600" s="234">
        <f>IF(O600="sníž. přenesená",K600,0)</f>
        <v>0</v>
      </c>
      <c r="BI600" s="234">
        <f>IF(O600="nulová",K600,0)</f>
        <v>0</v>
      </c>
      <c r="BJ600" s="17" t="s">
        <v>83</v>
      </c>
      <c r="BK600" s="234">
        <f>ROUND(P600*H600,2)</f>
        <v>0</v>
      </c>
      <c r="BL600" s="17" t="s">
        <v>198</v>
      </c>
      <c r="BM600" s="233" t="s">
        <v>736</v>
      </c>
    </row>
    <row r="601" s="2" customFormat="1">
      <c r="A601" s="38"/>
      <c r="B601" s="39"/>
      <c r="C601" s="40"/>
      <c r="D601" s="235" t="s">
        <v>176</v>
      </c>
      <c r="E601" s="40"/>
      <c r="F601" s="236" t="s">
        <v>742</v>
      </c>
      <c r="G601" s="40"/>
      <c r="H601" s="40"/>
      <c r="I601" s="237"/>
      <c r="J601" s="237"/>
      <c r="K601" s="40"/>
      <c r="L601" s="40"/>
      <c r="M601" s="44"/>
      <c r="N601" s="238"/>
      <c r="O601" s="239"/>
      <c r="P601" s="91"/>
      <c r="Q601" s="91"/>
      <c r="R601" s="91"/>
      <c r="S601" s="91"/>
      <c r="T601" s="91"/>
      <c r="U601" s="91"/>
      <c r="V601" s="91"/>
      <c r="W601" s="91"/>
      <c r="X601" s="92"/>
      <c r="Y601" s="38"/>
      <c r="Z601" s="38"/>
      <c r="AA601" s="38"/>
      <c r="AB601" s="38"/>
      <c r="AC601" s="38"/>
      <c r="AD601" s="38"/>
      <c r="AE601" s="38"/>
      <c r="AT601" s="17" t="s">
        <v>176</v>
      </c>
      <c r="AU601" s="17" t="s">
        <v>85</v>
      </c>
    </row>
    <row r="602" s="13" customFormat="1">
      <c r="A602" s="13"/>
      <c r="B602" s="240"/>
      <c r="C602" s="241"/>
      <c r="D602" s="235" t="s">
        <v>205</v>
      </c>
      <c r="E602" s="242" t="s">
        <v>1</v>
      </c>
      <c r="F602" s="243" t="s">
        <v>744</v>
      </c>
      <c r="G602" s="241"/>
      <c r="H602" s="244">
        <v>34.5</v>
      </c>
      <c r="I602" s="245"/>
      <c r="J602" s="245"/>
      <c r="K602" s="241"/>
      <c r="L602" s="241"/>
      <c r="M602" s="246"/>
      <c r="N602" s="247"/>
      <c r="O602" s="248"/>
      <c r="P602" s="248"/>
      <c r="Q602" s="248"/>
      <c r="R602" s="248"/>
      <c r="S602" s="248"/>
      <c r="T602" s="248"/>
      <c r="U602" s="248"/>
      <c r="V602" s="248"/>
      <c r="W602" s="248"/>
      <c r="X602" s="249"/>
      <c r="Y602" s="13"/>
      <c r="Z602" s="13"/>
      <c r="AA602" s="13"/>
      <c r="AB602" s="13"/>
      <c r="AC602" s="13"/>
      <c r="AD602" s="13"/>
      <c r="AE602" s="13"/>
      <c r="AT602" s="250" t="s">
        <v>205</v>
      </c>
      <c r="AU602" s="250" t="s">
        <v>85</v>
      </c>
      <c r="AV602" s="13" t="s">
        <v>85</v>
      </c>
      <c r="AW602" s="13" t="s">
        <v>5</v>
      </c>
      <c r="AX602" s="13" t="s">
        <v>76</v>
      </c>
      <c r="AY602" s="250" t="s">
        <v>168</v>
      </c>
    </row>
    <row r="603" s="14" customFormat="1">
      <c r="A603" s="14"/>
      <c r="B603" s="251"/>
      <c r="C603" s="252"/>
      <c r="D603" s="235" t="s">
        <v>205</v>
      </c>
      <c r="E603" s="253" t="s">
        <v>1</v>
      </c>
      <c r="F603" s="254" t="s">
        <v>207</v>
      </c>
      <c r="G603" s="252"/>
      <c r="H603" s="255">
        <v>34.5</v>
      </c>
      <c r="I603" s="256"/>
      <c r="J603" s="256"/>
      <c r="K603" s="252"/>
      <c r="L603" s="252"/>
      <c r="M603" s="257"/>
      <c r="N603" s="258"/>
      <c r="O603" s="259"/>
      <c r="P603" s="259"/>
      <c r="Q603" s="259"/>
      <c r="R603" s="259"/>
      <c r="S603" s="259"/>
      <c r="T603" s="259"/>
      <c r="U603" s="259"/>
      <c r="V603" s="259"/>
      <c r="W603" s="259"/>
      <c r="X603" s="260"/>
      <c r="Y603" s="14"/>
      <c r="Z603" s="14"/>
      <c r="AA603" s="14"/>
      <c r="AB603" s="14"/>
      <c r="AC603" s="14"/>
      <c r="AD603" s="14"/>
      <c r="AE603" s="14"/>
      <c r="AT603" s="261" t="s">
        <v>205</v>
      </c>
      <c r="AU603" s="261" t="s">
        <v>85</v>
      </c>
      <c r="AV603" s="14" t="s">
        <v>175</v>
      </c>
      <c r="AW603" s="14" t="s">
        <v>5</v>
      </c>
      <c r="AX603" s="14" t="s">
        <v>83</v>
      </c>
      <c r="AY603" s="261" t="s">
        <v>168</v>
      </c>
    </row>
    <row r="604" s="2" customFormat="1" ht="24.15" customHeight="1">
      <c r="A604" s="38"/>
      <c r="B604" s="39"/>
      <c r="C604" s="262" t="s">
        <v>738</v>
      </c>
      <c r="D604" s="262" t="s">
        <v>304</v>
      </c>
      <c r="E604" s="263" t="s">
        <v>730</v>
      </c>
      <c r="F604" s="264" t="s">
        <v>731</v>
      </c>
      <c r="G604" s="265" t="s">
        <v>203</v>
      </c>
      <c r="H604" s="266">
        <v>40.21</v>
      </c>
      <c r="I604" s="267"/>
      <c r="J604" s="268"/>
      <c r="K604" s="269">
        <f>ROUND(P604*H604,2)</f>
        <v>0</v>
      </c>
      <c r="L604" s="264" t="s">
        <v>1</v>
      </c>
      <c r="M604" s="270"/>
      <c r="N604" s="271" t="s">
        <v>1</v>
      </c>
      <c r="O604" s="229" t="s">
        <v>39</v>
      </c>
      <c r="P604" s="230">
        <f>I604+J604</f>
        <v>0</v>
      </c>
      <c r="Q604" s="230">
        <f>ROUND(I604*H604,2)</f>
        <v>0</v>
      </c>
      <c r="R604" s="230">
        <f>ROUND(J604*H604,2)</f>
        <v>0</v>
      </c>
      <c r="S604" s="91"/>
      <c r="T604" s="231">
        <f>S604*H604</f>
        <v>0</v>
      </c>
      <c r="U604" s="231">
        <v>0</v>
      </c>
      <c r="V604" s="231">
        <f>U604*H604</f>
        <v>0</v>
      </c>
      <c r="W604" s="231">
        <v>0</v>
      </c>
      <c r="X604" s="232">
        <f>W604*H604</f>
        <v>0</v>
      </c>
      <c r="Y604" s="38"/>
      <c r="Z604" s="38"/>
      <c r="AA604" s="38"/>
      <c r="AB604" s="38"/>
      <c r="AC604" s="38"/>
      <c r="AD604" s="38"/>
      <c r="AE604" s="38"/>
      <c r="AR604" s="233" t="s">
        <v>236</v>
      </c>
      <c r="AT604" s="233" t="s">
        <v>304</v>
      </c>
      <c r="AU604" s="233" t="s">
        <v>85</v>
      </c>
      <c r="AY604" s="17" t="s">
        <v>168</v>
      </c>
      <c r="BE604" s="234">
        <f>IF(O604="základní",K604,0)</f>
        <v>0</v>
      </c>
      <c r="BF604" s="234">
        <f>IF(O604="snížená",K604,0)</f>
        <v>0</v>
      </c>
      <c r="BG604" s="234">
        <f>IF(O604="zákl. přenesená",K604,0)</f>
        <v>0</v>
      </c>
      <c r="BH604" s="234">
        <f>IF(O604="sníž. přenesená",K604,0)</f>
        <v>0</v>
      </c>
      <c r="BI604" s="234">
        <f>IF(O604="nulová",K604,0)</f>
        <v>0</v>
      </c>
      <c r="BJ604" s="17" t="s">
        <v>83</v>
      </c>
      <c r="BK604" s="234">
        <f>ROUND(P604*H604,2)</f>
        <v>0</v>
      </c>
      <c r="BL604" s="17" t="s">
        <v>198</v>
      </c>
      <c r="BM604" s="233" t="s">
        <v>739</v>
      </c>
    </row>
    <row r="605" s="2" customFormat="1">
      <c r="A605" s="38"/>
      <c r="B605" s="39"/>
      <c r="C605" s="40"/>
      <c r="D605" s="235" t="s">
        <v>176</v>
      </c>
      <c r="E605" s="40"/>
      <c r="F605" s="236" t="s">
        <v>731</v>
      </c>
      <c r="G605" s="40"/>
      <c r="H605" s="40"/>
      <c r="I605" s="237"/>
      <c r="J605" s="237"/>
      <c r="K605" s="40"/>
      <c r="L605" s="40"/>
      <c r="M605" s="44"/>
      <c r="N605" s="238"/>
      <c r="O605" s="239"/>
      <c r="P605" s="91"/>
      <c r="Q605" s="91"/>
      <c r="R605" s="91"/>
      <c r="S605" s="91"/>
      <c r="T605" s="91"/>
      <c r="U605" s="91"/>
      <c r="V605" s="91"/>
      <c r="W605" s="91"/>
      <c r="X605" s="92"/>
      <c r="Y605" s="38"/>
      <c r="Z605" s="38"/>
      <c r="AA605" s="38"/>
      <c r="AB605" s="38"/>
      <c r="AC605" s="38"/>
      <c r="AD605" s="38"/>
      <c r="AE605" s="38"/>
      <c r="AT605" s="17" t="s">
        <v>176</v>
      </c>
      <c r="AU605" s="17" t="s">
        <v>85</v>
      </c>
    </row>
    <row r="606" s="13" customFormat="1">
      <c r="A606" s="13"/>
      <c r="B606" s="240"/>
      <c r="C606" s="241"/>
      <c r="D606" s="235" t="s">
        <v>205</v>
      </c>
      <c r="E606" s="242" t="s">
        <v>1</v>
      </c>
      <c r="F606" s="243" t="s">
        <v>747</v>
      </c>
      <c r="G606" s="241"/>
      <c r="H606" s="244">
        <v>40.21</v>
      </c>
      <c r="I606" s="245"/>
      <c r="J606" s="245"/>
      <c r="K606" s="241"/>
      <c r="L606" s="241"/>
      <c r="M606" s="246"/>
      <c r="N606" s="247"/>
      <c r="O606" s="248"/>
      <c r="P606" s="248"/>
      <c r="Q606" s="248"/>
      <c r="R606" s="248"/>
      <c r="S606" s="248"/>
      <c r="T606" s="248"/>
      <c r="U606" s="248"/>
      <c r="V606" s="248"/>
      <c r="W606" s="248"/>
      <c r="X606" s="249"/>
      <c r="Y606" s="13"/>
      <c r="Z606" s="13"/>
      <c r="AA606" s="13"/>
      <c r="AB606" s="13"/>
      <c r="AC606" s="13"/>
      <c r="AD606" s="13"/>
      <c r="AE606" s="13"/>
      <c r="AT606" s="250" t="s">
        <v>205</v>
      </c>
      <c r="AU606" s="250" t="s">
        <v>85</v>
      </c>
      <c r="AV606" s="13" t="s">
        <v>85</v>
      </c>
      <c r="AW606" s="13" t="s">
        <v>5</v>
      </c>
      <c r="AX606" s="13" t="s">
        <v>76</v>
      </c>
      <c r="AY606" s="250" t="s">
        <v>168</v>
      </c>
    </row>
    <row r="607" s="14" customFormat="1">
      <c r="A607" s="14"/>
      <c r="B607" s="251"/>
      <c r="C607" s="252"/>
      <c r="D607" s="235" t="s">
        <v>205</v>
      </c>
      <c r="E607" s="253" t="s">
        <v>1</v>
      </c>
      <c r="F607" s="254" t="s">
        <v>207</v>
      </c>
      <c r="G607" s="252"/>
      <c r="H607" s="255">
        <v>40.21</v>
      </c>
      <c r="I607" s="256"/>
      <c r="J607" s="256"/>
      <c r="K607" s="252"/>
      <c r="L607" s="252"/>
      <c r="M607" s="257"/>
      <c r="N607" s="258"/>
      <c r="O607" s="259"/>
      <c r="P607" s="259"/>
      <c r="Q607" s="259"/>
      <c r="R607" s="259"/>
      <c r="S607" s="259"/>
      <c r="T607" s="259"/>
      <c r="U607" s="259"/>
      <c r="V607" s="259"/>
      <c r="W607" s="259"/>
      <c r="X607" s="260"/>
      <c r="Y607" s="14"/>
      <c r="Z607" s="14"/>
      <c r="AA607" s="14"/>
      <c r="AB607" s="14"/>
      <c r="AC607" s="14"/>
      <c r="AD607" s="14"/>
      <c r="AE607" s="14"/>
      <c r="AT607" s="261" t="s">
        <v>205</v>
      </c>
      <c r="AU607" s="261" t="s">
        <v>85</v>
      </c>
      <c r="AV607" s="14" t="s">
        <v>175</v>
      </c>
      <c r="AW607" s="14" t="s">
        <v>5</v>
      </c>
      <c r="AX607" s="14" t="s">
        <v>83</v>
      </c>
      <c r="AY607" s="261" t="s">
        <v>168</v>
      </c>
    </row>
    <row r="608" s="2" customFormat="1" ht="24.15" customHeight="1">
      <c r="A608" s="38"/>
      <c r="B608" s="39"/>
      <c r="C608" s="221" t="s">
        <v>446</v>
      </c>
      <c r="D608" s="221" t="s">
        <v>171</v>
      </c>
      <c r="E608" s="222" t="s">
        <v>748</v>
      </c>
      <c r="F608" s="223" t="s">
        <v>749</v>
      </c>
      <c r="G608" s="224" t="s">
        <v>203</v>
      </c>
      <c r="H608" s="225">
        <v>231.795</v>
      </c>
      <c r="I608" s="226"/>
      <c r="J608" s="226"/>
      <c r="K608" s="227">
        <f>ROUND(P608*H608,2)</f>
        <v>0</v>
      </c>
      <c r="L608" s="223" t="s">
        <v>1</v>
      </c>
      <c r="M608" s="44"/>
      <c r="N608" s="228" t="s">
        <v>1</v>
      </c>
      <c r="O608" s="229" t="s">
        <v>39</v>
      </c>
      <c r="P608" s="230">
        <f>I608+J608</f>
        <v>0</v>
      </c>
      <c r="Q608" s="230">
        <f>ROUND(I608*H608,2)</f>
        <v>0</v>
      </c>
      <c r="R608" s="230">
        <f>ROUND(J608*H608,2)</f>
        <v>0</v>
      </c>
      <c r="S608" s="91"/>
      <c r="T608" s="231">
        <f>S608*H608</f>
        <v>0</v>
      </c>
      <c r="U608" s="231">
        <v>0</v>
      </c>
      <c r="V608" s="231">
        <f>U608*H608</f>
        <v>0</v>
      </c>
      <c r="W608" s="231">
        <v>0</v>
      </c>
      <c r="X608" s="232">
        <f>W608*H608</f>
        <v>0</v>
      </c>
      <c r="Y608" s="38"/>
      <c r="Z608" s="38"/>
      <c r="AA608" s="38"/>
      <c r="AB608" s="38"/>
      <c r="AC608" s="38"/>
      <c r="AD608" s="38"/>
      <c r="AE608" s="38"/>
      <c r="AR608" s="233" t="s">
        <v>198</v>
      </c>
      <c r="AT608" s="233" t="s">
        <v>171</v>
      </c>
      <c r="AU608" s="233" t="s">
        <v>85</v>
      </c>
      <c r="AY608" s="17" t="s">
        <v>168</v>
      </c>
      <c r="BE608" s="234">
        <f>IF(O608="základní",K608,0)</f>
        <v>0</v>
      </c>
      <c r="BF608" s="234">
        <f>IF(O608="snížená",K608,0)</f>
        <v>0</v>
      </c>
      <c r="BG608" s="234">
        <f>IF(O608="zákl. přenesená",K608,0)</f>
        <v>0</v>
      </c>
      <c r="BH608" s="234">
        <f>IF(O608="sníž. přenesená",K608,0)</f>
        <v>0</v>
      </c>
      <c r="BI608" s="234">
        <f>IF(O608="nulová",K608,0)</f>
        <v>0</v>
      </c>
      <c r="BJ608" s="17" t="s">
        <v>83</v>
      </c>
      <c r="BK608" s="234">
        <f>ROUND(P608*H608,2)</f>
        <v>0</v>
      </c>
      <c r="BL608" s="17" t="s">
        <v>198</v>
      </c>
      <c r="BM608" s="233" t="s">
        <v>743</v>
      </c>
    </row>
    <row r="609" s="2" customFormat="1">
      <c r="A609" s="38"/>
      <c r="B609" s="39"/>
      <c r="C609" s="40"/>
      <c r="D609" s="235" t="s">
        <v>176</v>
      </c>
      <c r="E609" s="40"/>
      <c r="F609" s="236" t="s">
        <v>749</v>
      </c>
      <c r="G609" s="40"/>
      <c r="H609" s="40"/>
      <c r="I609" s="237"/>
      <c r="J609" s="237"/>
      <c r="K609" s="40"/>
      <c r="L609" s="40"/>
      <c r="M609" s="44"/>
      <c r="N609" s="238"/>
      <c r="O609" s="239"/>
      <c r="P609" s="91"/>
      <c r="Q609" s="91"/>
      <c r="R609" s="91"/>
      <c r="S609" s="91"/>
      <c r="T609" s="91"/>
      <c r="U609" s="91"/>
      <c r="V609" s="91"/>
      <c r="W609" s="91"/>
      <c r="X609" s="92"/>
      <c r="Y609" s="38"/>
      <c r="Z609" s="38"/>
      <c r="AA609" s="38"/>
      <c r="AB609" s="38"/>
      <c r="AC609" s="38"/>
      <c r="AD609" s="38"/>
      <c r="AE609" s="38"/>
      <c r="AT609" s="17" t="s">
        <v>176</v>
      </c>
      <c r="AU609" s="17" t="s">
        <v>85</v>
      </c>
    </row>
    <row r="610" s="2" customFormat="1" ht="24.15" customHeight="1">
      <c r="A610" s="38"/>
      <c r="B610" s="39"/>
      <c r="C610" s="221" t="s">
        <v>745</v>
      </c>
      <c r="D610" s="221" t="s">
        <v>171</v>
      </c>
      <c r="E610" s="222" t="s">
        <v>752</v>
      </c>
      <c r="F610" s="223" t="s">
        <v>753</v>
      </c>
      <c r="G610" s="224" t="s">
        <v>203</v>
      </c>
      <c r="H610" s="225">
        <v>251.3</v>
      </c>
      <c r="I610" s="226"/>
      <c r="J610" s="226"/>
      <c r="K610" s="227">
        <f>ROUND(P610*H610,2)</f>
        <v>0</v>
      </c>
      <c r="L610" s="223" t="s">
        <v>1</v>
      </c>
      <c r="M610" s="44"/>
      <c r="N610" s="228" t="s">
        <v>1</v>
      </c>
      <c r="O610" s="229" t="s">
        <v>39</v>
      </c>
      <c r="P610" s="230">
        <f>I610+J610</f>
        <v>0</v>
      </c>
      <c r="Q610" s="230">
        <f>ROUND(I610*H610,2)</f>
        <v>0</v>
      </c>
      <c r="R610" s="230">
        <f>ROUND(J610*H610,2)</f>
        <v>0</v>
      </c>
      <c r="S610" s="91"/>
      <c r="T610" s="231">
        <f>S610*H610</f>
        <v>0</v>
      </c>
      <c r="U610" s="231">
        <v>0</v>
      </c>
      <c r="V610" s="231">
        <f>U610*H610</f>
        <v>0</v>
      </c>
      <c r="W610" s="231">
        <v>0</v>
      </c>
      <c r="X610" s="232">
        <f>W610*H610</f>
        <v>0</v>
      </c>
      <c r="Y610" s="38"/>
      <c r="Z610" s="38"/>
      <c r="AA610" s="38"/>
      <c r="AB610" s="38"/>
      <c r="AC610" s="38"/>
      <c r="AD610" s="38"/>
      <c r="AE610" s="38"/>
      <c r="AR610" s="233" t="s">
        <v>198</v>
      </c>
      <c r="AT610" s="233" t="s">
        <v>171</v>
      </c>
      <c r="AU610" s="233" t="s">
        <v>85</v>
      </c>
      <c r="AY610" s="17" t="s">
        <v>168</v>
      </c>
      <c r="BE610" s="234">
        <f>IF(O610="základní",K610,0)</f>
        <v>0</v>
      </c>
      <c r="BF610" s="234">
        <f>IF(O610="snížená",K610,0)</f>
        <v>0</v>
      </c>
      <c r="BG610" s="234">
        <f>IF(O610="zákl. přenesená",K610,0)</f>
        <v>0</v>
      </c>
      <c r="BH610" s="234">
        <f>IF(O610="sníž. přenesená",K610,0)</f>
        <v>0</v>
      </c>
      <c r="BI610" s="234">
        <f>IF(O610="nulová",K610,0)</f>
        <v>0</v>
      </c>
      <c r="BJ610" s="17" t="s">
        <v>83</v>
      </c>
      <c r="BK610" s="234">
        <f>ROUND(P610*H610,2)</f>
        <v>0</v>
      </c>
      <c r="BL610" s="17" t="s">
        <v>198</v>
      </c>
      <c r="BM610" s="233" t="s">
        <v>746</v>
      </c>
    </row>
    <row r="611" s="2" customFormat="1">
      <c r="A611" s="38"/>
      <c r="B611" s="39"/>
      <c r="C611" s="40"/>
      <c r="D611" s="235" t="s">
        <v>176</v>
      </c>
      <c r="E611" s="40"/>
      <c r="F611" s="236" t="s">
        <v>753</v>
      </c>
      <c r="G611" s="40"/>
      <c r="H611" s="40"/>
      <c r="I611" s="237"/>
      <c r="J611" s="237"/>
      <c r="K611" s="40"/>
      <c r="L611" s="40"/>
      <c r="M611" s="44"/>
      <c r="N611" s="238"/>
      <c r="O611" s="239"/>
      <c r="P611" s="91"/>
      <c r="Q611" s="91"/>
      <c r="R611" s="91"/>
      <c r="S611" s="91"/>
      <c r="T611" s="91"/>
      <c r="U611" s="91"/>
      <c r="V611" s="91"/>
      <c r="W611" s="91"/>
      <c r="X611" s="92"/>
      <c r="Y611" s="38"/>
      <c r="Z611" s="38"/>
      <c r="AA611" s="38"/>
      <c r="AB611" s="38"/>
      <c r="AC611" s="38"/>
      <c r="AD611" s="38"/>
      <c r="AE611" s="38"/>
      <c r="AT611" s="17" t="s">
        <v>176</v>
      </c>
      <c r="AU611" s="17" t="s">
        <v>85</v>
      </c>
    </row>
    <row r="612" s="13" customFormat="1">
      <c r="A612" s="13"/>
      <c r="B612" s="240"/>
      <c r="C612" s="241"/>
      <c r="D612" s="235" t="s">
        <v>205</v>
      </c>
      <c r="E612" s="242" t="s">
        <v>1</v>
      </c>
      <c r="F612" s="243" t="s">
        <v>755</v>
      </c>
      <c r="G612" s="241"/>
      <c r="H612" s="244">
        <v>231.14</v>
      </c>
      <c r="I612" s="245"/>
      <c r="J612" s="245"/>
      <c r="K612" s="241"/>
      <c r="L612" s="241"/>
      <c r="M612" s="246"/>
      <c r="N612" s="247"/>
      <c r="O612" s="248"/>
      <c r="P612" s="248"/>
      <c r="Q612" s="248"/>
      <c r="R612" s="248"/>
      <c r="S612" s="248"/>
      <c r="T612" s="248"/>
      <c r="U612" s="248"/>
      <c r="V612" s="248"/>
      <c r="W612" s="248"/>
      <c r="X612" s="249"/>
      <c r="Y612" s="13"/>
      <c r="Z612" s="13"/>
      <c r="AA612" s="13"/>
      <c r="AB612" s="13"/>
      <c r="AC612" s="13"/>
      <c r="AD612" s="13"/>
      <c r="AE612" s="13"/>
      <c r="AT612" s="250" t="s">
        <v>205</v>
      </c>
      <c r="AU612" s="250" t="s">
        <v>85</v>
      </c>
      <c r="AV612" s="13" t="s">
        <v>85</v>
      </c>
      <c r="AW612" s="13" t="s">
        <v>5</v>
      </c>
      <c r="AX612" s="13" t="s">
        <v>76</v>
      </c>
      <c r="AY612" s="250" t="s">
        <v>168</v>
      </c>
    </row>
    <row r="613" s="13" customFormat="1">
      <c r="A613" s="13"/>
      <c r="B613" s="240"/>
      <c r="C613" s="241"/>
      <c r="D613" s="235" t="s">
        <v>205</v>
      </c>
      <c r="E613" s="242" t="s">
        <v>1</v>
      </c>
      <c r="F613" s="243" t="s">
        <v>756</v>
      </c>
      <c r="G613" s="241"/>
      <c r="H613" s="244">
        <v>20.16</v>
      </c>
      <c r="I613" s="245"/>
      <c r="J613" s="245"/>
      <c r="K613" s="241"/>
      <c r="L613" s="241"/>
      <c r="M613" s="246"/>
      <c r="N613" s="247"/>
      <c r="O613" s="248"/>
      <c r="P613" s="248"/>
      <c r="Q613" s="248"/>
      <c r="R613" s="248"/>
      <c r="S613" s="248"/>
      <c r="T613" s="248"/>
      <c r="U613" s="248"/>
      <c r="V613" s="248"/>
      <c r="W613" s="248"/>
      <c r="X613" s="249"/>
      <c r="Y613" s="13"/>
      <c r="Z613" s="13"/>
      <c r="AA613" s="13"/>
      <c r="AB613" s="13"/>
      <c r="AC613" s="13"/>
      <c r="AD613" s="13"/>
      <c r="AE613" s="13"/>
      <c r="AT613" s="250" t="s">
        <v>205</v>
      </c>
      <c r="AU613" s="250" t="s">
        <v>85</v>
      </c>
      <c r="AV613" s="13" t="s">
        <v>85</v>
      </c>
      <c r="AW613" s="13" t="s">
        <v>5</v>
      </c>
      <c r="AX613" s="13" t="s">
        <v>76</v>
      </c>
      <c r="AY613" s="250" t="s">
        <v>168</v>
      </c>
    </row>
    <row r="614" s="14" customFormat="1">
      <c r="A614" s="14"/>
      <c r="B614" s="251"/>
      <c r="C614" s="252"/>
      <c r="D614" s="235" t="s">
        <v>205</v>
      </c>
      <c r="E614" s="253" t="s">
        <v>1</v>
      </c>
      <c r="F614" s="254" t="s">
        <v>207</v>
      </c>
      <c r="G614" s="252"/>
      <c r="H614" s="255">
        <v>251.29999999999997</v>
      </c>
      <c r="I614" s="256"/>
      <c r="J614" s="256"/>
      <c r="K614" s="252"/>
      <c r="L614" s="252"/>
      <c r="M614" s="257"/>
      <c r="N614" s="258"/>
      <c r="O614" s="259"/>
      <c r="P614" s="259"/>
      <c r="Q614" s="259"/>
      <c r="R614" s="259"/>
      <c r="S614" s="259"/>
      <c r="T614" s="259"/>
      <c r="U614" s="259"/>
      <c r="V614" s="259"/>
      <c r="W614" s="259"/>
      <c r="X614" s="260"/>
      <c r="Y614" s="14"/>
      <c r="Z614" s="14"/>
      <c r="AA614" s="14"/>
      <c r="AB614" s="14"/>
      <c r="AC614" s="14"/>
      <c r="AD614" s="14"/>
      <c r="AE614" s="14"/>
      <c r="AT614" s="261" t="s">
        <v>205</v>
      </c>
      <c r="AU614" s="261" t="s">
        <v>85</v>
      </c>
      <c r="AV614" s="14" t="s">
        <v>175</v>
      </c>
      <c r="AW614" s="14" t="s">
        <v>5</v>
      </c>
      <c r="AX614" s="14" t="s">
        <v>83</v>
      </c>
      <c r="AY614" s="261" t="s">
        <v>168</v>
      </c>
    </row>
    <row r="615" s="2" customFormat="1" ht="16.5" customHeight="1">
      <c r="A615" s="38"/>
      <c r="B615" s="39"/>
      <c r="C615" s="262" t="s">
        <v>450</v>
      </c>
      <c r="D615" s="262" t="s">
        <v>304</v>
      </c>
      <c r="E615" s="263" t="s">
        <v>757</v>
      </c>
      <c r="F615" s="264" t="s">
        <v>758</v>
      </c>
      <c r="G615" s="265" t="s">
        <v>203</v>
      </c>
      <c r="H615" s="266">
        <v>290.252</v>
      </c>
      <c r="I615" s="267"/>
      <c r="J615" s="268"/>
      <c r="K615" s="269">
        <f>ROUND(P615*H615,2)</f>
        <v>0</v>
      </c>
      <c r="L615" s="264" t="s">
        <v>1</v>
      </c>
      <c r="M615" s="270"/>
      <c r="N615" s="271" t="s">
        <v>1</v>
      </c>
      <c r="O615" s="229" t="s">
        <v>39</v>
      </c>
      <c r="P615" s="230">
        <f>I615+J615</f>
        <v>0</v>
      </c>
      <c r="Q615" s="230">
        <f>ROUND(I615*H615,2)</f>
        <v>0</v>
      </c>
      <c r="R615" s="230">
        <f>ROUND(J615*H615,2)</f>
        <v>0</v>
      </c>
      <c r="S615" s="91"/>
      <c r="T615" s="231">
        <f>S615*H615</f>
        <v>0</v>
      </c>
      <c r="U615" s="231">
        <v>0</v>
      </c>
      <c r="V615" s="231">
        <f>U615*H615</f>
        <v>0</v>
      </c>
      <c r="W615" s="231">
        <v>0</v>
      </c>
      <c r="X615" s="232">
        <f>W615*H615</f>
        <v>0</v>
      </c>
      <c r="Y615" s="38"/>
      <c r="Z615" s="38"/>
      <c r="AA615" s="38"/>
      <c r="AB615" s="38"/>
      <c r="AC615" s="38"/>
      <c r="AD615" s="38"/>
      <c r="AE615" s="38"/>
      <c r="AR615" s="233" t="s">
        <v>236</v>
      </c>
      <c r="AT615" s="233" t="s">
        <v>304</v>
      </c>
      <c r="AU615" s="233" t="s">
        <v>85</v>
      </c>
      <c r="AY615" s="17" t="s">
        <v>168</v>
      </c>
      <c r="BE615" s="234">
        <f>IF(O615="základní",K615,0)</f>
        <v>0</v>
      </c>
      <c r="BF615" s="234">
        <f>IF(O615="snížená",K615,0)</f>
        <v>0</v>
      </c>
      <c r="BG615" s="234">
        <f>IF(O615="zákl. přenesená",K615,0)</f>
        <v>0</v>
      </c>
      <c r="BH615" s="234">
        <f>IF(O615="sníž. přenesená",K615,0)</f>
        <v>0</v>
      </c>
      <c r="BI615" s="234">
        <f>IF(O615="nulová",K615,0)</f>
        <v>0</v>
      </c>
      <c r="BJ615" s="17" t="s">
        <v>83</v>
      </c>
      <c r="BK615" s="234">
        <f>ROUND(P615*H615,2)</f>
        <v>0</v>
      </c>
      <c r="BL615" s="17" t="s">
        <v>198</v>
      </c>
      <c r="BM615" s="233" t="s">
        <v>750</v>
      </c>
    </row>
    <row r="616" s="2" customFormat="1">
      <c r="A616" s="38"/>
      <c r="B616" s="39"/>
      <c r="C616" s="40"/>
      <c r="D616" s="235" t="s">
        <v>176</v>
      </c>
      <c r="E616" s="40"/>
      <c r="F616" s="236" t="s">
        <v>758</v>
      </c>
      <c r="G616" s="40"/>
      <c r="H616" s="40"/>
      <c r="I616" s="237"/>
      <c r="J616" s="237"/>
      <c r="K616" s="40"/>
      <c r="L616" s="40"/>
      <c r="M616" s="44"/>
      <c r="N616" s="238"/>
      <c r="O616" s="239"/>
      <c r="P616" s="91"/>
      <c r="Q616" s="91"/>
      <c r="R616" s="91"/>
      <c r="S616" s="91"/>
      <c r="T616" s="91"/>
      <c r="U616" s="91"/>
      <c r="V616" s="91"/>
      <c r="W616" s="91"/>
      <c r="X616" s="92"/>
      <c r="Y616" s="38"/>
      <c r="Z616" s="38"/>
      <c r="AA616" s="38"/>
      <c r="AB616" s="38"/>
      <c r="AC616" s="38"/>
      <c r="AD616" s="38"/>
      <c r="AE616" s="38"/>
      <c r="AT616" s="17" t="s">
        <v>176</v>
      </c>
      <c r="AU616" s="17" t="s">
        <v>85</v>
      </c>
    </row>
    <row r="617" s="13" customFormat="1">
      <c r="A617" s="13"/>
      <c r="B617" s="240"/>
      <c r="C617" s="241"/>
      <c r="D617" s="235" t="s">
        <v>205</v>
      </c>
      <c r="E617" s="242" t="s">
        <v>1</v>
      </c>
      <c r="F617" s="243" t="s">
        <v>760</v>
      </c>
      <c r="G617" s="241"/>
      <c r="H617" s="244">
        <v>290.252</v>
      </c>
      <c r="I617" s="245"/>
      <c r="J617" s="245"/>
      <c r="K617" s="241"/>
      <c r="L617" s="241"/>
      <c r="M617" s="246"/>
      <c r="N617" s="247"/>
      <c r="O617" s="248"/>
      <c r="P617" s="248"/>
      <c r="Q617" s="248"/>
      <c r="R617" s="248"/>
      <c r="S617" s="248"/>
      <c r="T617" s="248"/>
      <c r="U617" s="248"/>
      <c r="V617" s="248"/>
      <c r="W617" s="248"/>
      <c r="X617" s="249"/>
      <c r="Y617" s="13"/>
      <c r="Z617" s="13"/>
      <c r="AA617" s="13"/>
      <c r="AB617" s="13"/>
      <c r="AC617" s="13"/>
      <c r="AD617" s="13"/>
      <c r="AE617" s="13"/>
      <c r="AT617" s="250" t="s">
        <v>205</v>
      </c>
      <c r="AU617" s="250" t="s">
        <v>85</v>
      </c>
      <c r="AV617" s="13" t="s">
        <v>85</v>
      </c>
      <c r="AW617" s="13" t="s">
        <v>5</v>
      </c>
      <c r="AX617" s="13" t="s">
        <v>76</v>
      </c>
      <c r="AY617" s="250" t="s">
        <v>168</v>
      </c>
    </row>
    <row r="618" s="14" customFormat="1">
      <c r="A618" s="14"/>
      <c r="B618" s="251"/>
      <c r="C618" s="252"/>
      <c r="D618" s="235" t="s">
        <v>205</v>
      </c>
      <c r="E618" s="253" t="s">
        <v>1</v>
      </c>
      <c r="F618" s="254" t="s">
        <v>207</v>
      </c>
      <c r="G618" s="252"/>
      <c r="H618" s="255">
        <v>290.252</v>
      </c>
      <c r="I618" s="256"/>
      <c r="J618" s="256"/>
      <c r="K618" s="252"/>
      <c r="L618" s="252"/>
      <c r="M618" s="257"/>
      <c r="N618" s="258"/>
      <c r="O618" s="259"/>
      <c r="P618" s="259"/>
      <c r="Q618" s="259"/>
      <c r="R618" s="259"/>
      <c r="S618" s="259"/>
      <c r="T618" s="259"/>
      <c r="U618" s="259"/>
      <c r="V618" s="259"/>
      <c r="W618" s="259"/>
      <c r="X618" s="260"/>
      <c r="Y618" s="14"/>
      <c r="Z618" s="14"/>
      <c r="AA618" s="14"/>
      <c r="AB618" s="14"/>
      <c r="AC618" s="14"/>
      <c r="AD618" s="14"/>
      <c r="AE618" s="14"/>
      <c r="AT618" s="261" t="s">
        <v>205</v>
      </c>
      <c r="AU618" s="261" t="s">
        <v>85</v>
      </c>
      <c r="AV618" s="14" t="s">
        <v>175</v>
      </c>
      <c r="AW618" s="14" t="s">
        <v>5</v>
      </c>
      <c r="AX618" s="14" t="s">
        <v>83</v>
      </c>
      <c r="AY618" s="261" t="s">
        <v>168</v>
      </c>
    </row>
    <row r="619" s="2" customFormat="1" ht="24.15" customHeight="1">
      <c r="A619" s="38"/>
      <c r="B619" s="39"/>
      <c r="C619" s="221" t="s">
        <v>751</v>
      </c>
      <c r="D619" s="221" t="s">
        <v>171</v>
      </c>
      <c r="E619" s="222" t="s">
        <v>762</v>
      </c>
      <c r="F619" s="223" t="s">
        <v>763</v>
      </c>
      <c r="G619" s="224" t="s">
        <v>203</v>
      </c>
      <c r="H619" s="225">
        <v>34.560000000000004</v>
      </c>
      <c r="I619" s="226"/>
      <c r="J619" s="226"/>
      <c r="K619" s="227">
        <f>ROUND(P619*H619,2)</f>
        <v>0</v>
      </c>
      <c r="L619" s="223" t="s">
        <v>1</v>
      </c>
      <c r="M619" s="44"/>
      <c r="N619" s="228" t="s">
        <v>1</v>
      </c>
      <c r="O619" s="229" t="s">
        <v>39</v>
      </c>
      <c r="P619" s="230">
        <f>I619+J619</f>
        <v>0</v>
      </c>
      <c r="Q619" s="230">
        <f>ROUND(I619*H619,2)</f>
        <v>0</v>
      </c>
      <c r="R619" s="230">
        <f>ROUND(J619*H619,2)</f>
        <v>0</v>
      </c>
      <c r="S619" s="91"/>
      <c r="T619" s="231">
        <f>S619*H619</f>
        <v>0</v>
      </c>
      <c r="U619" s="231">
        <v>0</v>
      </c>
      <c r="V619" s="231">
        <f>U619*H619</f>
        <v>0</v>
      </c>
      <c r="W619" s="231">
        <v>0</v>
      </c>
      <c r="X619" s="232">
        <f>W619*H619</f>
        <v>0</v>
      </c>
      <c r="Y619" s="38"/>
      <c r="Z619" s="38"/>
      <c r="AA619" s="38"/>
      <c r="AB619" s="38"/>
      <c r="AC619" s="38"/>
      <c r="AD619" s="38"/>
      <c r="AE619" s="38"/>
      <c r="AR619" s="233" t="s">
        <v>198</v>
      </c>
      <c r="AT619" s="233" t="s">
        <v>171</v>
      </c>
      <c r="AU619" s="233" t="s">
        <v>85</v>
      </c>
      <c r="AY619" s="17" t="s">
        <v>168</v>
      </c>
      <c r="BE619" s="234">
        <f>IF(O619="základní",K619,0)</f>
        <v>0</v>
      </c>
      <c r="BF619" s="234">
        <f>IF(O619="snížená",K619,0)</f>
        <v>0</v>
      </c>
      <c r="BG619" s="234">
        <f>IF(O619="zákl. přenesená",K619,0)</f>
        <v>0</v>
      </c>
      <c r="BH619" s="234">
        <f>IF(O619="sníž. přenesená",K619,0)</f>
        <v>0</v>
      </c>
      <c r="BI619" s="234">
        <f>IF(O619="nulová",K619,0)</f>
        <v>0</v>
      </c>
      <c r="BJ619" s="17" t="s">
        <v>83</v>
      </c>
      <c r="BK619" s="234">
        <f>ROUND(P619*H619,2)</f>
        <v>0</v>
      </c>
      <c r="BL619" s="17" t="s">
        <v>198</v>
      </c>
      <c r="BM619" s="233" t="s">
        <v>754</v>
      </c>
    </row>
    <row r="620" s="2" customFormat="1">
      <c r="A620" s="38"/>
      <c r="B620" s="39"/>
      <c r="C620" s="40"/>
      <c r="D620" s="235" t="s">
        <v>176</v>
      </c>
      <c r="E620" s="40"/>
      <c r="F620" s="236" t="s">
        <v>763</v>
      </c>
      <c r="G620" s="40"/>
      <c r="H620" s="40"/>
      <c r="I620" s="237"/>
      <c r="J620" s="237"/>
      <c r="K620" s="40"/>
      <c r="L620" s="40"/>
      <c r="M620" s="44"/>
      <c r="N620" s="238"/>
      <c r="O620" s="239"/>
      <c r="P620" s="91"/>
      <c r="Q620" s="91"/>
      <c r="R620" s="91"/>
      <c r="S620" s="91"/>
      <c r="T620" s="91"/>
      <c r="U620" s="91"/>
      <c r="V620" s="91"/>
      <c r="W620" s="91"/>
      <c r="X620" s="92"/>
      <c r="Y620" s="38"/>
      <c r="Z620" s="38"/>
      <c r="AA620" s="38"/>
      <c r="AB620" s="38"/>
      <c r="AC620" s="38"/>
      <c r="AD620" s="38"/>
      <c r="AE620" s="38"/>
      <c r="AT620" s="17" t="s">
        <v>176</v>
      </c>
      <c r="AU620" s="17" t="s">
        <v>85</v>
      </c>
    </row>
    <row r="621" s="13" customFormat="1">
      <c r="A621" s="13"/>
      <c r="B621" s="240"/>
      <c r="C621" s="241"/>
      <c r="D621" s="235" t="s">
        <v>205</v>
      </c>
      <c r="E621" s="242" t="s">
        <v>1</v>
      </c>
      <c r="F621" s="243" t="s">
        <v>765</v>
      </c>
      <c r="G621" s="241"/>
      <c r="H621" s="244">
        <v>34.560000000000004</v>
      </c>
      <c r="I621" s="245"/>
      <c r="J621" s="245"/>
      <c r="K621" s="241"/>
      <c r="L621" s="241"/>
      <c r="M621" s="246"/>
      <c r="N621" s="247"/>
      <c r="O621" s="248"/>
      <c r="P621" s="248"/>
      <c r="Q621" s="248"/>
      <c r="R621" s="248"/>
      <c r="S621" s="248"/>
      <c r="T621" s="248"/>
      <c r="U621" s="248"/>
      <c r="V621" s="248"/>
      <c r="W621" s="248"/>
      <c r="X621" s="249"/>
      <c r="Y621" s="13"/>
      <c r="Z621" s="13"/>
      <c r="AA621" s="13"/>
      <c r="AB621" s="13"/>
      <c r="AC621" s="13"/>
      <c r="AD621" s="13"/>
      <c r="AE621" s="13"/>
      <c r="AT621" s="250" t="s">
        <v>205</v>
      </c>
      <c r="AU621" s="250" t="s">
        <v>85</v>
      </c>
      <c r="AV621" s="13" t="s">
        <v>85</v>
      </c>
      <c r="AW621" s="13" t="s">
        <v>5</v>
      </c>
      <c r="AX621" s="13" t="s">
        <v>76</v>
      </c>
      <c r="AY621" s="250" t="s">
        <v>168</v>
      </c>
    </row>
    <row r="622" s="14" customFormat="1">
      <c r="A622" s="14"/>
      <c r="B622" s="251"/>
      <c r="C622" s="252"/>
      <c r="D622" s="235" t="s">
        <v>205</v>
      </c>
      <c r="E622" s="253" t="s">
        <v>1</v>
      </c>
      <c r="F622" s="254" t="s">
        <v>207</v>
      </c>
      <c r="G622" s="252"/>
      <c r="H622" s="255">
        <v>34.560000000000004</v>
      </c>
      <c r="I622" s="256"/>
      <c r="J622" s="256"/>
      <c r="K622" s="252"/>
      <c r="L622" s="252"/>
      <c r="M622" s="257"/>
      <c r="N622" s="258"/>
      <c r="O622" s="259"/>
      <c r="P622" s="259"/>
      <c r="Q622" s="259"/>
      <c r="R622" s="259"/>
      <c r="S622" s="259"/>
      <c r="T622" s="259"/>
      <c r="U622" s="259"/>
      <c r="V622" s="259"/>
      <c r="W622" s="259"/>
      <c r="X622" s="260"/>
      <c r="Y622" s="14"/>
      <c r="Z622" s="14"/>
      <c r="AA622" s="14"/>
      <c r="AB622" s="14"/>
      <c r="AC622" s="14"/>
      <c r="AD622" s="14"/>
      <c r="AE622" s="14"/>
      <c r="AT622" s="261" t="s">
        <v>205</v>
      </c>
      <c r="AU622" s="261" t="s">
        <v>85</v>
      </c>
      <c r="AV622" s="14" t="s">
        <v>175</v>
      </c>
      <c r="AW622" s="14" t="s">
        <v>5</v>
      </c>
      <c r="AX622" s="14" t="s">
        <v>83</v>
      </c>
      <c r="AY622" s="261" t="s">
        <v>168</v>
      </c>
    </row>
    <row r="623" s="2" customFormat="1" ht="16.5" customHeight="1">
      <c r="A623" s="38"/>
      <c r="B623" s="39"/>
      <c r="C623" s="262" t="s">
        <v>454</v>
      </c>
      <c r="D623" s="262" t="s">
        <v>304</v>
      </c>
      <c r="E623" s="263" t="s">
        <v>686</v>
      </c>
      <c r="F623" s="264" t="s">
        <v>687</v>
      </c>
      <c r="G623" s="265" t="s">
        <v>226</v>
      </c>
      <c r="H623" s="266">
        <v>0.012</v>
      </c>
      <c r="I623" s="267"/>
      <c r="J623" s="268"/>
      <c r="K623" s="269">
        <f>ROUND(P623*H623,2)</f>
        <v>0</v>
      </c>
      <c r="L623" s="264" t="s">
        <v>1</v>
      </c>
      <c r="M623" s="270"/>
      <c r="N623" s="271" t="s">
        <v>1</v>
      </c>
      <c r="O623" s="229" t="s">
        <v>39</v>
      </c>
      <c r="P623" s="230">
        <f>I623+J623</f>
        <v>0</v>
      </c>
      <c r="Q623" s="230">
        <f>ROUND(I623*H623,2)</f>
        <v>0</v>
      </c>
      <c r="R623" s="230">
        <f>ROUND(J623*H623,2)</f>
        <v>0</v>
      </c>
      <c r="S623" s="91"/>
      <c r="T623" s="231">
        <f>S623*H623</f>
        <v>0</v>
      </c>
      <c r="U623" s="231">
        <v>0</v>
      </c>
      <c r="V623" s="231">
        <f>U623*H623</f>
        <v>0</v>
      </c>
      <c r="W623" s="231">
        <v>0</v>
      </c>
      <c r="X623" s="232">
        <f>W623*H623</f>
        <v>0</v>
      </c>
      <c r="Y623" s="38"/>
      <c r="Z623" s="38"/>
      <c r="AA623" s="38"/>
      <c r="AB623" s="38"/>
      <c r="AC623" s="38"/>
      <c r="AD623" s="38"/>
      <c r="AE623" s="38"/>
      <c r="AR623" s="233" t="s">
        <v>236</v>
      </c>
      <c r="AT623" s="233" t="s">
        <v>304</v>
      </c>
      <c r="AU623" s="233" t="s">
        <v>85</v>
      </c>
      <c r="AY623" s="17" t="s">
        <v>168</v>
      </c>
      <c r="BE623" s="234">
        <f>IF(O623="základní",K623,0)</f>
        <v>0</v>
      </c>
      <c r="BF623" s="234">
        <f>IF(O623="snížená",K623,0)</f>
        <v>0</v>
      </c>
      <c r="BG623" s="234">
        <f>IF(O623="zákl. přenesená",K623,0)</f>
        <v>0</v>
      </c>
      <c r="BH623" s="234">
        <f>IF(O623="sníž. přenesená",K623,0)</f>
        <v>0</v>
      </c>
      <c r="BI623" s="234">
        <f>IF(O623="nulová",K623,0)</f>
        <v>0</v>
      </c>
      <c r="BJ623" s="17" t="s">
        <v>83</v>
      </c>
      <c r="BK623" s="234">
        <f>ROUND(P623*H623,2)</f>
        <v>0</v>
      </c>
      <c r="BL623" s="17" t="s">
        <v>198</v>
      </c>
      <c r="BM623" s="233" t="s">
        <v>759</v>
      </c>
    </row>
    <row r="624" s="2" customFormat="1">
      <c r="A624" s="38"/>
      <c r="B624" s="39"/>
      <c r="C624" s="40"/>
      <c r="D624" s="235" t="s">
        <v>176</v>
      </c>
      <c r="E624" s="40"/>
      <c r="F624" s="236" t="s">
        <v>687</v>
      </c>
      <c r="G624" s="40"/>
      <c r="H624" s="40"/>
      <c r="I624" s="237"/>
      <c r="J624" s="237"/>
      <c r="K624" s="40"/>
      <c r="L624" s="40"/>
      <c r="M624" s="44"/>
      <c r="N624" s="238"/>
      <c r="O624" s="239"/>
      <c r="P624" s="91"/>
      <c r="Q624" s="91"/>
      <c r="R624" s="91"/>
      <c r="S624" s="91"/>
      <c r="T624" s="91"/>
      <c r="U624" s="91"/>
      <c r="V624" s="91"/>
      <c r="W624" s="91"/>
      <c r="X624" s="92"/>
      <c r="Y624" s="38"/>
      <c r="Z624" s="38"/>
      <c r="AA624" s="38"/>
      <c r="AB624" s="38"/>
      <c r="AC624" s="38"/>
      <c r="AD624" s="38"/>
      <c r="AE624" s="38"/>
      <c r="AT624" s="17" t="s">
        <v>176</v>
      </c>
      <c r="AU624" s="17" t="s">
        <v>85</v>
      </c>
    </row>
    <row r="625" s="2" customFormat="1">
      <c r="A625" s="38"/>
      <c r="B625" s="39"/>
      <c r="C625" s="40"/>
      <c r="D625" s="235" t="s">
        <v>308</v>
      </c>
      <c r="E625" s="40"/>
      <c r="F625" s="272" t="s">
        <v>689</v>
      </c>
      <c r="G625" s="40"/>
      <c r="H625" s="40"/>
      <c r="I625" s="237"/>
      <c r="J625" s="237"/>
      <c r="K625" s="40"/>
      <c r="L625" s="40"/>
      <c r="M625" s="44"/>
      <c r="N625" s="238"/>
      <c r="O625" s="239"/>
      <c r="P625" s="91"/>
      <c r="Q625" s="91"/>
      <c r="R625" s="91"/>
      <c r="S625" s="91"/>
      <c r="T625" s="91"/>
      <c r="U625" s="91"/>
      <c r="V625" s="91"/>
      <c r="W625" s="91"/>
      <c r="X625" s="92"/>
      <c r="Y625" s="38"/>
      <c r="Z625" s="38"/>
      <c r="AA625" s="38"/>
      <c r="AB625" s="38"/>
      <c r="AC625" s="38"/>
      <c r="AD625" s="38"/>
      <c r="AE625" s="38"/>
      <c r="AT625" s="17" t="s">
        <v>308</v>
      </c>
      <c r="AU625" s="17" t="s">
        <v>85</v>
      </c>
    </row>
    <row r="626" s="13" customFormat="1">
      <c r="A626" s="13"/>
      <c r="B626" s="240"/>
      <c r="C626" s="241"/>
      <c r="D626" s="235" t="s">
        <v>205</v>
      </c>
      <c r="E626" s="242" t="s">
        <v>1</v>
      </c>
      <c r="F626" s="243" t="s">
        <v>767</v>
      </c>
      <c r="G626" s="241"/>
      <c r="H626" s="244">
        <v>0.012</v>
      </c>
      <c r="I626" s="245"/>
      <c r="J626" s="245"/>
      <c r="K626" s="241"/>
      <c r="L626" s="241"/>
      <c r="M626" s="246"/>
      <c r="N626" s="247"/>
      <c r="O626" s="248"/>
      <c r="P626" s="248"/>
      <c r="Q626" s="248"/>
      <c r="R626" s="248"/>
      <c r="S626" s="248"/>
      <c r="T626" s="248"/>
      <c r="U626" s="248"/>
      <c r="V626" s="248"/>
      <c r="W626" s="248"/>
      <c r="X626" s="249"/>
      <c r="Y626" s="13"/>
      <c r="Z626" s="13"/>
      <c r="AA626" s="13"/>
      <c r="AB626" s="13"/>
      <c r="AC626" s="13"/>
      <c r="AD626" s="13"/>
      <c r="AE626" s="13"/>
      <c r="AT626" s="250" t="s">
        <v>205</v>
      </c>
      <c r="AU626" s="250" t="s">
        <v>85</v>
      </c>
      <c r="AV626" s="13" t="s">
        <v>85</v>
      </c>
      <c r="AW626" s="13" t="s">
        <v>5</v>
      </c>
      <c r="AX626" s="13" t="s">
        <v>76</v>
      </c>
      <c r="AY626" s="250" t="s">
        <v>168</v>
      </c>
    </row>
    <row r="627" s="14" customFormat="1">
      <c r="A627" s="14"/>
      <c r="B627" s="251"/>
      <c r="C627" s="252"/>
      <c r="D627" s="235" t="s">
        <v>205</v>
      </c>
      <c r="E627" s="253" t="s">
        <v>1</v>
      </c>
      <c r="F627" s="254" t="s">
        <v>207</v>
      </c>
      <c r="G627" s="252"/>
      <c r="H627" s="255">
        <v>0.012</v>
      </c>
      <c r="I627" s="256"/>
      <c r="J627" s="256"/>
      <c r="K627" s="252"/>
      <c r="L627" s="252"/>
      <c r="M627" s="257"/>
      <c r="N627" s="258"/>
      <c r="O627" s="259"/>
      <c r="P627" s="259"/>
      <c r="Q627" s="259"/>
      <c r="R627" s="259"/>
      <c r="S627" s="259"/>
      <c r="T627" s="259"/>
      <c r="U627" s="259"/>
      <c r="V627" s="259"/>
      <c r="W627" s="259"/>
      <c r="X627" s="260"/>
      <c r="Y627" s="14"/>
      <c r="Z627" s="14"/>
      <c r="AA627" s="14"/>
      <c r="AB627" s="14"/>
      <c r="AC627" s="14"/>
      <c r="AD627" s="14"/>
      <c r="AE627" s="14"/>
      <c r="AT627" s="261" t="s">
        <v>205</v>
      </c>
      <c r="AU627" s="261" t="s">
        <v>85</v>
      </c>
      <c r="AV627" s="14" t="s">
        <v>175</v>
      </c>
      <c r="AW627" s="14" t="s">
        <v>5</v>
      </c>
      <c r="AX627" s="14" t="s">
        <v>83</v>
      </c>
      <c r="AY627" s="261" t="s">
        <v>168</v>
      </c>
    </row>
    <row r="628" s="2" customFormat="1" ht="33" customHeight="1">
      <c r="A628" s="38"/>
      <c r="B628" s="39"/>
      <c r="C628" s="221" t="s">
        <v>761</v>
      </c>
      <c r="D628" s="221" t="s">
        <v>171</v>
      </c>
      <c r="E628" s="222" t="s">
        <v>769</v>
      </c>
      <c r="F628" s="223" t="s">
        <v>770</v>
      </c>
      <c r="G628" s="224" t="s">
        <v>203</v>
      </c>
      <c r="H628" s="225">
        <v>34.560000000000004</v>
      </c>
      <c r="I628" s="226"/>
      <c r="J628" s="226"/>
      <c r="K628" s="227">
        <f>ROUND(P628*H628,2)</f>
        <v>0</v>
      </c>
      <c r="L628" s="223" t="s">
        <v>1</v>
      </c>
      <c r="M628" s="44"/>
      <c r="N628" s="228" t="s">
        <v>1</v>
      </c>
      <c r="O628" s="229" t="s">
        <v>39</v>
      </c>
      <c r="P628" s="230">
        <f>I628+J628</f>
        <v>0</v>
      </c>
      <c r="Q628" s="230">
        <f>ROUND(I628*H628,2)</f>
        <v>0</v>
      </c>
      <c r="R628" s="230">
        <f>ROUND(J628*H628,2)</f>
        <v>0</v>
      </c>
      <c r="S628" s="91"/>
      <c r="T628" s="231">
        <f>S628*H628</f>
        <v>0</v>
      </c>
      <c r="U628" s="231">
        <v>0</v>
      </c>
      <c r="V628" s="231">
        <f>U628*H628</f>
        <v>0</v>
      </c>
      <c r="W628" s="231">
        <v>0</v>
      </c>
      <c r="X628" s="232">
        <f>W628*H628</f>
        <v>0</v>
      </c>
      <c r="Y628" s="38"/>
      <c r="Z628" s="38"/>
      <c r="AA628" s="38"/>
      <c r="AB628" s="38"/>
      <c r="AC628" s="38"/>
      <c r="AD628" s="38"/>
      <c r="AE628" s="38"/>
      <c r="AR628" s="233" t="s">
        <v>198</v>
      </c>
      <c r="AT628" s="233" t="s">
        <v>171</v>
      </c>
      <c r="AU628" s="233" t="s">
        <v>85</v>
      </c>
      <c r="AY628" s="17" t="s">
        <v>168</v>
      </c>
      <c r="BE628" s="234">
        <f>IF(O628="základní",K628,0)</f>
        <v>0</v>
      </c>
      <c r="BF628" s="234">
        <f>IF(O628="snížená",K628,0)</f>
        <v>0</v>
      </c>
      <c r="BG628" s="234">
        <f>IF(O628="zákl. přenesená",K628,0)</f>
        <v>0</v>
      </c>
      <c r="BH628" s="234">
        <f>IF(O628="sníž. přenesená",K628,0)</f>
        <v>0</v>
      </c>
      <c r="BI628" s="234">
        <f>IF(O628="nulová",K628,0)</f>
        <v>0</v>
      </c>
      <c r="BJ628" s="17" t="s">
        <v>83</v>
      </c>
      <c r="BK628" s="234">
        <f>ROUND(P628*H628,2)</f>
        <v>0</v>
      </c>
      <c r="BL628" s="17" t="s">
        <v>198</v>
      </c>
      <c r="BM628" s="233" t="s">
        <v>764</v>
      </c>
    </row>
    <row r="629" s="2" customFormat="1">
      <c r="A629" s="38"/>
      <c r="B629" s="39"/>
      <c r="C629" s="40"/>
      <c r="D629" s="235" t="s">
        <v>176</v>
      </c>
      <c r="E629" s="40"/>
      <c r="F629" s="236" t="s">
        <v>770</v>
      </c>
      <c r="G629" s="40"/>
      <c r="H629" s="40"/>
      <c r="I629" s="237"/>
      <c r="J629" s="237"/>
      <c r="K629" s="40"/>
      <c r="L629" s="40"/>
      <c r="M629" s="44"/>
      <c r="N629" s="238"/>
      <c r="O629" s="239"/>
      <c r="P629" s="91"/>
      <c r="Q629" s="91"/>
      <c r="R629" s="91"/>
      <c r="S629" s="91"/>
      <c r="T629" s="91"/>
      <c r="U629" s="91"/>
      <c r="V629" s="91"/>
      <c r="W629" s="91"/>
      <c r="X629" s="92"/>
      <c r="Y629" s="38"/>
      <c r="Z629" s="38"/>
      <c r="AA629" s="38"/>
      <c r="AB629" s="38"/>
      <c r="AC629" s="38"/>
      <c r="AD629" s="38"/>
      <c r="AE629" s="38"/>
      <c r="AT629" s="17" t="s">
        <v>176</v>
      </c>
      <c r="AU629" s="17" t="s">
        <v>85</v>
      </c>
    </row>
    <row r="630" s="2" customFormat="1" ht="49.05" customHeight="1">
      <c r="A630" s="38"/>
      <c r="B630" s="39"/>
      <c r="C630" s="262" t="s">
        <v>459</v>
      </c>
      <c r="D630" s="262" t="s">
        <v>304</v>
      </c>
      <c r="E630" s="263" t="s">
        <v>695</v>
      </c>
      <c r="F630" s="264" t="s">
        <v>696</v>
      </c>
      <c r="G630" s="265" t="s">
        <v>203</v>
      </c>
      <c r="H630" s="266">
        <v>41.472</v>
      </c>
      <c r="I630" s="267"/>
      <c r="J630" s="268"/>
      <c r="K630" s="269">
        <f>ROUND(P630*H630,2)</f>
        <v>0</v>
      </c>
      <c r="L630" s="264" t="s">
        <v>1</v>
      </c>
      <c r="M630" s="270"/>
      <c r="N630" s="271" t="s">
        <v>1</v>
      </c>
      <c r="O630" s="229" t="s">
        <v>39</v>
      </c>
      <c r="P630" s="230">
        <f>I630+J630</f>
        <v>0</v>
      </c>
      <c r="Q630" s="230">
        <f>ROUND(I630*H630,2)</f>
        <v>0</v>
      </c>
      <c r="R630" s="230">
        <f>ROUND(J630*H630,2)</f>
        <v>0</v>
      </c>
      <c r="S630" s="91"/>
      <c r="T630" s="231">
        <f>S630*H630</f>
        <v>0</v>
      </c>
      <c r="U630" s="231">
        <v>0</v>
      </c>
      <c r="V630" s="231">
        <f>U630*H630</f>
        <v>0</v>
      </c>
      <c r="W630" s="231">
        <v>0</v>
      </c>
      <c r="X630" s="232">
        <f>W630*H630</f>
        <v>0</v>
      </c>
      <c r="Y630" s="38"/>
      <c r="Z630" s="38"/>
      <c r="AA630" s="38"/>
      <c r="AB630" s="38"/>
      <c r="AC630" s="38"/>
      <c r="AD630" s="38"/>
      <c r="AE630" s="38"/>
      <c r="AR630" s="233" t="s">
        <v>236</v>
      </c>
      <c r="AT630" s="233" t="s">
        <v>304</v>
      </c>
      <c r="AU630" s="233" t="s">
        <v>85</v>
      </c>
      <c r="AY630" s="17" t="s">
        <v>168</v>
      </c>
      <c r="BE630" s="234">
        <f>IF(O630="základní",K630,0)</f>
        <v>0</v>
      </c>
      <c r="BF630" s="234">
        <f>IF(O630="snížená",K630,0)</f>
        <v>0</v>
      </c>
      <c r="BG630" s="234">
        <f>IF(O630="zákl. přenesená",K630,0)</f>
        <v>0</v>
      </c>
      <c r="BH630" s="234">
        <f>IF(O630="sníž. přenesená",K630,0)</f>
        <v>0</v>
      </c>
      <c r="BI630" s="234">
        <f>IF(O630="nulová",K630,0)</f>
        <v>0</v>
      </c>
      <c r="BJ630" s="17" t="s">
        <v>83</v>
      </c>
      <c r="BK630" s="234">
        <f>ROUND(P630*H630,2)</f>
        <v>0</v>
      </c>
      <c r="BL630" s="17" t="s">
        <v>198</v>
      </c>
      <c r="BM630" s="233" t="s">
        <v>766</v>
      </c>
    </row>
    <row r="631" s="2" customFormat="1">
      <c r="A631" s="38"/>
      <c r="B631" s="39"/>
      <c r="C631" s="40"/>
      <c r="D631" s="235" t="s">
        <v>176</v>
      </c>
      <c r="E631" s="40"/>
      <c r="F631" s="236" t="s">
        <v>696</v>
      </c>
      <c r="G631" s="40"/>
      <c r="H631" s="40"/>
      <c r="I631" s="237"/>
      <c r="J631" s="237"/>
      <c r="K631" s="40"/>
      <c r="L631" s="40"/>
      <c r="M631" s="44"/>
      <c r="N631" s="238"/>
      <c r="O631" s="239"/>
      <c r="P631" s="91"/>
      <c r="Q631" s="91"/>
      <c r="R631" s="91"/>
      <c r="S631" s="91"/>
      <c r="T631" s="91"/>
      <c r="U631" s="91"/>
      <c r="V631" s="91"/>
      <c r="W631" s="91"/>
      <c r="X631" s="92"/>
      <c r="Y631" s="38"/>
      <c r="Z631" s="38"/>
      <c r="AA631" s="38"/>
      <c r="AB631" s="38"/>
      <c r="AC631" s="38"/>
      <c r="AD631" s="38"/>
      <c r="AE631" s="38"/>
      <c r="AT631" s="17" t="s">
        <v>176</v>
      </c>
      <c r="AU631" s="17" t="s">
        <v>85</v>
      </c>
    </row>
    <row r="632" s="13" customFormat="1">
      <c r="A632" s="13"/>
      <c r="B632" s="240"/>
      <c r="C632" s="241"/>
      <c r="D632" s="235" t="s">
        <v>205</v>
      </c>
      <c r="E632" s="242" t="s">
        <v>1</v>
      </c>
      <c r="F632" s="243" t="s">
        <v>773</v>
      </c>
      <c r="G632" s="241"/>
      <c r="H632" s="244">
        <v>41.472</v>
      </c>
      <c r="I632" s="245"/>
      <c r="J632" s="245"/>
      <c r="K632" s="241"/>
      <c r="L632" s="241"/>
      <c r="M632" s="246"/>
      <c r="N632" s="247"/>
      <c r="O632" s="248"/>
      <c r="P632" s="248"/>
      <c r="Q632" s="248"/>
      <c r="R632" s="248"/>
      <c r="S632" s="248"/>
      <c r="T632" s="248"/>
      <c r="U632" s="248"/>
      <c r="V632" s="248"/>
      <c r="W632" s="248"/>
      <c r="X632" s="249"/>
      <c r="Y632" s="13"/>
      <c r="Z632" s="13"/>
      <c r="AA632" s="13"/>
      <c r="AB632" s="13"/>
      <c r="AC632" s="13"/>
      <c r="AD632" s="13"/>
      <c r="AE632" s="13"/>
      <c r="AT632" s="250" t="s">
        <v>205</v>
      </c>
      <c r="AU632" s="250" t="s">
        <v>85</v>
      </c>
      <c r="AV632" s="13" t="s">
        <v>85</v>
      </c>
      <c r="AW632" s="13" t="s">
        <v>5</v>
      </c>
      <c r="AX632" s="13" t="s">
        <v>76</v>
      </c>
      <c r="AY632" s="250" t="s">
        <v>168</v>
      </c>
    </row>
    <row r="633" s="14" customFormat="1">
      <c r="A633" s="14"/>
      <c r="B633" s="251"/>
      <c r="C633" s="252"/>
      <c r="D633" s="235" t="s">
        <v>205</v>
      </c>
      <c r="E633" s="253" t="s">
        <v>1</v>
      </c>
      <c r="F633" s="254" t="s">
        <v>207</v>
      </c>
      <c r="G633" s="252"/>
      <c r="H633" s="255">
        <v>41.472</v>
      </c>
      <c r="I633" s="256"/>
      <c r="J633" s="256"/>
      <c r="K633" s="252"/>
      <c r="L633" s="252"/>
      <c r="M633" s="257"/>
      <c r="N633" s="258"/>
      <c r="O633" s="259"/>
      <c r="P633" s="259"/>
      <c r="Q633" s="259"/>
      <c r="R633" s="259"/>
      <c r="S633" s="259"/>
      <c r="T633" s="259"/>
      <c r="U633" s="259"/>
      <c r="V633" s="259"/>
      <c r="W633" s="259"/>
      <c r="X633" s="260"/>
      <c r="Y633" s="14"/>
      <c r="Z633" s="14"/>
      <c r="AA633" s="14"/>
      <c r="AB633" s="14"/>
      <c r="AC633" s="14"/>
      <c r="AD633" s="14"/>
      <c r="AE633" s="14"/>
      <c r="AT633" s="261" t="s">
        <v>205</v>
      </c>
      <c r="AU633" s="261" t="s">
        <v>85</v>
      </c>
      <c r="AV633" s="14" t="s">
        <v>175</v>
      </c>
      <c r="AW633" s="14" t="s">
        <v>5</v>
      </c>
      <c r="AX633" s="14" t="s">
        <v>83</v>
      </c>
      <c r="AY633" s="261" t="s">
        <v>168</v>
      </c>
    </row>
    <row r="634" s="2" customFormat="1" ht="24.15" customHeight="1">
      <c r="A634" s="38"/>
      <c r="B634" s="39"/>
      <c r="C634" s="221" t="s">
        <v>768</v>
      </c>
      <c r="D634" s="221" t="s">
        <v>171</v>
      </c>
      <c r="E634" s="222" t="s">
        <v>775</v>
      </c>
      <c r="F634" s="223" t="s">
        <v>776</v>
      </c>
      <c r="G634" s="224" t="s">
        <v>203</v>
      </c>
      <c r="H634" s="225">
        <v>20.16</v>
      </c>
      <c r="I634" s="226"/>
      <c r="J634" s="226"/>
      <c r="K634" s="227">
        <f>ROUND(P634*H634,2)</f>
        <v>0</v>
      </c>
      <c r="L634" s="223" t="s">
        <v>1</v>
      </c>
      <c r="M634" s="44"/>
      <c r="N634" s="228" t="s">
        <v>1</v>
      </c>
      <c r="O634" s="229" t="s">
        <v>39</v>
      </c>
      <c r="P634" s="230">
        <f>I634+J634</f>
        <v>0</v>
      </c>
      <c r="Q634" s="230">
        <f>ROUND(I634*H634,2)</f>
        <v>0</v>
      </c>
      <c r="R634" s="230">
        <f>ROUND(J634*H634,2)</f>
        <v>0</v>
      </c>
      <c r="S634" s="91"/>
      <c r="T634" s="231">
        <f>S634*H634</f>
        <v>0</v>
      </c>
      <c r="U634" s="231">
        <v>0</v>
      </c>
      <c r="V634" s="231">
        <f>U634*H634</f>
        <v>0</v>
      </c>
      <c r="W634" s="231">
        <v>0</v>
      </c>
      <c r="X634" s="232">
        <f>W634*H634</f>
        <v>0</v>
      </c>
      <c r="Y634" s="38"/>
      <c r="Z634" s="38"/>
      <c r="AA634" s="38"/>
      <c r="AB634" s="38"/>
      <c r="AC634" s="38"/>
      <c r="AD634" s="38"/>
      <c r="AE634" s="38"/>
      <c r="AR634" s="233" t="s">
        <v>198</v>
      </c>
      <c r="AT634" s="233" t="s">
        <v>171</v>
      </c>
      <c r="AU634" s="233" t="s">
        <v>85</v>
      </c>
      <c r="AY634" s="17" t="s">
        <v>168</v>
      </c>
      <c r="BE634" s="234">
        <f>IF(O634="základní",K634,0)</f>
        <v>0</v>
      </c>
      <c r="BF634" s="234">
        <f>IF(O634="snížená",K634,0)</f>
        <v>0</v>
      </c>
      <c r="BG634" s="234">
        <f>IF(O634="zákl. přenesená",K634,0)</f>
        <v>0</v>
      </c>
      <c r="BH634" s="234">
        <f>IF(O634="sníž. přenesená",K634,0)</f>
        <v>0</v>
      </c>
      <c r="BI634" s="234">
        <f>IF(O634="nulová",K634,0)</f>
        <v>0</v>
      </c>
      <c r="BJ634" s="17" t="s">
        <v>83</v>
      </c>
      <c r="BK634" s="234">
        <f>ROUND(P634*H634,2)</f>
        <v>0</v>
      </c>
      <c r="BL634" s="17" t="s">
        <v>198</v>
      </c>
      <c r="BM634" s="233" t="s">
        <v>771</v>
      </c>
    </row>
    <row r="635" s="2" customFormat="1">
      <c r="A635" s="38"/>
      <c r="B635" s="39"/>
      <c r="C635" s="40"/>
      <c r="D635" s="235" t="s">
        <v>176</v>
      </c>
      <c r="E635" s="40"/>
      <c r="F635" s="236" t="s">
        <v>776</v>
      </c>
      <c r="G635" s="40"/>
      <c r="H635" s="40"/>
      <c r="I635" s="237"/>
      <c r="J635" s="237"/>
      <c r="K635" s="40"/>
      <c r="L635" s="40"/>
      <c r="M635" s="44"/>
      <c r="N635" s="238"/>
      <c r="O635" s="239"/>
      <c r="P635" s="91"/>
      <c r="Q635" s="91"/>
      <c r="R635" s="91"/>
      <c r="S635" s="91"/>
      <c r="T635" s="91"/>
      <c r="U635" s="91"/>
      <c r="V635" s="91"/>
      <c r="W635" s="91"/>
      <c r="X635" s="92"/>
      <c r="Y635" s="38"/>
      <c r="Z635" s="38"/>
      <c r="AA635" s="38"/>
      <c r="AB635" s="38"/>
      <c r="AC635" s="38"/>
      <c r="AD635" s="38"/>
      <c r="AE635" s="38"/>
      <c r="AT635" s="17" t="s">
        <v>176</v>
      </c>
      <c r="AU635" s="17" t="s">
        <v>85</v>
      </c>
    </row>
    <row r="636" s="13" customFormat="1">
      <c r="A636" s="13"/>
      <c r="B636" s="240"/>
      <c r="C636" s="241"/>
      <c r="D636" s="235" t="s">
        <v>205</v>
      </c>
      <c r="E636" s="242" t="s">
        <v>1</v>
      </c>
      <c r="F636" s="243" t="s">
        <v>778</v>
      </c>
      <c r="G636" s="241"/>
      <c r="H636" s="244">
        <v>20.16</v>
      </c>
      <c r="I636" s="245"/>
      <c r="J636" s="245"/>
      <c r="K636" s="241"/>
      <c r="L636" s="241"/>
      <c r="M636" s="246"/>
      <c r="N636" s="247"/>
      <c r="O636" s="248"/>
      <c r="P636" s="248"/>
      <c r="Q636" s="248"/>
      <c r="R636" s="248"/>
      <c r="S636" s="248"/>
      <c r="T636" s="248"/>
      <c r="U636" s="248"/>
      <c r="V636" s="248"/>
      <c r="W636" s="248"/>
      <c r="X636" s="249"/>
      <c r="Y636" s="13"/>
      <c r="Z636" s="13"/>
      <c r="AA636" s="13"/>
      <c r="AB636" s="13"/>
      <c r="AC636" s="13"/>
      <c r="AD636" s="13"/>
      <c r="AE636" s="13"/>
      <c r="AT636" s="250" t="s">
        <v>205</v>
      </c>
      <c r="AU636" s="250" t="s">
        <v>85</v>
      </c>
      <c r="AV636" s="13" t="s">
        <v>85</v>
      </c>
      <c r="AW636" s="13" t="s">
        <v>5</v>
      </c>
      <c r="AX636" s="13" t="s">
        <v>76</v>
      </c>
      <c r="AY636" s="250" t="s">
        <v>168</v>
      </c>
    </row>
    <row r="637" s="14" customFormat="1">
      <c r="A637" s="14"/>
      <c r="B637" s="251"/>
      <c r="C637" s="252"/>
      <c r="D637" s="235" t="s">
        <v>205</v>
      </c>
      <c r="E637" s="253" t="s">
        <v>1</v>
      </c>
      <c r="F637" s="254" t="s">
        <v>207</v>
      </c>
      <c r="G637" s="252"/>
      <c r="H637" s="255">
        <v>20.16</v>
      </c>
      <c r="I637" s="256"/>
      <c r="J637" s="256"/>
      <c r="K637" s="252"/>
      <c r="L637" s="252"/>
      <c r="M637" s="257"/>
      <c r="N637" s="258"/>
      <c r="O637" s="259"/>
      <c r="P637" s="259"/>
      <c r="Q637" s="259"/>
      <c r="R637" s="259"/>
      <c r="S637" s="259"/>
      <c r="T637" s="259"/>
      <c r="U637" s="259"/>
      <c r="V637" s="259"/>
      <c r="W637" s="259"/>
      <c r="X637" s="260"/>
      <c r="Y637" s="14"/>
      <c r="Z637" s="14"/>
      <c r="AA637" s="14"/>
      <c r="AB637" s="14"/>
      <c r="AC637" s="14"/>
      <c r="AD637" s="14"/>
      <c r="AE637" s="14"/>
      <c r="AT637" s="261" t="s">
        <v>205</v>
      </c>
      <c r="AU637" s="261" t="s">
        <v>85</v>
      </c>
      <c r="AV637" s="14" t="s">
        <v>175</v>
      </c>
      <c r="AW637" s="14" t="s">
        <v>5</v>
      </c>
      <c r="AX637" s="14" t="s">
        <v>83</v>
      </c>
      <c r="AY637" s="261" t="s">
        <v>168</v>
      </c>
    </row>
    <row r="638" s="2" customFormat="1" ht="24.15" customHeight="1">
      <c r="A638" s="38"/>
      <c r="B638" s="39"/>
      <c r="C638" s="262" t="s">
        <v>464</v>
      </c>
      <c r="D638" s="262" t="s">
        <v>304</v>
      </c>
      <c r="E638" s="263" t="s">
        <v>730</v>
      </c>
      <c r="F638" s="264" t="s">
        <v>731</v>
      </c>
      <c r="G638" s="265" t="s">
        <v>203</v>
      </c>
      <c r="H638" s="266">
        <v>3.629</v>
      </c>
      <c r="I638" s="267"/>
      <c r="J638" s="268"/>
      <c r="K638" s="269">
        <f>ROUND(P638*H638,2)</f>
        <v>0</v>
      </c>
      <c r="L638" s="264" t="s">
        <v>1</v>
      </c>
      <c r="M638" s="270"/>
      <c r="N638" s="271" t="s">
        <v>1</v>
      </c>
      <c r="O638" s="229" t="s">
        <v>39</v>
      </c>
      <c r="P638" s="230">
        <f>I638+J638</f>
        <v>0</v>
      </c>
      <c r="Q638" s="230">
        <f>ROUND(I638*H638,2)</f>
        <v>0</v>
      </c>
      <c r="R638" s="230">
        <f>ROUND(J638*H638,2)</f>
        <v>0</v>
      </c>
      <c r="S638" s="91"/>
      <c r="T638" s="231">
        <f>S638*H638</f>
        <v>0</v>
      </c>
      <c r="U638" s="231">
        <v>0</v>
      </c>
      <c r="V638" s="231">
        <f>U638*H638</f>
        <v>0</v>
      </c>
      <c r="W638" s="231">
        <v>0</v>
      </c>
      <c r="X638" s="232">
        <f>W638*H638</f>
        <v>0</v>
      </c>
      <c r="Y638" s="38"/>
      <c r="Z638" s="38"/>
      <c r="AA638" s="38"/>
      <c r="AB638" s="38"/>
      <c r="AC638" s="38"/>
      <c r="AD638" s="38"/>
      <c r="AE638" s="38"/>
      <c r="AR638" s="233" t="s">
        <v>236</v>
      </c>
      <c r="AT638" s="233" t="s">
        <v>304</v>
      </c>
      <c r="AU638" s="233" t="s">
        <v>85</v>
      </c>
      <c r="AY638" s="17" t="s">
        <v>168</v>
      </c>
      <c r="BE638" s="234">
        <f>IF(O638="základní",K638,0)</f>
        <v>0</v>
      </c>
      <c r="BF638" s="234">
        <f>IF(O638="snížená",K638,0)</f>
        <v>0</v>
      </c>
      <c r="BG638" s="234">
        <f>IF(O638="zákl. přenesená",K638,0)</f>
        <v>0</v>
      </c>
      <c r="BH638" s="234">
        <f>IF(O638="sníž. přenesená",K638,0)</f>
        <v>0</v>
      </c>
      <c r="BI638" s="234">
        <f>IF(O638="nulová",K638,0)</f>
        <v>0</v>
      </c>
      <c r="BJ638" s="17" t="s">
        <v>83</v>
      </c>
      <c r="BK638" s="234">
        <f>ROUND(P638*H638,2)</f>
        <v>0</v>
      </c>
      <c r="BL638" s="17" t="s">
        <v>198</v>
      </c>
      <c r="BM638" s="233" t="s">
        <v>772</v>
      </c>
    </row>
    <row r="639" s="2" customFormat="1">
      <c r="A639" s="38"/>
      <c r="B639" s="39"/>
      <c r="C639" s="40"/>
      <c r="D639" s="235" t="s">
        <v>176</v>
      </c>
      <c r="E639" s="40"/>
      <c r="F639" s="236" t="s">
        <v>731</v>
      </c>
      <c r="G639" s="40"/>
      <c r="H639" s="40"/>
      <c r="I639" s="237"/>
      <c r="J639" s="237"/>
      <c r="K639" s="40"/>
      <c r="L639" s="40"/>
      <c r="M639" s="44"/>
      <c r="N639" s="238"/>
      <c r="O639" s="239"/>
      <c r="P639" s="91"/>
      <c r="Q639" s="91"/>
      <c r="R639" s="91"/>
      <c r="S639" s="91"/>
      <c r="T639" s="91"/>
      <c r="U639" s="91"/>
      <c r="V639" s="91"/>
      <c r="W639" s="91"/>
      <c r="X639" s="92"/>
      <c r="Y639" s="38"/>
      <c r="Z639" s="38"/>
      <c r="AA639" s="38"/>
      <c r="AB639" s="38"/>
      <c r="AC639" s="38"/>
      <c r="AD639" s="38"/>
      <c r="AE639" s="38"/>
      <c r="AT639" s="17" t="s">
        <v>176</v>
      </c>
      <c r="AU639" s="17" t="s">
        <v>85</v>
      </c>
    </row>
    <row r="640" s="13" customFormat="1">
      <c r="A640" s="13"/>
      <c r="B640" s="240"/>
      <c r="C640" s="241"/>
      <c r="D640" s="235" t="s">
        <v>205</v>
      </c>
      <c r="E640" s="242" t="s">
        <v>1</v>
      </c>
      <c r="F640" s="243" t="s">
        <v>780</v>
      </c>
      <c r="G640" s="241"/>
      <c r="H640" s="244">
        <v>3.629</v>
      </c>
      <c r="I640" s="245"/>
      <c r="J640" s="245"/>
      <c r="K640" s="241"/>
      <c r="L640" s="241"/>
      <c r="M640" s="246"/>
      <c r="N640" s="247"/>
      <c r="O640" s="248"/>
      <c r="P640" s="248"/>
      <c r="Q640" s="248"/>
      <c r="R640" s="248"/>
      <c r="S640" s="248"/>
      <c r="T640" s="248"/>
      <c r="U640" s="248"/>
      <c r="V640" s="248"/>
      <c r="W640" s="248"/>
      <c r="X640" s="249"/>
      <c r="Y640" s="13"/>
      <c r="Z640" s="13"/>
      <c r="AA640" s="13"/>
      <c r="AB640" s="13"/>
      <c r="AC640" s="13"/>
      <c r="AD640" s="13"/>
      <c r="AE640" s="13"/>
      <c r="AT640" s="250" t="s">
        <v>205</v>
      </c>
      <c r="AU640" s="250" t="s">
        <v>85</v>
      </c>
      <c r="AV640" s="13" t="s">
        <v>85</v>
      </c>
      <c r="AW640" s="13" t="s">
        <v>5</v>
      </c>
      <c r="AX640" s="13" t="s">
        <v>76</v>
      </c>
      <c r="AY640" s="250" t="s">
        <v>168</v>
      </c>
    </row>
    <row r="641" s="14" customFormat="1">
      <c r="A641" s="14"/>
      <c r="B641" s="251"/>
      <c r="C641" s="252"/>
      <c r="D641" s="235" t="s">
        <v>205</v>
      </c>
      <c r="E641" s="253" t="s">
        <v>1</v>
      </c>
      <c r="F641" s="254" t="s">
        <v>207</v>
      </c>
      <c r="G641" s="252"/>
      <c r="H641" s="255">
        <v>3.629</v>
      </c>
      <c r="I641" s="256"/>
      <c r="J641" s="256"/>
      <c r="K641" s="252"/>
      <c r="L641" s="252"/>
      <c r="M641" s="257"/>
      <c r="N641" s="258"/>
      <c r="O641" s="259"/>
      <c r="P641" s="259"/>
      <c r="Q641" s="259"/>
      <c r="R641" s="259"/>
      <c r="S641" s="259"/>
      <c r="T641" s="259"/>
      <c r="U641" s="259"/>
      <c r="V641" s="259"/>
      <c r="W641" s="259"/>
      <c r="X641" s="260"/>
      <c r="Y641" s="14"/>
      <c r="Z641" s="14"/>
      <c r="AA641" s="14"/>
      <c r="AB641" s="14"/>
      <c r="AC641" s="14"/>
      <c r="AD641" s="14"/>
      <c r="AE641" s="14"/>
      <c r="AT641" s="261" t="s">
        <v>205</v>
      </c>
      <c r="AU641" s="261" t="s">
        <v>85</v>
      </c>
      <c r="AV641" s="14" t="s">
        <v>175</v>
      </c>
      <c r="AW641" s="14" t="s">
        <v>5</v>
      </c>
      <c r="AX641" s="14" t="s">
        <v>83</v>
      </c>
      <c r="AY641" s="261" t="s">
        <v>168</v>
      </c>
    </row>
    <row r="642" s="2" customFormat="1" ht="24.15" customHeight="1">
      <c r="A642" s="38"/>
      <c r="B642" s="39"/>
      <c r="C642" s="221" t="s">
        <v>774</v>
      </c>
      <c r="D642" s="221" t="s">
        <v>171</v>
      </c>
      <c r="E642" s="222" t="s">
        <v>782</v>
      </c>
      <c r="F642" s="223" t="s">
        <v>783</v>
      </c>
      <c r="G642" s="224" t="s">
        <v>226</v>
      </c>
      <c r="H642" s="225">
        <v>2.294</v>
      </c>
      <c r="I642" s="226"/>
      <c r="J642" s="226"/>
      <c r="K642" s="227">
        <f>ROUND(P642*H642,2)</f>
        <v>0</v>
      </c>
      <c r="L642" s="223" t="s">
        <v>1</v>
      </c>
      <c r="M642" s="44"/>
      <c r="N642" s="228" t="s">
        <v>1</v>
      </c>
      <c r="O642" s="229" t="s">
        <v>39</v>
      </c>
      <c r="P642" s="230">
        <f>I642+J642</f>
        <v>0</v>
      </c>
      <c r="Q642" s="230">
        <f>ROUND(I642*H642,2)</f>
        <v>0</v>
      </c>
      <c r="R642" s="230">
        <f>ROUND(J642*H642,2)</f>
        <v>0</v>
      </c>
      <c r="S642" s="91"/>
      <c r="T642" s="231">
        <f>S642*H642</f>
        <v>0</v>
      </c>
      <c r="U642" s="231">
        <v>0</v>
      </c>
      <c r="V642" s="231">
        <f>U642*H642</f>
        <v>0</v>
      </c>
      <c r="W642" s="231">
        <v>0</v>
      </c>
      <c r="X642" s="232">
        <f>W642*H642</f>
        <v>0</v>
      </c>
      <c r="Y642" s="38"/>
      <c r="Z642" s="38"/>
      <c r="AA642" s="38"/>
      <c r="AB642" s="38"/>
      <c r="AC642" s="38"/>
      <c r="AD642" s="38"/>
      <c r="AE642" s="38"/>
      <c r="AR642" s="233" t="s">
        <v>198</v>
      </c>
      <c r="AT642" s="233" t="s">
        <v>171</v>
      </c>
      <c r="AU642" s="233" t="s">
        <v>85</v>
      </c>
      <c r="AY642" s="17" t="s">
        <v>168</v>
      </c>
      <c r="BE642" s="234">
        <f>IF(O642="základní",K642,0)</f>
        <v>0</v>
      </c>
      <c r="BF642" s="234">
        <f>IF(O642="snížená",K642,0)</f>
        <v>0</v>
      </c>
      <c r="BG642" s="234">
        <f>IF(O642="zákl. přenesená",K642,0)</f>
        <v>0</v>
      </c>
      <c r="BH642" s="234">
        <f>IF(O642="sníž. přenesená",K642,0)</f>
        <v>0</v>
      </c>
      <c r="BI642" s="234">
        <f>IF(O642="nulová",K642,0)</f>
        <v>0</v>
      </c>
      <c r="BJ642" s="17" t="s">
        <v>83</v>
      </c>
      <c r="BK642" s="234">
        <f>ROUND(P642*H642,2)</f>
        <v>0</v>
      </c>
      <c r="BL642" s="17" t="s">
        <v>198</v>
      </c>
      <c r="BM642" s="233" t="s">
        <v>777</v>
      </c>
    </row>
    <row r="643" s="2" customFormat="1">
      <c r="A643" s="38"/>
      <c r="B643" s="39"/>
      <c r="C643" s="40"/>
      <c r="D643" s="235" t="s">
        <v>176</v>
      </c>
      <c r="E643" s="40"/>
      <c r="F643" s="236" t="s">
        <v>783</v>
      </c>
      <c r="G643" s="40"/>
      <c r="H643" s="40"/>
      <c r="I643" s="237"/>
      <c r="J643" s="237"/>
      <c r="K643" s="40"/>
      <c r="L643" s="40"/>
      <c r="M643" s="44"/>
      <c r="N643" s="238"/>
      <c r="O643" s="239"/>
      <c r="P643" s="91"/>
      <c r="Q643" s="91"/>
      <c r="R643" s="91"/>
      <c r="S643" s="91"/>
      <c r="T643" s="91"/>
      <c r="U643" s="91"/>
      <c r="V643" s="91"/>
      <c r="W643" s="91"/>
      <c r="X643" s="92"/>
      <c r="Y643" s="38"/>
      <c r="Z643" s="38"/>
      <c r="AA643" s="38"/>
      <c r="AB643" s="38"/>
      <c r="AC643" s="38"/>
      <c r="AD643" s="38"/>
      <c r="AE643" s="38"/>
      <c r="AT643" s="17" t="s">
        <v>176</v>
      </c>
      <c r="AU643" s="17" t="s">
        <v>85</v>
      </c>
    </row>
    <row r="644" s="12" customFormat="1" ht="22.8" customHeight="1">
      <c r="A644" s="12"/>
      <c r="B644" s="204"/>
      <c r="C644" s="205"/>
      <c r="D644" s="206" t="s">
        <v>75</v>
      </c>
      <c r="E644" s="219" t="s">
        <v>785</v>
      </c>
      <c r="F644" s="219" t="s">
        <v>786</v>
      </c>
      <c r="G644" s="205"/>
      <c r="H644" s="205"/>
      <c r="I644" s="208"/>
      <c r="J644" s="208"/>
      <c r="K644" s="220">
        <f>BK644</f>
        <v>0</v>
      </c>
      <c r="L644" s="205"/>
      <c r="M644" s="210"/>
      <c r="N644" s="211"/>
      <c r="O644" s="212"/>
      <c r="P644" s="212"/>
      <c r="Q644" s="213">
        <f>SUM(Q645:Q696)</f>
        <v>0</v>
      </c>
      <c r="R644" s="213">
        <f>SUM(R645:R696)</f>
        <v>0</v>
      </c>
      <c r="S644" s="212"/>
      <c r="T644" s="214">
        <f>SUM(T645:T696)</f>
        <v>0</v>
      </c>
      <c r="U644" s="212"/>
      <c r="V644" s="214">
        <f>SUM(V645:V696)</f>
        <v>0</v>
      </c>
      <c r="W644" s="212"/>
      <c r="X644" s="215">
        <f>SUM(X645:X696)</f>
        <v>0</v>
      </c>
      <c r="Y644" s="12"/>
      <c r="Z644" s="12"/>
      <c r="AA644" s="12"/>
      <c r="AB644" s="12"/>
      <c r="AC644" s="12"/>
      <c r="AD644" s="12"/>
      <c r="AE644" s="12"/>
      <c r="AR644" s="216" t="s">
        <v>85</v>
      </c>
      <c r="AT644" s="217" t="s">
        <v>75</v>
      </c>
      <c r="AU644" s="217" t="s">
        <v>83</v>
      </c>
      <c r="AY644" s="216" t="s">
        <v>168</v>
      </c>
      <c r="BK644" s="218">
        <f>SUM(BK645:BK696)</f>
        <v>0</v>
      </c>
    </row>
    <row r="645" s="2" customFormat="1" ht="24.15" customHeight="1">
      <c r="A645" s="38"/>
      <c r="B645" s="39"/>
      <c r="C645" s="221" t="s">
        <v>469</v>
      </c>
      <c r="D645" s="221" t="s">
        <v>171</v>
      </c>
      <c r="E645" s="222" t="s">
        <v>787</v>
      </c>
      <c r="F645" s="223" t="s">
        <v>788</v>
      </c>
      <c r="G645" s="224" t="s">
        <v>203</v>
      </c>
      <c r="H645" s="225">
        <v>201.07</v>
      </c>
      <c r="I645" s="226"/>
      <c r="J645" s="226"/>
      <c r="K645" s="227">
        <f>ROUND(P645*H645,2)</f>
        <v>0</v>
      </c>
      <c r="L645" s="223" t="s">
        <v>1</v>
      </c>
      <c r="M645" s="44"/>
      <c r="N645" s="228" t="s">
        <v>1</v>
      </c>
      <c r="O645" s="229" t="s">
        <v>39</v>
      </c>
      <c r="P645" s="230">
        <f>I645+J645</f>
        <v>0</v>
      </c>
      <c r="Q645" s="230">
        <f>ROUND(I645*H645,2)</f>
        <v>0</v>
      </c>
      <c r="R645" s="230">
        <f>ROUND(J645*H645,2)</f>
        <v>0</v>
      </c>
      <c r="S645" s="91"/>
      <c r="T645" s="231">
        <f>S645*H645</f>
        <v>0</v>
      </c>
      <c r="U645" s="231">
        <v>0</v>
      </c>
      <c r="V645" s="231">
        <f>U645*H645</f>
        <v>0</v>
      </c>
      <c r="W645" s="231">
        <v>0</v>
      </c>
      <c r="X645" s="232">
        <f>W645*H645</f>
        <v>0</v>
      </c>
      <c r="Y645" s="38"/>
      <c r="Z645" s="38"/>
      <c r="AA645" s="38"/>
      <c r="AB645" s="38"/>
      <c r="AC645" s="38"/>
      <c r="AD645" s="38"/>
      <c r="AE645" s="38"/>
      <c r="AR645" s="233" t="s">
        <v>198</v>
      </c>
      <c r="AT645" s="233" t="s">
        <v>171</v>
      </c>
      <c r="AU645" s="233" t="s">
        <v>85</v>
      </c>
      <c r="AY645" s="17" t="s">
        <v>168</v>
      </c>
      <c r="BE645" s="234">
        <f>IF(O645="základní",K645,0)</f>
        <v>0</v>
      </c>
      <c r="BF645" s="234">
        <f>IF(O645="snížená",K645,0)</f>
        <v>0</v>
      </c>
      <c r="BG645" s="234">
        <f>IF(O645="zákl. přenesená",K645,0)</f>
        <v>0</v>
      </c>
      <c r="BH645" s="234">
        <f>IF(O645="sníž. přenesená",K645,0)</f>
        <v>0</v>
      </c>
      <c r="BI645" s="234">
        <f>IF(O645="nulová",K645,0)</f>
        <v>0</v>
      </c>
      <c r="BJ645" s="17" t="s">
        <v>83</v>
      </c>
      <c r="BK645" s="234">
        <f>ROUND(P645*H645,2)</f>
        <v>0</v>
      </c>
      <c r="BL645" s="17" t="s">
        <v>198</v>
      </c>
      <c r="BM645" s="233" t="s">
        <v>779</v>
      </c>
    </row>
    <row r="646" s="2" customFormat="1">
      <c r="A646" s="38"/>
      <c r="B646" s="39"/>
      <c r="C646" s="40"/>
      <c r="D646" s="235" t="s">
        <v>176</v>
      </c>
      <c r="E646" s="40"/>
      <c r="F646" s="236" t="s">
        <v>788</v>
      </c>
      <c r="G646" s="40"/>
      <c r="H646" s="40"/>
      <c r="I646" s="237"/>
      <c r="J646" s="237"/>
      <c r="K646" s="40"/>
      <c r="L646" s="40"/>
      <c r="M646" s="44"/>
      <c r="N646" s="238"/>
      <c r="O646" s="239"/>
      <c r="P646" s="91"/>
      <c r="Q646" s="91"/>
      <c r="R646" s="91"/>
      <c r="S646" s="91"/>
      <c r="T646" s="91"/>
      <c r="U646" s="91"/>
      <c r="V646" s="91"/>
      <c r="W646" s="91"/>
      <c r="X646" s="92"/>
      <c r="Y646" s="38"/>
      <c r="Z646" s="38"/>
      <c r="AA646" s="38"/>
      <c r="AB646" s="38"/>
      <c r="AC646" s="38"/>
      <c r="AD646" s="38"/>
      <c r="AE646" s="38"/>
      <c r="AT646" s="17" t="s">
        <v>176</v>
      </c>
      <c r="AU646" s="17" t="s">
        <v>85</v>
      </c>
    </row>
    <row r="647" s="13" customFormat="1">
      <c r="A647" s="13"/>
      <c r="B647" s="240"/>
      <c r="C647" s="241"/>
      <c r="D647" s="235" t="s">
        <v>205</v>
      </c>
      <c r="E647" s="242" t="s">
        <v>1</v>
      </c>
      <c r="F647" s="243" t="s">
        <v>790</v>
      </c>
      <c r="G647" s="241"/>
      <c r="H647" s="244">
        <v>201.07</v>
      </c>
      <c r="I647" s="245"/>
      <c r="J647" s="245"/>
      <c r="K647" s="241"/>
      <c r="L647" s="241"/>
      <c r="M647" s="246"/>
      <c r="N647" s="247"/>
      <c r="O647" s="248"/>
      <c r="P647" s="248"/>
      <c r="Q647" s="248"/>
      <c r="R647" s="248"/>
      <c r="S647" s="248"/>
      <c r="T647" s="248"/>
      <c r="U647" s="248"/>
      <c r="V647" s="248"/>
      <c r="W647" s="248"/>
      <c r="X647" s="249"/>
      <c r="Y647" s="13"/>
      <c r="Z647" s="13"/>
      <c r="AA647" s="13"/>
      <c r="AB647" s="13"/>
      <c r="AC647" s="13"/>
      <c r="AD647" s="13"/>
      <c r="AE647" s="13"/>
      <c r="AT647" s="250" t="s">
        <v>205</v>
      </c>
      <c r="AU647" s="250" t="s">
        <v>85</v>
      </c>
      <c r="AV647" s="13" t="s">
        <v>85</v>
      </c>
      <c r="AW647" s="13" t="s">
        <v>5</v>
      </c>
      <c r="AX647" s="13" t="s">
        <v>76</v>
      </c>
      <c r="AY647" s="250" t="s">
        <v>168</v>
      </c>
    </row>
    <row r="648" s="14" customFormat="1">
      <c r="A648" s="14"/>
      <c r="B648" s="251"/>
      <c r="C648" s="252"/>
      <c r="D648" s="235" t="s">
        <v>205</v>
      </c>
      <c r="E648" s="253" t="s">
        <v>1</v>
      </c>
      <c r="F648" s="254" t="s">
        <v>207</v>
      </c>
      <c r="G648" s="252"/>
      <c r="H648" s="255">
        <v>201.07</v>
      </c>
      <c r="I648" s="256"/>
      <c r="J648" s="256"/>
      <c r="K648" s="252"/>
      <c r="L648" s="252"/>
      <c r="M648" s="257"/>
      <c r="N648" s="258"/>
      <c r="O648" s="259"/>
      <c r="P648" s="259"/>
      <c r="Q648" s="259"/>
      <c r="R648" s="259"/>
      <c r="S648" s="259"/>
      <c r="T648" s="259"/>
      <c r="U648" s="259"/>
      <c r="V648" s="259"/>
      <c r="W648" s="259"/>
      <c r="X648" s="260"/>
      <c r="Y648" s="14"/>
      <c r="Z648" s="14"/>
      <c r="AA648" s="14"/>
      <c r="AB648" s="14"/>
      <c r="AC648" s="14"/>
      <c r="AD648" s="14"/>
      <c r="AE648" s="14"/>
      <c r="AT648" s="261" t="s">
        <v>205</v>
      </c>
      <c r="AU648" s="261" t="s">
        <v>85</v>
      </c>
      <c r="AV648" s="14" t="s">
        <v>175</v>
      </c>
      <c r="AW648" s="14" t="s">
        <v>5</v>
      </c>
      <c r="AX648" s="14" t="s">
        <v>83</v>
      </c>
      <c r="AY648" s="261" t="s">
        <v>168</v>
      </c>
    </row>
    <row r="649" s="2" customFormat="1" ht="24.15" customHeight="1">
      <c r="A649" s="38"/>
      <c r="B649" s="39"/>
      <c r="C649" s="262" t="s">
        <v>781</v>
      </c>
      <c r="D649" s="262" t="s">
        <v>304</v>
      </c>
      <c r="E649" s="263" t="s">
        <v>792</v>
      </c>
      <c r="F649" s="264" t="s">
        <v>793</v>
      </c>
      <c r="G649" s="265" t="s">
        <v>203</v>
      </c>
      <c r="H649" s="266">
        <v>211.124</v>
      </c>
      <c r="I649" s="267"/>
      <c r="J649" s="268"/>
      <c r="K649" s="269">
        <f>ROUND(P649*H649,2)</f>
        <v>0</v>
      </c>
      <c r="L649" s="264" t="s">
        <v>1</v>
      </c>
      <c r="M649" s="270"/>
      <c r="N649" s="271" t="s">
        <v>1</v>
      </c>
      <c r="O649" s="229" t="s">
        <v>39</v>
      </c>
      <c r="P649" s="230">
        <f>I649+J649</f>
        <v>0</v>
      </c>
      <c r="Q649" s="230">
        <f>ROUND(I649*H649,2)</f>
        <v>0</v>
      </c>
      <c r="R649" s="230">
        <f>ROUND(J649*H649,2)</f>
        <v>0</v>
      </c>
      <c r="S649" s="91"/>
      <c r="T649" s="231">
        <f>S649*H649</f>
        <v>0</v>
      </c>
      <c r="U649" s="231">
        <v>0</v>
      </c>
      <c r="V649" s="231">
        <f>U649*H649</f>
        <v>0</v>
      </c>
      <c r="W649" s="231">
        <v>0</v>
      </c>
      <c r="X649" s="232">
        <f>W649*H649</f>
        <v>0</v>
      </c>
      <c r="Y649" s="38"/>
      <c r="Z649" s="38"/>
      <c r="AA649" s="38"/>
      <c r="AB649" s="38"/>
      <c r="AC649" s="38"/>
      <c r="AD649" s="38"/>
      <c r="AE649" s="38"/>
      <c r="AR649" s="233" t="s">
        <v>236</v>
      </c>
      <c r="AT649" s="233" t="s">
        <v>304</v>
      </c>
      <c r="AU649" s="233" t="s">
        <v>85</v>
      </c>
      <c r="AY649" s="17" t="s">
        <v>168</v>
      </c>
      <c r="BE649" s="234">
        <f>IF(O649="základní",K649,0)</f>
        <v>0</v>
      </c>
      <c r="BF649" s="234">
        <f>IF(O649="snížená",K649,0)</f>
        <v>0</v>
      </c>
      <c r="BG649" s="234">
        <f>IF(O649="zákl. přenesená",K649,0)</f>
        <v>0</v>
      </c>
      <c r="BH649" s="234">
        <f>IF(O649="sníž. přenesená",K649,0)</f>
        <v>0</v>
      </c>
      <c r="BI649" s="234">
        <f>IF(O649="nulová",K649,0)</f>
        <v>0</v>
      </c>
      <c r="BJ649" s="17" t="s">
        <v>83</v>
      </c>
      <c r="BK649" s="234">
        <f>ROUND(P649*H649,2)</f>
        <v>0</v>
      </c>
      <c r="BL649" s="17" t="s">
        <v>198</v>
      </c>
      <c r="BM649" s="233" t="s">
        <v>784</v>
      </c>
    </row>
    <row r="650" s="2" customFormat="1">
      <c r="A650" s="38"/>
      <c r="B650" s="39"/>
      <c r="C650" s="40"/>
      <c r="D650" s="235" t="s">
        <v>176</v>
      </c>
      <c r="E650" s="40"/>
      <c r="F650" s="236" t="s">
        <v>793</v>
      </c>
      <c r="G650" s="40"/>
      <c r="H650" s="40"/>
      <c r="I650" s="237"/>
      <c r="J650" s="237"/>
      <c r="K650" s="40"/>
      <c r="L650" s="40"/>
      <c r="M650" s="44"/>
      <c r="N650" s="238"/>
      <c r="O650" s="239"/>
      <c r="P650" s="91"/>
      <c r="Q650" s="91"/>
      <c r="R650" s="91"/>
      <c r="S650" s="91"/>
      <c r="T650" s="91"/>
      <c r="U650" s="91"/>
      <c r="V650" s="91"/>
      <c r="W650" s="91"/>
      <c r="X650" s="92"/>
      <c r="Y650" s="38"/>
      <c r="Z650" s="38"/>
      <c r="AA650" s="38"/>
      <c r="AB650" s="38"/>
      <c r="AC650" s="38"/>
      <c r="AD650" s="38"/>
      <c r="AE650" s="38"/>
      <c r="AT650" s="17" t="s">
        <v>176</v>
      </c>
      <c r="AU650" s="17" t="s">
        <v>85</v>
      </c>
    </row>
    <row r="651" s="13" customFormat="1">
      <c r="A651" s="13"/>
      <c r="B651" s="240"/>
      <c r="C651" s="241"/>
      <c r="D651" s="235" t="s">
        <v>205</v>
      </c>
      <c r="E651" s="242" t="s">
        <v>1</v>
      </c>
      <c r="F651" s="243" t="s">
        <v>795</v>
      </c>
      <c r="G651" s="241"/>
      <c r="H651" s="244">
        <v>211.124</v>
      </c>
      <c r="I651" s="245"/>
      <c r="J651" s="245"/>
      <c r="K651" s="241"/>
      <c r="L651" s="241"/>
      <c r="M651" s="246"/>
      <c r="N651" s="247"/>
      <c r="O651" s="248"/>
      <c r="P651" s="248"/>
      <c r="Q651" s="248"/>
      <c r="R651" s="248"/>
      <c r="S651" s="248"/>
      <c r="T651" s="248"/>
      <c r="U651" s="248"/>
      <c r="V651" s="248"/>
      <c r="W651" s="248"/>
      <c r="X651" s="249"/>
      <c r="Y651" s="13"/>
      <c r="Z651" s="13"/>
      <c r="AA651" s="13"/>
      <c r="AB651" s="13"/>
      <c r="AC651" s="13"/>
      <c r="AD651" s="13"/>
      <c r="AE651" s="13"/>
      <c r="AT651" s="250" t="s">
        <v>205</v>
      </c>
      <c r="AU651" s="250" t="s">
        <v>85</v>
      </c>
      <c r="AV651" s="13" t="s">
        <v>85</v>
      </c>
      <c r="AW651" s="13" t="s">
        <v>5</v>
      </c>
      <c r="AX651" s="13" t="s">
        <v>76</v>
      </c>
      <c r="AY651" s="250" t="s">
        <v>168</v>
      </c>
    </row>
    <row r="652" s="14" customFormat="1">
      <c r="A652" s="14"/>
      <c r="B652" s="251"/>
      <c r="C652" s="252"/>
      <c r="D652" s="235" t="s">
        <v>205</v>
      </c>
      <c r="E652" s="253" t="s">
        <v>1</v>
      </c>
      <c r="F652" s="254" t="s">
        <v>207</v>
      </c>
      <c r="G652" s="252"/>
      <c r="H652" s="255">
        <v>211.124</v>
      </c>
      <c r="I652" s="256"/>
      <c r="J652" s="256"/>
      <c r="K652" s="252"/>
      <c r="L652" s="252"/>
      <c r="M652" s="257"/>
      <c r="N652" s="258"/>
      <c r="O652" s="259"/>
      <c r="P652" s="259"/>
      <c r="Q652" s="259"/>
      <c r="R652" s="259"/>
      <c r="S652" s="259"/>
      <c r="T652" s="259"/>
      <c r="U652" s="259"/>
      <c r="V652" s="259"/>
      <c r="W652" s="259"/>
      <c r="X652" s="260"/>
      <c r="Y652" s="14"/>
      <c r="Z652" s="14"/>
      <c r="AA652" s="14"/>
      <c r="AB652" s="14"/>
      <c r="AC652" s="14"/>
      <c r="AD652" s="14"/>
      <c r="AE652" s="14"/>
      <c r="AT652" s="261" t="s">
        <v>205</v>
      </c>
      <c r="AU652" s="261" t="s">
        <v>85</v>
      </c>
      <c r="AV652" s="14" t="s">
        <v>175</v>
      </c>
      <c r="AW652" s="14" t="s">
        <v>5</v>
      </c>
      <c r="AX652" s="14" t="s">
        <v>83</v>
      </c>
      <c r="AY652" s="261" t="s">
        <v>168</v>
      </c>
    </row>
    <row r="653" s="2" customFormat="1" ht="24.15" customHeight="1">
      <c r="A653" s="38"/>
      <c r="B653" s="39"/>
      <c r="C653" s="221" t="s">
        <v>474</v>
      </c>
      <c r="D653" s="221" t="s">
        <v>171</v>
      </c>
      <c r="E653" s="222" t="s">
        <v>796</v>
      </c>
      <c r="F653" s="223" t="s">
        <v>797</v>
      </c>
      <c r="G653" s="224" t="s">
        <v>478</v>
      </c>
      <c r="H653" s="225">
        <v>110.7</v>
      </c>
      <c r="I653" s="226"/>
      <c r="J653" s="226"/>
      <c r="K653" s="227">
        <f>ROUND(P653*H653,2)</f>
        <v>0</v>
      </c>
      <c r="L653" s="223" t="s">
        <v>1</v>
      </c>
      <c r="M653" s="44"/>
      <c r="N653" s="228" t="s">
        <v>1</v>
      </c>
      <c r="O653" s="229" t="s">
        <v>39</v>
      </c>
      <c r="P653" s="230">
        <f>I653+J653</f>
        <v>0</v>
      </c>
      <c r="Q653" s="230">
        <f>ROUND(I653*H653,2)</f>
        <v>0</v>
      </c>
      <c r="R653" s="230">
        <f>ROUND(J653*H653,2)</f>
        <v>0</v>
      </c>
      <c r="S653" s="91"/>
      <c r="T653" s="231">
        <f>S653*H653</f>
        <v>0</v>
      </c>
      <c r="U653" s="231">
        <v>0</v>
      </c>
      <c r="V653" s="231">
        <f>U653*H653</f>
        <v>0</v>
      </c>
      <c r="W653" s="231">
        <v>0</v>
      </c>
      <c r="X653" s="232">
        <f>W653*H653</f>
        <v>0</v>
      </c>
      <c r="Y653" s="38"/>
      <c r="Z653" s="38"/>
      <c r="AA653" s="38"/>
      <c r="AB653" s="38"/>
      <c r="AC653" s="38"/>
      <c r="AD653" s="38"/>
      <c r="AE653" s="38"/>
      <c r="AR653" s="233" t="s">
        <v>198</v>
      </c>
      <c r="AT653" s="233" t="s">
        <v>171</v>
      </c>
      <c r="AU653" s="233" t="s">
        <v>85</v>
      </c>
      <c r="AY653" s="17" t="s">
        <v>168</v>
      </c>
      <c r="BE653" s="234">
        <f>IF(O653="základní",K653,0)</f>
        <v>0</v>
      </c>
      <c r="BF653" s="234">
        <f>IF(O653="snížená",K653,0)</f>
        <v>0</v>
      </c>
      <c r="BG653" s="234">
        <f>IF(O653="zákl. přenesená",K653,0)</f>
        <v>0</v>
      </c>
      <c r="BH653" s="234">
        <f>IF(O653="sníž. přenesená",K653,0)</f>
        <v>0</v>
      </c>
      <c r="BI653" s="234">
        <f>IF(O653="nulová",K653,0)</f>
        <v>0</v>
      </c>
      <c r="BJ653" s="17" t="s">
        <v>83</v>
      </c>
      <c r="BK653" s="234">
        <f>ROUND(P653*H653,2)</f>
        <v>0</v>
      </c>
      <c r="BL653" s="17" t="s">
        <v>198</v>
      </c>
      <c r="BM653" s="233" t="s">
        <v>789</v>
      </c>
    </row>
    <row r="654" s="2" customFormat="1">
      <c r="A654" s="38"/>
      <c r="B654" s="39"/>
      <c r="C654" s="40"/>
      <c r="D654" s="235" t="s">
        <v>176</v>
      </c>
      <c r="E654" s="40"/>
      <c r="F654" s="236" t="s">
        <v>797</v>
      </c>
      <c r="G654" s="40"/>
      <c r="H654" s="40"/>
      <c r="I654" s="237"/>
      <c r="J654" s="237"/>
      <c r="K654" s="40"/>
      <c r="L654" s="40"/>
      <c r="M654" s="44"/>
      <c r="N654" s="238"/>
      <c r="O654" s="239"/>
      <c r="P654" s="91"/>
      <c r="Q654" s="91"/>
      <c r="R654" s="91"/>
      <c r="S654" s="91"/>
      <c r="T654" s="91"/>
      <c r="U654" s="91"/>
      <c r="V654" s="91"/>
      <c r="W654" s="91"/>
      <c r="X654" s="92"/>
      <c r="Y654" s="38"/>
      <c r="Z654" s="38"/>
      <c r="AA654" s="38"/>
      <c r="AB654" s="38"/>
      <c r="AC654" s="38"/>
      <c r="AD654" s="38"/>
      <c r="AE654" s="38"/>
      <c r="AT654" s="17" t="s">
        <v>176</v>
      </c>
      <c r="AU654" s="17" t="s">
        <v>85</v>
      </c>
    </row>
    <row r="655" s="13" customFormat="1">
      <c r="A655" s="13"/>
      <c r="B655" s="240"/>
      <c r="C655" s="241"/>
      <c r="D655" s="235" t="s">
        <v>205</v>
      </c>
      <c r="E655" s="242" t="s">
        <v>1</v>
      </c>
      <c r="F655" s="243" t="s">
        <v>799</v>
      </c>
      <c r="G655" s="241"/>
      <c r="H655" s="244">
        <v>110.7</v>
      </c>
      <c r="I655" s="245"/>
      <c r="J655" s="245"/>
      <c r="K655" s="241"/>
      <c r="L655" s="241"/>
      <c r="M655" s="246"/>
      <c r="N655" s="247"/>
      <c r="O655" s="248"/>
      <c r="P655" s="248"/>
      <c r="Q655" s="248"/>
      <c r="R655" s="248"/>
      <c r="S655" s="248"/>
      <c r="T655" s="248"/>
      <c r="U655" s="248"/>
      <c r="V655" s="248"/>
      <c r="W655" s="248"/>
      <c r="X655" s="249"/>
      <c r="Y655" s="13"/>
      <c r="Z655" s="13"/>
      <c r="AA655" s="13"/>
      <c r="AB655" s="13"/>
      <c r="AC655" s="13"/>
      <c r="AD655" s="13"/>
      <c r="AE655" s="13"/>
      <c r="AT655" s="250" t="s">
        <v>205</v>
      </c>
      <c r="AU655" s="250" t="s">
        <v>85</v>
      </c>
      <c r="AV655" s="13" t="s">
        <v>85</v>
      </c>
      <c r="AW655" s="13" t="s">
        <v>5</v>
      </c>
      <c r="AX655" s="13" t="s">
        <v>76</v>
      </c>
      <c r="AY655" s="250" t="s">
        <v>168</v>
      </c>
    </row>
    <row r="656" s="14" customFormat="1">
      <c r="A656" s="14"/>
      <c r="B656" s="251"/>
      <c r="C656" s="252"/>
      <c r="D656" s="235" t="s">
        <v>205</v>
      </c>
      <c r="E656" s="253" t="s">
        <v>1</v>
      </c>
      <c r="F656" s="254" t="s">
        <v>207</v>
      </c>
      <c r="G656" s="252"/>
      <c r="H656" s="255">
        <v>110.7</v>
      </c>
      <c r="I656" s="256"/>
      <c r="J656" s="256"/>
      <c r="K656" s="252"/>
      <c r="L656" s="252"/>
      <c r="M656" s="257"/>
      <c r="N656" s="258"/>
      <c r="O656" s="259"/>
      <c r="P656" s="259"/>
      <c r="Q656" s="259"/>
      <c r="R656" s="259"/>
      <c r="S656" s="259"/>
      <c r="T656" s="259"/>
      <c r="U656" s="259"/>
      <c r="V656" s="259"/>
      <c r="W656" s="259"/>
      <c r="X656" s="260"/>
      <c r="Y656" s="14"/>
      <c r="Z656" s="14"/>
      <c r="AA656" s="14"/>
      <c r="AB656" s="14"/>
      <c r="AC656" s="14"/>
      <c r="AD656" s="14"/>
      <c r="AE656" s="14"/>
      <c r="AT656" s="261" t="s">
        <v>205</v>
      </c>
      <c r="AU656" s="261" t="s">
        <v>85</v>
      </c>
      <c r="AV656" s="14" t="s">
        <v>175</v>
      </c>
      <c r="AW656" s="14" t="s">
        <v>5</v>
      </c>
      <c r="AX656" s="14" t="s">
        <v>83</v>
      </c>
      <c r="AY656" s="261" t="s">
        <v>168</v>
      </c>
    </row>
    <row r="657" s="2" customFormat="1" ht="24.15" customHeight="1">
      <c r="A657" s="38"/>
      <c r="B657" s="39"/>
      <c r="C657" s="262" t="s">
        <v>791</v>
      </c>
      <c r="D657" s="262" t="s">
        <v>304</v>
      </c>
      <c r="E657" s="263" t="s">
        <v>801</v>
      </c>
      <c r="F657" s="264" t="s">
        <v>802</v>
      </c>
      <c r="G657" s="265" t="s">
        <v>478</v>
      </c>
      <c r="H657" s="266">
        <v>116.235</v>
      </c>
      <c r="I657" s="267"/>
      <c r="J657" s="268"/>
      <c r="K657" s="269">
        <f>ROUND(P657*H657,2)</f>
        <v>0</v>
      </c>
      <c r="L657" s="264" t="s">
        <v>1</v>
      </c>
      <c r="M657" s="270"/>
      <c r="N657" s="271" t="s">
        <v>1</v>
      </c>
      <c r="O657" s="229" t="s">
        <v>39</v>
      </c>
      <c r="P657" s="230">
        <f>I657+J657</f>
        <v>0</v>
      </c>
      <c r="Q657" s="230">
        <f>ROUND(I657*H657,2)</f>
        <v>0</v>
      </c>
      <c r="R657" s="230">
        <f>ROUND(J657*H657,2)</f>
        <v>0</v>
      </c>
      <c r="S657" s="91"/>
      <c r="T657" s="231">
        <f>S657*H657</f>
        <v>0</v>
      </c>
      <c r="U657" s="231">
        <v>0</v>
      </c>
      <c r="V657" s="231">
        <f>U657*H657</f>
        <v>0</v>
      </c>
      <c r="W657" s="231">
        <v>0</v>
      </c>
      <c r="X657" s="232">
        <f>W657*H657</f>
        <v>0</v>
      </c>
      <c r="Y657" s="38"/>
      <c r="Z657" s="38"/>
      <c r="AA657" s="38"/>
      <c r="AB657" s="38"/>
      <c r="AC657" s="38"/>
      <c r="AD657" s="38"/>
      <c r="AE657" s="38"/>
      <c r="AR657" s="233" t="s">
        <v>236</v>
      </c>
      <c r="AT657" s="233" t="s">
        <v>304</v>
      </c>
      <c r="AU657" s="233" t="s">
        <v>85</v>
      </c>
      <c r="AY657" s="17" t="s">
        <v>168</v>
      </c>
      <c r="BE657" s="234">
        <f>IF(O657="základní",K657,0)</f>
        <v>0</v>
      </c>
      <c r="BF657" s="234">
        <f>IF(O657="snížená",K657,0)</f>
        <v>0</v>
      </c>
      <c r="BG657" s="234">
        <f>IF(O657="zákl. přenesená",K657,0)</f>
        <v>0</v>
      </c>
      <c r="BH657" s="234">
        <f>IF(O657="sníž. přenesená",K657,0)</f>
        <v>0</v>
      </c>
      <c r="BI657" s="234">
        <f>IF(O657="nulová",K657,0)</f>
        <v>0</v>
      </c>
      <c r="BJ657" s="17" t="s">
        <v>83</v>
      </c>
      <c r="BK657" s="234">
        <f>ROUND(P657*H657,2)</f>
        <v>0</v>
      </c>
      <c r="BL657" s="17" t="s">
        <v>198</v>
      </c>
      <c r="BM657" s="233" t="s">
        <v>794</v>
      </c>
    </row>
    <row r="658" s="2" customFormat="1">
      <c r="A658" s="38"/>
      <c r="B658" s="39"/>
      <c r="C658" s="40"/>
      <c r="D658" s="235" t="s">
        <v>176</v>
      </c>
      <c r="E658" s="40"/>
      <c r="F658" s="236" t="s">
        <v>802</v>
      </c>
      <c r="G658" s="40"/>
      <c r="H658" s="40"/>
      <c r="I658" s="237"/>
      <c r="J658" s="237"/>
      <c r="K658" s="40"/>
      <c r="L658" s="40"/>
      <c r="M658" s="44"/>
      <c r="N658" s="238"/>
      <c r="O658" s="239"/>
      <c r="P658" s="91"/>
      <c r="Q658" s="91"/>
      <c r="R658" s="91"/>
      <c r="S658" s="91"/>
      <c r="T658" s="91"/>
      <c r="U658" s="91"/>
      <c r="V658" s="91"/>
      <c r="W658" s="91"/>
      <c r="X658" s="92"/>
      <c r="Y658" s="38"/>
      <c r="Z658" s="38"/>
      <c r="AA658" s="38"/>
      <c r="AB658" s="38"/>
      <c r="AC658" s="38"/>
      <c r="AD658" s="38"/>
      <c r="AE658" s="38"/>
      <c r="AT658" s="17" t="s">
        <v>176</v>
      </c>
      <c r="AU658" s="17" t="s">
        <v>85</v>
      </c>
    </row>
    <row r="659" s="13" customFormat="1">
      <c r="A659" s="13"/>
      <c r="B659" s="240"/>
      <c r="C659" s="241"/>
      <c r="D659" s="235" t="s">
        <v>205</v>
      </c>
      <c r="E659" s="242" t="s">
        <v>1</v>
      </c>
      <c r="F659" s="243" t="s">
        <v>804</v>
      </c>
      <c r="G659" s="241"/>
      <c r="H659" s="244">
        <v>116.235</v>
      </c>
      <c r="I659" s="245"/>
      <c r="J659" s="245"/>
      <c r="K659" s="241"/>
      <c r="L659" s="241"/>
      <c r="M659" s="246"/>
      <c r="N659" s="247"/>
      <c r="O659" s="248"/>
      <c r="P659" s="248"/>
      <c r="Q659" s="248"/>
      <c r="R659" s="248"/>
      <c r="S659" s="248"/>
      <c r="T659" s="248"/>
      <c r="U659" s="248"/>
      <c r="V659" s="248"/>
      <c r="W659" s="248"/>
      <c r="X659" s="249"/>
      <c r="Y659" s="13"/>
      <c r="Z659" s="13"/>
      <c r="AA659" s="13"/>
      <c r="AB659" s="13"/>
      <c r="AC659" s="13"/>
      <c r="AD659" s="13"/>
      <c r="AE659" s="13"/>
      <c r="AT659" s="250" t="s">
        <v>205</v>
      </c>
      <c r="AU659" s="250" t="s">
        <v>85</v>
      </c>
      <c r="AV659" s="13" t="s">
        <v>85</v>
      </c>
      <c r="AW659" s="13" t="s">
        <v>5</v>
      </c>
      <c r="AX659" s="13" t="s">
        <v>76</v>
      </c>
      <c r="AY659" s="250" t="s">
        <v>168</v>
      </c>
    </row>
    <row r="660" s="14" customFormat="1">
      <c r="A660" s="14"/>
      <c r="B660" s="251"/>
      <c r="C660" s="252"/>
      <c r="D660" s="235" t="s">
        <v>205</v>
      </c>
      <c r="E660" s="253" t="s">
        <v>1</v>
      </c>
      <c r="F660" s="254" t="s">
        <v>207</v>
      </c>
      <c r="G660" s="252"/>
      <c r="H660" s="255">
        <v>116.235</v>
      </c>
      <c r="I660" s="256"/>
      <c r="J660" s="256"/>
      <c r="K660" s="252"/>
      <c r="L660" s="252"/>
      <c r="M660" s="257"/>
      <c r="N660" s="258"/>
      <c r="O660" s="259"/>
      <c r="P660" s="259"/>
      <c r="Q660" s="259"/>
      <c r="R660" s="259"/>
      <c r="S660" s="259"/>
      <c r="T660" s="259"/>
      <c r="U660" s="259"/>
      <c r="V660" s="259"/>
      <c r="W660" s="259"/>
      <c r="X660" s="260"/>
      <c r="Y660" s="14"/>
      <c r="Z660" s="14"/>
      <c r="AA660" s="14"/>
      <c r="AB660" s="14"/>
      <c r="AC660" s="14"/>
      <c r="AD660" s="14"/>
      <c r="AE660" s="14"/>
      <c r="AT660" s="261" t="s">
        <v>205</v>
      </c>
      <c r="AU660" s="261" t="s">
        <v>85</v>
      </c>
      <c r="AV660" s="14" t="s">
        <v>175</v>
      </c>
      <c r="AW660" s="14" t="s">
        <v>5</v>
      </c>
      <c r="AX660" s="14" t="s">
        <v>83</v>
      </c>
      <c r="AY660" s="261" t="s">
        <v>168</v>
      </c>
    </row>
    <row r="661" s="2" customFormat="1" ht="37.8" customHeight="1">
      <c r="A661" s="38"/>
      <c r="B661" s="39"/>
      <c r="C661" s="221" t="s">
        <v>479</v>
      </c>
      <c r="D661" s="221" t="s">
        <v>171</v>
      </c>
      <c r="E661" s="222" t="s">
        <v>838</v>
      </c>
      <c r="F661" s="223" t="s">
        <v>839</v>
      </c>
      <c r="G661" s="224" t="s">
        <v>203</v>
      </c>
      <c r="H661" s="225">
        <v>217.175</v>
      </c>
      <c r="I661" s="226"/>
      <c r="J661" s="226"/>
      <c r="K661" s="227">
        <f>ROUND(P661*H661,2)</f>
        <v>0</v>
      </c>
      <c r="L661" s="223" t="s">
        <v>1</v>
      </c>
      <c r="M661" s="44"/>
      <c r="N661" s="228" t="s">
        <v>1</v>
      </c>
      <c r="O661" s="229" t="s">
        <v>39</v>
      </c>
      <c r="P661" s="230">
        <f>I661+J661</f>
        <v>0</v>
      </c>
      <c r="Q661" s="230">
        <f>ROUND(I661*H661,2)</f>
        <v>0</v>
      </c>
      <c r="R661" s="230">
        <f>ROUND(J661*H661,2)</f>
        <v>0</v>
      </c>
      <c r="S661" s="91"/>
      <c r="T661" s="231">
        <f>S661*H661</f>
        <v>0</v>
      </c>
      <c r="U661" s="231">
        <v>0</v>
      </c>
      <c r="V661" s="231">
        <f>U661*H661</f>
        <v>0</v>
      </c>
      <c r="W661" s="231">
        <v>0</v>
      </c>
      <c r="X661" s="232">
        <f>W661*H661</f>
        <v>0</v>
      </c>
      <c r="Y661" s="38"/>
      <c r="Z661" s="38"/>
      <c r="AA661" s="38"/>
      <c r="AB661" s="38"/>
      <c r="AC661" s="38"/>
      <c r="AD661" s="38"/>
      <c r="AE661" s="38"/>
      <c r="AR661" s="233" t="s">
        <v>198</v>
      </c>
      <c r="AT661" s="233" t="s">
        <v>171</v>
      </c>
      <c r="AU661" s="233" t="s">
        <v>85</v>
      </c>
      <c r="AY661" s="17" t="s">
        <v>168</v>
      </c>
      <c r="BE661" s="234">
        <f>IF(O661="základní",K661,0)</f>
        <v>0</v>
      </c>
      <c r="BF661" s="234">
        <f>IF(O661="snížená",K661,0)</f>
        <v>0</v>
      </c>
      <c r="BG661" s="234">
        <f>IF(O661="zákl. přenesená",K661,0)</f>
        <v>0</v>
      </c>
      <c r="BH661" s="234">
        <f>IF(O661="sníž. přenesená",K661,0)</f>
        <v>0</v>
      </c>
      <c r="BI661" s="234">
        <f>IF(O661="nulová",K661,0)</f>
        <v>0</v>
      </c>
      <c r="BJ661" s="17" t="s">
        <v>83</v>
      </c>
      <c r="BK661" s="234">
        <f>ROUND(P661*H661,2)</f>
        <v>0</v>
      </c>
      <c r="BL661" s="17" t="s">
        <v>198</v>
      </c>
      <c r="BM661" s="233" t="s">
        <v>798</v>
      </c>
    </row>
    <row r="662" s="2" customFormat="1">
      <c r="A662" s="38"/>
      <c r="B662" s="39"/>
      <c r="C662" s="40"/>
      <c r="D662" s="235" t="s">
        <v>176</v>
      </c>
      <c r="E662" s="40"/>
      <c r="F662" s="236" t="s">
        <v>839</v>
      </c>
      <c r="G662" s="40"/>
      <c r="H662" s="40"/>
      <c r="I662" s="237"/>
      <c r="J662" s="237"/>
      <c r="K662" s="40"/>
      <c r="L662" s="40"/>
      <c r="M662" s="44"/>
      <c r="N662" s="238"/>
      <c r="O662" s="239"/>
      <c r="P662" s="91"/>
      <c r="Q662" s="91"/>
      <c r="R662" s="91"/>
      <c r="S662" s="91"/>
      <c r="T662" s="91"/>
      <c r="U662" s="91"/>
      <c r="V662" s="91"/>
      <c r="W662" s="91"/>
      <c r="X662" s="92"/>
      <c r="Y662" s="38"/>
      <c r="Z662" s="38"/>
      <c r="AA662" s="38"/>
      <c r="AB662" s="38"/>
      <c r="AC662" s="38"/>
      <c r="AD662" s="38"/>
      <c r="AE662" s="38"/>
      <c r="AT662" s="17" t="s">
        <v>176</v>
      </c>
      <c r="AU662" s="17" t="s">
        <v>85</v>
      </c>
    </row>
    <row r="663" s="13" customFormat="1">
      <c r="A663" s="13"/>
      <c r="B663" s="240"/>
      <c r="C663" s="241"/>
      <c r="D663" s="235" t="s">
        <v>205</v>
      </c>
      <c r="E663" s="242" t="s">
        <v>1</v>
      </c>
      <c r="F663" s="243" t="s">
        <v>841</v>
      </c>
      <c r="G663" s="241"/>
      <c r="H663" s="244">
        <v>217.175</v>
      </c>
      <c r="I663" s="245"/>
      <c r="J663" s="245"/>
      <c r="K663" s="241"/>
      <c r="L663" s="241"/>
      <c r="M663" s="246"/>
      <c r="N663" s="247"/>
      <c r="O663" s="248"/>
      <c r="P663" s="248"/>
      <c r="Q663" s="248"/>
      <c r="R663" s="248"/>
      <c r="S663" s="248"/>
      <c r="T663" s="248"/>
      <c r="U663" s="248"/>
      <c r="V663" s="248"/>
      <c r="W663" s="248"/>
      <c r="X663" s="249"/>
      <c r="Y663" s="13"/>
      <c r="Z663" s="13"/>
      <c r="AA663" s="13"/>
      <c r="AB663" s="13"/>
      <c r="AC663" s="13"/>
      <c r="AD663" s="13"/>
      <c r="AE663" s="13"/>
      <c r="AT663" s="250" t="s">
        <v>205</v>
      </c>
      <c r="AU663" s="250" t="s">
        <v>85</v>
      </c>
      <c r="AV663" s="13" t="s">
        <v>85</v>
      </c>
      <c r="AW663" s="13" t="s">
        <v>5</v>
      </c>
      <c r="AX663" s="13" t="s">
        <v>76</v>
      </c>
      <c r="AY663" s="250" t="s">
        <v>168</v>
      </c>
    </row>
    <row r="664" s="14" customFormat="1">
      <c r="A664" s="14"/>
      <c r="B664" s="251"/>
      <c r="C664" s="252"/>
      <c r="D664" s="235" t="s">
        <v>205</v>
      </c>
      <c r="E664" s="253" t="s">
        <v>1</v>
      </c>
      <c r="F664" s="254" t="s">
        <v>207</v>
      </c>
      <c r="G664" s="252"/>
      <c r="H664" s="255">
        <v>217.175</v>
      </c>
      <c r="I664" s="256"/>
      <c r="J664" s="256"/>
      <c r="K664" s="252"/>
      <c r="L664" s="252"/>
      <c r="M664" s="257"/>
      <c r="N664" s="258"/>
      <c r="O664" s="259"/>
      <c r="P664" s="259"/>
      <c r="Q664" s="259"/>
      <c r="R664" s="259"/>
      <c r="S664" s="259"/>
      <c r="T664" s="259"/>
      <c r="U664" s="259"/>
      <c r="V664" s="259"/>
      <c r="W664" s="259"/>
      <c r="X664" s="260"/>
      <c r="Y664" s="14"/>
      <c r="Z664" s="14"/>
      <c r="AA664" s="14"/>
      <c r="AB664" s="14"/>
      <c r="AC664" s="14"/>
      <c r="AD664" s="14"/>
      <c r="AE664" s="14"/>
      <c r="AT664" s="261" t="s">
        <v>205</v>
      </c>
      <c r="AU664" s="261" t="s">
        <v>85</v>
      </c>
      <c r="AV664" s="14" t="s">
        <v>175</v>
      </c>
      <c r="AW664" s="14" t="s">
        <v>5</v>
      </c>
      <c r="AX664" s="14" t="s">
        <v>83</v>
      </c>
      <c r="AY664" s="261" t="s">
        <v>168</v>
      </c>
    </row>
    <row r="665" s="2" customFormat="1" ht="24.15" customHeight="1">
      <c r="A665" s="38"/>
      <c r="B665" s="39"/>
      <c r="C665" s="221" t="s">
        <v>800</v>
      </c>
      <c r="D665" s="221" t="s">
        <v>171</v>
      </c>
      <c r="E665" s="222" t="s">
        <v>805</v>
      </c>
      <c r="F665" s="223" t="s">
        <v>806</v>
      </c>
      <c r="G665" s="224" t="s">
        <v>203</v>
      </c>
      <c r="H665" s="225">
        <v>202.41</v>
      </c>
      <c r="I665" s="226"/>
      <c r="J665" s="226"/>
      <c r="K665" s="227">
        <f>ROUND(P665*H665,2)</f>
        <v>0</v>
      </c>
      <c r="L665" s="223" t="s">
        <v>1</v>
      </c>
      <c r="M665" s="44"/>
      <c r="N665" s="228" t="s">
        <v>1</v>
      </c>
      <c r="O665" s="229" t="s">
        <v>39</v>
      </c>
      <c r="P665" s="230">
        <f>I665+J665</f>
        <v>0</v>
      </c>
      <c r="Q665" s="230">
        <f>ROUND(I665*H665,2)</f>
        <v>0</v>
      </c>
      <c r="R665" s="230">
        <f>ROUND(J665*H665,2)</f>
        <v>0</v>
      </c>
      <c r="S665" s="91"/>
      <c r="T665" s="231">
        <f>S665*H665</f>
        <v>0</v>
      </c>
      <c r="U665" s="231">
        <v>0</v>
      </c>
      <c r="V665" s="231">
        <f>U665*H665</f>
        <v>0</v>
      </c>
      <c r="W665" s="231">
        <v>0</v>
      </c>
      <c r="X665" s="232">
        <f>W665*H665</f>
        <v>0</v>
      </c>
      <c r="Y665" s="38"/>
      <c r="Z665" s="38"/>
      <c r="AA665" s="38"/>
      <c r="AB665" s="38"/>
      <c r="AC665" s="38"/>
      <c r="AD665" s="38"/>
      <c r="AE665" s="38"/>
      <c r="AR665" s="233" t="s">
        <v>198</v>
      </c>
      <c r="AT665" s="233" t="s">
        <v>171</v>
      </c>
      <c r="AU665" s="233" t="s">
        <v>85</v>
      </c>
      <c r="AY665" s="17" t="s">
        <v>168</v>
      </c>
      <c r="BE665" s="234">
        <f>IF(O665="základní",K665,0)</f>
        <v>0</v>
      </c>
      <c r="BF665" s="234">
        <f>IF(O665="snížená",K665,0)</f>
        <v>0</v>
      </c>
      <c r="BG665" s="234">
        <f>IF(O665="zákl. přenesená",K665,0)</f>
        <v>0</v>
      </c>
      <c r="BH665" s="234">
        <f>IF(O665="sníž. přenesená",K665,0)</f>
        <v>0</v>
      </c>
      <c r="BI665" s="234">
        <f>IF(O665="nulová",K665,0)</f>
        <v>0</v>
      </c>
      <c r="BJ665" s="17" t="s">
        <v>83</v>
      </c>
      <c r="BK665" s="234">
        <f>ROUND(P665*H665,2)</f>
        <v>0</v>
      </c>
      <c r="BL665" s="17" t="s">
        <v>198</v>
      </c>
      <c r="BM665" s="233" t="s">
        <v>803</v>
      </c>
    </row>
    <row r="666" s="2" customFormat="1">
      <c r="A666" s="38"/>
      <c r="B666" s="39"/>
      <c r="C666" s="40"/>
      <c r="D666" s="235" t="s">
        <v>176</v>
      </c>
      <c r="E666" s="40"/>
      <c r="F666" s="236" t="s">
        <v>806</v>
      </c>
      <c r="G666" s="40"/>
      <c r="H666" s="40"/>
      <c r="I666" s="237"/>
      <c r="J666" s="237"/>
      <c r="K666" s="40"/>
      <c r="L666" s="40"/>
      <c r="M666" s="44"/>
      <c r="N666" s="238"/>
      <c r="O666" s="239"/>
      <c r="P666" s="91"/>
      <c r="Q666" s="91"/>
      <c r="R666" s="91"/>
      <c r="S666" s="91"/>
      <c r="T666" s="91"/>
      <c r="U666" s="91"/>
      <c r="V666" s="91"/>
      <c r="W666" s="91"/>
      <c r="X666" s="92"/>
      <c r="Y666" s="38"/>
      <c r="Z666" s="38"/>
      <c r="AA666" s="38"/>
      <c r="AB666" s="38"/>
      <c r="AC666" s="38"/>
      <c r="AD666" s="38"/>
      <c r="AE666" s="38"/>
      <c r="AT666" s="17" t="s">
        <v>176</v>
      </c>
      <c r="AU666" s="17" t="s">
        <v>85</v>
      </c>
    </row>
    <row r="667" s="13" customFormat="1">
      <c r="A667" s="13"/>
      <c r="B667" s="240"/>
      <c r="C667" s="241"/>
      <c r="D667" s="235" t="s">
        <v>205</v>
      </c>
      <c r="E667" s="242" t="s">
        <v>1</v>
      </c>
      <c r="F667" s="243" t="s">
        <v>808</v>
      </c>
      <c r="G667" s="241"/>
      <c r="H667" s="244">
        <v>202.41</v>
      </c>
      <c r="I667" s="245"/>
      <c r="J667" s="245"/>
      <c r="K667" s="241"/>
      <c r="L667" s="241"/>
      <c r="M667" s="246"/>
      <c r="N667" s="247"/>
      <c r="O667" s="248"/>
      <c r="P667" s="248"/>
      <c r="Q667" s="248"/>
      <c r="R667" s="248"/>
      <c r="S667" s="248"/>
      <c r="T667" s="248"/>
      <c r="U667" s="248"/>
      <c r="V667" s="248"/>
      <c r="W667" s="248"/>
      <c r="X667" s="249"/>
      <c r="Y667" s="13"/>
      <c r="Z667" s="13"/>
      <c r="AA667" s="13"/>
      <c r="AB667" s="13"/>
      <c r="AC667" s="13"/>
      <c r="AD667" s="13"/>
      <c r="AE667" s="13"/>
      <c r="AT667" s="250" t="s">
        <v>205</v>
      </c>
      <c r="AU667" s="250" t="s">
        <v>85</v>
      </c>
      <c r="AV667" s="13" t="s">
        <v>85</v>
      </c>
      <c r="AW667" s="13" t="s">
        <v>5</v>
      </c>
      <c r="AX667" s="13" t="s">
        <v>76</v>
      </c>
      <c r="AY667" s="250" t="s">
        <v>168</v>
      </c>
    </row>
    <row r="668" s="14" customFormat="1">
      <c r="A668" s="14"/>
      <c r="B668" s="251"/>
      <c r="C668" s="252"/>
      <c r="D668" s="235" t="s">
        <v>205</v>
      </c>
      <c r="E668" s="253" t="s">
        <v>1</v>
      </c>
      <c r="F668" s="254" t="s">
        <v>207</v>
      </c>
      <c r="G668" s="252"/>
      <c r="H668" s="255">
        <v>202.41</v>
      </c>
      <c r="I668" s="256"/>
      <c r="J668" s="256"/>
      <c r="K668" s="252"/>
      <c r="L668" s="252"/>
      <c r="M668" s="257"/>
      <c r="N668" s="258"/>
      <c r="O668" s="259"/>
      <c r="P668" s="259"/>
      <c r="Q668" s="259"/>
      <c r="R668" s="259"/>
      <c r="S668" s="259"/>
      <c r="T668" s="259"/>
      <c r="U668" s="259"/>
      <c r="V668" s="259"/>
      <c r="W668" s="259"/>
      <c r="X668" s="260"/>
      <c r="Y668" s="14"/>
      <c r="Z668" s="14"/>
      <c r="AA668" s="14"/>
      <c r="AB668" s="14"/>
      <c r="AC668" s="14"/>
      <c r="AD668" s="14"/>
      <c r="AE668" s="14"/>
      <c r="AT668" s="261" t="s">
        <v>205</v>
      </c>
      <c r="AU668" s="261" t="s">
        <v>85</v>
      </c>
      <c r="AV668" s="14" t="s">
        <v>175</v>
      </c>
      <c r="AW668" s="14" t="s">
        <v>5</v>
      </c>
      <c r="AX668" s="14" t="s">
        <v>83</v>
      </c>
      <c r="AY668" s="261" t="s">
        <v>168</v>
      </c>
    </row>
    <row r="669" s="2" customFormat="1" ht="24.15" customHeight="1">
      <c r="A669" s="38"/>
      <c r="B669" s="39"/>
      <c r="C669" s="262" t="s">
        <v>486</v>
      </c>
      <c r="D669" s="262" t="s">
        <v>304</v>
      </c>
      <c r="E669" s="263" t="s">
        <v>810</v>
      </c>
      <c r="F669" s="264" t="s">
        <v>811</v>
      </c>
      <c r="G669" s="265" t="s">
        <v>203</v>
      </c>
      <c r="H669" s="266">
        <v>425.061</v>
      </c>
      <c r="I669" s="267"/>
      <c r="J669" s="268"/>
      <c r="K669" s="269">
        <f>ROUND(P669*H669,2)</f>
        <v>0</v>
      </c>
      <c r="L669" s="264" t="s">
        <v>1</v>
      </c>
      <c r="M669" s="270"/>
      <c r="N669" s="271" t="s">
        <v>1</v>
      </c>
      <c r="O669" s="229" t="s">
        <v>39</v>
      </c>
      <c r="P669" s="230">
        <f>I669+J669</f>
        <v>0</v>
      </c>
      <c r="Q669" s="230">
        <f>ROUND(I669*H669,2)</f>
        <v>0</v>
      </c>
      <c r="R669" s="230">
        <f>ROUND(J669*H669,2)</f>
        <v>0</v>
      </c>
      <c r="S669" s="91"/>
      <c r="T669" s="231">
        <f>S669*H669</f>
        <v>0</v>
      </c>
      <c r="U669" s="231">
        <v>0</v>
      </c>
      <c r="V669" s="231">
        <f>U669*H669</f>
        <v>0</v>
      </c>
      <c r="W669" s="231">
        <v>0</v>
      </c>
      <c r="X669" s="232">
        <f>W669*H669</f>
        <v>0</v>
      </c>
      <c r="Y669" s="38"/>
      <c r="Z669" s="38"/>
      <c r="AA669" s="38"/>
      <c r="AB669" s="38"/>
      <c r="AC669" s="38"/>
      <c r="AD669" s="38"/>
      <c r="AE669" s="38"/>
      <c r="AR669" s="233" t="s">
        <v>236</v>
      </c>
      <c r="AT669" s="233" t="s">
        <v>304</v>
      </c>
      <c r="AU669" s="233" t="s">
        <v>85</v>
      </c>
      <c r="AY669" s="17" t="s">
        <v>168</v>
      </c>
      <c r="BE669" s="234">
        <f>IF(O669="základní",K669,0)</f>
        <v>0</v>
      </c>
      <c r="BF669" s="234">
        <f>IF(O669="snížená",K669,0)</f>
        <v>0</v>
      </c>
      <c r="BG669" s="234">
        <f>IF(O669="zákl. přenesená",K669,0)</f>
        <v>0</v>
      </c>
      <c r="BH669" s="234">
        <f>IF(O669="sníž. přenesená",K669,0)</f>
        <v>0</v>
      </c>
      <c r="BI669" s="234">
        <f>IF(O669="nulová",K669,0)</f>
        <v>0</v>
      </c>
      <c r="BJ669" s="17" t="s">
        <v>83</v>
      </c>
      <c r="BK669" s="234">
        <f>ROUND(P669*H669,2)</f>
        <v>0</v>
      </c>
      <c r="BL669" s="17" t="s">
        <v>198</v>
      </c>
      <c r="BM669" s="233" t="s">
        <v>807</v>
      </c>
    </row>
    <row r="670" s="2" customFormat="1">
      <c r="A670" s="38"/>
      <c r="B670" s="39"/>
      <c r="C670" s="40"/>
      <c r="D670" s="235" t="s">
        <v>176</v>
      </c>
      <c r="E670" s="40"/>
      <c r="F670" s="236" t="s">
        <v>811</v>
      </c>
      <c r="G670" s="40"/>
      <c r="H670" s="40"/>
      <c r="I670" s="237"/>
      <c r="J670" s="237"/>
      <c r="K670" s="40"/>
      <c r="L670" s="40"/>
      <c r="M670" s="44"/>
      <c r="N670" s="238"/>
      <c r="O670" s="239"/>
      <c r="P670" s="91"/>
      <c r="Q670" s="91"/>
      <c r="R670" s="91"/>
      <c r="S670" s="91"/>
      <c r="T670" s="91"/>
      <c r="U670" s="91"/>
      <c r="V670" s="91"/>
      <c r="W670" s="91"/>
      <c r="X670" s="92"/>
      <c r="Y670" s="38"/>
      <c r="Z670" s="38"/>
      <c r="AA670" s="38"/>
      <c r="AB670" s="38"/>
      <c r="AC670" s="38"/>
      <c r="AD670" s="38"/>
      <c r="AE670" s="38"/>
      <c r="AT670" s="17" t="s">
        <v>176</v>
      </c>
      <c r="AU670" s="17" t="s">
        <v>85</v>
      </c>
    </row>
    <row r="671" s="13" customFormat="1">
      <c r="A671" s="13"/>
      <c r="B671" s="240"/>
      <c r="C671" s="241"/>
      <c r="D671" s="235" t="s">
        <v>205</v>
      </c>
      <c r="E671" s="242" t="s">
        <v>1</v>
      </c>
      <c r="F671" s="243" t="s">
        <v>813</v>
      </c>
      <c r="G671" s="241"/>
      <c r="H671" s="244">
        <v>425.061</v>
      </c>
      <c r="I671" s="245"/>
      <c r="J671" s="245"/>
      <c r="K671" s="241"/>
      <c r="L671" s="241"/>
      <c r="M671" s="246"/>
      <c r="N671" s="247"/>
      <c r="O671" s="248"/>
      <c r="P671" s="248"/>
      <c r="Q671" s="248"/>
      <c r="R671" s="248"/>
      <c r="S671" s="248"/>
      <c r="T671" s="248"/>
      <c r="U671" s="248"/>
      <c r="V671" s="248"/>
      <c r="W671" s="248"/>
      <c r="X671" s="249"/>
      <c r="Y671" s="13"/>
      <c r="Z671" s="13"/>
      <c r="AA671" s="13"/>
      <c r="AB671" s="13"/>
      <c r="AC671" s="13"/>
      <c r="AD671" s="13"/>
      <c r="AE671" s="13"/>
      <c r="AT671" s="250" t="s">
        <v>205</v>
      </c>
      <c r="AU671" s="250" t="s">
        <v>85</v>
      </c>
      <c r="AV671" s="13" t="s">
        <v>85</v>
      </c>
      <c r="AW671" s="13" t="s">
        <v>5</v>
      </c>
      <c r="AX671" s="13" t="s">
        <v>76</v>
      </c>
      <c r="AY671" s="250" t="s">
        <v>168</v>
      </c>
    </row>
    <row r="672" s="14" customFormat="1">
      <c r="A672" s="14"/>
      <c r="B672" s="251"/>
      <c r="C672" s="252"/>
      <c r="D672" s="235" t="s">
        <v>205</v>
      </c>
      <c r="E672" s="253" t="s">
        <v>1</v>
      </c>
      <c r="F672" s="254" t="s">
        <v>207</v>
      </c>
      <c r="G672" s="252"/>
      <c r="H672" s="255">
        <v>425.061</v>
      </c>
      <c r="I672" s="256"/>
      <c r="J672" s="256"/>
      <c r="K672" s="252"/>
      <c r="L672" s="252"/>
      <c r="M672" s="257"/>
      <c r="N672" s="258"/>
      <c r="O672" s="259"/>
      <c r="P672" s="259"/>
      <c r="Q672" s="259"/>
      <c r="R672" s="259"/>
      <c r="S672" s="259"/>
      <c r="T672" s="259"/>
      <c r="U672" s="259"/>
      <c r="V672" s="259"/>
      <c r="W672" s="259"/>
      <c r="X672" s="260"/>
      <c r="Y672" s="14"/>
      <c r="Z672" s="14"/>
      <c r="AA672" s="14"/>
      <c r="AB672" s="14"/>
      <c r="AC672" s="14"/>
      <c r="AD672" s="14"/>
      <c r="AE672" s="14"/>
      <c r="AT672" s="261" t="s">
        <v>205</v>
      </c>
      <c r="AU672" s="261" t="s">
        <v>85</v>
      </c>
      <c r="AV672" s="14" t="s">
        <v>175</v>
      </c>
      <c r="AW672" s="14" t="s">
        <v>5</v>
      </c>
      <c r="AX672" s="14" t="s">
        <v>83</v>
      </c>
      <c r="AY672" s="261" t="s">
        <v>168</v>
      </c>
    </row>
    <row r="673" s="2" customFormat="1" ht="24.15" customHeight="1">
      <c r="A673" s="38"/>
      <c r="B673" s="39"/>
      <c r="C673" s="221" t="s">
        <v>809</v>
      </c>
      <c r="D673" s="221" t="s">
        <v>171</v>
      </c>
      <c r="E673" s="222" t="s">
        <v>814</v>
      </c>
      <c r="F673" s="223" t="s">
        <v>815</v>
      </c>
      <c r="G673" s="224" t="s">
        <v>203</v>
      </c>
      <c r="H673" s="225">
        <v>202.41</v>
      </c>
      <c r="I673" s="226"/>
      <c r="J673" s="226"/>
      <c r="K673" s="227">
        <f>ROUND(P673*H673,2)</f>
        <v>0</v>
      </c>
      <c r="L673" s="223" t="s">
        <v>1</v>
      </c>
      <c r="M673" s="44"/>
      <c r="N673" s="228" t="s">
        <v>1</v>
      </c>
      <c r="O673" s="229" t="s">
        <v>39</v>
      </c>
      <c r="P673" s="230">
        <f>I673+J673</f>
        <v>0</v>
      </c>
      <c r="Q673" s="230">
        <f>ROUND(I673*H673,2)</f>
        <v>0</v>
      </c>
      <c r="R673" s="230">
        <f>ROUND(J673*H673,2)</f>
        <v>0</v>
      </c>
      <c r="S673" s="91"/>
      <c r="T673" s="231">
        <f>S673*H673</f>
        <v>0</v>
      </c>
      <c r="U673" s="231">
        <v>0</v>
      </c>
      <c r="V673" s="231">
        <f>U673*H673</f>
        <v>0</v>
      </c>
      <c r="W673" s="231">
        <v>0</v>
      </c>
      <c r="X673" s="232">
        <f>W673*H673</f>
        <v>0</v>
      </c>
      <c r="Y673" s="38"/>
      <c r="Z673" s="38"/>
      <c r="AA673" s="38"/>
      <c r="AB673" s="38"/>
      <c r="AC673" s="38"/>
      <c r="AD673" s="38"/>
      <c r="AE673" s="38"/>
      <c r="AR673" s="233" t="s">
        <v>198</v>
      </c>
      <c r="AT673" s="233" t="s">
        <v>171</v>
      </c>
      <c r="AU673" s="233" t="s">
        <v>85</v>
      </c>
      <c r="AY673" s="17" t="s">
        <v>168</v>
      </c>
      <c r="BE673" s="234">
        <f>IF(O673="základní",K673,0)</f>
        <v>0</v>
      </c>
      <c r="BF673" s="234">
        <f>IF(O673="snížená",K673,0)</f>
        <v>0</v>
      </c>
      <c r="BG673" s="234">
        <f>IF(O673="zákl. přenesená",K673,0)</f>
        <v>0</v>
      </c>
      <c r="BH673" s="234">
        <f>IF(O673="sníž. přenesená",K673,0)</f>
        <v>0</v>
      </c>
      <c r="BI673" s="234">
        <f>IF(O673="nulová",K673,0)</f>
        <v>0</v>
      </c>
      <c r="BJ673" s="17" t="s">
        <v>83</v>
      </c>
      <c r="BK673" s="234">
        <f>ROUND(P673*H673,2)</f>
        <v>0</v>
      </c>
      <c r="BL673" s="17" t="s">
        <v>198</v>
      </c>
      <c r="BM673" s="233" t="s">
        <v>812</v>
      </c>
    </row>
    <row r="674" s="2" customFormat="1">
      <c r="A674" s="38"/>
      <c r="B674" s="39"/>
      <c r="C674" s="40"/>
      <c r="D674" s="235" t="s">
        <v>176</v>
      </c>
      <c r="E674" s="40"/>
      <c r="F674" s="236" t="s">
        <v>815</v>
      </c>
      <c r="G674" s="40"/>
      <c r="H674" s="40"/>
      <c r="I674" s="237"/>
      <c r="J674" s="237"/>
      <c r="K674" s="40"/>
      <c r="L674" s="40"/>
      <c r="M674" s="44"/>
      <c r="N674" s="238"/>
      <c r="O674" s="239"/>
      <c r="P674" s="91"/>
      <c r="Q674" s="91"/>
      <c r="R674" s="91"/>
      <c r="S674" s="91"/>
      <c r="T674" s="91"/>
      <c r="U674" s="91"/>
      <c r="V674" s="91"/>
      <c r="W674" s="91"/>
      <c r="X674" s="92"/>
      <c r="Y674" s="38"/>
      <c r="Z674" s="38"/>
      <c r="AA674" s="38"/>
      <c r="AB674" s="38"/>
      <c r="AC674" s="38"/>
      <c r="AD674" s="38"/>
      <c r="AE674" s="38"/>
      <c r="AT674" s="17" t="s">
        <v>176</v>
      </c>
      <c r="AU674" s="17" t="s">
        <v>85</v>
      </c>
    </row>
    <row r="675" s="2" customFormat="1" ht="16.5" customHeight="1">
      <c r="A675" s="38"/>
      <c r="B675" s="39"/>
      <c r="C675" s="262" t="s">
        <v>494</v>
      </c>
      <c r="D675" s="262" t="s">
        <v>304</v>
      </c>
      <c r="E675" s="263" t="s">
        <v>818</v>
      </c>
      <c r="F675" s="264" t="s">
        <v>819</v>
      </c>
      <c r="G675" s="265" t="s">
        <v>210</v>
      </c>
      <c r="H675" s="266">
        <v>25.504</v>
      </c>
      <c r="I675" s="267"/>
      <c r="J675" s="268"/>
      <c r="K675" s="269">
        <f>ROUND(P675*H675,2)</f>
        <v>0</v>
      </c>
      <c r="L675" s="264" t="s">
        <v>1</v>
      </c>
      <c r="M675" s="270"/>
      <c r="N675" s="271" t="s">
        <v>1</v>
      </c>
      <c r="O675" s="229" t="s">
        <v>39</v>
      </c>
      <c r="P675" s="230">
        <f>I675+J675</f>
        <v>0</v>
      </c>
      <c r="Q675" s="230">
        <f>ROUND(I675*H675,2)</f>
        <v>0</v>
      </c>
      <c r="R675" s="230">
        <f>ROUND(J675*H675,2)</f>
        <v>0</v>
      </c>
      <c r="S675" s="91"/>
      <c r="T675" s="231">
        <f>S675*H675</f>
        <v>0</v>
      </c>
      <c r="U675" s="231">
        <v>0</v>
      </c>
      <c r="V675" s="231">
        <f>U675*H675</f>
        <v>0</v>
      </c>
      <c r="W675" s="231">
        <v>0</v>
      </c>
      <c r="X675" s="232">
        <f>W675*H675</f>
        <v>0</v>
      </c>
      <c r="Y675" s="38"/>
      <c r="Z675" s="38"/>
      <c r="AA675" s="38"/>
      <c r="AB675" s="38"/>
      <c r="AC675" s="38"/>
      <c r="AD675" s="38"/>
      <c r="AE675" s="38"/>
      <c r="AR675" s="233" t="s">
        <v>236</v>
      </c>
      <c r="AT675" s="233" t="s">
        <v>304</v>
      </c>
      <c r="AU675" s="233" t="s">
        <v>85</v>
      </c>
      <c r="AY675" s="17" t="s">
        <v>168</v>
      </c>
      <c r="BE675" s="234">
        <f>IF(O675="základní",K675,0)</f>
        <v>0</v>
      </c>
      <c r="BF675" s="234">
        <f>IF(O675="snížená",K675,0)</f>
        <v>0</v>
      </c>
      <c r="BG675" s="234">
        <f>IF(O675="zákl. přenesená",K675,0)</f>
        <v>0</v>
      </c>
      <c r="BH675" s="234">
        <f>IF(O675="sníž. přenesená",K675,0)</f>
        <v>0</v>
      </c>
      <c r="BI675" s="234">
        <f>IF(O675="nulová",K675,0)</f>
        <v>0</v>
      </c>
      <c r="BJ675" s="17" t="s">
        <v>83</v>
      </c>
      <c r="BK675" s="234">
        <f>ROUND(P675*H675,2)</f>
        <v>0</v>
      </c>
      <c r="BL675" s="17" t="s">
        <v>198</v>
      </c>
      <c r="BM675" s="233" t="s">
        <v>816</v>
      </c>
    </row>
    <row r="676" s="2" customFormat="1">
      <c r="A676" s="38"/>
      <c r="B676" s="39"/>
      <c r="C676" s="40"/>
      <c r="D676" s="235" t="s">
        <v>176</v>
      </c>
      <c r="E676" s="40"/>
      <c r="F676" s="236" t="s">
        <v>819</v>
      </c>
      <c r="G676" s="40"/>
      <c r="H676" s="40"/>
      <c r="I676" s="237"/>
      <c r="J676" s="237"/>
      <c r="K676" s="40"/>
      <c r="L676" s="40"/>
      <c r="M676" s="44"/>
      <c r="N676" s="238"/>
      <c r="O676" s="239"/>
      <c r="P676" s="91"/>
      <c r="Q676" s="91"/>
      <c r="R676" s="91"/>
      <c r="S676" s="91"/>
      <c r="T676" s="91"/>
      <c r="U676" s="91"/>
      <c r="V676" s="91"/>
      <c r="W676" s="91"/>
      <c r="X676" s="92"/>
      <c r="Y676" s="38"/>
      <c r="Z676" s="38"/>
      <c r="AA676" s="38"/>
      <c r="AB676" s="38"/>
      <c r="AC676" s="38"/>
      <c r="AD676" s="38"/>
      <c r="AE676" s="38"/>
      <c r="AT676" s="17" t="s">
        <v>176</v>
      </c>
      <c r="AU676" s="17" t="s">
        <v>85</v>
      </c>
    </row>
    <row r="677" s="13" customFormat="1">
      <c r="A677" s="13"/>
      <c r="B677" s="240"/>
      <c r="C677" s="241"/>
      <c r="D677" s="235" t="s">
        <v>205</v>
      </c>
      <c r="E677" s="242" t="s">
        <v>1</v>
      </c>
      <c r="F677" s="243" t="s">
        <v>821</v>
      </c>
      <c r="G677" s="241"/>
      <c r="H677" s="244">
        <v>25.504</v>
      </c>
      <c r="I677" s="245"/>
      <c r="J677" s="245"/>
      <c r="K677" s="241"/>
      <c r="L677" s="241"/>
      <c r="M677" s="246"/>
      <c r="N677" s="247"/>
      <c r="O677" s="248"/>
      <c r="P677" s="248"/>
      <c r="Q677" s="248"/>
      <c r="R677" s="248"/>
      <c r="S677" s="248"/>
      <c r="T677" s="248"/>
      <c r="U677" s="248"/>
      <c r="V677" s="248"/>
      <c r="W677" s="248"/>
      <c r="X677" s="249"/>
      <c r="Y677" s="13"/>
      <c r="Z677" s="13"/>
      <c r="AA677" s="13"/>
      <c r="AB677" s="13"/>
      <c r="AC677" s="13"/>
      <c r="AD677" s="13"/>
      <c r="AE677" s="13"/>
      <c r="AT677" s="250" t="s">
        <v>205</v>
      </c>
      <c r="AU677" s="250" t="s">
        <v>85</v>
      </c>
      <c r="AV677" s="13" t="s">
        <v>85</v>
      </c>
      <c r="AW677" s="13" t="s">
        <v>5</v>
      </c>
      <c r="AX677" s="13" t="s">
        <v>76</v>
      </c>
      <c r="AY677" s="250" t="s">
        <v>168</v>
      </c>
    </row>
    <row r="678" s="14" customFormat="1">
      <c r="A678" s="14"/>
      <c r="B678" s="251"/>
      <c r="C678" s="252"/>
      <c r="D678" s="235" t="s">
        <v>205</v>
      </c>
      <c r="E678" s="253" t="s">
        <v>1</v>
      </c>
      <c r="F678" s="254" t="s">
        <v>207</v>
      </c>
      <c r="G678" s="252"/>
      <c r="H678" s="255">
        <v>25.504</v>
      </c>
      <c r="I678" s="256"/>
      <c r="J678" s="256"/>
      <c r="K678" s="252"/>
      <c r="L678" s="252"/>
      <c r="M678" s="257"/>
      <c r="N678" s="258"/>
      <c r="O678" s="259"/>
      <c r="P678" s="259"/>
      <c r="Q678" s="259"/>
      <c r="R678" s="259"/>
      <c r="S678" s="259"/>
      <c r="T678" s="259"/>
      <c r="U678" s="259"/>
      <c r="V678" s="259"/>
      <c r="W678" s="259"/>
      <c r="X678" s="260"/>
      <c r="Y678" s="14"/>
      <c r="Z678" s="14"/>
      <c r="AA678" s="14"/>
      <c r="AB678" s="14"/>
      <c r="AC678" s="14"/>
      <c r="AD678" s="14"/>
      <c r="AE678" s="14"/>
      <c r="AT678" s="261" t="s">
        <v>205</v>
      </c>
      <c r="AU678" s="261" t="s">
        <v>85</v>
      </c>
      <c r="AV678" s="14" t="s">
        <v>175</v>
      </c>
      <c r="AW678" s="14" t="s">
        <v>5</v>
      </c>
      <c r="AX678" s="14" t="s">
        <v>83</v>
      </c>
      <c r="AY678" s="261" t="s">
        <v>168</v>
      </c>
    </row>
    <row r="679" s="2" customFormat="1" ht="37.8" customHeight="1">
      <c r="A679" s="38"/>
      <c r="B679" s="39"/>
      <c r="C679" s="221" t="s">
        <v>817</v>
      </c>
      <c r="D679" s="221" t="s">
        <v>171</v>
      </c>
      <c r="E679" s="222" t="s">
        <v>822</v>
      </c>
      <c r="F679" s="223" t="s">
        <v>823</v>
      </c>
      <c r="G679" s="224" t="s">
        <v>478</v>
      </c>
      <c r="H679" s="225">
        <v>59.8</v>
      </c>
      <c r="I679" s="226"/>
      <c r="J679" s="226"/>
      <c r="K679" s="227">
        <f>ROUND(P679*H679,2)</f>
        <v>0</v>
      </c>
      <c r="L679" s="223" t="s">
        <v>1</v>
      </c>
      <c r="M679" s="44"/>
      <c r="N679" s="228" t="s">
        <v>1</v>
      </c>
      <c r="O679" s="229" t="s">
        <v>39</v>
      </c>
      <c r="P679" s="230">
        <f>I679+J679</f>
        <v>0</v>
      </c>
      <c r="Q679" s="230">
        <f>ROUND(I679*H679,2)</f>
        <v>0</v>
      </c>
      <c r="R679" s="230">
        <f>ROUND(J679*H679,2)</f>
        <v>0</v>
      </c>
      <c r="S679" s="91"/>
      <c r="T679" s="231">
        <f>S679*H679</f>
        <v>0</v>
      </c>
      <c r="U679" s="231">
        <v>0</v>
      </c>
      <c r="V679" s="231">
        <f>U679*H679</f>
        <v>0</v>
      </c>
      <c r="W679" s="231">
        <v>0</v>
      </c>
      <c r="X679" s="232">
        <f>W679*H679</f>
        <v>0</v>
      </c>
      <c r="Y679" s="38"/>
      <c r="Z679" s="38"/>
      <c r="AA679" s="38"/>
      <c r="AB679" s="38"/>
      <c r="AC679" s="38"/>
      <c r="AD679" s="38"/>
      <c r="AE679" s="38"/>
      <c r="AR679" s="233" t="s">
        <v>198</v>
      </c>
      <c r="AT679" s="233" t="s">
        <v>171</v>
      </c>
      <c r="AU679" s="233" t="s">
        <v>85</v>
      </c>
      <c r="AY679" s="17" t="s">
        <v>168</v>
      </c>
      <c r="BE679" s="234">
        <f>IF(O679="základní",K679,0)</f>
        <v>0</v>
      </c>
      <c r="BF679" s="234">
        <f>IF(O679="snížená",K679,0)</f>
        <v>0</v>
      </c>
      <c r="BG679" s="234">
        <f>IF(O679="zákl. přenesená",K679,0)</f>
        <v>0</v>
      </c>
      <c r="BH679" s="234">
        <f>IF(O679="sníž. přenesená",K679,0)</f>
        <v>0</v>
      </c>
      <c r="BI679" s="234">
        <f>IF(O679="nulová",K679,0)</f>
        <v>0</v>
      </c>
      <c r="BJ679" s="17" t="s">
        <v>83</v>
      </c>
      <c r="BK679" s="234">
        <f>ROUND(P679*H679,2)</f>
        <v>0</v>
      </c>
      <c r="BL679" s="17" t="s">
        <v>198</v>
      </c>
      <c r="BM679" s="233" t="s">
        <v>820</v>
      </c>
    </row>
    <row r="680" s="2" customFormat="1">
      <c r="A680" s="38"/>
      <c r="B680" s="39"/>
      <c r="C680" s="40"/>
      <c r="D680" s="235" t="s">
        <v>176</v>
      </c>
      <c r="E680" s="40"/>
      <c r="F680" s="236" t="s">
        <v>823</v>
      </c>
      <c r="G680" s="40"/>
      <c r="H680" s="40"/>
      <c r="I680" s="237"/>
      <c r="J680" s="237"/>
      <c r="K680" s="40"/>
      <c r="L680" s="40"/>
      <c r="M680" s="44"/>
      <c r="N680" s="238"/>
      <c r="O680" s="239"/>
      <c r="P680" s="91"/>
      <c r="Q680" s="91"/>
      <c r="R680" s="91"/>
      <c r="S680" s="91"/>
      <c r="T680" s="91"/>
      <c r="U680" s="91"/>
      <c r="V680" s="91"/>
      <c r="W680" s="91"/>
      <c r="X680" s="92"/>
      <c r="Y680" s="38"/>
      <c r="Z680" s="38"/>
      <c r="AA680" s="38"/>
      <c r="AB680" s="38"/>
      <c r="AC680" s="38"/>
      <c r="AD680" s="38"/>
      <c r="AE680" s="38"/>
      <c r="AT680" s="17" t="s">
        <v>176</v>
      </c>
      <c r="AU680" s="17" t="s">
        <v>85</v>
      </c>
    </row>
    <row r="681" s="13" customFormat="1">
      <c r="A681" s="13"/>
      <c r="B681" s="240"/>
      <c r="C681" s="241"/>
      <c r="D681" s="235" t="s">
        <v>205</v>
      </c>
      <c r="E681" s="242" t="s">
        <v>1</v>
      </c>
      <c r="F681" s="243" t="s">
        <v>825</v>
      </c>
      <c r="G681" s="241"/>
      <c r="H681" s="244">
        <v>59.8</v>
      </c>
      <c r="I681" s="245"/>
      <c r="J681" s="245"/>
      <c r="K681" s="241"/>
      <c r="L681" s="241"/>
      <c r="M681" s="246"/>
      <c r="N681" s="247"/>
      <c r="O681" s="248"/>
      <c r="P681" s="248"/>
      <c r="Q681" s="248"/>
      <c r="R681" s="248"/>
      <c r="S681" s="248"/>
      <c r="T681" s="248"/>
      <c r="U681" s="248"/>
      <c r="V681" s="248"/>
      <c r="W681" s="248"/>
      <c r="X681" s="249"/>
      <c r="Y681" s="13"/>
      <c r="Z681" s="13"/>
      <c r="AA681" s="13"/>
      <c r="AB681" s="13"/>
      <c r="AC681" s="13"/>
      <c r="AD681" s="13"/>
      <c r="AE681" s="13"/>
      <c r="AT681" s="250" t="s">
        <v>205</v>
      </c>
      <c r="AU681" s="250" t="s">
        <v>85</v>
      </c>
      <c r="AV681" s="13" t="s">
        <v>85</v>
      </c>
      <c r="AW681" s="13" t="s">
        <v>5</v>
      </c>
      <c r="AX681" s="13" t="s">
        <v>76</v>
      </c>
      <c r="AY681" s="250" t="s">
        <v>168</v>
      </c>
    </row>
    <row r="682" s="14" customFormat="1">
      <c r="A682" s="14"/>
      <c r="B682" s="251"/>
      <c r="C682" s="252"/>
      <c r="D682" s="235" t="s">
        <v>205</v>
      </c>
      <c r="E682" s="253" t="s">
        <v>1</v>
      </c>
      <c r="F682" s="254" t="s">
        <v>207</v>
      </c>
      <c r="G682" s="252"/>
      <c r="H682" s="255">
        <v>59.8</v>
      </c>
      <c r="I682" s="256"/>
      <c r="J682" s="256"/>
      <c r="K682" s="252"/>
      <c r="L682" s="252"/>
      <c r="M682" s="257"/>
      <c r="N682" s="258"/>
      <c r="O682" s="259"/>
      <c r="P682" s="259"/>
      <c r="Q682" s="259"/>
      <c r="R682" s="259"/>
      <c r="S682" s="259"/>
      <c r="T682" s="259"/>
      <c r="U682" s="259"/>
      <c r="V682" s="259"/>
      <c r="W682" s="259"/>
      <c r="X682" s="260"/>
      <c r="Y682" s="14"/>
      <c r="Z682" s="14"/>
      <c r="AA682" s="14"/>
      <c r="AB682" s="14"/>
      <c r="AC682" s="14"/>
      <c r="AD682" s="14"/>
      <c r="AE682" s="14"/>
      <c r="AT682" s="261" t="s">
        <v>205</v>
      </c>
      <c r="AU682" s="261" t="s">
        <v>85</v>
      </c>
      <c r="AV682" s="14" t="s">
        <v>175</v>
      </c>
      <c r="AW682" s="14" t="s">
        <v>5</v>
      </c>
      <c r="AX682" s="14" t="s">
        <v>83</v>
      </c>
      <c r="AY682" s="261" t="s">
        <v>168</v>
      </c>
    </row>
    <row r="683" s="2" customFormat="1" ht="16.5" customHeight="1">
      <c r="A683" s="38"/>
      <c r="B683" s="39"/>
      <c r="C683" s="262" t="s">
        <v>503</v>
      </c>
      <c r="D683" s="262" t="s">
        <v>304</v>
      </c>
      <c r="E683" s="263" t="s">
        <v>818</v>
      </c>
      <c r="F683" s="264" t="s">
        <v>819</v>
      </c>
      <c r="G683" s="265" t="s">
        <v>210</v>
      </c>
      <c r="H683" s="266">
        <v>2.613</v>
      </c>
      <c r="I683" s="267"/>
      <c r="J683" s="268"/>
      <c r="K683" s="269">
        <f>ROUND(P683*H683,2)</f>
        <v>0</v>
      </c>
      <c r="L683" s="264" t="s">
        <v>1</v>
      </c>
      <c r="M683" s="270"/>
      <c r="N683" s="271" t="s">
        <v>1</v>
      </c>
      <c r="O683" s="229" t="s">
        <v>39</v>
      </c>
      <c r="P683" s="230">
        <f>I683+J683</f>
        <v>0</v>
      </c>
      <c r="Q683" s="230">
        <f>ROUND(I683*H683,2)</f>
        <v>0</v>
      </c>
      <c r="R683" s="230">
        <f>ROUND(J683*H683,2)</f>
        <v>0</v>
      </c>
      <c r="S683" s="91"/>
      <c r="T683" s="231">
        <f>S683*H683</f>
        <v>0</v>
      </c>
      <c r="U683" s="231">
        <v>0</v>
      </c>
      <c r="V683" s="231">
        <f>U683*H683</f>
        <v>0</v>
      </c>
      <c r="W683" s="231">
        <v>0</v>
      </c>
      <c r="X683" s="232">
        <f>W683*H683</f>
        <v>0</v>
      </c>
      <c r="Y683" s="38"/>
      <c r="Z683" s="38"/>
      <c r="AA683" s="38"/>
      <c r="AB683" s="38"/>
      <c r="AC683" s="38"/>
      <c r="AD683" s="38"/>
      <c r="AE683" s="38"/>
      <c r="AR683" s="233" t="s">
        <v>236</v>
      </c>
      <c r="AT683" s="233" t="s">
        <v>304</v>
      </c>
      <c r="AU683" s="233" t="s">
        <v>85</v>
      </c>
      <c r="AY683" s="17" t="s">
        <v>168</v>
      </c>
      <c r="BE683" s="234">
        <f>IF(O683="základní",K683,0)</f>
        <v>0</v>
      </c>
      <c r="BF683" s="234">
        <f>IF(O683="snížená",K683,0)</f>
        <v>0</v>
      </c>
      <c r="BG683" s="234">
        <f>IF(O683="zákl. přenesená",K683,0)</f>
        <v>0</v>
      </c>
      <c r="BH683" s="234">
        <f>IF(O683="sníž. přenesená",K683,0)</f>
        <v>0</v>
      </c>
      <c r="BI683" s="234">
        <f>IF(O683="nulová",K683,0)</f>
        <v>0</v>
      </c>
      <c r="BJ683" s="17" t="s">
        <v>83</v>
      </c>
      <c r="BK683" s="234">
        <f>ROUND(P683*H683,2)</f>
        <v>0</v>
      </c>
      <c r="BL683" s="17" t="s">
        <v>198</v>
      </c>
      <c r="BM683" s="233" t="s">
        <v>824</v>
      </c>
    </row>
    <row r="684" s="2" customFormat="1">
      <c r="A684" s="38"/>
      <c r="B684" s="39"/>
      <c r="C684" s="40"/>
      <c r="D684" s="235" t="s">
        <v>176</v>
      </c>
      <c r="E684" s="40"/>
      <c r="F684" s="236" t="s">
        <v>819</v>
      </c>
      <c r="G684" s="40"/>
      <c r="H684" s="40"/>
      <c r="I684" s="237"/>
      <c r="J684" s="237"/>
      <c r="K684" s="40"/>
      <c r="L684" s="40"/>
      <c r="M684" s="44"/>
      <c r="N684" s="238"/>
      <c r="O684" s="239"/>
      <c r="P684" s="91"/>
      <c r="Q684" s="91"/>
      <c r="R684" s="91"/>
      <c r="S684" s="91"/>
      <c r="T684" s="91"/>
      <c r="U684" s="91"/>
      <c r="V684" s="91"/>
      <c r="W684" s="91"/>
      <c r="X684" s="92"/>
      <c r="Y684" s="38"/>
      <c r="Z684" s="38"/>
      <c r="AA684" s="38"/>
      <c r="AB684" s="38"/>
      <c r="AC684" s="38"/>
      <c r="AD684" s="38"/>
      <c r="AE684" s="38"/>
      <c r="AT684" s="17" t="s">
        <v>176</v>
      </c>
      <c r="AU684" s="17" t="s">
        <v>85</v>
      </c>
    </row>
    <row r="685" s="13" customFormat="1">
      <c r="A685" s="13"/>
      <c r="B685" s="240"/>
      <c r="C685" s="241"/>
      <c r="D685" s="235" t="s">
        <v>205</v>
      </c>
      <c r="E685" s="242" t="s">
        <v>1</v>
      </c>
      <c r="F685" s="243" t="s">
        <v>828</v>
      </c>
      <c r="G685" s="241"/>
      <c r="H685" s="244">
        <v>2.613</v>
      </c>
      <c r="I685" s="245"/>
      <c r="J685" s="245"/>
      <c r="K685" s="241"/>
      <c r="L685" s="241"/>
      <c r="M685" s="246"/>
      <c r="N685" s="247"/>
      <c r="O685" s="248"/>
      <c r="P685" s="248"/>
      <c r="Q685" s="248"/>
      <c r="R685" s="248"/>
      <c r="S685" s="248"/>
      <c r="T685" s="248"/>
      <c r="U685" s="248"/>
      <c r="V685" s="248"/>
      <c r="W685" s="248"/>
      <c r="X685" s="249"/>
      <c r="Y685" s="13"/>
      <c r="Z685" s="13"/>
      <c r="AA685" s="13"/>
      <c r="AB685" s="13"/>
      <c r="AC685" s="13"/>
      <c r="AD685" s="13"/>
      <c r="AE685" s="13"/>
      <c r="AT685" s="250" t="s">
        <v>205</v>
      </c>
      <c r="AU685" s="250" t="s">
        <v>85</v>
      </c>
      <c r="AV685" s="13" t="s">
        <v>85</v>
      </c>
      <c r="AW685" s="13" t="s">
        <v>5</v>
      </c>
      <c r="AX685" s="13" t="s">
        <v>76</v>
      </c>
      <c r="AY685" s="250" t="s">
        <v>168</v>
      </c>
    </row>
    <row r="686" s="14" customFormat="1">
      <c r="A686" s="14"/>
      <c r="B686" s="251"/>
      <c r="C686" s="252"/>
      <c r="D686" s="235" t="s">
        <v>205</v>
      </c>
      <c r="E686" s="253" t="s">
        <v>1</v>
      </c>
      <c r="F686" s="254" t="s">
        <v>207</v>
      </c>
      <c r="G686" s="252"/>
      <c r="H686" s="255">
        <v>2.613</v>
      </c>
      <c r="I686" s="256"/>
      <c r="J686" s="256"/>
      <c r="K686" s="252"/>
      <c r="L686" s="252"/>
      <c r="M686" s="257"/>
      <c r="N686" s="258"/>
      <c r="O686" s="259"/>
      <c r="P686" s="259"/>
      <c r="Q686" s="259"/>
      <c r="R686" s="259"/>
      <c r="S686" s="259"/>
      <c r="T686" s="259"/>
      <c r="U686" s="259"/>
      <c r="V686" s="259"/>
      <c r="W686" s="259"/>
      <c r="X686" s="260"/>
      <c r="Y686" s="14"/>
      <c r="Z686" s="14"/>
      <c r="AA686" s="14"/>
      <c r="AB686" s="14"/>
      <c r="AC686" s="14"/>
      <c r="AD686" s="14"/>
      <c r="AE686" s="14"/>
      <c r="AT686" s="261" t="s">
        <v>205</v>
      </c>
      <c r="AU686" s="261" t="s">
        <v>85</v>
      </c>
      <c r="AV686" s="14" t="s">
        <v>175</v>
      </c>
      <c r="AW686" s="14" t="s">
        <v>5</v>
      </c>
      <c r="AX686" s="14" t="s">
        <v>83</v>
      </c>
      <c r="AY686" s="261" t="s">
        <v>168</v>
      </c>
    </row>
    <row r="687" s="2" customFormat="1" ht="33" customHeight="1">
      <c r="A687" s="38"/>
      <c r="B687" s="39"/>
      <c r="C687" s="221" t="s">
        <v>826</v>
      </c>
      <c r="D687" s="221" t="s">
        <v>171</v>
      </c>
      <c r="E687" s="222" t="s">
        <v>829</v>
      </c>
      <c r="F687" s="223" t="s">
        <v>830</v>
      </c>
      <c r="G687" s="224" t="s">
        <v>203</v>
      </c>
      <c r="H687" s="225">
        <v>34.560000000000004</v>
      </c>
      <c r="I687" s="226"/>
      <c r="J687" s="226"/>
      <c r="K687" s="227">
        <f>ROUND(P687*H687,2)</f>
        <v>0</v>
      </c>
      <c r="L687" s="223" t="s">
        <v>1</v>
      </c>
      <c r="M687" s="44"/>
      <c r="N687" s="228" t="s">
        <v>1</v>
      </c>
      <c r="O687" s="229" t="s">
        <v>39</v>
      </c>
      <c r="P687" s="230">
        <f>I687+J687</f>
        <v>0</v>
      </c>
      <c r="Q687" s="230">
        <f>ROUND(I687*H687,2)</f>
        <v>0</v>
      </c>
      <c r="R687" s="230">
        <f>ROUND(J687*H687,2)</f>
        <v>0</v>
      </c>
      <c r="S687" s="91"/>
      <c r="T687" s="231">
        <f>S687*H687</f>
        <v>0</v>
      </c>
      <c r="U687" s="231">
        <v>0</v>
      </c>
      <c r="V687" s="231">
        <f>U687*H687</f>
        <v>0</v>
      </c>
      <c r="W687" s="231">
        <v>0</v>
      </c>
      <c r="X687" s="232">
        <f>W687*H687</f>
        <v>0</v>
      </c>
      <c r="Y687" s="38"/>
      <c r="Z687" s="38"/>
      <c r="AA687" s="38"/>
      <c r="AB687" s="38"/>
      <c r="AC687" s="38"/>
      <c r="AD687" s="38"/>
      <c r="AE687" s="38"/>
      <c r="AR687" s="233" t="s">
        <v>198</v>
      </c>
      <c r="AT687" s="233" t="s">
        <v>171</v>
      </c>
      <c r="AU687" s="233" t="s">
        <v>85</v>
      </c>
      <c r="AY687" s="17" t="s">
        <v>168</v>
      </c>
      <c r="BE687" s="234">
        <f>IF(O687="základní",K687,0)</f>
        <v>0</v>
      </c>
      <c r="BF687" s="234">
        <f>IF(O687="snížená",K687,0)</f>
        <v>0</v>
      </c>
      <c r="BG687" s="234">
        <f>IF(O687="zákl. přenesená",K687,0)</f>
        <v>0</v>
      </c>
      <c r="BH687" s="234">
        <f>IF(O687="sníž. přenesená",K687,0)</f>
        <v>0</v>
      </c>
      <c r="BI687" s="234">
        <f>IF(O687="nulová",K687,0)</f>
        <v>0</v>
      </c>
      <c r="BJ687" s="17" t="s">
        <v>83</v>
      </c>
      <c r="BK687" s="234">
        <f>ROUND(P687*H687,2)</f>
        <v>0</v>
      </c>
      <c r="BL687" s="17" t="s">
        <v>198</v>
      </c>
      <c r="BM687" s="233" t="s">
        <v>827</v>
      </c>
    </row>
    <row r="688" s="2" customFormat="1">
      <c r="A688" s="38"/>
      <c r="B688" s="39"/>
      <c r="C688" s="40"/>
      <c r="D688" s="235" t="s">
        <v>176</v>
      </c>
      <c r="E688" s="40"/>
      <c r="F688" s="236" t="s">
        <v>830</v>
      </c>
      <c r="G688" s="40"/>
      <c r="H688" s="40"/>
      <c r="I688" s="237"/>
      <c r="J688" s="237"/>
      <c r="K688" s="40"/>
      <c r="L688" s="40"/>
      <c r="M688" s="44"/>
      <c r="N688" s="238"/>
      <c r="O688" s="239"/>
      <c r="P688" s="91"/>
      <c r="Q688" s="91"/>
      <c r="R688" s="91"/>
      <c r="S688" s="91"/>
      <c r="T688" s="91"/>
      <c r="U688" s="91"/>
      <c r="V688" s="91"/>
      <c r="W688" s="91"/>
      <c r="X688" s="92"/>
      <c r="Y688" s="38"/>
      <c r="Z688" s="38"/>
      <c r="AA688" s="38"/>
      <c r="AB688" s="38"/>
      <c r="AC688" s="38"/>
      <c r="AD688" s="38"/>
      <c r="AE688" s="38"/>
      <c r="AT688" s="17" t="s">
        <v>176</v>
      </c>
      <c r="AU688" s="17" t="s">
        <v>85</v>
      </c>
    </row>
    <row r="689" s="13" customFormat="1">
      <c r="A689" s="13"/>
      <c r="B689" s="240"/>
      <c r="C689" s="241"/>
      <c r="D689" s="235" t="s">
        <v>205</v>
      </c>
      <c r="E689" s="242" t="s">
        <v>1</v>
      </c>
      <c r="F689" s="243" t="s">
        <v>832</v>
      </c>
      <c r="G689" s="241"/>
      <c r="H689" s="244">
        <v>34.560000000000004</v>
      </c>
      <c r="I689" s="245"/>
      <c r="J689" s="245"/>
      <c r="K689" s="241"/>
      <c r="L689" s="241"/>
      <c r="M689" s="246"/>
      <c r="N689" s="247"/>
      <c r="O689" s="248"/>
      <c r="P689" s="248"/>
      <c r="Q689" s="248"/>
      <c r="R689" s="248"/>
      <c r="S689" s="248"/>
      <c r="T689" s="248"/>
      <c r="U689" s="248"/>
      <c r="V689" s="248"/>
      <c r="W689" s="248"/>
      <c r="X689" s="249"/>
      <c r="Y689" s="13"/>
      <c r="Z689" s="13"/>
      <c r="AA689" s="13"/>
      <c r="AB689" s="13"/>
      <c r="AC689" s="13"/>
      <c r="AD689" s="13"/>
      <c r="AE689" s="13"/>
      <c r="AT689" s="250" t="s">
        <v>205</v>
      </c>
      <c r="AU689" s="250" t="s">
        <v>85</v>
      </c>
      <c r="AV689" s="13" t="s">
        <v>85</v>
      </c>
      <c r="AW689" s="13" t="s">
        <v>5</v>
      </c>
      <c r="AX689" s="13" t="s">
        <v>76</v>
      </c>
      <c r="AY689" s="250" t="s">
        <v>168</v>
      </c>
    </row>
    <row r="690" s="14" customFormat="1">
      <c r="A690" s="14"/>
      <c r="B690" s="251"/>
      <c r="C690" s="252"/>
      <c r="D690" s="235" t="s">
        <v>205</v>
      </c>
      <c r="E690" s="253" t="s">
        <v>1</v>
      </c>
      <c r="F690" s="254" t="s">
        <v>207</v>
      </c>
      <c r="G690" s="252"/>
      <c r="H690" s="255">
        <v>34.560000000000004</v>
      </c>
      <c r="I690" s="256"/>
      <c r="J690" s="256"/>
      <c r="K690" s="252"/>
      <c r="L690" s="252"/>
      <c r="M690" s="257"/>
      <c r="N690" s="258"/>
      <c r="O690" s="259"/>
      <c r="P690" s="259"/>
      <c r="Q690" s="259"/>
      <c r="R690" s="259"/>
      <c r="S690" s="259"/>
      <c r="T690" s="259"/>
      <c r="U690" s="259"/>
      <c r="V690" s="259"/>
      <c r="W690" s="259"/>
      <c r="X690" s="260"/>
      <c r="Y690" s="14"/>
      <c r="Z690" s="14"/>
      <c r="AA690" s="14"/>
      <c r="AB690" s="14"/>
      <c r="AC690" s="14"/>
      <c r="AD690" s="14"/>
      <c r="AE690" s="14"/>
      <c r="AT690" s="261" t="s">
        <v>205</v>
      </c>
      <c r="AU690" s="261" t="s">
        <v>85</v>
      </c>
      <c r="AV690" s="14" t="s">
        <v>175</v>
      </c>
      <c r="AW690" s="14" t="s">
        <v>5</v>
      </c>
      <c r="AX690" s="14" t="s">
        <v>83</v>
      </c>
      <c r="AY690" s="261" t="s">
        <v>168</v>
      </c>
    </row>
    <row r="691" s="2" customFormat="1" ht="24.15" customHeight="1">
      <c r="A691" s="38"/>
      <c r="B691" s="39"/>
      <c r="C691" s="262" t="s">
        <v>507</v>
      </c>
      <c r="D691" s="262" t="s">
        <v>304</v>
      </c>
      <c r="E691" s="263" t="s">
        <v>834</v>
      </c>
      <c r="F691" s="264" t="s">
        <v>835</v>
      </c>
      <c r="G691" s="265" t="s">
        <v>203</v>
      </c>
      <c r="H691" s="266">
        <v>36.288</v>
      </c>
      <c r="I691" s="267"/>
      <c r="J691" s="268"/>
      <c r="K691" s="269">
        <f>ROUND(P691*H691,2)</f>
        <v>0</v>
      </c>
      <c r="L691" s="264" t="s">
        <v>1</v>
      </c>
      <c r="M691" s="270"/>
      <c r="N691" s="271" t="s">
        <v>1</v>
      </c>
      <c r="O691" s="229" t="s">
        <v>39</v>
      </c>
      <c r="P691" s="230">
        <f>I691+J691</f>
        <v>0</v>
      </c>
      <c r="Q691" s="230">
        <f>ROUND(I691*H691,2)</f>
        <v>0</v>
      </c>
      <c r="R691" s="230">
        <f>ROUND(J691*H691,2)</f>
        <v>0</v>
      </c>
      <c r="S691" s="91"/>
      <c r="T691" s="231">
        <f>S691*H691</f>
        <v>0</v>
      </c>
      <c r="U691" s="231">
        <v>0</v>
      </c>
      <c r="V691" s="231">
        <f>U691*H691</f>
        <v>0</v>
      </c>
      <c r="W691" s="231">
        <v>0</v>
      </c>
      <c r="X691" s="232">
        <f>W691*H691</f>
        <v>0</v>
      </c>
      <c r="Y691" s="38"/>
      <c r="Z691" s="38"/>
      <c r="AA691" s="38"/>
      <c r="AB691" s="38"/>
      <c r="AC691" s="38"/>
      <c r="AD691" s="38"/>
      <c r="AE691" s="38"/>
      <c r="AR691" s="233" t="s">
        <v>236</v>
      </c>
      <c r="AT691" s="233" t="s">
        <v>304</v>
      </c>
      <c r="AU691" s="233" t="s">
        <v>85</v>
      </c>
      <c r="AY691" s="17" t="s">
        <v>168</v>
      </c>
      <c r="BE691" s="234">
        <f>IF(O691="základní",K691,0)</f>
        <v>0</v>
      </c>
      <c r="BF691" s="234">
        <f>IF(O691="snížená",K691,0)</f>
        <v>0</v>
      </c>
      <c r="BG691" s="234">
        <f>IF(O691="zákl. přenesená",K691,0)</f>
        <v>0</v>
      </c>
      <c r="BH691" s="234">
        <f>IF(O691="sníž. přenesená",K691,0)</f>
        <v>0</v>
      </c>
      <c r="BI691" s="234">
        <f>IF(O691="nulová",K691,0)</f>
        <v>0</v>
      </c>
      <c r="BJ691" s="17" t="s">
        <v>83</v>
      </c>
      <c r="BK691" s="234">
        <f>ROUND(P691*H691,2)</f>
        <v>0</v>
      </c>
      <c r="BL691" s="17" t="s">
        <v>198</v>
      </c>
      <c r="BM691" s="233" t="s">
        <v>831</v>
      </c>
    </row>
    <row r="692" s="2" customFormat="1">
      <c r="A692" s="38"/>
      <c r="B692" s="39"/>
      <c r="C692" s="40"/>
      <c r="D692" s="235" t="s">
        <v>176</v>
      </c>
      <c r="E692" s="40"/>
      <c r="F692" s="236" t="s">
        <v>835</v>
      </c>
      <c r="G692" s="40"/>
      <c r="H692" s="40"/>
      <c r="I692" s="237"/>
      <c r="J692" s="237"/>
      <c r="K692" s="40"/>
      <c r="L692" s="40"/>
      <c r="M692" s="44"/>
      <c r="N692" s="238"/>
      <c r="O692" s="239"/>
      <c r="P692" s="91"/>
      <c r="Q692" s="91"/>
      <c r="R692" s="91"/>
      <c r="S692" s="91"/>
      <c r="T692" s="91"/>
      <c r="U692" s="91"/>
      <c r="V692" s="91"/>
      <c r="W692" s="91"/>
      <c r="X692" s="92"/>
      <c r="Y692" s="38"/>
      <c r="Z692" s="38"/>
      <c r="AA692" s="38"/>
      <c r="AB692" s="38"/>
      <c r="AC692" s="38"/>
      <c r="AD692" s="38"/>
      <c r="AE692" s="38"/>
      <c r="AT692" s="17" t="s">
        <v>176</v>
      </c>
      <c r="AU692" s="17" t="s">
        <v>85</v>
      </c>
    </row>
    <row r="693" s="13" customFormat="1">
      <c r="A693" s="13"/>
      <c r="B693" s="240"/>
      <c r="C693" s="241"/>
      <c r="D693" s="235" t="s">
        <v>205</v>
      </c>
      <c r="E693" s="242" t="s">
        <v>1</v>
      </c>
      <c r="F693" s="243" t="s">
        <v>837</v>
      </c>
      <c r="G693" s="241"/>
      <c r="H693" s="244">
        <v>36.288</v>
      </c>
      <c r="I693" s="245"/>
      <c r="J693" s="245"/>
      <c r="K693" s="241"/>
      <c r="L693" s="241"/>
      <c r="M693" s="246"/>
      <c r="N693" s="247"/>
      <c r="O693" s="248"/>
      <c r="P693" s="248"/>
      <c r="Q693" s="248"/>
      <c r="R693" s="248"/>
      <c r="S693" s="248"/>
      <c r="T693" s="248"/>
      <c r="U693" s="248"/>
      <c r="V693" s="248"/>
      <c r="W693" s="248"/>
      <c r="X693" s="249"/>
      <c r="Y693" s="13"/>
      <c r="Z693" s="13"/>
      <c r="AA693" s="13"/>
      <c r="AB693" s="13"/>
      <c r="AC693" s="13"/>
      <c r="AD693" s="13"/>
      <c r="AE693" s="13"/>
      <c r="AT693" s="250" t="s">
        <v>205</v>
      </c>
      <c r="AU693" s="250" t="s">
        <v>85</v>
      </c>
      <c r="AV693" s="13" t="s">
        <v>85</v>
      </c>
      <c r="AW693" s="13" t="s">
        <v>5</v>
      </c>
      <c r="AX693" s="13" t="s">
        <v>76</v>
      </c>
      <c r="AY693" s="250" t="s">
        <v>168</v>
      </c>
    </row>
    <row r="694" s="14" customFormat="1">
      <c r="A694" s="14"/>
      <c r="B694" s="251"/>
      <c r="C694" s="252"/>
      <c r="D694" s="235" t="s">
        <v>205</v>
      </c>
      <c r="E694" s="253" t="s">
        <v>1</v>
      </c>
      <c r="F694" s="254" t="s">
        <v>207</v>
      </c>
      <c r="G694" s="252"/>
      <c r="H694" s="255">
        <v>36.288</v>
      </c>
      <c r="I694" s="256"/>
      <c r="J694" s="256"/>
      <c r="K694" s="252"/>
      <c r="L694" s="252"/>
      <c r="M694" s="257"/>
      <c r="N694" s="258"/>
      <c r="O694" s="259"/>
      <c r="P694" s="259"/>
      <c r="Q694" s="259"/>
      <c r="R694" s="259"/>
      <c r="S694" s="259"/>
      <c r="T694" s="259"/>
      <c r="U694" s="259"/>
      <c r="V694" s="259"/>
      <c r="W694" s="259"/>
      <c r="X694" s="260"/>
      <c r="Y694" s="14"/>
      <c r="Z694" s="14"/>
      <c r="AA694" s="14"/>
      <c r="AB694" s="14"/>
      <c r="AC694" s="14"/>
      <c r="AD694" s="14"/>
      <c r="AE694" s="14"/>
      <c r="AT694" s="261" t="s">
        <v>205</v>
      </c>
      <c r="AU694" s="261" t="s">
        <v>85</v>
      </c>
      <c r="AV694" s="14" t="s">
        <v>175</v>
      </c>
      <c r="AW694" s="14" t="s">
        <v>5</v>
      </c>
      <c r="AX694" s="14" t="s">
        <v>83</v>
      </c>
      <c r="AY694" s="261" t="s">
        <v>168</v>
      </c>
    </row>
    <row r="695" s="2" customFormat="1" ht="24.15" customHeight="1">
      <c r="A695" s="38"/>
      <c r="B695" s="39"/>
      <c r="C695" s="221" t="s">
        <v>833</v>
      </c>
      <c r="D695" s="221" t="s">
        <v>171</v>
      </c>
      <c r="E695" s="222" t="s">
        <v>843</v>
      </c>
      <c r="F695" s="223" t="s">
        <v>844</v>
      </c>
      <c r="G695" s="224" t="s">
        <v>226</v>
      </c>
      <c r="H695" s="225">
        <v>2.585</v>
      </c>
      <c r="I695" s="226"/>
      <c r="J695" s="226"/>
      <c r="K695" s="227">
        <f>ROUND(P695*H695,2)</f>
        <v>0</v>
      </c>
      <c r="L695" s="223" t="s">
        <v>1</v>
      </c>
      <c r="M695" s="44"/>
      <c r="N695" s="228" t="s">
        <v>1</v>
      </c>
      <c r="O695" s="229" t="s">
        <v>39</v>
      </c>
      <c r="P695" s="230">
        <f>I695+J695</f>
        <v>0</v>
      </c>
      <c r="Q695" s="230">
        <f>ROUND(I695*H695,2)</f>
        <v>0</v>
      </c>
      <c r="R695" s="230">
        <f>ROUND(J695*H695,2)</f>
        <v>0</v>
      </c>
      <c r="S695" s="91"/>
      <c r="T695" s="231">
        <f>S695*H695</f>
        <v>0</v>
      </c>
      <c r="U695" s="231">
        <v>0</v>
      </c>
      <c r="V695" s="231">
        <f>U695*H695</f>
        <v>0</v>
      </c>
      <c r="W695" s="231">
        <v>0</v>
      </c>
      <c r="X695" s="232">
        <f>W695*H695</f>
        <v>0</v>
      </c>
      <c r="Y695" s="38"/>
      <c r="Z695" s="38"/>
      <c r="AA695" s="38"/>
      <c r="AB695" s="38"/>
      <c r="AC695" s="38"/>
      <c r="AD695" s="38"/>
      <c r="AE695" s="38"/>
      <c r="AR695" s="233" t="s">
        <v>198</v>
      </c>
      <c r="AT695" s="233" t="s">
        <v>171</v>
      </c>
      <c r="AU695" s="233" t="s">
        <v>85</v>
      </c>
      <c r="AY695" s="17" t="s">
        <v>168</v>
      </c>
      <c r="BE695" s="234">
        <f>IF(O695="základní",K695,0)</f>
        <v>0</v>
      </c>
      <c r="BF695" s="234">
        <f>IF(O695="snížená",K695,0)</f>
        <v>0</v>
      </c>
      <c r="BG695" s="234">
        <f>IF(O695="zákl. přenesená",K695,0)</f>
        <v>0</v>
      </c>
      <c r="BH695" s="234">
        <f>IF(O695="sníž. přenesená",K695,0)</f>
        <v>0</v>
      </c>
      <c r="BI695" s="234">
        <f>IF(O695="nulová",K695,0)</f>
        <v>0</v>
      </c>
      <c r="BJ695" s="17" t="s">
        <v>83</v>
      </c>
      <c r="BK695" s="234">
        <f>ROUND(P695*H695,2)</f>
        <v>0</v>
      </c>
      <c r="BL695" s="17" t="s">
        <v>198</v>
      </c>
      <c r="BM695" s="233" t="s">
        <v>836</v>
      </c>
    </row>
    <row r="696" s="2" customFormat="1">
      <c r="A696" s="38"/>
      <c r="B696" s="39"/>
      <c r="C696" s="40"/>
      <c r="D696" s="235" t="s">
        <v>176</v>
      </c>
      <c r="E696" s="40"/>
      <c r="F696" s="236" t="s">
        <v>844</v>
      </c>
      <c r="G696" s="40"/>
      <c r="H696" s="40"/>
      <c r="I696" s="237"/>
      <c r="J696" s="237"/>
      <c r="K696" s="40"/>
      <c r="L696" s="40"/>
      <c r="M696" s="44"/>
      <c r="N696" s="238"/>
      <c r="O696" s="239"/>
      <c r="P696" s="91"/>
      <c r="Q696" s="91"/>
      <c r="R696" s="91"/>
      <c r="S696" s="91"/>
      <c r="T696" s="91"/>
      <c r="U696" s="91"/>
      <c r="V696" s="91"/>
      <c r="W696" s="91"/>
      <c r="X696" s="92"/>
      <c r="Y696" s="38"/>
      <c r="Z696" s="38"/>
      <c r="AA696" s="38"/>
      <c r="AB696" s="38"/>
      <c r="AC696" s="38"/>
      <c r="AD696" s="38"/>
      <c r="AE696" s="38"/>
      <c r="AT696" s="17" t="s">
        <v>176</v>
      </c>
      <c r="AU696" s="17" t="s">
        <v>85</v>
      </c>
    </row>
    <row r="697" s="12" customFormat="1" ht="22.8" customHeight="1">
      <c r="A697" s="12"/>
      <c r="B697" s="204"/>
      <c r="C697" s="205"/>
      <c r="D697" s="206" t="s">
        <v>75</v>
      </c>
      <c r="E697" s="219" t="s">
        <v>846</v>
      </c>
      <c r="F697" s="219" t="s">
        <v>847</v>
      </c>
      <c r="G697" s="205"/>
      <c r="H697" s="205"/>
      <c r="I697" s="208"/>
      <c r="J697" s="208"/>
      <c r="K697" s="220">
        <f>BK697</f>
        <v>0</v>
      </c>
      <c r="L697" s="205"/>
      <c r="M697" s="210"/>
      <c r="N697" s="211"/>
      <c r="O697" s="212"/>
      <c r="P697" s="212"/>
      <c r="Q697" s="213">
        <f>SUM(Q698:Q722)</f>
        <v>0</v>
      </c>
      <c r="R697" s="213">
        <f>SUM(R698:R722)</f>
        <v>0</v>
      </c>
      <c r="S697" s="212"/>
      <c r="T697" s="214">
        <f>SUM(T698:T722)</f>
        <v>0</v>
      </c>
      <c r="U697" s="212"/>
      <c r="V697" s="214">
        <f>SUM(V698:V722)</f>
        <v>0</v>
      </c>
      <c r="W697" s="212"/>
      <c r="X697" s="215">
        <f>SUM(X698:X722)</f>
        <v>0</v>
      </c>
      <c r="Y697" s="12"/>
      <c r="Z697" s="12"/>
      <c r="AA697" s="12"/>
      <c r="AB697" s="12"/>
      <c r="AC697" s="12"/>
      <c r="AD697" s="12"/>
      <c r="AE697" s="12"/>
      <c r="AR697" s="216" t="s">
        <v>85</v>
      </c>
      <c r="AT697" s="217" t="s">
        <v>75</v>
      </c>
      <c r="AU697" s="217" t="s">
        <v>83</v>
      </c>
      <c r="AY697" s="216" t="s">
        <v>168</v>
      </c>
      <c r="BK697" s="218">
        <f>SUM(BK698:BK722)</f>
        <v>0</v>
      </c>
    </row>
    <row r="698" s="2" customFormat="1" ht="33" customHeight="1">
      <c r="A698" s="38"/>
      <c r="B698" s="39"/>
      <c r="C698" s="221" t="s">
        <v>512</v>
      </c>
      <c r="D698" s="221" t="s">
        <v>171</v>
      </c>
      <c r="E698" s="222" t="s">
        <v>848</v>
      </c>
      <c r="F698" s="223" t="s">
        <v>849</v>
      </c>
      <c r="G698" s="224" t="s">
        <v>203</v>
      </c>
      <c r="H698" s="225">
        <v>20</v>
      </c>
      <c r="I698" s="226"/>
      <c r="J698" s="226"/>
      <c r="K698" s="227">
        <f>ROUND(P698*H698,2)</f>
        <v>0</v>
      </c>
      <c r="L698" s="223" t="s">
        <v>1</v>
      </c>
      <c r="M698" s="44"/>
      <c r="N698" s="228" t="s">
        <v>1</v>
      </c>
      <c r="O698" s="229" t="s">
        <v>39</v>
      </c>
      <c r="P698" s="230">
        <f>I698+J698</f>
        <v>0</v>
      </c>
      <c r="Q698" s="230">
        <f>ROUND(I698*H698,2)</f>
        <v>0</v>
      </c>
      <c r="R698" s="230">
        <f>ROUND(J698*H698,2)</f>
        <v>0</v>
      </c>
      <c r="S698" s="91"/>
      <c r="T698" s="231">
        <f>S698*H698</f>
        <v>0</v>
      </c>
      <c r="U698" s="231">
        <v>0</v>
      </c>
      <c r="V698" s="231">
        <f>U698*H698</f>
        <v>0</v>
      </c>
      <c r="W698" s="231">
        <v>0</v>
      </c>
      <c r="X698" s="232">
        <f>W698*H698</f>
        <v>0</v>
      </c>
      <c r="Y698" s="38"/>
      <c r="Z698" s="38"/>
      <c r="AA698" s="38"/>
      <c r="AB698" s="38"/>
      <c r="AC698" s="38"/>
      <c r="AD698" s="38"/>
      <c r="AE698" s="38"/>
      <c r="AR698" s="233" t="s">
        <v>198</v>
      </c>
      <c r="AT698" s="233" t="s">
        <v>171</v>
      </c>
      <c r="AU698" s="233" t="s">
        <v>85</v>
      </c>
      <c r="AY698" s="17" t="s">
        <v>168</v>
      </c>
      <c r="BE698" s="234">
        <f>IF(O698="základní",K698,0)</f>
        <v>0</v>
      </c>
      <c r="BF698" s="234">
        <f>IF(O698="snížená",K698,0)</f>
        <v>0</v>
      </c>
      <c r="BG698" s="234">
        <f>IF(O698="zákl. přenesená",K698,0)</f>
        <v>0</v>
      </c>
      <c r="BH698" s="234">
        <f>IF(O698="sníž. přenesená",K698,0)</f>
        <v>0</v>
      </c>
      <c r="BI698" s="234">
        <f>IF(O698="nulová",K698,0)</f>
        <v>0</v>
      </c>
      <c r="BJ698" s="17" t="s">
        <v>83</v>
      </c>
      <c r="BK698" s="234">
        <f>ROUND(P698*H698,2)</f>
        <v>0</v>
      </c>
      <c r="BL698" s="17" t="s">
        <v>198</v>
      </c>
      <c r="BM698" s="233" t="s">
        <v>840</v>
      </c>
    </row>
    <row r="699" s="2" customFormat="1">
      <c r="A699" s="38"/>
      <c r="B699" s="39"/>
      <c r="C699" s="40"/>
      <c r="D699" s="235" t="s">
        <v>176</v>
      </c>
      <c r="E699" s="40"/>
      <c r="F699" s="236" t="s">
        <v>849</v>
      </c>
      <c r="G699" s="40"/>
      <c r="H699" s="40"/>
      <c r="I699" s="237"/>
      <c r="J699" s="237"/>
      <c r="K699" s="40"/>
      <c r="L699" s="40"/>
      <c r="M699" s="44"/>
      <c r="N699" s="238"/>
      <c r="O699" s="239"/>
      <c r="P699" s="91"/>
      <c r="Q699" s="91"/>
      <c r="R699" s="91"/>
      <c r="S699" s="91"/>
      <c r="T699" s="91"/>
      <c r="U699" s="91"/>
      <c r="V699" s="91"/>
      <c r="W699" s="91"/>
      <c r="X699" s="92"/>
      <c r="Y699" s="38"/>
      <c r="Z699" s="38"/>
      <c r="AA699" s="38"/>
      <c r="AB699" s="38"/>
      <c r="AC699" s="38"/>
      <c r="AD699" s="38"/>
      <c r="AE699" s="38"/>
      <c r="AT699" s="17" t="s">
        <v>176</v>
      </c>
      <c r="AU699" s="17" t="s">
        <v>85</v>
      </c>
    </row>
    <row r="700" s="13" customFormat="1">
      <c r="A700" s="13"/>
      <c r="B700" s="240"/>
      <c r="C700" s="241"/>
      <c r="D700" s="235" t="s">
        <v>205</v>
      </c>
      <c r="E700" s="242" t="s">
        <v>1</v>
      </c>
      <c r="F700" s="243" t="s">
        <v>851</v>
      </c>
      <c r="G700" s="241"/>
      <c r="H700" s="244">
        <v>20</v>
      </c>
      <c r="I700" s="245"/>
      <c r="J700" s="245"/>
      <c r="K700" s="241"/>
      <c r="L700" s="241"/>
      <c r="M700" s="246"/>
      <c r="N700" s="247"/>
      <c r="O700" s="248"/>
      <c r="P700" s="248"/>
      <c r="Q700" s="248"/>
      <c r="R700" s="248"/>
      <c r="S700" s="248"/>
      <c r="T700" s="248"/>
      <c r="U700" s="248"/>
      <c r="V700" s="248"/>
      <c r="W700" s="248"/>
      <c r="X700" s="249"/>
      <c r="Y700" s="13"/>
      <c r="Z700" s="13"/>
      <c r="AA700" s="13"/>
      <c r="AB700" s="13"/>
      <c r="AC700" s="13"/>
      <c r="AD700" s="13"/>
      <c r="AE700" s="13"/>
      <c r="AT700" s="250" t="s">
        <v>205</v>
      </c>
      <c r="AU700" s="250" t="s">
        <v>85</v>
      </c>
      <c r="AV700" s="13" t="s">
        <v>85</v>
      </c>
      <c r="AW700" s="13" t="s">
        <v>5</v>
      </c>
      <c r="AX700" s="13" t="s">
        <v>76</v>
      </c>
      <c r="AY700" s="250" t="s">
        <v>168</v>
      </c>
    </row>
    <row r="701" s="14" customFormat="1">
      <c r="A701" s="14"/>
      <c r="B701" s="251"/>
      <c r="C701" s="252"/>
      <c r="D701" s="235" t="s">
        <v>205</v>
      </c>
      <c r="E701" s="253" t="s">
        <v>1</v>
      </c>
      <c r="F701" s="254" t="s">
        <v>207</v>
      </c>
      <c r="G701" s="252"/>
      <c r="H701" s="255">
        <v>20</v>
      </c>
      <c r="I701" s="256"/>
      <c r="J701" s="256"/>
      <c r="K701" s="252"/>
      <c r="L701" s="252"/>
      <c r="M701" s="257"/>
      <c r="N701" s="258"/>
      <c r="O701" s="259"/>
      <c r="P701" s="259"/>
      <c r="Q701" s="259"/>
      <c r="R701" s="259"/>
      <c r="S701" s="259"/>
      <c r="T701" s="259"/>
      <c r="U701" s="259"/>
      <c r="V701" s="259"/>
      <c r="W701" s="259"/>
      <c r="X701" s="260"/>
      <c r="Y701" s="14"/>
      <c r="Z701" s="14"/>
      <c r="AA701" s="14"/>
      <c r="AB701" s="14"/>
      <c r="AC701" s="14"/>
      <c r="AD701" s="14"/>
      <c r="AE701" s="14"/>
      <c r="AT701" s="261" t="s">
        <v>205</v>
      </c>
      <c r="AU701" s="261" t="s">
        <v>85</v>
      </c>
      <c r="AV701" s="14" t="s">
        <v>175</v>
      </c>
      <c r="AW701" s="14" t="s">
        <v>5</v>
      </c>
      <c r="AX701" s="14" t="s">
        <v>83</v>
      </c>
      <c r="AY701" s="261" t="s">
        <v>168</v>
      </c>
    </row>
    <row r="702" s="2" customFormat="1" ht="24.15" customHeight="1">
      <c r="A702" s="38"/>
      <c r="B702" s="39"/>
      <c r="C702" s="262" t="s">
        <v>842</v>
      </c>
      <c r="D702" s="262" t="s">
        <v>304</v>
      </c>
      <c r="E702" s="263" t="s">
        <v>853</v>
      </c>
      <c r="F702" s="264" t="s">
        <v>854</v>
      </c>
      <c r="G702" s="265" t="s">
        <v>203</v>
      </c>
      <c r="H702" s="266">
        <v>21.6</v>
      </c>
      <c r="I702" s="267"/>
      <c r="J702" s="268"/>
      <c r="K702" s="269">
        <f>ROUND(P702*H702,2)</f>
        <v>0</v>
      </c>
      <c r="L702" s="264" t="s">
        <v>1</v>
      </c>
      <c r="M702" s="270"/>
      <c r="N702" s="271" t="s">
        <v>1</v>
      </c>
      <c r="O702" s="229" t="s">
        <v>39</v>
      </c>
      <c r="P702" s="230">
        <f>I702+J702</f>
        <v>0</v>
      </c>
      <c r="Q702" s="230">
        <f>ROUND(I702*H702,2)</f>
        <v>0</v>
      </c>
      <c r="R702" s="230">
        <f>ROUND(J702*H702,2)</f>
        <v>0</v>
      </c>
      <c r="S702" s="91"/>
      <c r="T702" s="231">
        <f>S702*H702</f>
        <v>0</v>
      </c>
      <c r="U702" s="231">
        <v>0</v>
      </c>
      <c r="V702" s="231">
        <f>U702*H702</f>
        <v>0</v>
      </c>
      <c r="W702" s="231">
        <v>0</v>
      </c>
      <c r="X702" s="232">
        <f>W702*H702</f>
        <v>0</v>
      </c>
      <c r="Y702" s="38"/>
      <c r="Z702" s="38"/>
      <c r="AA702" s="38"/>
      <c r="AB702" s="38"/>
      <c r="AC702" s="38"/>
      <c r="AD702" s="38"/>
      <c r="AE702" s="38"/>
      <c r="AR702" s="233" t="s">
        <v>236</v>
      </c>
      <c r="AT702" s="233" t="s">
        <v>304</v>
      </c>
      <c r="AU702" s="233" t="s">
        <v>85</v>
      </c>
      <c r="AY702" s="17" t="s">
        <v>168</v>
      </c>
      <c r="BE702" s="234">
        <f>IF(O702="základní",K702,0)</f>
        <v>0</v>
      </c>
      <c r="BF702" s="234">
        <f>IF(O702="snížená",K702,0)</f>
        <v>0</v>
      </c>
      <c r="BG702" s="234">
        <f>IF(O702="zákl. přenesená",K702,0)</f>
        <v>0</v>
      </c>
      <c r="BH702" s="234">
        <f>IF(O702="sníž. přenesená",K702,0)</f>
        <v>0</v>
      </c>
      <c r="BI702" s="234">
        <f>IF(O702="nulová",K702,0)</f>
        <v>0</v>
      </c>
      <c r="BJ702" s="17" t="s">
        <v>83</v>
      </c>
      <c r="BK702" s="234">
        <f>ROUND(P702*H702,2)</f>
        <v>0</v>
      </c>
      <c r="BL702" s="17" t="s">
        <v>198</v>
      </c>
      <c r="BM702" s="233" t="s">
        <v>845</v>
      </c>
    </row>
    <row r="703" s="2" customFormat="1">
      <c r="A703" s="38"/>
      <c r="B703" s="39"/>
      <c r="C703" s="40"/>
      <c r="D703" s="235" t="s">
        <v>176</v>
      </c>
      <c r="E703" s="40"/>
      <c r="F703" s="236" t="s">
        <v>854</v>
      </c>
      <c r="G703" s="40"/>
      <c r="H703" s="40"/>
      <c r="I703" s="237"/>
      <c r="J703" s="237"/>
      <c r="K703" s="40"/>
      <c r="L703" s="40"/>
      <c r="M703" s="44"/>
      <c r="N703" s="238"/>
      <c r="O703" s="239"/>
      <c r="P703" s="91"/>
      <c r="Q703" s="91"/>
      <c r="R703" s="91"/>
      <c r="S703" s="91"/>
      <c r="T703" s="91"/>
      <c r="U703" s="91"/>
      <c r="V703" s="91"/>
      <c r="W703" s="91"/>
      <c r="X703" s="92"/>
      <c r="Y703" s="38"/>
      <c r="Z703" s="38"/>
      <c r="AA703" s="38"/>
      <c r="AB703" s="38"/>
      <c r="AC703" s="38"/>
      <c r="AD703" s="38"/>
      <c r="AE703" s="38"/>
      <c r="AT703" s="17" t="s">
        <v>176</v>
      </c>
      <c r="AU703" s="17" t="s">
        <v>85</v>
      </c>
    </row>
    <row r="704" s="2" customFormat="1">
      <c r="A704" s="38"/>
      <c r="B704" s="39"/>
      <c r="C704" s="40"/>
      <c r="D704" s="235" t="s">
        <v>308</v>
      </c>
      <c r="E704" s="40"/>
      <c r="F704" s="272" t="s">
        <v>856</v>
      </c>
      <c r="G704" s="40"/>
      <c r="H704" s="40"/>
      <c r="I704" s="237"/>
      <c r="J704" s="237"/>
      <c r="K704" s="40"/>
      <c r="L704" s="40"/>
      <c r="M704" s="44"/>
      <c r="N704" s="238"/>
      <c r="O704" s="239"/>
      <c r="P704" s="91"/>
      <c r="Q704" s="91"/>
      <c r="R704" s="91"/>
      <c r="S704" s="91"/>
      <c r="T704" s="91"/>
      <c r="U704" s="91"/>
      <c r="V704" s="91"/>
      <c r="W704" s="91"/>
      <c r="X704" s="92"/>
      <c r="Y704" s="38"/>
      <c r="Z704" s="38"/>
      <c r="AA704" s="38"/>
      <c r="AB704" s="38"/>
      <c r="AC704" s="38"/>
      <c r="AD704" s="38"/>
      <c r="AE704" s="38"/>
      <c r="AT704" s="17" t="s">
        <v>308</v>
      </c>
      <c r="AU704" s="17" t="s">
        <v>85</v>
      </c>
    </row>
    <row r="705" s="13" customFormat="1">
      <c r="A705" s="13"/>
      <c r="B705" s="240"/>
      <c r="C705" s="241"/>
      <c r="D705" s="235" t="s">
        <v>205</v>
      </c>
      <c r="E705" s="242" t="s">
        <v>1</v>
      </c>
      <c r="F705" s="243" t="s">
        <v>857</v>
      </c>
      <c r="G705" s="241"/>
      <c r="H705" s="244">
        <v>21.6</v>
      </c>
      <c r="I705" s="245"/>
      <c r="J705" s="245"/>
      <c r="K705" s="241"/>
      <c r="L705" s="241"/>
      <c r="M705" s="246"/>
      <c r="N705" s="247"/>
      <c r="O705" s="248"/>
      <c r="P705" s="248"/>
      <c r="Q705" s="248"/>
      <c r="R705" s="248"/>
      <c r="S705" s="248"/>
      <c r="T705" s="248"/>
      <c r="U705" s="248"/>
      <c r="V705" s="248"/>
      <c r="W705" s="248"/>
      <c r="X705" s="249"/>
      <c r="Y705" s="13"/>
      <c r="Z705" s="13"/>
      <c r="AA705" s="13"/>
      <c r="AB705" s="13"/>
      <c r="AC705" s="13"/>
      <c r="AD705" s="13"/>
      <c r="AE705" s="13"/>
      <c r="AT705" s="250" t="s">
        <v>205</v>
      </c>
      <c r="AU705" s="250" t="s">
        <v>85</v>
      </c>
      <c r="AV705" s="13" t="s">
        <v>85</v>
      </c>
      <c r="AW705" s="13" t="s">
        <v>5</v>
      </c>
      <c r="AX705" s="13" t="s">
        <v>76</v>
      </c>
      <c r="AY705" s="250" t="s">
        <v>168</v>
      </c>
    </row>
    <row r="706" s="14" customFormat="1">
      <c r="A706" s="14"/>
      <c r="B706" s="251"/>
      <c r="C706" s="252"/>
      <c r="D706" s="235" t="s">
        <v>205</v>
      </c>
      <c r="E706" s="253" t="s">
        <v>1</v>
      </c>
      <c r="F706" s="254" t="s">
        <v>207</v>
      </c>
      <c r="G706" s="252"/>
      <c r="H706" s="255">
        <v>21.6</v>
      </c>
      <c r="I706" s="256"/>
      <c r="J706" s="256"/>
      <c r="K706" s="252"/>
      <c r="L706" s="252"/>
      <c r="M706" s="257"/>
      <c r="N706" s="258"/>
      <c r="O706" s="259"/>
      <c r="P706" s="259"/>
      <c r="Q706" s="259"/>
      <c r="R706" s="259"/>
      <c r="S706" s="259"/>
      <c r="T706" s="259"/>
      <c r="U706" s="259"/>
      <c r="V706" s="259"/>
      <c r="W706" s="259"/>
      <c r="X706" s="260"/>
      <c r="Y706" s="14"/>
      <c r="Z706" s="14"/>
      <c r="AA706" s="14"/>
      <c r="AB706" s="14"/>
      <c r="AC706" s="14"/>
      <c r="AD706" s="14"/>
      <c r="AE706" s="14"/>
      <c r="AT706" s="261" t="s">
        <v>205</v>
      </c>
      <c r="AU706" s="261" t="s">
        <v>85</v>
      </c>
      <c r="AV706" s="14" t="s">
        <v>175</v>
      </c>
      <c r="AW706" s="14" t="s">
        <v>5</v>
      </c>
      <c r="AX706" s="14" t="s">
        <v>83</v>
      </c>
      <c r="AY706" s="261" t="s">
        <v>168</v>
      </c>
    </row>
    <row r="707" s="2" customFormat="1" ht="33" customHeight="1">
      <c r="A707" s="38"/>
      <c r="B707" s="39"/>
      <c r="C707" s="221" t="s">
        <v>516</v>
      </c>
      <c r="D707" s="221" t="s">
        <v>171</v>
      </c>
      <c r="E707" s="222" t="s">
        <v>858</v>
      </c>
      <c r="F707" s="223" t="s">
        <v>859</v>
      </c>
      <c r="G707" s="224" t="s">
        <v>203</v>
      </c>
      <c r="H707" s="225">
        <v>48.1</v>
      </c>
      <c r="I707" s="226"/>
      <c r="J707" s="226"/>
      <c r="K707" s="227">
        <f>ROUND(P707*H707,2)</f>
        <v>0</v>
      </c>
      <c r="L707" s="223" t="s">
        <v>1</v>
      </c>
      <c r="M707" s="44"/>
      <c r="N707" s="228" t="s">
        <v>1</v>
      </c>
      <c r="O707" s="229" t="s">
        <v>39</v>
      </c>
      <c r="P707" s="230">
        <f>I707+J707</f>
        <v>0</v>
      </c>
      <c r="Q707" s="230">
        <f>ROUND(I707*H707,2)</f>
        <v>0</v>
      </c>
      <c r="R707" s="230">
        <f>ROUND(J707*H707,2)</f>
        <v>0</v>
      </c>
      <c r="S707" s="91"/>
      <c r="T707" s="231">
        <f>S707*H707</f>
        <v>0</v>
      </c>
      <c r="U707" s="231">
        <v>0</v>
      </c>
      <c r="V707" s="231">
        <f>U707*H707</f>
        <v>0</v>
      </c>
      <c r="W707" s="231">
        <v>0</v>
      </c>
      <c r="X707" s="232">
        <f>W707*H707</f>
        <v>0</v>
      </c>
      <c r="Y707" s="38"/>
      <c r="Z707" s="38"/>
      <c r="AA707" s="38"/>
      <c r="AB707" s="38"/>
      <c r="AC707" s="38"/>
      <c r="AD707" s="38"/>
      <c r="AE707" s="38"/>
      <c r="AR707" s="233" t="s">
        <v>198</v>
      </c>
      <c r="AT707" s="233" t="s">
        <v>171</v>
      </c>
      <c r="AU707" s="233" t="s">
        <v>85</v>
      </c>
      <c r="AY707" s="17" t="s">
        <v>168</v>
      </c>
      <c r="BE707" s="234">
        <f>IF(O707="základní",K707,0)</f>
        <v>0</v>
      </c>
      <c r="BF707" s="234">
        <f>IF(O707="snížená",K707,0)</f>
        <v>0</v>
      </c>
      <c r="BG707" s="234">
        <f>IF(O707="zákl. přenesená",K707,0)</f>
        <v>0</v>
      </c>
      <c r="BH707" s="234">
        <f>IF(O707="sníž. přenesená",K707,0)</f>
        <v>0</v>
      </c>
      <c r="BI707" s="234">
        <f>IF(O707="nulová",K707,0)</f>
        <v>0</v>
      </c>
      <c r="BJ707" s="17" t="s">
        <v>83</v>
      </c>
      <c r="BK707" s="234">
        <f>ROUND(P707*H707,2)</f>
        <v>0</v>
      </c>
      <c r="BL707" s="17" t="s">
        <v>198</v>
      </c>
      <c r="BM707" s="233" t="s">
        <v>850</v>
      </c>
    </row>
    <row r="708" s="2" customFormat="1">
      <c r="A708" s="38"/>
      <c r="B708" s="39"/>
      <c r="C708" s="40"/>
      <c r="D708" s="235" t="s">
        <v>176</v>
      </c>
      <c r="E708" s="40"/>
      <c r="F708" s="236" t="s">
        <v>859</v>
      </c>
      <c r="G708" s="40"/>
      <c r="H708" s="40"/>
      <c r="I708" s="237"/>
      <c r="J708" s="237"/>
      <c r="K708" s="40"/>
      <c r="L708" s="40"/>
      <c r="M708" s="44"/>
      <c r="N708" s="238"/>
      <c r="O708" s="239"/>
      <c r="P708" s="91"/>
      <c r="Q708" s="91"/>
      <c r="R708" s="91"/>
      <c r="S708" s="91"/>
      <c r="T708" s="91"/>
      <c r="U708" s="91"/>
      <c r="V708" s="91"/>
      <c r="W708" s="91"/>
      <c r="X708" s="92"/>
      <c r="Y708" s="38"/>
      <c r="Z708" s="38"/>
      <c r="AA708" s="38"/>
      <c r="AB708" s="38"/>
      <c r="AC708" s="38"/>
      <c r="AD708" s="38"/>
      <c r="AE708" s="38"/>
      <c r="AT708" s="17" t="s">
        <v>176</v>
      </c>
      <c r="AU708" s="17" t="s">
        <v>85</v>
      </c>
    </row>
    <row r="709" s="2" customFormat="1" ht="24.15" customHeight="1">
      <c r="A709" s="38"/>
      <c r="B709" s="39"/>
      <c r="C709" s="262" t="s">
        <v>852</v>
      </c>
      <c r="D709" s="262" t="s">
        <v>304</v>
      </c>
      <c r="E709" s="263" t="s">
        <v>862</v>
      </c>
      <c r="F709" s="264" t="s">
        <v>863</v>
      </c>
      <c r="G709" s="265" t="s">
        <v>203</v>
      </c>
      <c r="H709" s="266">
        <v>51.948</v>
      </c>
      <c r="I709" s="267"/>
      <c r="J709" s="268"/>
      <c r="K709" s="269">
        <f>ROUND(P709*H709,2)</f>
        <v>0</v>
      </c>
      <c r="L709" s="264" t="s">
        <v>1</v>
      </c>
      <c r="M709" s="270"/>
      <c r="N709" s="271" t="s">
        <v>1</v>
      </c>
      <c r="O709" s="229" t="s">
        <v>39</v>
      </c>
      <c r="P709" s="230">
        <f>I709+J709</f>
        <v>0</v>
      </c>
      <c r="Q709" s="230">
        <f>ROUND(I709*H709,2)</f>
        <v>0</v>
      </c>
      <c r="R709" s="230">
        <f>ROUND(J709*H709,2)</f>
        <v>0</v>
      </c>
      <c r="S709" s="91"/>
      <c r="T709" s="231">
        <f>S709*H709</f>
        <v>0</v>
      </c>
      <c r="U709" s="231">
        <v>0</v>
      </c>
      <c r="V709" s="231">
        <f>U709*H709</f>
        <v>0</v>
      </c>
      <c r="W709" s="231">
        <v>0</v>
      </c>
      <c r="X709" s="232">
        <f>W709*H709</f>
        <v>0</v>
      </c>
      <c r="Y709" s="38"/>
      <c r="Z709" s="38"/>
      <c r="AA709" s="38"/>
      <c r="AB709" s="38"/>
      <c r="AC709" s="38"/>
      <c r="AD709" s="38"/>
      <c r="AE709" s="38"/>
      <c r="AR709" s="233" t="s">
        <v>236</v>
      </c>
      <c r="AT709" s="233" t="s">
        <v>304</v>
      </c>
      <c r="AU709" s="233" t="s">
        <v>85</v>
      </c>
      <c r="AY709" s="17" t="s">
        <v>168</v>
      </c>
      <c r="BE709" s="234">
        <f>IF(O709="základní",K709,0)</f>
        <v>0</v>
      </c>
      <c r="BF709" s="234">
        <f>IF(O709="snížená",K709,0)</f>
        <v>0</v>
      </c>
      <c r="BG709" s="234">
        <f>IF(O709="zákl. přenesená",K709,0)</f>
        <v>0</v>
      </c>
      <c r="BH709" s="234">
        <f>IF(O709="sníž. přenesená",K709,0)</f>
        <v>0</v>
      </c>
      <c r="BI709" s="234">
        <f>IF(O709="nulová",K709,0)</f>
        <v>0</v>
      </c>
      <c r="BJ709" s="17" t="s">
        <v>83</v>
      </c>
      <c r="BK709" s="234">
        <f>ROUND(P709*H709,2)</f>
        <v>0</v>
      </c>
      <c r="BL709" s="17" t="s">
        <v>198</v>
      </c>
      <c r="BM709" s="233" t="s">
        <v>855</v>
      </c>
    </row>
    <row r="710" s="2" customFormat="1">
      <c r="A710" s="38"/>
      <c r="B710" s="39"/>
      <c r="C710" s="40"/>
      <c r="D710" s="235" t="s">
        <v>176</v>
      </c>
      <c r="E710" s="40"/>
      <c r="F710" s="236" t="s">
        <v>863</v>
      </c>
      <c r="G710" s="40"/>
      <c r="H710" s="40"/>
      <c r="I710" s="237"/>
      <c r="J710" s="237"/>
      <c r="K710" s="40"/>
      <c r="L710" s="40"/>
      <c r="M710" s="44"/>
      <c r="N710" s="238"/>
      <c r="O710" s="239"/>
      <c r="P710" s="91"/>
      <c r="Q710" s="91"/>
      <c r="R710" s="91"/>
      <c r="S710" s="91"/>
      <c r="T710" s="91"/>
      <c r="U710" s="91"/>
      <c r="V710" s="91"/>
      <c r="W710" s="91"/>
      <c r="X710" s="92"/>
      <c r="Y710" s="38"/>
      <c r="Z710" s="38"/>
      <c r="AA710" s="38"/>
      <c r="AB710" s="38"/>
      <c r="AC710" s="38"/>
      <c r="AD710" s="38"/>
      <c r="AE710" s="38"/>
      <c r="AT710" s="17" t="s">
        <v>176</v>
      </c>
      <c r="AU710" s="17" t="s">
        <v>85</v>
      </c>
    </row>
    <row r="711" s="2" customFormat="1">
      <c r="A711" s="38"/>
      <c r="B711" s="39"/>
      <c r="C711" s="40"/>
      <c r="D711" s="235" t="s">
        <v>308</v>
      </c>
      <c r="E711" s="40"/>
      <c r="F711" s="272" t="s">
        <v>865</v>
      </c>
      <c r="G711" s="40"/>
      <c r="H711" s="40"/>
      <c r="I711" s="237"/>
      <c r="J711" s="237"/>
      <c r="K711" s="40"/>
      <c r="L711" s="40"/>
      <c r="M711" s="44"/>
      <c r="N711" s="238"/>
      <c r="O711" s="239"/>
      <c r="P711" s="91"/>
      <c r="Q711" s="91"/>
      <c r="R711" s="91"/>
      <c r="S711" s="91"/>
      <c r="T711" s="91"/>
      <c r="U711" s="91"/>
      <c r="V711" s="91"/>
      <c r="W711" s="91"/>
      <c r="X711" s="92"/>
      <c r="Y711" s="38"/>
      <c r="Z711" s="38"/>
      <c r="AA711" s="38"/>
      <c r="AB711" s="38"/>
      <c r="AC711" s="38"/>
      <c r="AD711" s="38"/>
      <c r="AE711" s="38"/>
      <c r="AT711" s="17" t="s">
        <v>308</v>
      </c>
      <c r="AU711" s="17" t="s">
        <v>85</v>
      </c>
    </row>
    <row r="712" s="13" customFormat="1">
      <c r="A712" s="13"/>
      <c r="B712" s="240"/>
      <c r="C712" s="241"/>
      <c r="D712" s="235" t="s">
        <v>205</v>
      </c>
      <c r="E712" s="242" t="s">
        <v>1</v>
      </c>
      <c r="F712" s="243" t="s">
        <v>866</v>
      </c>
      <c r="G712" s="241"/>
      <c r="H712" s="244">
        <v>51.948</v>
      </c>
      <c r="I712" s="245"/>
      <c r="J712" s="245"/>
      <c r="K712" s="241"/>
      <c r="L712" s="241"/>
      <c r="M712" s="246"/>
      <c r="N712" s="247"/>
      <c r="O712" s="248"/>
      <c r="P712" s="248"/>
      <c r="Q712" s="248"/>
      <c r="R712" s="248"/>
      <c r="S712" s="248"/>
      <c r="T712" s="248"/>
      <c r="U712" s="248"/>
      <c r="V712" s="248"/>
      <c r="W712" s="248"/>
      <c r="X712" s="249"/>
      <c r="Y712" s="13"/>
      <c r="Z712" s="13"/>
      <c r="AA712" s="13"/>
      <c r="AB712" s="13"/>
      <c r="AC712" s="13"/>
      <c r="AD712" s="13"/>
      <c r="AE712" s="13"/>
      <c r="AT712" s="250" t="s">
        <v>205</v>
      </c>
      <c r="AU712" s="250" t="s">
        <v>85</v>
      </c>
      <c r="AV712" s="13" t="s">
        <v>85</v>
      </c>
      <c r="AW712" s="13" t="s">
        <v>5</v>
      </c>
      <c r="AX712" s="13" t="s">
        <v>76</v>
      </c>
      <c r="AY712" s="250" t="s">
        <v>168</v>
      </c>
    </row>
    <row r="713" s="14" customFormat="1">
      <c r="A713" s="14"/>
      <c r="B713" s="251"/>
      <c r="C713" s="252"/>
      <c r="D713" s="235" t="s">
        <v>205</v>
      </c>
      <c r="E713" s="253" t="s">
        <v>1</v>
      </c>
      <c r="F713" s="254" t="s">
        <v>207</v>
      </c>
      <c r="G713" s="252"/>
      <c r="H713" s="255">
        <v>51.948</v>
      </c>
      <c r="I713" s="256"/>
      <c r="J713" s="256"/>
      <c r="K713" s="252"/>
      <c r="L713" s="252"/>
      <c r="M713" s="257"/>
      <c r="N713" s="258"/>
      <c r="O713" s="259"/>
      <c r="P713" s="259"/>
      <c r="Q713" s="259"/>
      <c r="R713" s="259"/>
      <c r="S713" s="259"/>
      <c r="T713" s="259"/>
      <c r="U713" s="259"/>
      <c r="V713" s="259"/>
      <c r="W713" s="259"/>
      <c r="X713" s="260"/>
      <c r="Y713" s="14"/>
      <c r="Z713" s="14"/>
      <c r="AA713" s="14"/>
      <c r="AB713" s="14"/>
      <c r="AC713" s="14"/>
      <c r="AD713" s="14"/>
      <c r="AE713" s="14"/>
      <c r="AT713" s="261" t="s">
        <v>205</v>
      </c>
      <c r="AU713" s="261" t="s">
        <v>85</v>
      </c>
      <c r="AV713" s="14" t="s">
        <v>175</v>
      </c>
      <c r="AW713" s="14" t="s">
        <v>5</v>
      </c>
      <c r="AX713" s="14" t="s">
        <v>83</v>
      </c>
      <c r="AY713" s="261" t="s">
        <v>168</v>
      </c>
    </row>
    <row r="714" s="2" customFormat="1" ht="24.15" customHeight="1">
      <c r="A714" s="38"/>
      <c r="B714" s="39"/>
      <c r="C714" s="221" t="s">
        <v>521</v>
      </c>
      <c r="D714" s="221" t="s">
        <v>171</v>
      </c>
      <c r="E714" s="222" t="s">
        <v>867</v>
      </c>
      <c r="F714" s="223" t="s">
        <v>868</v>
      </c>
      <c r="G714" s="224" t="s">
        <v>203</v>
      </c>
      <c r="H714" s="225">
        <v>79.36</v>
      </c>
      <c r="I714" s="226"/>
      <c r="J714" s="226"/>
      <c r="K714" s="227">
        <f>ROUND(P714*H714,2)</f>
        <v>0</v>
      </c>
      <c r="L714" s="223" t="s">
        <v>1</v>
      </c>
      <c r="M714" s="44"/>
      <c r="N714" s="228" t="s">
        <v>1</v>
      </c>
      <c r="O714" s="229" t="s">
        <v>39</v>
      </c>
      <c r="P714" s="230">
        <f>I714+J714</f>
        <v>0</v>
      </c>
      <c r="Q714" s="230">
        <f>ROUND(I714*H714,2)</f>
        <v>0</v>
      </c>
      <c r="R714" s="230">
        <f>ROUND(J714*H714,2)</f>
        <v>0</v>
      </c>
      <c r="S714" s="91"/>
      <c r="T714" s="231">
        <f>S714*H714</f>
        <v>0</v>
      </c>
      <c r="U714" s="231">
        <v>0</v>
      </c>
      <c r="V714" s="231">
        <f>U714*H714</f>
        <v>0</v>
      </c>
      <c r="W714" s="231">
        <v>0</v>
      </c>
      <c r="X714" s="232">
        <f>W714*H714</f>
        <v>0</v>
      </c>
      <c r="Y714" s="38"/>
      <c r="Z714" s="38"/>
      <c r="AA714" s="38"/>
      <c r="AB714" s="38"/>
      <c r="AC714" s="38"/>
      <c r="AD714" s="38"/>
      <c r="AE714" s="38"/>
      <c r="AR714" s="233" t="s">
        <v>198</v>
      </c>
      <c r="AT714" s="233" t="s">
        <v>171</v>
      </c>
      <c r="AU714" s="233" t="s">
        <v>85</v>
      </c>
      <c r="AY714" s="17" t="s">
        <v>168</v>
      </c>
      <c r="BE714" s="234">
        <f>IF(O714="základní",K714,0)</f>
        <v>0</v>
      </c>
      <c r="BF714" s="234">
        <f>IF(O714="snížená",K714,0)</f>
        <v>0</v>
      </c>
      <c r="BG714" s="234">
        <f>IF(O714="zákl. přenesená",K714,0)</f>
        <v>0</v>
      </c>
      <c r="BH714" s="234">
        <f>IF(O714="sníž. přenesená",K714,0)</f>
        <v>0</v>
      </c>
      <c r="BI714" s="234">
        <f>IF(O714="nulová",K714,0)</f>
        <v>0</v>
      </c>
      <c r="BJ714" s="17" t="s">
        <v>83</v>
      </c>
      <c r="BK714" s="234">
        <f>ROUND(P714*H714,2)</f>
        <v>0</v>
      </c>
      <c r="BL714" s="17" t="s">
        <v>198</v>
      </c>
      <c r="BM714" s="233" t="s">
        <v>860</v>
      </c>
    </row>
    <row r="715" s="2" customFormat="1">
      <c r="A715" s="38"/>
      <c r="B715" s="39"/>
      <c r="C715" s="40"/>
      <c r="D715" s="235" t="s">
        <v>176</v>
      </c>
      <c r="E715" s="40"/>
      <c r="F715" s="236" t="s">
        <v>868</v>
      </c>
      <c r="G715" s="40"/>
      <c r="H715" s="40"/>
      <c r="I715" s="237"/>
      <c r="J715" s="237"/>
      <c r="K715" s="40"/>
      <c r="L715" s="40"/>
      <c r="M715" s="44"/>
      <c r="N715" s="238"/>
      <c r="O715" s="239"/>
      <c r="P715" s="91"/>
      <c r="Q715" s="91"/>
      <c r="R715" s="91"/>
      <c r="S715" s="91"/>
      <c r="T715" s="91"/>
      <c r="U715" s="91"/>
      <c r="V715" s="91"/>
      <c r="W715" s="91"/>
      <c r="X715" s="92"/>
      <c r="Y715" s="38"/>
      <c r="Z715" s="38"/>
      <c r="AA715" s="38"/>
      <c r="AB715" s="38"/>
      <c r="AC715" s="38"/>
      <c r="AD715" s="38"/>
      <c r="AE715" s="38"/>
      <c r="AT715" s="17" t="s">
        <v>176</v>
      </c>
      <c r="AU715" s="17" t="s">
        <v>85</v>
      </c>
    </row>
    <row r="716" s="2" customFormat="1" ht="44.25" customHeight="1">
      <c r="A716" s="38"/>
      <c r="B716" s="39"/>
      <c r="C716" s="262" t="s">
        <v>861</v>
      </c>
      <c r="D716" s="262" t="s">
        <v>304</v>
      </c>
      <c r="E716" s="263" t="s">
        <v>871</v>
      </c>
      <c r="F716" s="264" t="s">
        <v>872</v>
      </c>
      <c r="G716" s="265" t="s">
        <v>203</v>
      </c>
      <c r="H716" s="266">
        <v>83.328</v>
      </c>
      <c r="I716" s="267"/>
      <c r="J716" s="268"/>
      <c r="K716" s="269">
        <f>ROUND(P716*H716,2)</f>
        <v>0</v>
      </c>
      <c r="L716" s="264" t="s">
        <v>1</v>
      </c>
      <c r="M716" s="270"/>
      <c r="N716" s="271" t="s">
        <v>1</v>
      </c>
      <c r="O716" s="229" t="s">
        <v>39</v>
      </c>
      <c r="P716" s="230">
        <f>I716+J716</f>
        <v>0</v>
      </c>
      <c r="Q716" s="230">
        <f>ROUND(I716*H716,2)</f>
        <v>0</v>
      </c>
      <c r="R716" s="230">
        <f>ROUND(J716*H716,2)</f>
        <v>0</v>
      </c>
      <c r="S716" s="91"/>
      <c r="T716" s="231">
        <f>S716*H716</f>
        <v>0</v>
      </c>
      <c r="U716" s="231">
        <v>0</v>
      </c>
      <c r="V716" s="231">
        <f>U716*H716</f>
        <v>0</v>
      </c>
      <c r="W716" s="231">
        <v>0</v>
      </c>
      <c r="X716" s="232">
        <f>W716*H716</f>
        <v>0</v>
      </c>
      <c r="Y716" s="38"/>
      <c r="Z716" s="38"/>
      <c r="AA716" s="38"/>
      <c r="AB716" s="38"/>
      <c r="AC716" s="38"/>
      <c r="AD716" s="38"/>
      <c r="AE716" s="38"/>
      <c r="AR716" s="233" t="s">
        <v>236</v>
      </c>
      <c r="AT716" s="233" t="s">
        <v>304</v>
      </c>
      <c r="AU716" s="233" t="s">
        <v>85</v>
      </c>
      <c r="AY716" s="17" t="s">
        <v>168</v>
      </c>
      <c r="BE716" s="234">
        <f>IF(O716="základní",K716,0)</f>
        <v>0</v>
      </c>
      <c r="BF716" s="234">
        <f>IF(O716="snížená",K716,0)</f>
        <v>0</v>
      </c>
      <c r="BG716" s="234">
        <f>IF(O716="zákl. přenesená",K716,0)</f>
        <v>0</v>
      </c>
      <c r="BH716" s="234">
        <f>IF(O716="sníž. přenesená",K716,0)</f>
        <v>0</v>
      </c>
      <c r="BI716" s="234">
        <f>IF(O716="nulová",K716,0)</f>
        <v>0</v>
      </c>
      <c r="BJ716" s="17" t="s">
        <v>83</v>
      </c>
      <c r="BK716" s="234">
        <f>ROUND(P716*H716,2)</f>
        <v>0</v>
      </c>
      <c r="BL716" s="17" t="s">
        <v>198</v>
      </c>
      <c r="BM716" s="233" t="s">
        <v>864</v>
      </c>
    </row>
    <row r="717" s="2" customFormat="1">
      <c r="A717" s="38"/>
      <c r="B717" s="39"/>
      <c r="C717" s="40"/>
      <c r="D717" s="235" t="s">
        <v>176</v>
      </c>
      <c r="E717" s="40"/>
      <c r="F717" s="236" t="s">
        <v>872</v>
      </c>
      <c r="G717" s="40"/>
      <c r="H717" s="40"/>
      <c r="I717" s="237"/>
      <c r="J717" s="237"/>
      <c r="K717" s="40"/>
      <c r="L717" s="40"/>
      <c r="M717" s="44"/>
      <c r="N717" s="238"/>
      <c r="O717" s="239"/>
      <c r="P717" s="91"/>
      <c r="Q717" s="91"/>
      <c r="R717" s="91"/>
      <c r="S717" s="91"/>
      <c r="T717" s="91"/>
      <c r="U717" s="91"/>
      <c r="V717" s="91"/>
      <c r="W717" s="91"/>
      <c r="X717" s="92"/>
      <c r="Y717" s="38"/>
      <c r="Z717" s="38"/>
      <c r="AA717" s="38"/>
      <c r="AB717" s="38"/>
      <c r="AC717" s="38"/>
      <c r="AD717" s="38"/>
      <c r="AE717" s="38"/>
      <c r="AT717" s="17" t="s">
        <v>176</v>
      </c>
      <c r="AU717" s="17" t="s">
        <v>85</v>
      </c>
    </row>
    <row r="718" s="2" customFormat="1">
      <c r="A718" s="38"/>
      <c r="B718" s="39"/>
      <c r="C718" s="40"/>
      <c r="D718" s="235" t="s">
        <v>308</v>
      </c>
      <c r="E718" s="40"/>
      <c r="F718" s="272" t="s">
        <v>874</v>
      </c>
      <c r="G718" s="40"/>
      <c r="H718" s="40"/>
      <c r="I718" s="237"/>
      <c r="J718" s="237"/>
      <c r="K718" s="40"/>
      <c r="L718" s="40"/>
      <c r="M718" s="44"/>
      <c r="N718" s="238"/>
      <c r="O718" s="239"/>
      <c r="P718" s="91"/>
      <c r="Q718" s="91"/>
      <c r="R718" s="91"/>
      <c r="S718" s="91"/>
      <c r="T718" s="91"/>
      <c r="U718" s="91"/>
      <c r="V718" s="91"/>
      <c r="W718" s="91"/>
      <c r="X718" s="92"/>
      <c r="Y718" s="38"/>
      <c r="Z718" s="38"/>
      <c r="AA718" s="38"/>
      <c r="AB718" s="38"/>
      <c r="AC718" s="38"/>
      <c r="AD718" s="38"/>
      <c r="AE718" s="38"/>
      <c r="AT718" s="17" t="s">
        <v>308</v>
      </c>
      <c r="AU718" s="17" t="s">
        <v>85</v>
      </c>
    </row>
    <row r="719" s="13" customFormat="1">
      <c r="A719" s="13"/>
      <c r="B719" s="240"/>
      <c r="C719" s="241"/>
      <c r="D719" s="235" t="s">
        <v>205</v>
      </c>
      <c r="E719" s="242" t="s">
        <v>1</v>
      </c>
      <c r="F719" s="243" t="s">
        <v>875</v>
      </c>
      <c r="G719" s="241"/>
      <c r="H719" s="244">
        <v>83.328</v>
      </c>
      <c r="I719" s="245"/>
      <c r="J719" s="245"/>
      <c r="K719" s="241"/>
      <c r="L719" s="241"/>
      <c r="M719" s="246"/>
      <c r="N719" s="247"/>
      <c r="O719" s="248"/>
      <c r="P719" s="248"/>
      <c r="Q719" s="248"/>
      <c r="R719" s="248"/>
      <c r="S719" s="248"/>
      <c r="T719" s="248"/>
      <c r="U719" s="248"/>
      <c r="V719" s="248"/>
      <c r="W719" s="248"/>
      <c r="X719" s="249"/>
      <c r="Y719" s="13"/>
      <c r="Z719" s="13"/>
      <c r="AA719" s="13"/>
      <c r="AB719" s="13"/>
      <c r="AC719" s="13"/>
      <c r="AD719" s="13"/>
      <c r="AE719" s="13"/>
      <c r="AT719" s="250" t="s">
        <v>205</v>
      </c>
      <c r="AU719" s="250" t="s">
        <v>85</v>
      </c>
      <c r="AV719" s="13" t="s">
        <v>85</v>
      </c>
      <c r="AW719" s="13" t="s">
        <v>5</v>
      </c>
      <c r="AX719" s="13" t="s">
        <v>76</v>
      </c>
      <c r="AY719" s="250" t="s">
        <v>168</v>
      </c>
    </row>
    <row r="720" s="14" customFormat="1">
      <c r="A720" s="14"/>
      <c r="B720" s="251"/>
      <c r="C720" s="252"/>
      <c r="D720" s="235" t="s">
        <v>205</v>
      </c>
      <c r="E720" s="253" t="s">
        <v>1</v>
      </c>
      <c r="F720" s="254" t="s">
        <v>207</v>
      </c>
      <c r="G720" s="252"/>
      <c r="H720" s="255">
        <v>83.328</v>
      </c>
      <c r="I720" s="256"/>
      <c r="J720" s="256"/>
      <c r="K720" s="252"/>
      <c r="L720" s="252"/>
      <c r="M720" s="257"/>
      <c r="N720" s="258"/>
      <c r="O720" s="259"/>
      <c r="P720" s="259"/>
      <c r="Q720" s="259"/>
      <c r="R720" s="259"/>
      <c r="S720" s="259"/>
      <c r="T720" s="259"/>
      <c r="U720" s="259"/>
      <c r="V720" s="259"/>
      <c r="W720" s="259"/>
      <c r="X720" s="260"/>
      <c r="Y720" s="14"/>
      <c r="Z720" s="14"/>
      <c r="AA720" s="14"/>
      <c r="AB720" s="14"/>
      <c r="AC720" s="14"/>
      <c r="AD720" s="14"/>
      <c r="AE720" s="14"/>
      <c r="AT720" s="261" t="s">
        <v>205</v>
      </c>
      <c r="AU720" s="261" t="s">
        <v>85</v>
      </c>
      <c r="AV720" s="14" t="s">
        <v>175</v>
      </c>
      <c r="AW720" s="14" t="s">
        <v>5</v>
      </c>
      <c r="AX720" s="14" t="s">
        <v>83</v>
      </c>
      <c r="AY720" s="261" t="s">
        <v>168</v>
      </c>
    </row>
    <row r="721" s="2" customFormat="1" ht="33" customHeight="1">
      <c r="A721" s="38"/>
      <c r="B721" s="39"/>
      <c r="C721" s="221" t="s">
        <v>524</v>
      </c>
      <c r="D721" s="221" t="s">
        <v>171</v>
      </c>
      <c r="E721" s="222" t="s">
        <v>876</v>
      </c>
      <c r="F721" s="223" t="s">
        <v>877</v>
      </c>
      <c r="G721" s="224" t="s">
        <v>878</v>
      </c>
      <c r="H721" s="284"/>
      <c r="I721" s="226"/>
      <c r="J721" s="226"/>
      <c r="K721" s="227">
        <f>ROUND(P721*H721,2)</f>
        <v>0</v>
      </c>
      <c r="L721" s="223" t="s">
        <v>1</v>
      </c>
      <c r="M721" s="44"/>
      <c r="N721" s="228" t="s">
        <v>1</v>
      </c>
      <c r="O721" s="229" t="s">
        <v>39</v>
      </c>
      <c r="P721" s="230">
        <f>I721+J721</f>
        <v>0</v>
      </c>
      <c r="Q721" s="230">
        <f>ROUND(I721*H721,2)</f>
        <v>0</v>
      </c>
      <c r="R721" s="230">
        <f>ROUND(J721*H721,2)</f>
        <v>0</v>
      </c>
      <c r="S721" s="91"/>
      <c r="T721" s="231">
        <f>S721*H721</f>
        <v>0</v>
      </c>
      <c r="U721" s="231">
        <v>0</v>
      </c>
      <c r="V721" s="231">
        <f>U721*H721</f>
        <v>0</v>
      </c>
      <c r="W721" s="231">
        <v>0</v>
      </c>
      <c r="X721" s="232">
        <f>W721*H721</f>
        <v>0</v>
      </c>
      <c r="Y721" s="38"/>
      <c r="Z721" s="38"/>
      <c r="AA721" s="38"/>
      <c r="AB721" s="38"/>
      <c r="AC721" s="38"/>
      <c r="AD721" s="38"/>
      <c r="AE721" s="38"/>
      <c r="AR721" s="233" t="s">
        <v>198</v>
      </c>
      <c r="AT721" s="233" t="s">
        <v>171</v>
      </c>
      <c r="AU721" s="233" t="s">
        <v>85</v>
      </c>
      <c r="AY721" s="17" t="s">
        <v>168</v>
      </c>
      <c r="BE721" s="234">
        <f>IF(O721="základní",K721,0)</f>
        <v>0</v>
      </c>
      <c r="BF721" s="234">
        <f>IF(O721="snížená",K721,0)</f>
        <v>0</v>
      </c>
      <c r="BG721" s="234">
        <f>IF(O721="zákl. přenesená",K721,0)</f>
        <v>0</v>
      </c>
      <c r="BH721" s="234">
        <f>IF(O721="sníž. přenesená",K721,0)</f>
        <v>0</v>
      </c>
      <c r="BI721" s="234">
        <f>IF(O721="nulová",K721,0)</f>
        <v>0</v>
      </c>
      <c r="BJ721" s="17" t="s">
        <v>83</v>
      </c>
      <c r="BK721" s="234">
        <f>ROUND(P721*H721,2)</f>
        <v>0</v>
      </c>
      <c r="BL721" s="17" t="s">
        <v>198</v>
      </c>
      <c r="BM721" s="233" t="s">
        <v>869</v>
      </c>
    </row>
    <row r="722" s="2" customFormat="1">
      <c r="A722" s="38"/>
      <c r="B722" s="39"/>
      <c r="C722" s="40"/>
      <c r="D722" s="235" t="s">
        <v>176</v>
      </c>
      <c r="E722" s="40"/>
      <c r="F722" s="236" t="s">
        <v>877</v>
      </c>
      <c r="G722" s="40"/>
      <c r="H722" s="40"/>
      <c r="I722" s="237"/>
      <c r="J722" s="237"/>
      <c r="K722" s="40"/>
      <c r="L722" s="40"/>
      <c r="M722" s="44"/>
      <c r="N722" s="238"/>
      <c r="O722" s="239"/>
      <c r="P722" s="91"/>
      <c r="Q722" s="91"/>
      <c r="R722" s="91"/>
      <c r="S722" s="91"/>
      <c r="T722" s="91"/>
      <c r="U722" s="91"/>
      <c r="V722" s="91"/>
      <c r="W722" s="91"/>
      <c r="X722" s="92"/>
      <c r="Y722" s="38"/>
      <c r="Z722" s="38"/>
      <c r="AA722" s="38"/>
      <c r="AB722" s="38"/>
      <c r="AC722" s="38"/>
      <c r="AD722" s="38"/>
      <c r="AE722" s="38"/>
      <c r="AT722" s="17" t="s">
        <v>176</v>
      </c>
      <c r="AU722" s="17" t="s">
        <v>85</v>
      </c>
    </row>
    <row r="723" s="12" customFormat="1" ht="22.8" customHeight="1">
      <c r="A723" s="12"/>
      <c r="B723" s="204"/>
      <c r="C723" s="205"/>
      <c r="D723" s="206" t="s">
        <v>75</v>
      </c>
      <c r="E723" s="219" t="s">
        <v>880</v>
      </c>
      <c r="F723" s="219" t="s">
        <v>881</v>
      </c>
      <c r="G723" s="205"/>
      <c r="H723" s="205"/>
      <c r="I723" s="208"/>
      <c r="J723" s="208"/>
      <c r="K723" s="220">
        <f>BK723</f>
        <v>0</v>
      </c>
      <c r="L723" s="205"/>
      <c r="M723" s="210"/>
      <c r="N723" s="211"/>
      <c r="O723" s="212"/>
      <c r="P723" s="212"/>
      <c r="Q723" s="213">
        <f>SUM(Q724:Q731)</f>
        <v>0</v>
      </c>
      <c r="R723" s="213">
        <f>SUM(R724:R731)</f>
        <v>0</v>
      </c>
      <c r="S723" s="212"/>
      <c r="T723" s="214">
        <f>SUM(T724:T731)</f>
        <v>0</v>
      </c>
      <c r="U723" s="212"/>
      <c r="V723" s="214">
        <f>SUM(V724:V731)</f>
        <v>0</v>
      </c>
      <c r="W723" s="212"/>
      <c r="X723" s="215">
        <f>SUM(X724:X731)</f>
        <v>0</v>
      </c>
      <c r="Y723" s="12"/>
      <c r="Z723" s="12"/>
      <c r="AA723" s="12"/>
      <c r="AB723" s="12"/>
      <c r="AC723" s="12"/>
      <c r="AD723" s="12"/>
      <c r="AE723" s="12"/>
      <c r="AR723" s="216" t="s">
        <v>85</v>
      </c>
      <c r="AT723" s="217" t="s">
        <v>75</v>
      </c>
      <c r="AU723" s="217" t="s">
        <v>83</v>
      </c>
      <c r="AY723" s="216" t="s">
        <v>168</v>
      </c>
      <c r="BK723" s="218">
        <f>SUM(BK724:BK731)</f>
        <v>0</v>
      </c>
    </row>
    <row r="724" s="2" customFormat="1" ht="24.15" customHeight="1">
      <c r="A724" s="38"/>
      <c r="B724" s="39"/>
      <c r="C724" s="221" t="s">
        <v>870</v>
      </c>
      <c r="D724" s="221" t="s">
        <v>171</v>
      </c>
      <c r="E724" s="222" t="s">
        <v>883</v>
      </c>
      <c r="F724" s="223" t="s">
        <v>884</v>
      </c>
      <c r="G724" s="224" t="s">
        <v>478</v>
      </c>
      <c r="H724" s="225">
        <v>4</v>
      </c>
      <c r="I724" s="226"/>
      <c r="J724" s="226"/>
      <c r="K724" s="227">
        <f>ROUND(P724*H724,2)</f>
        <v>0</v>
      </c>
      <c r="L724" s="223" t="s">
        <v>1</v>
      </c>
      <c r="M724" s="44"/>
      <c r="N724" s="228" t="s">
        <v>1</v>
      </c>
      <c r="O724" s="229" t="s">
        <v>39</v>
      </c>
      <c r="P724" s="230">
        <f>I724+J724</f>
        <v>0</v>
      </c>
      <c r="Q724" s="230">
        <f>ROUND(I724*H724,2)</f>
        <v>0</v>
      </c>
      <c r="R724" s="230">
        <f>ROUND(J724*H724,2)</f>
        <v>0</v>
      </c>
      <c r="S724" s="91"/>
      <c r="T724" s="231">
        <f>S724*H724</f>
        <v>0</v>
      </c>
      <c r="U724" s="231">
        <v>0</v>
      </c>
      <c r="V724" s="231">
        <f>U724*H724</f>
        <v>0</v>
      </c>
      <c r="W724" s="231">
        <v>0</v>
      </c>
      <c r="X724" s="232">
        <f>W724*H724</f>
        <v>0</v>
      </c>
      <c r="Y724" s="38"/>
      <c r="Z724" s="38"/>
      <c r="AA724" s="38"/>
      <c r="AB724" s="38"/>
      <c r="AC724" s="38"/>
      <c r="AD724" s="38"/>
      <c r="AE724" s="38"/>
      <c r="AR724" s="233" t="s">
        <v>198</v>
      </c>
      <c r="AT724" s="233" t="s">
        <v>171</v>
      </c>
      <c r="AU724" s="233" t="s">
        <v>85</v>
      </c>
      <c r="AY724" s="17" t="s">
        <v>168</v>
      </c>
      <c r="BE724" s="234">
        <f>IF(O724="základní",K724,0)</f>
        <v>0</v>
      </c>
      <c r="BF724" s="234">
        <f>IF(O724="snížená",K724,0)</f>
        <v>0</v>
      </c>
      <c r="BG724" s="234">
        <f>IF(O724="zákl. přenesená",K724,0)</f>
        <v>0</v>
      </c>
      <c r="BH724" s="234">
        <f>IF(O724="sníž. přenesená",K724,0)</f>
        <v>0</v>
      </c>
      <c r="BI724" s="234">
        <f>IF(O724="nulová",K724,0)</f>
        <v>0</v>
      </c>
      <c r="BJ724" s="17" t="s">
        <v>83</v>
      </c>
      <c r="BK724" s="234">
        <f>ROUND(P724*H724,2)</f>
        <v>0</v>
      </c>
      <c r="BL724" s="17" t="s">
        <v>198</v>
      </c>
      <c r="BM724" s="233" t="s">
        <v>873</v>
      </c>
    </row>
    <row r="725" s="2" customFormat="1">
      <c r="A725" s="38"/>
      <c r="B725" s="39"/>
      <c r="C725" s="40"/>
      <c r="D725" s="235" t="s">
        <v>176</v>
      </c>
      <c r="E725" s="40"/>
      <c r="F725" s="236" t="s">
        <v>884</v>
      </c>
      <c r="G725" s="40"/>
      <c r="H725" s="40"/>
      <c r="I725" s="237"/>
      <c r="J725" s="237"/>
      <c r="K725" s="40"/>
      <c r="L725" s="40"/>
      <c r="M725" s="44"/>
      <c r="N725" s="238"/>
      <c r="O725" s="239"/>
      <c r="P725" s="91"/>
      <c r="Q725" s="91"/>
      <c r="R725" s="91"/>
      <c r="S725" s="91"/>
      <c r="T725" s="91"/>
      <c r="U725" s="91"/>
      <c r="V725" s="91"/>
      <c r="W725" s="91"/>
      <c r="X725" s="92"/>
      <c r="Y725" s="38"/>
      <c r="Z725" s="38"/>
      <c r="AA725" s="38"/>
      <c r="AB725" s="38"/>
      <c r="AC725" s="38"/>
      <c r="AD725" s="38"/>
      <c r="AE725" s="38"/>
      <c r="AT725" s="17" t="s">
        <v>176</v>
      </c>
      <c r="AU725" s="17" t="s">
        <v>85</v>
      </c>
    </row>
    <row r="726" s="2" customFormat="1" ht="24.15" customHeight="1">
      <c r="A726" s="38"/>
      <c r="B726" s="39"/>
      <c r="C726" s="221" t="s">
        <v>531</v>
      </c>
      <c r="D726" s="221" t="s">
        <v>171</v>
      </c>
      <c r="E726" s="222" t="s">
        <v>886</v>
      </c>
      <c r="F726" s="223" t="s">
        <v>887</v>
      </c>
      <c r="G726" s="224" t="s">
        <v>478</v>
      </c>
      <c r="H726" s="225">
        <v>20</v>
      </c>
      <c r="I726" s="226"/>
      <c r="J726" s="226"/>
      <c r="K726" s="227">
        <f>ROUND(P726*H726,2)</f>
        <v>0</v>
      </c>
      <c r="L726" s="223" t="s">
        <v>1</v>
      </c>
      <c r="M726" s="44"/>
      <c r="N726" s="228" t="s">
        <v>1</v>
      </c>
      <c r="O726" s="229" t="s">
        <v>39</v>
      </c>
      <c r="P726" s="230">
        <f>I726+J726</f>
        <v>0</v>
      </c>
      <c r="Q726" s="230">
        <f>ROUND(I726*H726,2)</f>
        <v>0</v>
      </c>
      <c r="R726" s="230">
        <f>ROUND(J726*H726,2)</f>
        <v>0</v>
      </c>
      <c r="S726" s="91"/>
      <c r="T726" s="231">
        <f>S726*H726</f>
        <v>0</v>
      </c>
      <c r="U726" s="231">
        <v>0</v>
      </c>
      <c r="V726" s="231">
        <f>U726*H726</f>
        <v>0</v>
      </c>
      <c r="W726" s="231">
        <v>0</v>
      </c>
      <c r="X726" s="232">
        <f>W726*H726</f>
        <v>0</v>
      </c>
      <c r="Y726" s="38"/>
      <c r="Z726" s="38"/>
      <c r="AA726" s="38"/>
      <c r="AB726" s="38"/>
      <c r="AC726" s="38"/>
      <c r="AD726" s="38"/>
      <c r="AE726" s="38"/>
      <c r="AR726" s="233" t="s">
        <v>198</v>
      </c>
      <c r="AT726" s="233" t="s">
        <v>171</v>
      </c>
      <c r="AU726" s="233" t="s">
        <v>85</v>
      </c>
      <c r="AY726" s="17" t="s">
        <v>168</v>
      </c>
      <c r="BE726" s="234">
        <f>IF(O726="základní",K726,0)</f>
        <v>0</v>
      </c>
      <c r="BF726" s="234">
        <f>IF(O726="snížená",K726,0)</f>
        <v>0</v>
      </c>
      <c r="BG726" s="234">
        <f>IF(O726="zákl. přenesená",K726,0)</f>
        <v>0</v>
      </c>
      <c r="BH726" s="234">
        <f>IF(O726="sníž. přenesená",K726,0)</f>
        <v>0</v>
      </c>
      <c r="BI726" s="234">
        <f>IF(O726="nulová",K726,0)</f>
        <v>0</v>
      </c>
      <c r="BJ726" s="17" t="s">
        <v>83</v>
      </c>
      <c r="BK726" s="234">
        <f>ROUND(P726*H726,2)</f>
        <v>0</v>
      </c>
      <c r="BL726" s="17" t="s">
        <v>198</v>
      </c>
      <c r="BM726" s="233" t="s">
        <v>879</v>
      </c>
    </row>
    <row r="727" s="2" customFormat="1">
      <c r="A727" s="38"/>
      <c r="B727" s="39"/>
      <c r="C727" s="40"/>
      <c r="D727" s="235" t="s">
        <v>176</v>
      </c>
      <c r="E727" s="40"/>
      <c r="F727" s="236" t="s">
        <v>887</v>
      </c>
      <c r="G727" s="40"/>
      <c r="H727" s="40"/>
      <c r="I727" s="237"/>
      <c r="J727" s="237"/>
      <c r="K727" s="40"/>
      <c r="L727" s="40"/>
      <c r="M727" s="44"/>
      <c r="N727" s="238"/>
      <c r="O727" s="239"/>
      <c r="P727" s="91"/>
      <c r="Q727" s="91"/>
      <c r="R727" s="91"/>
      <c r="S727" s="91"/>
      <c r="T727" s="91"/>
      <c r="U727" s="91"/>
      <c r="V727" s="91"/>
      <c r="W727" s="91"/>
      <c r="X727" s="92"/>
      <c r="Y727" s="38"/>
      <c r="Z727" s="38"/>
      <c r="AA727" s="38"/>
      <c r="AB727" s="38"/>
      <c r="AC727" s="38"/>
      <c r="AD727" s="38"/>
      <c r="AE727" s="38"/>
      <c r="AT727" s="17" t="s">
        <v>176</v>
      </c>
      <c r="AU727" s="17" t="s">
        <v>85</v>
      </c>
    </row>
    <row r="728" s="2" customFormat="1" ht="24.15" customHeight="1">
      <c r="A728" s="38"/>
      <c r="B728" s="39"/>
      <c r="C728" s="221" t="s">
        <v>882</v>
      </c>
      <c r="D728" s="221" t="s">
        <v>171</v>
      </c>
      <c r="E728" s="222" t="s">
        <v>890</v>
      </c>
      <c r="F728" s="223" t="s">
        <v>891</v>
      </c>
      <c r="G728" s="224" t="s">
        <v>292</v>
      </c>
      <c r="H728" s="225">
        <v>20</v>
      </c>
      <c r="I728" s="226"/>
      <c r="J728" s="226"/>
      <c r="K728" s="227">
        <f>ROUND(P728*H728,2)</f>
        <v>0</v>
      </c>
      <c r="L728" s="223" t="s">
        <v>1</v>
      </c>
      <c r="M728" s="44"/>
      <c r="N728" s="228" t="s">
        <v>1</v>
      </c>
      <c r="O728" s="229" t="s">
        <v>39</v>
      </c>
      <c r="P728" s="230">
        <f>I728+J728</f>
        <v>0</v>
      </c>
      <c r="Q728" s="230">
        <f>ROUND(I728*H728,2)</f>
        <v>0</v>
      </c>
      <c r="R728" s="230">
        <f>ROUND(J728*H728,2)</f>
        <v>0</v>
      </c>
      <c r="S728" s="91"/>
      <c r="T728" s="231">
        <f>S728*H728</f>
        <v>0</v>
      </c>
      <c r="U728" s="231">
        <v>0</v>
      </c>
      <c r="V728" s="231">
        <f>U728*H728</f>
        <v>0</v>
      </c>
      <c r="W728" s="231">
        <v>0</v>
      </c>
      <c r="X728" s="232">
        <f>W728*H728</f>
        <v>0</v>
      </c>
      <c r="Y728" s="38"/>
      <c r="Z728" s="38"/>
      <c r="AA728" s="38"/>
      <c r="AB728" s="38"/>
      <c r="AC728" s="38"/>
      <c r="AD728" s="38"/>
      <c r="AE728" s="38"/>
      <c r="AR728" s="233" t="s">
        <v>198</v>
      </c>
      <c r="AT728" s="233" t="s">
        <v>171</v>
      </c>
      <c r="AU728" s="233" t="s">
        <v>85</v>
      </c>
      <c r="AY728" s="17" t="s">
        <v>168</v>
      </c>
      <c r="BE728" s="234">
        <f>IF(O728="základní",K728,0)</f>
        <v>0</v>
      </c>
      <c r="BF728" s="234">
        <f>IF(O728="snížená",K728,0)</f>
        <v>0</v>
      </c>
      <c r="BG728" s="234">
        <f>IF(O728="zákl. přenesená",K728,0)</f>
        <v>0</v>
      </c>
      <c r="BH728" s="234">
        <f>IF(O728="sníž. přenesená",K728,0)</f>
        <v>0</v>
      </c>
      <c r="BI728" s="234">
        <f>IF(O728="nulová",K728,0)</f>
        <v>0</v>
      </c>
      <c r="BJ728" s="17" t="s">
        <v>83</v>
      </c>
      <c r="BK728" s="234">
        <f>ROUND(P728*H728,2)</f>
        <v>0</v>
      </c>
      <c r="BL728" s="17" t="s">
        <v>198</v>
      </c>
      <c r="BM728" s="233" t="s">
        <v>885</v>
      </c>
    </row>
    <row r="729" s="2" customFormat="1">
      <c r="A729" s="38"/>
      <c r="B729" s="39"/>
      <c r="C729" s="40"/>
      <c r="D729" s="235" t="s">
        <v>176</v>
      </c>
      <c r="E729" s="40"/>
      <c r="F729" s="236" t="s">
        <v>891</v>
      </c>
      <c r="G729" s="40"/>
      <c r="H729" s="40"/>
      <c r="I729" s="237"/>
      <c r="J729" s="237"/>
      <c r="K729" s="40"/>
      <c r="L729" s="40"/>
      <c r="M729" s="44"/>
      <c r="N729" s="238"/>
      <c r="O729" s="239"/>
      <c r="P729" s="91"/>
      <c r="Q729" s="91"/>
      <c r="R729" s="91"/>
      <c r="S729" s="91"/>
      <c r="T729" s="91"/>
      <c r="U729" s="91"/>
      <c r="V729" s="91"/>
      <c r="W729" s="91"/>
      <c r="X729" s="92"/>
      <c r="Y729" s="38"/>
      <c r="Z729" s="38"/>
      <c r="AA729" s="38"/>
      <c r="AB729" s="38"/>
      <c r="AC729" s="38"/>
      <c r="AD729" s="38"/>
      <c r="AE729" s="38"/>
      <c r="AT729" s="17" t="s">
        <v>176</v>
      </c>
      <c r="AU729" s="17" t="s">
        <v>85</v>
      </c>
    </row>
    <row r="730" s="2" customFormat="1" ht="24.15" customHeight="1">
      <c r="A730" s="38"/>
      <c r="B730" s="39"/>
      <c r="C730" s="221" t="s">
        <v>534</v>
      </c>
      <c r="D730" s="221" t="s">
        <v>171</v>
      </c>
      <c r="E730" s="222" t="s">
        <v>893</v>
      </c>
      <c r="F730" s="223" t="s">
        <v>894</v>
      </c>
      <c r="G730" s="224" t="s">
        <v>878</v>
      </c>
      <c r="H730" s="284"/>
      <c r="I730" s="226"/>
      <c r="J730" s="226"/>
      <c r="K730" s="227">
        <f>ROUND(P730*H730,2)</f>
        <v>0</v>
      </c>
      <c r="L730" s="223" t="s">
        <v>1</v>
      </c>
      <c r="M730" s="44"/>
      <c r="N730" s="228" t="s">
        <v>1</v>
      </c>
      <c r="O730" s="229" t="s">
        <v>39</v>
      </c>
      <c r="P730" s="230">
        <f>I730+J730</f>
        <v>0</v>
      </c>
      <c r="Q730" s="230">
        <f>ROUND(I730*H730,2)</f>
        <v>0</v>
      </c>
      <c r="R730" s="230">
        <f>ROUND(J730*H730,2)</f>
        <v>0</v>
      </c>
      <c r="S730" s="91"/>
      <c r="T730" s="231">
        <f>S730*H730</f>
        <v>0</v>
      </c>
      <c r="U730" s="231">
        <v>0</v>
      </c>
      <c r="V730" s="231">
        <f>U730*H730</f>
        <v>0</v>
      </c>
      <c r="W730" s="231">
        <v>0</v>
      </c>
      <c r="X730" s="232">
        <f>W730*H730</f>
        <v>0</v>
      </c>
      <c r="Y730" s="38"/>
      <c r="Z730" s="38"/>
      <c r="AA730" s="38"/>
      <c r="AB730" s="38"/>
      <c r="AC730" s="38"/>
      <c r="AD730" s="38"/>
      <c r="AE730" s="38"/>
      <c r="AR730" s="233" t="s">
        <v>198</v>
      </c>
      <c r="AT730" s="233" t="s">
        <v>171</v>
      </c>
      <c r="AU730" s="233" t="s">
        <v>85</v>
      </c>
      <c r="AY730" s="17" t="s">
        <v>168</v>
      </c>
      <c r="BE730" s="234">
        <f>IF(O730="základní",K730,0)</f>
        <v>0</v>
      </c>
      <c r="BF730" s="234">
        <f>IF(O730="snížená",K730,0)</f>
        <v>0</v>
      </c>
      <c r="BG730" s="234">
        <f>IF(O730="zákl. přenesená",K730,0)</f>
        <v>0</v>
      </c>
      <c r="BH730" s="234">
        <f>IF(O730="sníž. přenesená",K730,0)</f>
        <v>0</v>
      </c>
      <c r="BI730" s="234">
        <f>IF(O730="nulová",K730,0)</f>
        <v>0</v>
      </c>
      <c r="BJ730" s="17" t="s">
        <v>83</v>
      </c>
      <c r="BK730" s="234">
        <f>ROUND(P730*H730,2)</f>
        <v>0</v>
      </c>
      <c r="BL730" s="17" t="s">
        <v>198</v>
      </c>
      <c r="BM730" s="233" t="s">
        <v>888</v>
      </c>
    </row>
    <row r="731" s="2" customFormat="1">
      <c r="A731" s="38"/>
      <c r="B731" s="39"/>
      <c r="C731" s="40"/>
      <c r="D731" s="235" t="s">
        <v>176</v>
      </c>
      <c r="E731" s="40"/>
      <c r="F731" s="236" t="s">
        <v>894</v>
      </c>
      <c r="G731" s="40"/>
      <c r="H731" s="40"/>
      <c r="I731" s="237"/>
      <c r="J731" s="237"/>
      <c r="K731" s="40"/>
      <c r="L731" s="40"/>
      <c r="M731" s="44"/>
      <c r="N731" s="238"/>
      <c r="O731" s="239"/>
      <c r="P731" s="91"/>
      <c r="Q731" s="91"/>
      <c r="R731" s="91"/>
      <c r="S731" s="91"/>
      <c r="T731" s="91"/>
      <c r="U731" s="91"/>
      <c r="V731" s="91"/>
      <c r="W731" s="91"/>
      <c r="X731" s="92"/>
      <c r="Y731" s="38"/>
      <c r="Z731" s="38"/>
      <c r="AA731" s="38"/>
      <c r="AB731" s="38"/>
      <c r="AC731" s="38"/>
      <c r="AD731" s="38"/>
      <c r="AE731" s="38"/>
      <c r="AT731" s="17" t="s">
        <v>176</v>
      </c>
      <c r="AU731" s="17" t="s">
        <v>85</v>
      </c>
    </row>
    <row r="732" s="12" customFormat="1" ht="22.8" customHeight="1">
      <c r="A732" s="12"/>
      <c r="B732" s="204"/>
      <c r="C732" s="205"/>
      <c r="D732" s="206" t="s">
        <v>75</v>
      </c>
      <c r="E732" s="219" t="s">
        <v>896</v>
      </c>
      <c r="F732" s="219" t="s">
        <v>897</v>
      </c>
      <c r="G732" s="205"/>
      <c r="H732" s="205"/>
      <c r="I732" s="208"/>
      <c r="J732" s="208"/>
      <c r="K732" s="220">
        <f>BK732</f>
        <v>0</v>
      </c>
      <c r="L732" s="205"/>
      <c r="M732" s="210"/>
      <c r="N732" s="211"/>
      <c r="O732" s="212"/>
      <c r="P732" s="212"/>
      <c r="Q732" s="213">
        <f>SUM(Q733:Q736)</f>
        <v>0</v>
      </c>
      <c r="R732" s="213">
        <f>SUM(R733:R736)</f>
        <v>0</v>
      </c>
      <c r="S732" s="212"/>
      <c r="T732" s="214">
        <f>SUM(T733:T736)</f>
        <v>0</v>
      </c>
      <c r="U732" s="212"/>
      <c r="V732" s="214">
        <f>SUM(V733:V736)</f>
        <v>0</v>
      </c>
      <c r="W732" s="212"/>
      <c r="X732" s="215">
        <f>SUM(X733:X736)</f>
        <v>0</v>
      </c>
      <c r="Y732" s="12"/>
      <c r="Z732" s="12"/>
      <c r="AA732" s="12"/>
      <c r="AB732" s="12"/>
      <c r="AC732" s="12"/>
      <c r="AD732" s="12"/>
      <c r="AE732" s="12"/>
      <c r="AR732" s="216" t="s">
        <v>85</v>
      </c>
      <c r="AT732" s="217" t="s">
        <v>75</v>
      </c>
      <c r="AU732" s="217" t="s">
        <v>83</v>
      </c>
      <c r="AY732" s="216" t="s">
        <v>168</v>
      </c>
      <c r="BK732" s="218">
        <f>SUM(BK733:BK736)</f>
        <v>0</v>
      </c>
    </row>
    <row r="733" s="2" customFormat="1" ht="16.5" customHeight="1">
      <c r="A733" s="38"/>
      <c r="B733" s="39"/>
      <c r="C733" s="221" t="s">
        <v>889</v>
      </c>
      <c r="D733" s="221" t="s">
        <v>171</v>
      </c>
      <c r="E733" s="222" t="s">
        <v>903</v>
      </c>
      <c r="F733" s="223" t="s">
        <v>904</v>
      </c>
      <c r="G733" s="224" t="s">
        <v>292</v>
      </c>
      <c r="H733" s="225">
        <v>1</v>
      </c>
      <c r="I733" s="226"/>
      <c r="J733" s="226"/>
      <c r="K733" s="227">
        <f>ROUND(P733*H733,2)</f>
        <v>0</v>
      </c>
      <c r="L733" s="223" t="s">
        <v>1</v>
      </c>
      <c r="M733" s="44"/>
      <c r="N733" s="228" t="s">
        <v>1</v>
      </c>
      <c r="O733" s="229" t="s">
        <v>39</v>
      </c>
      <c r="P733" s="230">
        <f>I733+J733</f>
        <v>0</v>
      </c>
      <c r="Q733" s="230">
        <f>ROUND(I733*H733,2)</f>
        <v>0</v>
      </c>
      <c r="R733" s="230">
        <f>ROUND(J733*H733,2)</f>
        <v>0</v>
      </c>
      <c r="S733" s="91"/>
      <c r="T733" s="231">
        <f>S733*H733</f>
        <v>0</v>
      </c>
      <c r="U733" s="231">
        <v>0</v>
      </c>
      <c r="V733" s="231">
        <f>U733*H733</f>
        <v>0</v>
      </c>
      <c r="W733" s="231">
        <v>0</v>
      </c>
      <c r="X733" s="232">
        <f>W733*H733</f>
        <v>0</v>
      </c>
      <c r="Y733" s="38"/>
      <c r="Z733" s="38"/>
      <c r="AA733" s="38"/>
      <c r="AB733" s="38"/>
      <c r="AC733" s="38"/>
      <c r="AD733" s="38"/>
      <c r="AE733" s="38"/>
      <c r="AR733" s="233" t="s">
        <v>198</v>
      </c>
      <c r="AT733" s="233" t="s">
        <v>171</v>
      </c>
      <c r="AU733" s="233" t="s">
        <v>85</v>
      </c>
      <c r="AY733" s="17" t="s">
        <v>168</v>
      </c>
      <c r="BE733" s="234">
        <f>IF(O733="základní",K733,0)</f>
        <v>0</v>
      </c>
      <c r="BF733" s="234">
        <f>IF(O733="snížená",K733,0)</f>
        <v>0</v>
      </c>
      <c r="BG733" s="234">
        <f>IF(O733="zákl. přenesená",K733,0)</f>
        <v>0</v>
      </c>
      <c r="BH733" s="234">
        <f>IF(O733="sníž. přenesená",K733,0)</f>
        <v>0</v>
      </c>
      <c r="BI733" s="234">
        <f>IF(O733="nulová",K733,0)</f>
        <v>0</v>
      </c>
      <c r="BJ733" s="17" t="s">
        <v>83</v>
      </c>
      <c r="BK733" s="234">
        <f>ROUND(P733*H733,2)</f>
        <v>0</v>
      </c>
      <c r="BL733" s="17" t="s">
        <v>198</v>
      </c>
      <c r="BM733" s="233" t="s">
        <v>892</v>
      </c>
    </row>
    <row r="734" s="2" customFormat="1">
      <c r="A734" s="38"/>
      <c r="B734" s="39"/>
      <c r="C734" s="40"/>
      <c r="D734" s="235" t="s">
        <v>176</v>
      </c>
      <c r="E734" s="40"/>
      <c r="F734" s="236" t="s">
        <v>904</v>
      </c>
      <c r="G734" s="40"/>
      <c r="H734" s="40"/>
      <c r="I734" s="237"/>
      <c r="J734" s="237"/>
      <c r="K734" s="40"/>
      <c r="L734" s="40"/>
      <c r="M734" s="44"/>
      <c r="N734" s="238"/>
      <c r="O734" s="239"/>
      <c r="P734" s="91"/>
      <c r="Q734" s="91"/>
      <c r="R734" s="91"/>
      <c r="S734" s="91"/>
      <c r="T734" s="91"/>
      <c r="U734" s="91"/>
      <c r="V734" s="91"/>
      <c r="W734" s="91"/>
      <c r="X734" s="92"/>
      <c r="Y734" s="38"/>
      <c r="Z734" s="38"/>
      <c r="AA734" s="38"/>
      <c r="AB734" s="38"/>
      <c r="AC734" s="38"/>
      <c r="AD734" s="38"/>
      <c r="AE734" s="38"/>
      <c r="AT734" s="17" t="s">
        <v>176</v>
      </c>
      <c r="AU734" s="17" t="s">
        <v>85</v>
      </c>
    </row>
    <row r="735" s="2" customFormat="1" ht="24.15" customHeight="1">
      <c r="A735" s="38"/>
      <c r="B735" s="39"/>
      <c r="C735" s="221" t="s">
        <v>538</v>
      </c>
      <c r="D735" s="221" t="s">
        <v>171</v>
      </c>
      <c r="E735" s="222" t="s">
        <v>907</v>
      </c>
      <c r="F735" s="223" t="s">
        <v>908</v>
      </c>
      <c r="G735" s="224" t="s">
        <v>878</v>
      </c>
      <c r="H735" s="284"/>
      <c r="I735" s="226"/>
      <c r="J735" s="226"/>
      <c r="K735" s="227">
        <f>ROUND(P735*H735,2)</f>
        <v>0</v>
      </c>
      <c r="L735" s="223" t="s">
        <v>1</v>
      </c>
      <c r="M735" s="44"/>
      <c r="N735" s="228" t="s">
        <v>1</v>
      </c>
      <c r="O735" s="229" t="s">
        <v>39</v>
      </c>
      <c r="P735" s="230">
        <f>I735+J735</f>
        <v>0</v>
      </c>
      <c r="Q735" s="230">
        <f>ROUND(I735*H735,2)</f>
        <v>0</v>
      </c>
      <c r="R735" s="230">
        <f>ROUND(J735*H735,2)</f>
        <v>0</v>
      </c>
      <c r="S735" s="91"/>
      <c r="T735" s="231">
        <f>S735*H735</f>
        <v>0</v>
      </c>
      <c r="U735" s="231">
        <v>0</v>
      </c>
      <c r="V735" s="231">
        <f>U735*H735</f>
        <v>0</v>
      </c>
      <c r="W735" s="231">
        <v>0</v>
      </c>
      <c r="X735" s="232">
        <f>W735*H735</f>
        <v>0</v>
      </c>
      <c r="Y735" s="38"/>
      <c r="Z735" s="38"/>
      <c r="AA735" s="38"/>
      <c r="AB735" s="38"/>
      <c r="AC735" s="38"/>
      <c r="AD735" s="38"/>
      <c r="AE735" s="38"/>
      <c r="AR735" s="233" t="s">
        <v>198</v>
      </c>
      <c r="AT735" s="233" t="s">
        <v>171</v>
      </c>
      <c r="AU735" s="233" t="s">
        <v>85</v>
      </c>
      <c r="AY735" s="17" t="s">
        <v>168</v>
      </c>
      <c r="BE735" s="234">
        <f>IF(O735="základní",K735,0)</f>
        <v>0</v>
      </c>
      <c r="BF735" s="234">
        <f>IF(O735="snížená",K735,0)</f>
        <v>0</v>
      </c>
      <c r="BG735" s="234">
        <f>IF(O735="zákl. přenesená",K735,0)</f>
        <v>0</v>
      </c>
      <c r="BH735" s="234">
        <f>IF(O735="sníž. přenesená",K735,0)</f>
        <v>0</v>
      </c>
      <c r="BI735" s="234">
        <f>IF(O735="nulová",K735,0)</f>
        <v>0</v>
      </c>
      <c r="BJ735" s="17" t="s">
        <v>83</v>
      </c>
      <c r="BK735" s="234">
        <f>ROUND(P735*H735,2)</f>
        <v>0</v>
      </c>
      <c r="BL735" s="17" t="s">
        <v>198</v>
      </c>
      <c r="BM735" s="233" t="s">
        <v>895</v>
      </c>
    </row>
    <row r="736" s="2" customFormat="1">
      <c r="A736" s="38"/>
      <c r="B736" s="39"/>
      <c r="C736" s="40"/>
      <c r="D736" s="235" t="s">
        <v>176</v>
      </c>
      <c r="E736" s="40"/>
      <c r="F736" s="236" t="s">
        <v>908</v>
      </c>
      <c r="G736" s="40"/>
      <c r="H736" s="40"/>
      <c r="I736" s="237"/>
      <c r="J736" s="237"/>
      <c r="K736" s="40"/>
      <c r="L736" s="40"/>
      <c r="M736" s="44"/>
      <c r="N736" s="238"/>
      <c r="O736" s="239"/>
      <c r="P736" s="91"/>
      <c r="Q736" s="91"/>
      <c r="R736" s="91"/>
      <c r="S736" s="91"/>
      <c r="T736" s="91"/>
      <c r="U736" s="91"/>
      <c r="V736" s="91"/>
      <c r="W736" s="91"/>
      <c r="X736" s="92"/>
      <c r="Y736" s="38"/>
      <c r="Z736" s="38"/>
      <c r="AA736" s="38"/>
      <c r="AB736" s="38"/>
      <c r="AC736" s="38"/>
      <c r="AD736" s="38"/>
      <c r="AE736" s="38"/>
      <c r="AT736" s="17" t="s">
        <v>176</v>
      </c>
      <c r="AU736" s="17" t="s">
        <v>85</v>
      </c>
    </row>
    <row r="737" s="12" customFormat="1" ht="22.8" customHeight="1">
      <c r="A737" s="12"/>
      <c r="B737" s="204"/>
      <c r="C737" s="205"/>
      <c r="D737" s="206" t="s">
        <v>75</v>
      </c>
      <c r="E737" s="219" t="s">
        <v>910</v>
      </c>
      <c r="F737" s="219" t="s">
        <v>911</v>
      </c>
      <c r="G737" s="205"/>
      <c r="H737" s="205"/>
      <c r="I737" s="208"/>
      <c r="J737" s="208"/>
      <c r="K737" s="220">
        <f>BK737</f>
        <v>0</v>
      </c>
      <c r="L737" s="205"/>
      <c r="M737" s="210"/>
      <c r="N737" s="211"/>
      <c r="O737" s="212"/>
      <c r="P737" s="212"/>
      <c r="Q737" s="213">
        <f>SUM(Q738:Q759)</f>
        <v>0</v>
      </c>
      <c r="R737" s="213">
        <f>SUM(R738:R759)</f>
        <v>0</v>
      </c>
      <c r="S737" s="212"/>
      <c r="T737" s="214">
        <f>SUM(T738:T759)</f>
        <v>0</v>
      </c>
      <c r="U737" s="212"/>
      <c r="V737" s="214">
        <f>SUM(V738:V759)</f>
        <v>0</v>
      </c>
      <c r="W737" s="212"/>
      <c r="X737" s="215">
        <f>SUM(X738:X759)</f>
        <v>0</v>
      </c>
      <c r="Y737" s="12"/>
      <c r="Z737" s="12"/>
      <c r="AA737" s="12"/>
      <c r="AB737" s="12"/>
      <c r="AC737" s="12"/>
      <c r="AD737" s="12"/>
      <c r="AE737" s="12"/>
      <c r="AR737" s="216" t="s">
        <v>85</v>
      </c>
      <c r="AT737" s="217" t="s">
        <v>75</v>
      </c>
      <c r="AU737" s="217" t="s">
        <v>83</v>
      </c>
      <c r="AY737" s="216" t="s">
        <v>168</v>
      </c>
      <c r="BK737" s="218">
        <f>SUM(BK738:BK759)</f>
        <v>0</v>
      </c>
    </row>
    <row r="738" s="2" customFormat="1" ht="24.15" customHeight="1">
      <c r="A738" s="38"/>
      <c r="B738" s="39"/>
      <c r="C738" s="221" t="s">
        <v>898</v>
      </c>
      <c r="D738" s="221" t="s">
        <v>171</v>
      </c>
      <c r="E738" s="222" t="s">
        <v>912</v>
      </c>
      <c r="F738" s="223" t="s">
        <v>913</v>
      </c>
      <c r="G738" s="224" t="s">
        <v>203</v>
      </c>
      <c r="H738" s="225">
        <v>31.694</v>
      </c>
      <c r="I738" s="226"/>
      <c r="J738" s="226"/>
      <c r="K738" s="227">
        <f>ROUND(P738*H738,2)</f>
        <v>0</v>
      </c>
      <c r="L738" s="223" t="s">
        <v>1</v>
      </c>
      <c r="M738" s="44"/>
      <c r="N738" s="228" t="s">
        <v>1</v>
      </c>
      <c r="O738" s="229" t="s">
        <v>39</v>
      </c>
      <c r="P738" s="230">
        <f>I738+J738</f>
        <v>0</v>
      </c>
      <c r="Q738" s="230">
        <f>ROUND(I738*H738,2)</f>
        <v>0</v>
      </c>
      <c r="R738" s="230">
        <f>ROUND(J738*H738,2)</f>
        <v>0</v>
      </c>
      <c r="S738" s="91"/>
      <c r="T738" s="231">
        <f>S738*H738</f>
        <v>0</v>
      </c>
      <c r="U738" s="231">
        <v>0</v>
      </c>
      <c r="V738" s="231">
        <f>U738*H738</f>
        <v>0</v>
      </c>
      <c r="W738" s="231">
        <v>0</v>
      </c>
      <c r="X738" s="232">
        <f>W738*H738</f>
        <v>0</v>
      </c>
      <c r="Y738" s="38"/>
      <c r="Z738" s="38"/>
      <c r="AA738" s="38"/>
      <c r="AB738" s="38"/>
      <c r="AC738" s="38"/>
      <c r="AD738" s="38"/>
      <c r="AE738" s="38"/>
      <c r="AR738" s="233" t="s">
        <v>198</v>
      </c>
      <c r="AT738" s="233" t="s">
        <v>171</v>
      </c>
      <c r="AU738" s="233" t="s">
        <v>85</v>
      </c>
      <c r="AY738" s="17" t="s">
        <v>168</v>
      </c>
      <c r="BE738" s="234">
        <f>IF(O738="základní",K738,0)</f>
        <v>0</v>
      </c>
      <c r="BF738" s="234">
        <f>IF(O738="snížená",K738,0)</f>
        <v>0</v>
      </c>
      <c r="BG738" s="234">
        <f>IF(O738="zákl. přenesená",K738,0)</f>
        <v>0</v>
      </c>
      <c r="BH738" s="234">
        <f>IF(O738="sníž. přenesená",K738,0)</f>
        <v>0</v>
      </c>
      <c r="BI738" s="234">
        <f>IF(O738="nulová",K738,0)</f>
        <v>0</v>
      </c>
      <c r="BJ738" s="17" t="s">
        <v>83</v>
      </c>
      <c r="BK738" s="234">
        <f>ROUND(P738*H738,2)</f>
        <v>0</v>
      </c>
      <c r="BL738" s="17" t="s">
        <v>198</v>
      </c>
      <c r="BM738" s="233" t="s">
        <v>901</v>
      </c>
    </row>
    <row r="739" s="2" customFormat="1">
      <c r="A739" s="38"/>
      <c r="B739" s="39"/>
      <c r="C739" s="40"/>
      <c r="D739" s="235" t="s">
        <v>176</v>
      </c>
      <c r="E739" s="40"/>
      <c r="F739" s="236" t="s">
        <v>913</v>
      </c>
      <c r="G739" s="40"/>
      <c r="H739" s="40"/>
      <c r="I739" s="237"/>
      <c r="J739" s="237"/>
      <c r="K739" s="40"/>
      <c r="L739" s="40"/>
      <c r="M739" s="44"/>
      <c r="N739" s="238"/>
      <c r="O739" s="239"/>
      <c r="P739" s="91"/>
      <c r="Q739" s="91"/>
      <c r="R739" s="91"/>
      <c r="S739" s="91"/>
      <c r="T739" s="91"/>
      <c r="U739" s="91"/>
      <c r="V739" s="91"/>
      <c r="W739" s="91"/>
      <c r="X739" s="92"/>
      <c r="Y739" s="38"/>
      <c r="Z739" s="38"/>
      <c r="AA739" s="38"/>
      <c r="AB739" s="38"/>
      <c r="AC739" s="38"/>
      <c r="AD739" s="38"/>
      <c r="AE739" s="38"/>
      <c r="AT739" s="17" t="s">
        <v>176</v>
      </c>
      <c r="AU739" s="17" t="s">
        <v>85</v>
      </c>
    </row>
    <row r="740" s="13" customFormat="1">
      <c r="A740" s="13"/>
      <c r="B740" s="240"/>
      <c r="C740" s="241"/>
      <c r="D740" s="235" t="s">
        <v>205</v>
      </c>
      <c r="E740" s="242" t="s">
        <v>1</v>
      </c>
      <c r="F740" s="243" t="s">
        <v>915</v>
      </c>
      <c r="G740" s="241"/>
      <c r="H740" s="244">
        <v>31.694</v>
      </c>
      <c r="I740" s="245"/>
      <c r="J740" s="245"/>
      <c r="K740" s="241"/>
      <c r="L740" s="241"/>
      <c r="M740" s="246"/>
      <c r="N740" s="247"/>
      <c r="O740" s="248"/>
      <c r="P740" s="248"/>
      <c r="Q740" s="248"/>
      <c r="R740" s="248"/>
      <c r="S740" s="248"/>
      <c r="T740" s="248"/>
      <c r="U740" s="248"/>
      <c r="V740" s="248"/>
      <c r="W740" s="248"/>
      <c r="X740" s="249"/>
      <c r="Y740" s="13"/>
      <c r="Z740" s="13"/>
      <c r="AA740" s="13"/>
      <c r="AB740" s="13"/>
      <c r="AC740" s="13"/>
      <c r="AD740" s="13"/>
      <c r="AE740" s="13"/>
      <c r="AT740" s="250" t="s">
        <v>205</v>
      </c>
      <c r="AU740" s="250" t="s">
        <v>85</v>
      </c>
      <c r="AV740" s="13" t="s">
        <v>85</v>
      </c>
      <c r="AW740" s="13" t="s">
        <v>5</v>
      </c>
      <c r="AX740" s="13" t="s">
        <v>76</v>
      </c>
      <c r="AY740" s="250" t="s">
        <v>168</v>
      </c>
    </row>
    <row r="741" s="14" customFormat="1">
      <c r="A741" s="14"/>
      <c r="B741" s="251"/>
      <c r="C741" s="252"/>
      <c r="D741" s="235" t="s">
        <v>205</v>
      </c>
      <c r="E741" s="253" t="s">
        <v>1</v>
      </c>
      <c r="F741" s="254" t="s">
        <v>207</v>
      </c>
      <c r="G741" s="252"/>
      <c r="H741" s="255">
        <v>31.694</v>
      </c>
      <c r="I741" s="256"/>
      <c r="J741" s="256"/>
      <c r="K741" s="252"/>
      <c r="L741" s="252"/>
      <c r="M741" s="257"/>
      <c r="N741" s="258"/>
      <c r="O741" s="259"/>
      <c r="P741" s="259"/>
      <c r="Q741" s="259"/>
      <c r="R741" s="259"/>
      <c r="S741" s="259"/>
      <c r="T741" s="259"/>
      <c r="U741" s="259"/>
      <c r="V741" s="259"/>
      <c r="W741" s="259"/>
      <c r="X741" s="260"/>
      <c r="Y741" s="14"/>
      <c r="Z741" s="14"/>
      <c r="AA741" s="14"/>
      <c r="AB741" s="14"/>
      <c r="AC741" s="14"/>
      <c r="AD741" s="14"/>
      <c r="AE741" s="14"/>
      <c r="AT741" s="261" t="s">
        <v>205</v>
      </c>
      <c r="AU741" s="261" t="s">
        <v>85</v>
      </c>
      <c r="AV741" s="14" t="s">
        <v>175</v>
      </c>
      <c r="AW741" s="14" t="s">
        <v>5</v>
      </c>
      <c r="AX741" s="14" t="s">
        <v>83</v>
      </c>
      <c r="AY741" s="261" t="s">
        <v>168</v>
      </c>
    </row>
    <row r="742" s="2" customFormat="1" ht="24.15" customHeight="1">
      <c r="A742" s="38"/>
      <c r="B742" s="39"/>
      <c r="C742" s="221" t="s">
        <v>545</v>
      </c>
      <c r="D742" s="221" t="s">
        <v>171</v>
      </c>
      <c r="E742" s="222" t="s">
        <v>917</v>
      </c>
      <c r="F742" s="223" t="s">
        <v>918</v>
      </c>
      <c r="G742" s="224" t="s">
        <v>203</v>
      </c>
      <c r="H742" s="225">
        <v>30.02</v>
      </c>
      <c r="I742" s="226"/>
      <c r="J742" s="226"/>
      <c r="K742" s="227">
        <f>ROUND(P742*H742,2)</f>
        <v>0</v>
      </c>
      <c r="L742" s="223" t="s">
        <v>1</v>
      </c>
      <c r="M742" s="44"/>
      <c r="N742" s="228" t="s">
        <v>1</v>
      </c>
      <c r="O742" s="229" t="s">
        <v>39</v>
      </c>
      <c r="P742" s="230">
        <f>I742+J742</f>
        <v>0</v>
      </c>
      <c r="Q742" s="230">
        <f>ROUND(I742*H742,2)</f>
        <v>0</v>
      </c>
      <c r="R742" s="230">
        <f>ROUND(J742*H742,2)</f>
        <v>0</v>
      </c>
      <c r="S742" s="91"/>
      <c r="T742" s="231">
        <f>S742*H742</f>
        <v>0</v>
      </c>
      <c r="U742" s="231">
        <v>0</v>
      </c>
      <c r="V742" s="231">
        <f>U742*H742</f>
        <v>0</v>
      </c>
      <c r="W742" s="231">
        <v>0</v>
      </c>
      <c r="X742" s="232">
        <f>W742*H742</f>
        <v>0</v>
      </c>
      <c r="Y742" s="38"/>
      <c r="Z742" s="38"/>
      <c r="AA742" s="38"/>
      <c r="AB742" s="38"/>
      <c r="AC742" s="38"/>
      <c r="AD742" s="38"/>
      <c r="AE742" s="38"/>
      <c r="AR742" s="233" t="s">
        <v>198</v>
      </c>
      <c r="AT742" s="233" t="s">
        <v>171</v>
      </c>
      <c r="AU742" s="233" t="s">
        <v>85</v>
      </c>
      <c r="AY742" s="17" t="s">
        <v>168</v>
      </c>
      <c r="BE742" s="234">
        <f>IF(O742="základní",K742,0)</f>
        <v>0</v>
      </c>
      <c r="BF742" s="234">
        <f>IF(O742="snížená",K742,0)</f>
        <v>0</v>
      </c>
      <c r="BG742" s="234">
        <f>IF(O742="zákl. přenesená",K742,0)</f>
        <v>0</v>
      </c>
      <c r="BH742" s="234">
        <f>IF(O742="sníž. přenesená",K742,0)</f>
        <v>0</v>
      </c>
      <c r="BI742" s="234">
        <f>IF(O742="nulová",K742,0)</f>
        <v>0</v>
      </c>
      <c r="BJ742" s="17" t="s">
        <v>83</v>
      </c>
      <c r="BK742" s="234">
        <f>ROUND(P742*H742,2)</f>
        <v>0</v>
      </c>
      <c r="BL742" s="17" t="s">
        <v>198</v>
      </c>
      <c r="BM742" s="233" t="s">
        <v>905</v>
      </c>
    </row>
    <row r="743" s="2" customFormat="1">
      <c r="A743" s="38"/>
      <c r="B743" s="39"/>
      <c r="C743" s="40"/>
      <c r="D743" s="235" t="s">
        <v>176</v>
      </c>
      <c r="E743" s="40"/>
      <c r="F743" s="236" t="s">
        <v>918</v>
      </c>
      <c r="G743" s="40"/>
      <c r="H743" s="40"/>
      <c r="I743" s="237"/>
      <c r="J743" s="237"/>
      <c r="K743" s="40"/>
      <c r="L743" s="40"/>
      <c r="M743" s="44"/>
      <c r="N743" s="238"/>
      <c r="O743" s="239"/>
      <c r="P743" s="91"/>
      <c r="Q743" s="91"/>
      <c r="R743" s="91"/>
      <c r="S743" s="91"/>
      <c r="T743" s="91"/>
      <c r="U743" s="91"/>
      <c r="V743" s="91"/>
      <c r="W743" s="91"/>
      <c r="X743" s="92"/>
      <c r="Y743" s="38"/>
      <c r="Z743" s="38"/>
      <c r="AA743" s="38"/>
      <c r="AB743" s="38"/>
      <c r="AC743" s="38"/>
      <c r="AD743" s="38"/>
      <c r="AE743" s="38"/>
      <c r="AT743" s="17" t="s">
        <v>176</v>
      </c>
      <c r="AU743" s="17" t="s">
        <v>85</v>
      </c>
    </row>
    <row r="744" s="13" customFormat="1">
      <c r="A744" s="13"/>
      <c r="B744" s="240"/>
      <c r="C744" s="241"/>
      <c r="D744" s="235" t="s">
        <v>205</v>
      </c>
      <c r="E744" s="242" t="s">
        <v>1</v>
      </c>
      <c r="F744" s="243" t="s">
        <v>1740</v>
      </c>
      <c r="G744" s="241"/>
      <c r="H744" s="244">
        <v>30.02</v>
      </c>
      <c r="I744" s="245"/>
      <c r="J744" s="245"/>
      <c r="K744" s="241"/>
      <c r="L744" s="241"/>
      <c r="M744" s="246"/>
      <c r="N744" s="247"/>
      <c r="O744" s="248"/>
      <c r="P744" s="248"/>
      <c r="Q744" s="248"/>
      <c r="R744" s="248"/>
      <c r="S744" s="248"/>
      <c r="T744" s="248"/>
      <c r="U744" s="248"/>
      <c r="V744" s="248"/>
      <c r="W744" s="248"/>
      <c r="X744" s="249"/>
      <c r="Y744" s="13"/>
      <c r="Z744" s="13"/>
      <c r="AA744" s="13"/>
      <c r="AB744" s="13"/>
      <c r="AC744" s="13"/>
      <c r="AD744" s="13"/>
      <c r="AE744" s="13"/>
      <c r="AT744" s="250" t="s">
        <v>205</v>
      </c>
      <c r="AU744" s="250" t="s">
        <v>85</v>
      </c>
      <c r="AV744" s="13" t="s">
        <v>85</v>
      </c>
      <c r="AW744" s="13" t="s">
        <v>5</v>
      </c>
      <c r="AX744" s="13" t="s">
        <v>76</v>
      </c>
      <c r="AY744" s="250" t="s">
        <v>168</v>
      </c>
    </row>
    <row r="745" s="14" customFormat="1">
      <c r="A745" s="14"/>
      <c r="B745" s="251"/>
      <c r="C745" s="252"/>
      <c r="D745" s="235" t="s">
        <v>205</v>
      </c>
      <c r="E745" s="253" t="s">
        <v>1</v>
      </c>
      <c r="F745" s="254" t="s">
        <v>207</v>
      </c>
      <c r="G745" s="252"/>
      <c r="H745" s="255">
        <v>30.02</v>
      </c>
      <c r="I745" s="256"/>
      <c r="J745" s="256"/>
      <c r="K745" s="252"/>
      <c r="L745" s="252"/>
      <c r="M745" s="257"/>
      <c r="N745" s="258"/>
      <c r="O745" s="259"/>
      <c r="P745" s="259"/>
      <c r="Q745" s="259"/>
      <c r="R745" s="259"/>
      <c r="S745" s="259"/>
      <c r="T745" s="259"/>
      <c r="U745" s="259"/>
      <c r="V745" s="259"/>
      <c r="W745" s="259"/>
      <c r="X745" s="260"/>
      <c r="Y745" s="14"/>
      <c r="Z745" s="14"/>
      <c r="AA745" s="14"/>
      <c r="AB745" s="14"/>
      <c r="AC745" s="14"/>
      <c r="AD745" s="14"/>
      <c r="AE745" s="14"/>
      <c r="AT745" s="261" t="s">
        <v>205</v>
      </c>
      <c r="AU745" s="261" t="s">
        <v>85</v>
      </c>
      <c r="AV745" s="14" t="s">
        <v>175</v>
      </c>
      <c r="AW745" s="14" t="s">
        <v>5</v>
      </c>
      <c r="AX745" s="14" t="s">
        <v>83</v>
      </c>
      <c r="AY745" s="261" t="s">
        <v>168</v>
      </c>
    </row>
    <row r="746" s="2" customFormat="1" ht="24.15" customHeight="1">
      <c r="A746" s="38"/>
      <c r="B746" s="39"/>
      <c r="C746" s="262" t="s">
        <v>906</v>
      </c>
      <c r="D746" s="262" t="s">
        <v>304</v>
      </c>
      <c r="E746" s="263" t="s">
        <v>921</v>
      </c>
      <c r="F746" s="264" t="s">
        <v>922</v>
      </c>
      <c r="G746" s="265" t="s">
        <v>203</v>
      </c>
      <c r="H746" s="266">
        <v>33.022</v>
      </c>
      <c r="I746" s="267"/>
      <c r="J746" s="268"/>
      <c r="K746" s="269">
        <f>ROUND(P746*H746,2)</f>
        <v>0</v>
      </c>
      <c r="L746" s="264" t="s">
        <v>1</v>
      </c>
      <c r="M746" s="270"/>
      <c r="N746" s="271" t="s">
        <v>1</v>
      </c>
      <c r="O746" s="229" t="s">
        <v>39</v>
      </c>
      <c r="P746" s="230">
        <f>I746+J746</f>
        <v>0</v>
      </c>
      <c r="Q746" s="230">
        <f>ROUND(I746*H746,2)</f>
        <v>0</v>
      </c>
      <c r="R746" s="230">
        <f>ROUND(J746*H746,2)</f>
        <v>0</v>
      </c>
      <c r="S746" s="91"/>
      <c r="T746" s="231">
        <f>S746*H746</f>
        <v>0</v>
      </c>
      <c r="U746" s="231">
        <v>0</v>
      </c>
      <c r="V746" s="231">
        <f>U746*H746</f>
        <v>0</v>
      </c>
      <c r="W746" s="231">
        <v>0</v>
      </c>
      <c r="X746" s="232">
        <f>W746*H746</f>
        <v>0</v>
      </c>
      <c r="Y746" s="38"/>
      <c r="Z746" s="38"/>
      <c r="AA746" s="38"/>
      <c r="AB746" s="38"/>
      <c r="AC746" s="38"/>
      <c r="AD746" s="38"/>
      <c r="AE746" s="38"/>
      <c r="AR746" s="233" t="s">
        <v>236</v>
      </c>
      <c r="AT746" s="233" t="s">
        <v>304</v>
      </c>
      <c r="AU746" s="233" t="s">
        <v>85</v>
      </c>
      <c r="AY746" s="17" t="s">
        <v>168</v>
      </c>
      <c r="BE746" s="234">
        <f>IF(O746="základní",K746,0)</f>
        <v>0</v>
      </c>
      <c r="BF746" s="234">
        <f>IF(O746="snížená",K746,0)</f>
        <v>0</v>
      </c>
      <c r="BG746" s="234">
        <f>IF(O746="zákl. přenesená",K746,0)</f>
        <v>0</v>
      </c>
      <c r="BH746" s="234">
        <f>IF(O746="sníž. přenesená",K746,0)</f>
        <v>0</v>
      </c>
      <c r="BI746" s="234">
        <f>IF(O746="nulová",K746,0)</f>
        <v>0</v>
      </c>
      <c r="BJ746" s="17" t="s">
        <v>83</v>
      </c>
      <c r="BK746" s="234">
        <f>ROUND(P746*H746,2)</f>
        <v>0</v>
      </c>
      <c r="BL746" s="17" t="s">
        <v>198</v>
      </c>
      <c r="BM746" s="233" t="s">
        <v>909</v>
      </c>
    </row>
    <row r="747" s="2" customFormat="1">
      <c r="A747" s="38"/>
      <c r="B747" s="39"/>
      <c r="C747" s="40"/>
      <c r="D747" s="235" t="s">
        <v>176</v>
      </c>
      <c r="E747" s="40"/>
      <c r="F747" s="236" t="s">
        <v>922</v>
      </c>
      <c r="G747" s="40"/>
      <c r="H747" s="40"/>
      <c r="I747" s="237"/>
      <c r="J747" s="237"/>
      <c r="K747" s="40"/>
      <c r="L747" s="40"/>
      <c r="M747" s="44"/>
      <c r="N747" s="238"/>
      <c r="O747" s="239"/>
      <c r="P747" s="91"/>
      <c r="Q747" s="91"/>
      <c r="R747" s="91"/>
      <c r="S747" s="91"/>
      <c r="T747" s="91"/>
      <c r="U747" s="91"/>
      <c r="V747" s="91"/>
      <c r="W747" s="91"/>
      <c r="X747" s="92"/>
      <c r="Y747" s="38"/>
      <c r="Z747" s="38"/>
      <c r="AA747" s="38"/>
      <c r="AB747" s="38"/>
      <c r="AC747" s="38"/>
      <c r="AD747" s="38"/>
      <c r="AE747" s="38"/>
      <c r="AT747" s="17" t="s">
        <v>176</v>
      </c>
      <c r="AU747" s="17" t="s">
        <v>85</v>
      </c>
    </row>
    <row r="748" s="13" customFormat="1">
      <c r="A748" s="13"/>
      <c r="B748" s="240"/>
      <c r="C748" s="241"/>
      <c r="D748" s="235" t="s">
        <v>205</v>
      </c>
      <c r="E748" s="242" t="s">
        <v>1</v>
      </c>
      <c r="F748" s="243" t="s">
        <v>1741</v>
      </c>
      <c r="G748" s="241"/>
      <c r="H748" s="244">
        <v>33.022</v>
      </c>
      <c r="I748" s="245"/>
      <c r="J748" s="245"/>
      <c r="K748" s="241"/>
      <c r="L748" s="241"/>
      <c r="M748" s="246"/>
      <c r="N748" s="247"/>
      <c r="O748" s="248"/>
      <c r="P748" s="248"/>
      <c r="Q748" s="248"/>
      <c r="R748" s="248"/>
      <c r="S748" s="248"/>
      <c r="T748" s="248"/>
      <c r="U748" s="248"/>
      <c r="V748" s="248"/>
      <c r="W748" s="248"/>
      <c r="X748" s="249"/>
      <c r="Y748" s="13"/>
      <c r="Z748" s="13"/>
      <c r="AA748" s="13"/>
      <c r="AB748" s="13"/>
      <c r="AC748" s="13"/>
      <c r="AD748" s="13"/>
      <c r="AE748" s="13"/>
      <c r="AT748" s="250" t="s">
        <v>205</v>
      </c>
      <c r="AU748" s="250" t="s">
        <v>85</v>
      </c>
      <c r="AV748" s="13" t="s">
        <v>85</v>
      </c>
      <c r="AW748" s="13" t="s">
        <v>5</v>
      </c>
      <c r="AX748" s="13" t="s">
        <v>76</v>
      </c>
      <c r="AY748" s="250" t="s">
        <v>168</v>
      </c>
    </row>
    <row r="749" s="14" customFormat="1">
      <c r="A749" s="14"/>
      <c r="B749" s="251"/>
      <c r="C749" s="252"/>
      <c r="D749" s="235" t="s">
        <v>205</v>
      </c>
      <c r="E749" s="253" t="s">
        <v>1</v>
      </c>
      <c r="F749" s="254" t="s">
        <v>207</v>
      </c>
      <c r="G749" s="252"/>
      <c r="H749" s="255">
        <v>33.022</v>
      </c>
      <c r="I749" s="256"/>
      <c r="J749" s="256"/>
      <c r="K749" s="252"/>
      <c r="L749" s="252"/>
      <c r="M749" s="257"/>
      <c r="N749" s="258"/>
      <c r="O749" s="259"/>
      <c r="P749" s="259"/>
      <c r="Q749" s="259"/>
      <c r="R749" s="259"/>
      <c r="S749" s="259"/>
      <c r="T749" s="259"/>
      <c r="U749" s="259"/>
      <c r="V749" s="259"/>
      <c r="W749" s="259"/>
      <c r="X749" s="260"/>
      <c r="Y749" s="14"/>
      <c r="Z749" s="14"/>
      <c r="AA749" s="14"/>
      <c r="AB749" s="14"/>
      <c r="AC749" s="14"/>
      <c r="AD749" s="14"/>
      <c r="AE749" s="14"/>
      <c r="AT749" s="261" t="s">
        <v>205</v>
      </c>
      <c r="AU749" s="261" t="s">
        <v>85</v>
      </c>
      <c r="AV749" s="14" t="s">
        <v>175</v>
      </c>
      <c r="AW749" s="14" t="s">
        <v>5</v>
      </c>
      <c r="AX749" s="14" t="s">
        <v>83</v>
      </c>
      <c r="AY749" s="261" t="s">
        <v>168</v>
      </c>
    </row>
    <row r="750" s="2" customFormat="1" ht="33" customHeight="1">
      <c r="A750" s="38"/>
      <c r="B750" s="39"/>
      <c r="C750" s="221" t="s">
        <v>553</v>
      </c>
      <c r="D750" s="221" t="s">
        <v>171</v>
      </c>
      <c r="E750" s="222" t="s">
        <v>926</v>
      </c>
      <c r="F750" s="223" t="s">
        <v>927</v>
      </c>
      <c r="G750" s="224" t="s">
        <v>203</v>
      </c>
      <c r="H750" s="225">
        <v>110.7</v>
      </c>
      <c r="I750" s="226"/>
      <c r="J750" s="226"/>
      <c r="K750" s="227">
        <f>ROUND(P750*H750,2)</f>
        <v>0</v>
      </c>
      <c r="L750" s="223" t="s">
        <v>1</v>
      </c>
      <c r="M750" s="44"/>
      <c r="N750" s="228" t="s">
        <v>1</v>
      </c>
      <c r="O750" s="229" t="s">
        <v>39</v>
      </c>
      <c r="P750" s="230">
        <f>I750+J750</f>
        <v>0</v>
      </c>
      <c r="Q750" s="230">
        <f>ROUND(I750*H750,2)</f>
        <v>0</v>
      </c>
      <c r="R750" s="230">
        <f>ROUND(J750*H750,2)</f>
        <v>0</v>
      </c>
      <c r="S750" s="91"/>
      <c r="T750" s="231">
        <f>S750*H750</f>
        <v>0</v>
      </c>
      <c r="U750" s="231">
        <v>0</v>
      </c>
      <c r="V750" s="231">
        <f>U750*H750</f>
        <v>0</v>
      </c>
      <c r="W750" s="231">
        <v>0</v>
      </c>
      <c r="X750" s="232">
        <f>W750*H750</f>
        <v>0</v>
      </c>
      <c r="Y750" s="38"/>
      <c r="Z750" s="38"/>
      <c r="AA750" s="38"/>
      <c r="AB750" s="38"/>
      <c r="AC750" s="38"/>
      <c r="AD750" s="38"/>
      <c r="AE750" s="38"/>
      <c r="AR750" s="233" t="s">
        <v>198</v>
      </c>
      <c r="AT750" s="233" t="s">
        <v>171</v>
      </c>
      <c r="AU750" s="233" t="s">
        <v>85</v>
      </c>
      <c r="AY750" s="17" t="s">
        <v>168</v>
      </c>
      <c r="BE750" s="234">
        <f>IF(O750="základní",K750,0)</f>
        <v>0</v>
      </c>
      <c r="BF750" s="234">
        <f>IF(O750="snížená",K750,0)</f>
        <v>0</v>
      </c>
      <c r="BG750" s="234">
        <f>IF(O750="zákl. přenesená",K750,0)</f>
        <v>0</v>
      </c>
      <c r="BH750" s="234">
        <f>IF(O750="sníž. přenesená",K750,0)</f>
        <v>0</v>
      </c>
      <c r="BI750" s="234">
        <f>IF(O750="nulová",K750,0)</f>
        <v>0</v>
      </c>
      <c r="BJ750" s="17" t="s">
        <v>83</v>
      </c>
      <c r="BK750" s="234">
        <f>ROUND(P750*H750,2)</f>
        <v>0</v>
      </c>
      <c r="BL750" s="17" t="s">
        <v>198</v>
      </c>
      <c r="BM750" s="233" t="s">
        <v>914</v>
      </c>
    </row>
    <row r="751" s="2" customFormat="1">
      <c r="A751" s="38"/>
      <c r="B751" s="39"/>
      <c r="C751" s="40"/>
      <c r="D751" s="235" t="s">
        <v>176</v>
      </c>
      <c r="E751" s="40"/>
      <c r="F751" s="236" t="s">
        <v>927</v>
      </c>
      <c r="G751" s="40"/>
      <c r="H751" s="40"/>
      <c r="I751" s="237"/>
      <c r="J751" s="237"/>
      <c r="K751" s="40"/>
      <c r="L751" s="40"/>
      <c r="M751" s="44"/>
      <c r="N751" s="238"/>
      <c r="O751" s="239"/>
      <c r="P751" s="91"/>
      <c r="Q751" s="91"/>
      <c r="R751" s="91"/>
      <c r="S751" s="91"/>
      <c r="T751" s="91"/>
      <c r="U751" s="91"/>
      <c r="V751" s="91"/>
      <c r="W751" s="91"/>
      <c r="X751" s="92"/>
      <c r="Y751" s="38"/>
      <c r="Z751" s="38"/>
      <c r="AA751" s="38"/>
      <c r="AB751" s="38"/>
      <c r="AC751" s="38"/>
      <c r="AD751" s="38"/>
      <c r="AE751" s="38"/>
      <c r="AT751" s="17" t="s">
        <v>176</v>
      </c>
      <c r="AU751" s="17" t="s">
        <v>85</v>
      </c>
    </row>
    <row r="752" s="13" customFormat="1">
      <c r="A752" s="13"/>
      <c r="B752" s="240"/>
      <c r="C752" s="241"/>
      <c r="D752" s="235" t="s">
        <v>205</v>
      </c>
      <c r="E752" s="242" t="s">
        <v>1</v>
      </c>
      <c r="F752" s="243" t="s">
        <v>799</v>
      </c>
      <c r="G752" s="241"/>
      <c r="H752" s="244">
        <v>110.7</v>
      </c>
      <c r="I752" s="245"/>
      <c r="J752" s="245"/>
      <c r="K752" s="241"/>
      <c r="L752" s="241"/>
      <c r="M752" s="246"/>
      <c r="N752" s="247"/>
      <c r="O752" s="248"/>
      <c r="P752" s="248"/>
      <c r="Q752" s="248"/>
      <c r="R752" s="248"/>
      <c r="S752" s="248"/>
      <c r="T752" s="248"/>
      <c r="U752" s="248"/>
      <c r="V752" s="248"/>
      <c r="W752" s="248"/>
      <c r="X752" s="249"/>
      <c r="Y752" s="13"/>
      <c r="Z752" s="13"/>
      <c r="AA752" s="13"/>
      <c r="AB752" s="13"/>
      <c r="AC752" s="13"/>
      <c r="AD752" s="13"/>
      <c r="AE752" s="13"/>
      <c r="AT752" s="250" t="s">
        <v>205</v>
      </c>
      <c r="AU752" s="250" t="s">
        <v>85</v>
      </c>
      <c r="AV752" s="13" t="s">
        <v>85</v>
      </c>
      <c r="AW752" s="13" t="s">
        <v>5</v>
      </c>
      <c r="AX752" s="13" t="s">
        <v>76</v>
      </c>
      <c r="AY752" s="250" t="s">
        <v>168</v>
      </c>
    </row>
    <row r="753" s="14" customFormat="1">
      <c r="A753" s="14"/>
      <c r="B753" s="251"/>
      <c r="C753" s="252"/>
      <c r="D753" s="235" t="s">
        <v>205</v>
      </c>
      <c r="E753" s="253" t="s">
        <v>1</v>
      </c>
      <c r="F753" s="254" t="s">
        <v>207</v>
      </c>
      <c r="G753" s="252"/>
      <c r="H753" s="255">
        <v>110.7</v>
      </c>
      <c r="I753" s="256"/>
      <c r="J753" s="256"/>
      <c r="K753" s="252"/>
      <c r="L753" s="252"/>
      <c r="M753" s="257"/>
      <c r="N753" s="258"/>
      <c r="O753" s="259"/>
      <c r="P753" s="259"/>
      <c r="Q753" s="259"/>
      <c r="R753" s="259"/>
      <c r="S753" s="259"/>
      <c r="T753" s="259"/>
      <c r="U753" s="259"/>
      <c r="V753" s="259"/>
      <c r="W753" s="259"/>
      <c r="X753" s="260"/>
      <c r="Y753" s="14"/>
      <c r="Z753" s="14"/>
      <c r="AA753" s="14"/>
      <c r="AB753" s="14"/>
      <c r="AC753" s="14"/>
      <c r="AD753" s="14"/>
      <c r="AE753" s="14"/>
      <c r="AT753" s="261" t="s">
        <v>205</v>
      </c>
      <c r="AU753" s="261" t="s">
        <v>85</v>
      </c>
      <c r="AV753" s="14" t="s">
        <v>175</v>
      </c>
      <c r="AW753" s="14" t="s">
        <v>5</v>
      </c>
      <c r="AX753" s="14" t="s">
        <v>83</v>
      </c>
      <c r="AY753" s="261" t="s">
        <v>168</v>
      </c>
    </row>
    <row r="754" s="2" customFormat="1" ht="16.5" customHeight="1">
      <c r="A754" s="38"/>
      <c r="B754" s="39"/>
      <c r="C754" s="221" t="s">
        <v>916</v>
      </c>
      <c r="D754" s="221" t="s">
        <v>171</v>
      </c>
      <c r="E754" s="222" t="s">
        <v>929</v>
      </c>
      <c r="F754" s="223" t="s">
        <v>930</v>
      </c>
      <c r="G754" s="224" t="s">
        <v>203</v>
      </c>
      <c r="H754" s="225">
        <v>110.7</v>
      </c>
      <c r="I754" s="226"/>
      <c r="J754" s="226"/>
      <c r="K754" s="227">
        <f>ROUND(P754*H754,2)</f>
        <v>0</v>
      </c>
      <c r="L754" s="223" t="s">
        <v>1</v>
      </c>
      <c r="M754" s="44"/>
      <c r="N754" s="228" t="s">
        <v>1</v>
      </c>
      <c r="O754" s="229" t="s">
        <v>39</v>
      </c>
      <c r="P754" s="230">
        <f>I754+J754</f>
        <v>0</v>
      </c>
      <c r="Q754" s="230">
        <f>ROUND(I754*H754,2)</f>
        <v>0</v>
      </c>
      <c r="R754" s="230">
        <f>ROUND(J754*H754,2)</f>
        <v>0</v>
      </c>
      <c r="S754" s="91"/>
      <c r="T754" s="231">
        <f>S754*H754</f>
        <v>0</v>
      </c>
      <c r="U754" s="231">
        <v>0</v>
      </c>
      <c r="V754" s="231">
        <f>U754*H754</f>
        <v>0</v>
      </c>
      <c r="W754" s="231">
        <v>0</v>
      </c>
      <c r="X754" s="232">
        <f>W754*H754</f>
        <v>0</v>
      </c>
      <c r="Y754" s="38"/>
      <c r="Z754" s="38"/>
      <c r="AA754" s="38"/>
      <c r="AB754" s="38"/>
      <c r="AC754" s="38"/>
      <c r="AD754" s="38"/>
      <c r="AE754" s="38"/>
      <c r="AR754" s="233" t="s">
        <v>198</v>
      </c>
      <c r="AT754" s="233" t="s">
        <v>171</v>
      </c>
      <c r="AU754" s="233" t="s">
        <v>85</v>
      </c>
      <c r="AY754" s="17" t="s">
        <v>168</v>
      </c>
      <c r="BE754" s="234">
        <f>IF(O754="základní",K754,0)</f>
        <v>0</v>
      </c>
      <c r="BF754" s="234">
        <f>IF(O754="snížená",K754,0)</f>
        <v>0</v>
      </c>
      <c r="BG754" s="234">
        <f>IF(O754="zákl. přenesená",K754,0)</f>
        <v>0</v>
      </c>
      <c r="BH754" s="234">
        <f>IF(O754="sníž. přenesená",K754,0)</f>
        <v>0</v>
      </c>
      <c r="BI754" s="234">
        <f>IF(O754="nulová",K754,0)</f>
        <v>0</v>
      </c>
      <c r="BJ754" s="17" t="s">
        <v>83</v>
      </c>
      <c r="BK754" s="234">
        <f>ROUND(P754*H754,2)</f>
        <v>0</v>
      </c>
      <c r="BL754" s="17" t="s">
        <v>198</v>
      </c>
      <c r="BM754" s="233" t="s">
        <v>919</v>
      </c>
    </row>
    <row r="755" s="2" customFormat="1">
      <c r="A755" s="38"/>
      <c r="B755" s="39"/>
      <c r="C755" s="40"/>
      <c r="D755" s="235" t="s">
        <v>176</v>
      </c>
      <c r="E755" s="40"/>
      <c r="F755" s="236" t="s">
        <v>930</v>
      </c>
      <c r="G755" s="40"/>
      <c r="H755" s="40"/>
      <c r="I755" s="237"/>
      <c r="J755" s="237"/>
      <c r="K755" s="40"/>
      <c r="L755" s="40"/>
      <c r="M755" s="44"/>
      <c r="N755" s="238"/>
      <c r="O755" s="239"/>
      <c r="P755" s="91"/>
      <c r="Q755" s="91"/>
      <c r="R755" s="91"/>
      <c r="S755" s="91"/>
      <c r="T755" s="91"/>
      <c r="U755" s="91"/>
      <c r="V755" s="91"/>
      <c r="W755" s="91"/>
      <c r="X755" s="92"/>
      <c r="Y755" s="38"/>
      <c r="Z755" s="38"/>
      <c r="AA755" s="38"/>
      <c r="AB755" s="38"/>
      <c r="AC755" s="38"/>
      <c r="AD755" s="38"/>
      <c r="AE755" s="38"/>
      <c r="AT755" s="17" t="s">
        <v>176</v>
      </c>
      <c r="AU755" s="17" t="s">
        <v>85</v>
      </c>
    </row>
    <row r="756" s="2" customFormat="1" ht="24.15" customHeight="1">
      <c r="A756" s="38"/>
      <c r="B756" s="39"/>
      <c r="C756" s="221" t="s">
        <v>557</v>
      </c>
      <c r="D756" s="221" t="s">
        <v>171</v>
      </c>
      <c r="E756" s="222" t="s">
        <v>933</v>
      </c>
      <c r="F756" s="223" t="s">
        <v>934</v>
      </c>
      <c r="G756" s="224" t="s">
        <v>203</v>
      </c>
      <c r="H756" s="225">
        <v>110.7</v>
      </c>
      <c r="I756" s="226"/>
      <c r="J756" s="226"/>
      <c r="K756" s="227">
        <f>ROUND(P756*H756,2)</f>
        <v>0</v>
      </c>
      <c r="L756" s="223" t="s">
        <v>1</v>
      </c>
      <c r="M756" s="44"/>
      <c r="N756" s="228" t="s">
        <v>1</v>
      </c>
      <c r="O756" s="229" t="s">
        <v>39</v>
      </c>
      <c r="P756" s="230">
        <f>I756+J756</f>
        <v>0</v>
      </c>
      <c r="Q756" s="230">
        <f>ROUND(I756*H756,2)</f>
        <v>0</v>
      </c>
      <c r="R756" s="230">
        <f>ROUND(J756*H756,2)</f>
        <v>0</v>
      </c>
      <c r="S756" s="91"/>
      <c r="T756" s="231">
        <f>S756*H756</f>
        <v>0</v>
      </c>
      <c r="U756" s="231">
        <v>0</v>
      </c>
      <c r="V756" s="231">
        <f>U756*H756</f>
        <v>0</v>
      </c>
      <c r="W756" s="231">
        <v>0</v>
      </c>
      <c r="X756" s="232">
        <f>W756*H756</f>
        <v>0</v>
      </c>
      <c r="Y756" s="38"/>
      <c r="Z756" s="38"/>
      <c r="AA756" s="38"/>
      <c r="AB756" s="38"/>
      <c r="AC756" s="38"/>
      <c r="AD756" s="38"/>
      <c r="AE756" s="38"/>
      <c r="AR756" s="233" t="s">
        <v>198</v>
      </c>
      <c r="AT756" s="233" t="s">
        <v>171</v>
      </c>
      <c r="AU756" s="233" t="s">
        <v>85</v>
      </c>
      <c r="AY756" s="17" t="s">
        <v>168</v>
      </c>
      <c r="BE756" s="234">
        <f>IF(O756="základní",K756,0)</f>
        <v>0</v>
      </c>
      <c r="BF756" s="234">
        <f>IF(O756="snížená",K756,0)</f>
        <v>0</v>
      </c>
      <c r="BG756" s="234">
        <f>IF(O756="zákl. přenesená",K756,0)</f>
        <v>0</v>
      </c>
      <c r="BH756" s="234">
        <f>IF(O756="sníž. přenesená",K756,0)</f>
        <v>0</v>
      </c>
      <c r="BI756" s="234">
        <f>IF(O756="nulová",K756,0)</f>
        <v>0</v>
      </c>
      <c r="BJ756" s="17" t="s">
        <v>83</v>
      </c>
      <c r="BK756" s="234">
        <f>ROUND(P756*H756,2)</f>
        <v>0</v>
      </c>
      <c r="BL756" s="17" t="s">
        <v>198</v>
      </c>
      <c r="BM756" s="233" t="s">
        <v>923</v>
      </c>
    </row>
    <row r="757" s="2" customFormat="1">
      <c r="A757" s="38"/>
      <c r="B757" s="39"/>
      <c r="C757" s="40"/>
      <c r="D757" s="235" t="s">
        <v>176</v>
      </c>
      <c r="E757" s="40"/>
      <c r="F757" s="236" t="s">
        <v>934</v>
      </c>
      <c r="G757" s="40"/>
      <c r="H757" s="40"/>
      <c r="I757" s="237"/>
      <c r="J757" s="237"/>
      <c r="K757" s="40"/>
      <c r="L757" s="40"/>
      <c r="M757" s="44"/>
      <c r="N757" s="238"/>
      <c r="O757" s="239"/>
      <c r="P757" s="91"/>
      <c r="Q757" s="91"/>
      <c r="R757" s="91"/>
      <c r="S757" s="91"/>
      <c r="T757" s="91"/>
      <c r="U757" s="91"/>
      <c r="V757" s="91"/>
      <c r="W757" s="91"/>
      <c r="X757" s="92"/>
      <c r="Y757" s="38"/>
      <c r="Z757" s="38"/>
      <c r="AA757" s="38"/>
      <c r="AB757" s="38"/>
      <c r="AC757" s="38"/>
      <c r="AD757" s="38"/>
      <c r="AE757" s="38"/>
      <c r="AT757" s="17" t="s">
        <v>176</v>
      </c>
      <c r="AU757" s="17" t="s">
        <v>85</v>
      </c>
    </row>
    <row r="758" s="2" customFormat="1" ht="24.15" customHeight="1">
      <c r="A758" s="38"/>
      <c r="B758" s="39"/>
      <c r="C758" s="221" t="s">
        <v>925</v>
      </c>
      <c r="D758" s="221" t="s">
        <v>171</v>
      </c>
      <c r="E758" s="222" t="s">
        <v>936</v>
      </c>
      <c r="F758" s="223" t="s">
        <v>937</v>
      </c>
      <c r="G758" s="224" t="s">
        <v>226</v>
      </c>
      <c r="H758" s="225">
        <v>3.499</v>
      </c>
      <c r="I758" s="226"/>
      <c r="J758" s="226"/>
      <c r="K758" s="227">
        <f>ROUND(P758*H758,2)</f>
        <v>0</v>
      </c>
      <c r="L758" s="223" t="s">
        <v>1</v>
      </c>
      <c r="M758" s="44"/>
      <c r="N758" s="228" t="s">
        <v>1</v>
      </c>
      <c r="O758" s="229" t="s">
        <v>39</v>
      </c>
      <c r="P758" s="230">
        <f>I758+J758</f>
        <v>0</v>
      </c>
      <c r="Q758" s="230">
        <f>ROUND(I758*H758,2)</f>
        <v>0</v>
      </c>
      <c r="R758" s="230">
        <f>ROUND(J758*H758,2)</f>
        <v>0</v>
      </c>
      <c r="S758" s="91"/>
      <c r="T758" s="231">
        <f>S758*H758</f>
        <v>0</v>
      </c>
      <c r="U758" s="231">
        <v>0</v>
      </c>
      <c r="V758" s="231">
        <f>U758*H758</f>
        <v>0</v>
      </c>
      <c r="W758" s="231">
        <v>0</v>
      </c>
      <c r="X758" s="232">
        <f>W758*H758</f>
        <v>0</v>
      </c>
      <c r="Y758" s="38"/>
      <c r="Z758" s="38"/>
      <c r="AA758" s="38"/>
      <c r="AB758" s="38"/>
      <c r="AC758" s="38"/>
      <c r="AD758" s="38"/>
      <c r="AE758" s="38"/>
      <c r="AR758" s="233" t="s">
        <v>198</v>
      </c>
      <c r="AT758" s="233" t="s">
        <v>171</v>
      </c>
      <c r="AU758" s="233" t="s">
        <v>85</v>
      </c>
      <c r="AY758" s="17" t="s">
        <v>168</v>
      </c>
      <c r="BE758" s="234">
        <f>IF(O758="základní",K758,0)</f>
        <v>0</v>
      </c>
      <c r="BF758" s="234">
        <f>IF(O758="snížená",K758,0)</f>
        <v>0</v>
      </c>
      <c r="BG758" s="234">
        <f>IF(O758="zákl. přenesená",K758,0)</f>
        <v>0</v>
      </c>
      <c r="BH758" s="234">
        <f>IF(O758="sníž. přenesená",K758,0)</f>
        <v>0</v>
      </c>
      <c r="BI758" s="234">
        <f>IF(O758="nulová",K758,0)</f>
        <v>0</v>
      </c>
      <c r="BJ758" s="17" t="s">
        <v>83</v>
      </c>
      <c r="BK758" s="234">
        <f>ROUND(P758*H758,2)</f>
        <v>0</v>
      </c>
      <c r="BL758" s="17" t="s">
        <v>198</v>
      </c>
      <c r="BM758" s="233" t="s">
        <v>928</v>
      </c>
    </row>
    <row r="759" s="2" customFormat="1">
      <c r="A759" s="38"/>
      <c r="B759" s="39"/>
      <c r="C759" s="40"/>
      <c r="D759" s="235" t="s">
        <v>176</v>
      </c>
      <c r="E759" s="40"/>
      <c r="F759" s="236" t="s">
        <v>937</v>
      </c>
      <c r="G759" s="40"/>
      <c r="H759" s="40"/>
      <c r="I759" s="237"/>
      <c r="J759" s="237"/>
      <c r="K759" s="40"/>
      <c r="L759" s="40"/>
      <c r="M759" s="44"/>
      <c r="N759" s="238"/>
      <c r="O759" s="239"/>
      <c r="P759" s="91"/>
      <c r="Q759" s="91"/>
      <c r="R759" s="91"/>
      <c r="S759" s="91"/>
      <c r="T759" s="91"/>
      <c r="U759" s="91"/>
      <c r="V759" s="91"/>
      <c r="W759" s="91"/>
      <c r="X759" s="92"/>
      <c r="Y759" s="38"/>
      <c r="Z759" s="38"/>
      <c r="AA759" s="38"/>
      <c r="AB759" s="38"/>
      <c r="AC759" s="38"/>
      <c r="AD759" s="38"/>
      <c r="AE759" s="38"/>
      <c r="AT759" s="17" t="s">
        <v>176</v>
      </c>
      <c r="AU759" s="17" t="s">
        <v>85</v>
      </c>
    </row>
    <row r="760" s="12" customFormat="1" ht="22.8" customHeight="1">
      <c r="A760" s="12"/>
      <c r="B760" s="204"/>
      <c r="C760" s="205"/>
      <c r="D760" s="206" t="s">
        <v>75</v>
      </c>
      <c r="E760" s="219" t="s">
        <v>939</v>
      </c>
      <c r="F760" s="219" t="s">
        <v>940</v>
      </c>
      <c r="G760" s="205"/>
      <c r="H760" s="205"/>
      <c r="I760" s="208"/>
      <c r="J760" s="208"/>
      <c r="K760" s="220">
        <f>BK760</f>
        <v>0</v>
      </c>
      <c r="L760" s="205"/>
      <c r="M760" s="210"/>
      <c r="N760" s="211"/>
      <c r="O760" s="212"/>
      <c r="P760" s="212"/>
      <c r="Q760" s="213">
        <f>SUM(Q761:Q790)</f>
        <v>0</v>
      </c>
      <c r="R760" s="213">
        <f>SUM(R761:R790)</f>
        <v>0</v>
      </c>
      <c r="S760" s="212"/>
      <c r="T760" s="214">
        <f>SUM(T761:T790)</f>
        <v>0</v>
      </c>
      <c r="U760" s="212"/>
      <c r="V760" s="214">
        <f>SUM(V761:V790)</f>
        <v>0</v>
      </c>
      <c r="W760" s="212"/>
      <c r="X760" s="215">
        <f>SUM(X761:X790)</f>
        <v>0</v>
      </c>
      <c r="Y760" s="12"/>
      <c r="Z760" s="12"/>
      <c r="AA760" s="12"/>
      <c r="AB760" s="12"/>
      <c r="AC760" s="12"/>
      <c r="AD760" s="12"/>
      <c r="AE760" s="12"/>
      <c r="AR760" s="216" t="s">
        <v>85</v>
      </c>
      <c r="AT760" s="217" t="s">
        <v>75</v>
      </c>
      <c r="AU760" s="217" t="s">
        <v>83</v>
      </c>
      <c r="AY760" s="216" t="s">
        <v>168</v>
      </c>
      <c r="BK760" s="218">
        <f>SUM(BK761:BK790)</f>
        <v>0</v>
      </c>
    </row>
    <row r="761" s="2" customFormat="1" ht="21.75" customHeight="1">
      <c r="A761" s="38"/>
      <c r="B761" s="39"/>
      <c r="C761" s="221" t="s">
        <v>562</v>
      </c>
      <c r="D761" s="221" t="s">
        <v>171</v>
      </c>
      <c r="E761" s="222" t="s">
        <v>942</v>
      </c>
      <c r="F761" s="223" t="s">
        <v>943</v>
      </c>
      <c r="G761" s="224" t="s">
        <v>203</v>
      </c>
      <c r="H761" s="225">
        <v>6.016</v>
      </c>
      <c r="I761" s="226"/>
      <c r="J761" s="226"/>
      <c r="K761" s="227">
        <f>ROUND(P761*H761,2)</f>
        <v>0</v>
      </c>
      <c r="L761" s="223" t="s">
        <v>1</v>
      </c>
      <c r="M761" s="44"/>
      <c r="N761" s="228" t="s">
        <v>1</v>
      </c>
      <c r="O761" s="229" t="s">
        <v>39</v>
      </c>
      <c r="P761" s="230">
        <f>I761+J761</f>
        <v>0</v>
      </c>
      <c r="Q761" s="230">
        <f>ROUND(I761*H761,2)</f>
        <v>0</v>
      </c>
      <c r="R761" s="230">
        <f>ROUND(J761*H761,2)</f>
        <v>0</v>
      </c>
      <c r="S761" s="91"/>
      <c r="T761" s="231">
        <f>S761*H761</f>
        <v>0</v>
      </c>
      <c r="U761" s="231">
        <v>0</v>
      </c>
      <c r="V761" s="231">
        <f>U761*H761</f>
        <v>0</v>
      </c>
      <c r="W761" s="231">
        <v>0</v>
      </c>
      <c r="X761" s="232">
        <f>W761*H761</f>
        <v>0</v>
      </c>
      <c r="Y761" s="38"/>
      <c r="Z761" s="38"/>
      <c r="AA761" s="38"/>
      <c r="AB761" s="38"/>
      <c r="AC761" s="38"/>
      <c r="AD761" s="38"/>
      <c r="AE761" s="38"/>
      <c r="AR761" s="233" t="s">
        <v>198</v>
      </c>
      <c r="AT761" s="233" t="s">
        <v>171</v>
      </c>
      <c r="AU761" s="233" t="s">
        <v>85</v>
      </c>
      <c r="AY761" s="17" t="s">
        <v>168</v>
      </c>
      <c r="BE761" s="234">
        <f>IF(O761="základní",K761,0)</f>
        <v>0</v>
      </c>
      <c r="BF761" s="234">
        <f>IF(O761="snížená",K761,0)</f>
        <v>0</v>
      </c>
      <c r="BG761" s="234">
        <f>IF(O761="zákl. přenesená",K761,0)</f>
        <v>0</v>
      </c>
      <c r="BH761" s="234">
        <f>IF(O761="sníž. přenesená",K761,0)</f>
        <v>0</v>
      </c>
      <c r="BI761" s="234">
        <f>IF(O761="nulová",K761,0)</f>
        <v>0</v>
      </c>
      <c r="BJ761" s="17" t="s">
        <v>83</v>
      </c>
      <c r="BK761" s="234">
        <f>ROUND(P761*H761,2)</f>
        <v>0</v>
      </c>
      <c r="BL761" s="17" t="s">
        <v>198</v>
      </c>
      <c r="BM761" s="233" t="s">
        <v>931</v>
      </c>
    </row>
    <row r="762" s="2" customFormat="1">
      <c r="A762" s="38"/>
      <c r="B762" s="39"/>
      <c r="C762" s="40"/>
      <c r="D762" s="235" t="s">
        <v>176</v>
      </c>
      <c r="E762" s="40"/>
      <c r="F762" s="236" t="s">
        <v>943</v>
      </c>
      <c r="G762" s="40"/>
      <c r="H762" s="40"/>
      <c r="I762" s="237"/>
      <c r="J762" s="237"/>
      <c r="K762" s="40"/>
      <c r="L762" s="40"/>
      <c r="M762" s="44"/>
      <c r="N762" s="238"/>
      <c r="O762" s="239"/>
      <c r="P762" s="91"/>
      <c r="Q762" s="91"/>
      <c r="R762" s="91"/>
      <c r="S762" s="91"/>
      <c r="T762" s="91"/>
      <c r="U762" s="91"/>
      <c r="V762" s="91"/>
      <c r="W762" s="91"/>
      <c r="X762" s="92"/>
      <c r="Y762" s="38"/>
      <c r="Z762" s="38"/>
      <c r="AA762" s="38"/>
      <c r="AB762" s="38"/>
      <c r="AC762" s="38"/>
      <c r="AD762" s="38"/>
      <c r="AE762" s="38"/>
      <c r="AT762" s="17" t="s">
        <v>176</v>
      </c>
      <c r="AU762" s="17" t="s">
        <v>85</v>
      </c>
    </row>
    <row r="763" s="2" customFormat="1" ht="24.15" customHeight="1">
      <c r="A763" s="38"/>
      <c r="B763" s="39"/>
      <c r="C763" s="262" t="s">
        <v>932</v>
      </c>
      <c r="D763" s="262" t="s">
        <v>304</v>
      </c>
      <c r="E763" s="263" t="s">
        <v>945</v>
      </c>
      <c r="F763" s="264" t="s">
        <v>946</v>
      </c>
      <c r="G763" s="265" t="s">
        <v>203</v>
      </c>
      <c r="H763" s="266">
        <v>6.136</v>
      </c>
      <c r="I763" s="267"/>
      <c r="J763" s="268"/>
      <c r="K763" s="269">
        <f>ROUND(P763*H763,2)</f>
        <v>0</v>
      </c>
      <c r="L763" s="264" t="s">
        <v>1</v>
      </c>
      <c r="M763" s="270"/>
      <c r="N763" s="271" t="s">
        <v>1</v>
      </c>
      <c r="O763" s="229" t="s">
        <v>39</v>
      </c>
      <c r="P763" s="230">
        <f>I763+J763</f>
        <v>0</v>
      </c>
      <c r="Q763" s="230">
        <f>ROUND(I763*H763,2)</f>
        <v>0</v>
      </c>
      <c r="R763" s="230">
        <f>ROUND(J763*H763,2)</f>
        <v>0</v>
      </c>
      <c r="S763" s="91"/>
      <c r="T763" s="231">
        <f>S763*H763</f>
        <v>0</v>
      </c>
      <c r="U763" s="231">
        <v>0</v>
      </c>
      <c r="V763" s="231">
        <f>U763*H763</f>
        <v>0</v>
      </c>
      <c r="W763" s="231">
        <v>0</v>
      </c>
      <c r="X763" s="232">
        <f>W763*H763</f>
        <v>0</v>
      </c>
      <c r="Y763" s="38"/>
      <c r="Z763" s="38"/>
      <c r="AA763" s="38"/>
      <c r="AB763" s="38"/>
      <c r="AC763" s="38"/>
      <c r="AD763" s="38"/>
      <c r="AE763" s="38"/>
      <c r="AR763" s="233" t="s">
        <v>236</v>
      </c>
      <c r="AT763" s="233" t="s">
        <v>304</v>
      </c>
      <c r="AU763" s="233" t="s">
        <v>85</v>
      </c>
      <c r="AY763" s="17" t="s">
        <v>168</v>
      </c>
      <c r="BE763" s="234">
        <f>IF(O763="základní",K763,0)</f>
        <v>0</v>
      </c>
      <c r="BF763" s="234">
        <f>IF(O763="snížená",K763,0)</f>
        <v>0</v>
      </c>
      <c r="BG763" s="234">
        <f>IF(O763="zákl. přenesená",K763,0)</f>
        <v>0</v>
      </c>
      <c r="BH763" s="234">
        <f>IF(O763="sníž. přenesená",K763,0)</f>
        <v>0</v>
      </c>
      <c r="BI763" s="234">
        <f>IF(O763="nulová",K763,0)</f>
        <v>0</v>
      </c>
      <c r="BJ763" s="17" t="s">
        <v>83</v>
      </c>
      <c r="BK763" s="234">
        <f>ROUND(P763*H763,2)</f>
        <v>0</v>
      </c>
      <c r="BL763" s="17" t="s">
        <v>198</v>
      </c>
      <c r="BM763" s="233" t="s">
        <v>935</v>
      </c>
    </row>
    <row r="764" s="2" customFormat="1">
      <c r="A764" s="38"/>
      <c r="B764" s="39"/>
      <c r="C764" s="40"/>
      <c r="D764" s="235" t="s">
        <v>176</v>
      </c>
      <c r="E764" s="40"/>
      <c r="F764" s="236" t="s">
        <v>946</v>
      </c>
      <c r="G764" s="40"/>
      <c r="H764" s="40"/>
      <c r="I764" s="237"/>
      <c r="J764" s="237"/>
      <c r="K764" s="40"/>
      <c r="L764" s="40"/>
      <c r="M764" s="44"/>
      <c r="N764" s="238"/>
      <c r="O764" s="239"/>
      <c r="P764" s="91"/>
      <c r="Q764" s="91"/>
      <c r="R764" s="91"/>
      <c r="S764" s="91"/>
      <c r="T764" s="91"/>
      <c r="U764" s="91"/>
      <c r="V764" s="91"/>
      <c r="W764" s="91"/>
      <c r="X764" s="92"/>
      <c r="Y764" s="38"/>
      <c r="Z764" s="38"/>
      <c r="AA764" s="38"/>
      <c r="AB764" s="38"/>
      <c r="AC764" s="38"/>
      <c r="AD764" s="38"/>
      <c r="AE764" s="38"/>
      <c r="AT764" s="17" t="s">
        <v>176</v>
      </c>
      <c r="AU764" s="17" t="s">
        <v>85</v>
      </c>
    </row>
    <row r="765" s="13" customFormat="1">
      <c r="A765" s="13"/>
      <c r="B765" s="240"/>
      <c r="C765" s="241"/>
      <c r="D765" s="235" t="s">
        <v>205</v>
      </c>
      <c r="E765" s="242" t="s">
        <v>1</v>
      </c>
      <c r="F765" s="243" t="s">
        <v>1742</v>
      </c>
      <c r="G765" s="241"/>
      <c r="H765" s="244">
        <v>6.136</v>
      </c>
      <c r="I765" s="245"/>
      <c r="J765" s="245"/>
      <c r="K765" s="241"/>
      <c r="L765" s="241"/>
      <c r="M765" s="246"/>
      <c r="N765" s="247"/>
      <c r="O765" s="248"/>
      <c r="P765" s="248"/>
      <c r="Q765" s="248"/>
      <c r="R765" s="248"/>
      <c r="S765" s="248"/>
      <c r="T765" s="248"/>
      <c r="U765" s="248"/>
      <c r="V765" s="248"/>
      <c r="W765" s="248"/>
      <c r="X765" s="249"/>
      <c r="Y765" s="13"/>
      <c r="Z765" s="13"/>
      <c r="AA765" s="13"/>
      <c r="AB765" s="13"/>
      <c r="AC765" s="13"/>
      <c r="AD765" s="13"/>
      <c r="AE765" s="13"/>
      <c r="AT765" s="250" t="s">
        <v>205</v>
      </c>
      <c r="AU765" s="250" t="s">
        <v>85</v>
      </c>
      <c r="AV765" s="13" t="s">
        <v>85</v>
      </c>
      <c r="AW765" s="13" t="s">
        <v>5</v>
      </c>
      <c r="AX765" s="13" t="s">
        <v>76</v>
      </c>
      <c r="AY765" s="250" t="s">
        <v>168</v>
      </c>
    </row>
    <row r="766" s="14" customFormat="1">
      <c r="A766" s="14"/>
      <c r="B766" s="251"/>
      <c r="C766" s="252"/>
      <c r="D766" s="235" t="s">
        <v>205</v>
      </c>
      <c r="E766" s="253" t="s">
        <v>1</v>
      </c>
      <c r="F766" s="254" t="s">
        <v>207</v>
      </c>
      <c r="G766" s="252"/>
      <c r="H766" s="255">
        <v>6.136</v>
      </c>
      <c r="I766" s="256"/>
      <c r="J766" s="256"/>
      <c r="K766" s="252"/>
      <c r="L766" s="252"/>
      <c r="M766" s="257"/>
      <c r="N766" s="258"/>
      <c r="O766" s="259"/>
      <c r="P766" s="259"/>
      <c r="Q766" s="259"/>
      <c r="R766" s="259"/>
      <c r="S766" s="259"/>
      <c r="T766" s="259"/>
      <c r="U766" s="259"/>
      <c r="V766" s="259"/>
      <c r="W766" s="259"/>
      <c r="X766" s="260"/>
      <c r="Y766" s="14"/>
      <c r="Z766" s="14"/>
      <c r="AA766" s="14"/>
      <c r="AB766" s="14"/>
      <c r="AC766" s="14"/>
      <c r="AD766" s="14"/>
      <c r="AE766" s="14"/>
      <c r="AT766" s="261" t="s">
        <v>205</v>
      </c>
      <c r="AU766" s="261" t="s">
        <v>85</v>
      </c>
      <c r="AV766" s="14" t="s">
        <v>175</v>
      </c>
      <c r="AW766" s="14" t="s">
        <v>5</v>
      </c>
      <c r="AX766" s="14" t="s">
        <v>83</v>
      </c>
      <c r="AY766" s="261" t="s">
        <v>168</v>
      </c>
    </row>
    <row r="767" s="2" customFormat="1" ht="24.15" customHeight="1">
      <c r="A767" s="38"/>
      <c r="B767" s="39"/>
      <c r="C767" s="221" t="s">
        <v>566</v>
      </c>
      <c r="D767" s="221" t="s">
        <v>171</v>
      </c>
      <c r="E767" s="222" t="s">
        <v>950</v>
      </c>
      <c r="F767" s="223" t="s">
        <v>951</v>
      </c>
      <c r="G767" s="224" t="s">
        <v>203</v>
      </c>
      <c r="H767" s="225">
        <v>6.016</v>
      </c>
      <c r="I767" s="226"/>
      <c r="J767" s="226"/>
      <c r="K767" s="227">
        <f>ROUND(P767*H767,2)</f>
        <v>0</v>
      </c>
      <c r="L767" s="223" t="s">
        <v>1</v>
      </c>
      <c r="M767" s="44"/>
      <c r="N767" s="228" t="s">
        <v>1</v>
      </c>
      <c r="O767" s="229" t="s">
        <v>39</v>
      </c>
      <c r="P767" s="230">
        <f>I767+J767</f>
        <v>0</v>
      </c>
      <c r="Q767" s="230">
        <f>ROUND(I767*H767,2)</f>
        <v>0</v>
      </c>
      <c r="R767" s="230">
        <f>ROUND(J767*H767,2)</f>
        <v>0</v>
      </c>
      <c r="S767" s="91"/>
      <c r="T767" s="231">
        <f>S767*H767</f>
        <v>0</v>
      </c>
      <c r="U767" s="231">
        <v>0</v>
      </c>
      <c r="V767" s="231">
        <f>U767*H767</f>
        <v>0</v>
      </c>
      <c r="W767" s="231">
        <v>0</v>
      </c>
      <c r="X767" s="232">
        <f>W767*H767</f>
        <v>0</v>
      </c>
      <c r="Y767" s="38"/>
      <c r="Z767" s="38"/>
      <c r="AA767" s="38"/>
      <c r="AB767" s="38"/>
      <c r="AC767" s="38"/>
      <c r="AD767" s="38"/>
      <c r="AE767" s="38"/>
      <c r="AR767" s="233" t="s">
        <v>198</v>
      </c>
      <c r="AT767" s="233" t="s">
        <v>171</v>
      </c>
      <c r="AU767" s="233" t="s">
        <v>85</v>
      </c>
      <c r="AY767" s="17" t="s">
        <v>168</v>
      </c>
      <c r="BE767" s="234">
        <f>IF(O767="základní",K767,0)</f>
        <v>0</v>
      </c>
      <c r="BF767" s="234">
        <f>IF(O767="snížená",K767,0)</f>
        <v>0</v>
      </c>
      <c r="BG767" s="234">
        <f>IF(O767="zákl. přenesená",K767,0)</f>
        <v>0</v>
      </c>
      <c r="BH767" s="234">
        <f>IF(O767="sníž. přenesená",K767,0)</f>
        <v>0</v>
      </c>
      <c r="BI767" s="234">
        <f>IF(O767="nulová",K767,0)</f>
        <v>0</v>
      </c>
      <c r="BJ767" s="17" t="s">
        <v>83</v>
      </c>
      <c r="BK767" s="234">
        <f>ROUND(P767*H767,2)</f>
        <v>0</v>
      </c>
      <c r="BL767" s="17" t="s">
        <v>198</v>
      </c>
      <c r="BM767" s="233" t="s">
        <v>938</v>
      </c>
    </row>
    <row r="768" s="2" customFormat="1">
      <c r="A768" s="38"/>
      <c r="B768" s="39"/>
      <c r="C768" s="40"/>
      <c r="D768" s="235" t="s">
        <v>176</v>
      </c>
      <c r="E768" s="40"/>
      <c r="F768" s="236" t="s">
        <v>951</v>
      </c>
      <c r="G768" s="40"/>
      <c r="H768" s="40"/>
      <c r="I768" s="237"/>
      <c r="J768" s="237"/>
      <c r="K768" s="40"/>
      <c r="L768" s="40"/>
      <c r="M768" s="44"/>
      <c r="N768" s="238"/>
      <c r="O768" s="239"/>
      <c r="P768" s="91"/>
      <c r="Q768" s="91"/>
      <c r="R768" s="91"/>
      <c r="S768" s="91"/>
      <c r="T768" s="91"/>
      <c r="U768" s="91"/>
      <c r="V768" s="91"/>
      <c r="W768" s="91"/>
      <c r="X768" s="92"/>
      <c r="Y768" s="38"/>
      <c r="Z768" s="38"/>
      <c r="AA768" s="38"/>
      <c r="AB768" s="38"/>
      <c r="AC768" s="38"/>
      <c r="AD768" s="38"/>
      <c r="AE768" s="38"/>
      <c r="AT768" s="17" t="s">
        <v>176</v>
      </c>
      <c r="AU768" s="17" t="s">
        <v>85</v>
      </c>
    </row>
    <row r="769" s="13" customFormat="1">
      <c r="A769" s="13"/>
      <c r="B769" s="240"/>
      <c r="C769" s="241"/>
      <c r="D769" s="235" t="s">
        <v>205</v>
      </c>
      <c r="E769" s="242" t="s">
        <v>1</v>
      </c>
      <c r="F769" s="243" t="s">
        <v>1743</v>
      </c>
      <c r="G769" s="241"/>
      <c r="H769" s="244">
        <v>2.08</v>
      </c>
      <c r="I769" s="245"/>
      <c r="J769" s="245"/>
      <c r="K769" s="241"/>
      <c r="L769" s="241"/>
      <c r="M769" s="246"/>
      <c r="N769" s="247"/>
      <c r="O769" s="248"/>
      <c r="P769" s="248"/>
      <c r="Q769" s="248"/>
      <c r="R769" s="248"/>
      <c r="S769" s="248"/>
      <c r="T769" s="248"/>
      <c r="U769" s="248"/>
      <c r="V769" s="248"/>
      <c r="W769" s="248"/>
      <c r="X769" s="249"/>
      <c r="Y769" s="13"/>
      <c r="Z769" s="13"/>
      <c r="AA769" s="13"/>
      <c r="AB769" s="13"/>
      <c r="AC769" s="13"/>
      <c r="AD769" s="13"/>
      <c r="AE769" s="13"/>
      <c r="AT769" s="250" t="s">
        <v>205</v>
      </c>
      <c r="AU769" s="250" t="s">
        <v>85</v>
      </c>
      <c r="AV769" s="13" t="s">
        <v>85</v>
      </c>
      <c r="AW769" s="13" t="s">
        <v>5</v>
      </c>
      <c r="AX769" s="13" t="s">
        <v>76</v>
      </c>
      <c r="AY769" s="250" t="s">
        <v>168</v>
      </c>
    </row>
    <row r="770" s="13" customFormat="1">
      <c r="A770" s="13"/>
      <c r="B770" s="240"/>
      <c r="C770" s="241"/>
      <c r="D770" s="235" t="s">
        <v>205</v>
      </c>
      <c r="E770" s="242" t="s">
        <v>1</v>
      </c>
      <c r="F770" s="243" t="s">
        <v>1744</v>
      </c>
      <c r="G770" s="241"/>
      <c r="H770" s="244">
        <v>3.936</v>
      </c>
      <c r="I770" s="245"/>
      <c r="J770" s="245"/>
      <c r="K770" s="241"/>
      <c r="L770" s="241"/>
      <c r="M770" s="246"/>
      <c r="N770" s="247"/>
      <c r="O770" s="248"/>
      <c r="P770" s="248"/>
      <c r="Q770" s="248"/>
      <c r="R770" s="248"/>
      <c r="S770" s="248"/>
      <c r="T770" s="248"/>
      <c r="U770" s="248"/>
      <c r="V770" s="248"/>
      <c r="W770" s="248"/>
      <c r="X770" s="249"/>
      <c r="Y770" s="13"/>
      <c r="Z770" s="13"/>
      <c r="AA770" s="13"/>
      <c r="AB770" s="13"/>
      <c r="AC770" s="13"/>
      <c r="AD770" s="13"/>
      <c r="AE770" s="13"/>
      <c r="AT770" s="250" t="s">
        <v>205</v>
      </c>
      <c r="AU770" s="250" t="s">
        <v>85</v>
      </c>
      <c r="AV770" s="13" t="s">
        <v>85</v>
      </c>
      <c r="AW770" s="13" t="s">
        <v>5</v>
      </c>
      <c r="AX770" s="13" t="s">
        <v>76</v>
      </c>
      <c r="AY770" s="250" t="s">
        <v>168</v>
      </c>
    </row>
    <row r="771" s="14" customFormat="1">
      <c r="A771" s="14"/>
      <c r="B771" s="251"/>
      <c r="C771" s="252"/>
      <c r="D771" s="235" t="s">
        <v>205</v>
      </c>
      <c r="E771" s="253" t="s">
        <v>1</v>
      </c>
      <c r="F771" s="254" t="s">
        <v>207</v>
      </c>
      <c r="G771" s="252"/>
      <c r="H771" s="255">
        <v>6.016</v>
      </c>
      <c r="I771" s="256"/>
      <c r="J771" s="256"/>
      <c r="K771" s="252"/>
      <c r="L771" s="252"/>
      <c r="M771" s="257"/>
      <c r="N771" s="258"/>
      <c r="O771" s="259"/>
      <c r="P771" s="259"/>
      <c r="Q771" s="259"/>
      <c r="R771" s="259"/>
      <c r="S771" s="259"/>
      <c r="T771" s="259"/>
      <c r="U771" s="259"/>
      <c r="V771" s="259"/>
      <c r="W771" s="259"/>
      <c r="X771" s="260"/>
      <c r="Y771" s="14"/>
      <c r="Z771" s="14"/>
      <c r="AA771" s="14"/>
      <c r="AB771" s="14"/>
      <c r="AC771" s="14"/>
      <c r="AD771" s="14"/>
      <c r="AE771" s="14"/>
      <c r="AT771" s="261" t="s">
        <v>205</v>
      </c>
      <c r="AU771" s="261" t="s">
        <v>85</v>
      </c>
      <c r="AV771" s="14" t="s">
        <v>175</v>
      </c>
      <c r="AW771" s="14" t="s">
        <v>5</v>
      </c>
      <c r="AX771" s="14" t="s">
        <v>83</v>
      </c>
      <c r="AY771" s="261" t="s">
        <v>168</v>
      </c>
    </row>
    <row r="772" s="2" customFormat="1" ht="24.15" customHeight="1">
      <c r="A772" s="38"/>
      <c r="B772" s="39"/>
      <c r="C772" s="221" t="s">
        <v>941</v>
      </c>
      <c r="D772" s="221" t="s">
        <v>171</v>
      </c>
      <c r="E772" s="222" t="s">
        <v>956</v>
      </c>
      <c r="F772" s="223" t="s">
        <v>957</v>
      </c>
      <c r="G772" s="224" t="s">
        <v>203</v>
      </c>
      <c r="H772" s="225">
        <v>171.46</v>
      </c>
      <c r="I772" s="226"/>
      <c r="J772" s="226"/>
      <c r="K772" s="227">
        <f>ROUND(P772*H772,2)</f>
        <v>0</v>
      </c>
      <c r="L772" s="223" t="s">
        <v>1</v>
      </c>
      <c r="M772" s="44"/>
      <c r="N772" s="228" t="s">
        <v>1</v>
      </c>
      <c r="O772" s="229" t="s">
        <v>39</v>
      </c>
      <c r="P772" s="230">
        <f>I772+J772</f>
        <v>0</v>
      </c>
      <c r="Q772" s="230">
        <f>ROUND(I772*H772,2)</f>
        <v>0</v>
      </c>
      <c r="R772" s="230">
        <f>ROUND(J772*H772,2)</f>
        <v>0</v>
      </c>
      <c r="S772" s="91"/>
      <c r="T772" s="231">
        <f>S772*H772</f>
        <v>0</v>
      </c>
      <c r="U772" s="231">
        <v>0</v>
      </c>
      <c r="V772" s="231">
        <f>U772*H772</f>
        <v>0</v>
      </c>
      <c r="W772" s="231">
        <v>0</v>
      </c>
      <c r="X772" s="232">
        <f>W772*H772</f>
        <v>0</v>
      </c>
      <c r="Y772" s="38"/>
      <c r="Z772" s="38"/>
      <c r="AA772" s="38"/>
      <c r="AB772" s="38"/>
      <c r="AC772" s="38"/>
      <c r="AD772" s="38"/>
      <c r="AE772" s="38"/>
      <c r="AR772" s="233" t="s">
        <v>198</v>
      </c>
      <c r="AT772" s="233" t="s">
        <v>171</v>
      </c>
      <c r="AU772" s="233" t="s">
        <v>85</v>
      </c>
      <c r="AY772" s="17" t="s">
        <v>168</v>
      </c>
      <c r="BE772" s="234">
        <f>IF(O772="základní",K772,0)</f>
        <v>0</v>
      </c>
      <c r="BF772" s="234">
        <f>IF(O772="snížená",K772,0)</f>
        <v>0</v>
      </c>
      <c r="BG772" s="234">
        <f>IF(O772="zákl. přenesená",K772,0)</f>
        <v>0</v>
      </c>
      <c r="BH772" s="234">
        <f>IF(O772="sníž. přenesená",K772,0)</f>
        <v>0</v>
      </c>
      <c r="BI772" s="234">
        <f>IF(O772="nulová",K772,0)</f>
        <v>0</v>
      </c>
      <c r="BJ772" s="17" t="s">
        <v>83</v>
      </c>
      <c r="BK772" s="234">
        <f>ROUND(P772*H772,2)</f>
        <v>0</v>
      </c>
      <c r="BL772" s="17" t="s">
        <v>198</v>
      </c>
      <c r="BM772" s="233" t="s">
        <v>944</v>
      </c>
    </row>
    <row r="773" s="2" customFormat="1">
      <c r="A773" s="38"/>
      <c r="B773" s="39"/>
      <c r="C773" s="40"/>
      <c r="D773" s="235" t="s">
        <v>176</v>
      </c>
      <c r="E773" s="40"/>
      <c r="F773" s="236" t="s">
        <v>957</v>
      </c>
      <c r="G773" s="40"/>
      <c r="H773" s="40"/>
      <c r="I773" s="237"/>
      <c r="J773" s="237"/>
      <c r="K773" s="40"/>
      <c r="L773" s="40"/>
      <c r="M773" s="44"/>
      <c r="N773" s="238"/>
      <c r="O773" s="239"/>
      <c r="P773" s="91"/>
      <c r="Q773" s="91"/>
      <c r="R773" s="91"/>
      <c r="S773" s="91"/>
      <c r="T773" s="91"/>
      <c r="U773" s="91"/>
      <c r="V773" s="91"/>
      <c r="W773" s="91"/>
      <c r="X773" s="92"/>
      <c r="Y773" s="38"/>
      <c r="Z773" s="38"/>
      <c r="AA773" s="38"/>
      <c r="AB773" s="38"/>
      <c r="AC773" s="38"/>
      <c r="AD773" s="38"/>
      <c r="AE773" s="38"/>
      <c r="AT773" s="17" t="s">
        <v>176</v>
      </c>
      <c r="AU773" s="17" t="s">
        <v>85</v>
      </c>
    </row>
    <row r="774" s="13" customFormat="1">
      <c r="A774" s="13"/>
      <c r="B774" s="240"/>
      <c r="C774" s="241"/>
      <c r="D774" s="235" t="s">
        <v>205</v>
      </c>
      <c r="E774" s="242" t="s">
        <v>1</v>
      </c>
      <c r="F774" s="243" t="s">
        <v>959</v>
      </c>
      <c r="G774" s="241"/>
      <c r="H774" s="244">
        <v>130</v>
      </c>
      <c r="I774" s="245"/>
      <c r="J774" s="245"/>
      <c r="K774" s="241"/>
      <c r="L774" s="241"/>
      <c r="M774" s="246"/>
      <c r="N774" s="247"/>
      <c r="O774" s="248"/>
      <c r="P774" s="248"/>
      <c r="Q774" s="248"/>
      <c r="R774" s="248"/>
      <c r="S774" s="248"/>
      <c r="T774" s="248"/>
      <c r="U774" s="248"/>
      <c r="V774" s="248"/>
      <c r="W774" s="248"/>
      <c r="X774" s="249"/>
      <c r="Y774" s="13"/>
      <c r="Z774" s="13"/>
      <c r="AA774" s="13"/>
      <c r="AB774" s="13"/>
      <c r="AC774" s="13"/>
      <c r="AD774" s="13"/>
      <c r="AE774" s="13"/>
      <c r="AT774" s="250" t="s">
        <v>205</v>
      </c>
      <c r="AU774" s="250" t="s">
        <v>85</v>
      </c>
      <c r="AV774" s="13" t="s">
        <v>85</v>
      </c>
      <c r="AW774" s="13" t="s">
        <v>5</v>
      </c>
      <c r="AX774" s="13" t="s">
        <v>76</v>
      </c>
      <c r="AY774" s="250" t="s">
        <v>168</v>
      </c>
    </row>
    <row r="775" s="13" customFormat="1">
      <c r="A775" s="13"/>
      <c r="B775" s="240"/>
      <c r="C775" s="241"/>
      <c r="D775" s="235" t="s">
        <v>205</v>
      </c>
      <c r="E775" s="242" t="s">
        <v>1</v>
      </c>
      <c r="F775" s="243" t="s">
        <v>960</v>
      </c>
      <c r="G775" s="241"/>
      <c r="H775" s="244">
        <v>39.05</v>
      </c>
      <c r="I775" s="245"/>
      <c r="J775" s="245"/>
      <c r="K775" s="241"/>
      <c r="L775" s="241"/>
      <c r="M775" s="246"/>
      <c r="N775" s="247"/>
      <c r="O775" s="248"/>
      <c r="P775" s="248"/>
      <c r="Q775" s="248"/>
      <c r="R775" s="248"/>
      <c r="S775" s="248"/>
      <c r="T775" s="248"/>
      <c r="U775" s="248"/>
      <c r="V775" s="248"/>
      <c r="W775" s="248"/>
      <c r="X775" s="249"/>
      <c r="Y775" s="13"/>
      <c r="Z775" s="13"/>
      <c r="AA775" s="13"/>
      <c r="AB775" s="13"/>
      <c r="AC775" s="13"/>
      <c r="AD775" s="13"/>
      <c r="AE775" s="13"/>
      <c r="AT775" s="250" t="s">
        <v>205</v>
      </c>
      <c r="AU775" s="250" t="s">
        <v>85</v>
      </c>
      <c r="AV775" s="13" t="s">
        <v>85</v>
      </c>
      <c r="AW775" s="13" t="s">
        <v>5</v>
      </c>
      <c r="AX775" s="13" t="s">
        <v>76</v>
      </c>
      <c r="AY775" s="250" t="s">
        <v>168</v>
      </c>
    </row>
    <row r="776" s="13" customFormat="1">
      <c r="A776" s="13"/>
      <c r="B776" s="240"/>
      <c r="C776" s="241"/>
      <c r="D776" s="235" t="s">
        <v>205</v>
      </c>
      <c r="E776" s="242" t="s">
        <v>1</v>
      </c>
      <c r="F776" s="243" t="s">
        <v>1745</v>
      </c>
      <c r="G776" s="241"/>
      <c r="H776" s="244">
        <v>2.41</v>
      </c>
      <c r="I776" s="245"/>
      <c r="J776" s="245"/>
      <c r="K776" s="241"/>
      <c r="L776" s="241"/>
      <c r="M776" s="246"/>
      <c r="N776" s="247"/>
      <c r="O776" s="248"/>
      <c r="P776" s="248"/>
      <c r="Q776" s="248"/>
      <c r="R776" s="248"/>
      <c r="S776" s="248"/>
      <c r="T776" s="248"/>
      <c r="U776" s="248"/>
      <c r="V776" s="248"/>
      <c r="W776" s="248"/>
      <c r="X776" s="249"/>
      <c r="Y776" s="13"/>
      <c r="Z776" s="13"/>
      <c r="AA776" s="13"/>
      <c r="AB776" s="13"/>
      <c r="AC776" s="13"/>
      <c r="AD776" s="13"/>
      <c r="AE776" s="13"/>
      <c r="AT776" s="250" t="s">
        <v>205</v>
      </c>
      <c r="AU776" s="250" t="s">
        <v>85</v>
      </c>
      <c r="AV776" s="13" t="s">
        <v>85</v>
      </c>
      <c r="AW776" s="13" t="s">
        <v>5</v>
      </c>
      <c r="AX776" s="13" t="s">
        <v>76</v>
      </c>
      <c r="AY776" s="250" t="s">
        <v>168</v>
      </c>
    </row>
    <row r="777" s="14" customFormat="1">
      <c r="A777" s="14"/>
      <c r="B777" s="251"/>
      <c r="C777" s="252"/>
      <c r="D777" s="235" t="s">
        <v>205</v>
      </c>
      <c r="E777" s="253" t="s">
        <v>1</v>
      </c>
      <c r="F777" s="254" t="s">
        <v>207</v>
      </c>
      <c r="G777" s="252"/>
      <c r="H777" s="255">
        <v>171.46</v>
      </c>
      <c r="I777" s="256"/>
      <c r="J777" s="256"/>
      <c r="K777" s="252"/>
      <c r="L777" s="252"/>
      <c r="M777" s="257"/>
      <c r="N777" s="258"/>
      <c r="O777" s="259"/>
      <c r="P777" s="259"/>
      <c r="Q777" s="259"/>
      <c r="R777" s="259"/>
      <c r="S777" s="259"/>
      <c r="T777" s="259"/>
      <c r="U777" s="259"/>
      <c r="V777" s="259"/>
      <c r="W777" s="259"/>
      <c r="X777" s="260"/>
      <c r="Y777" s="14"/>
      <c r="Z777" s="14"/>
      <c r="AA777" s="14"/>
      <c r="AB777" s="14"/>
      <c r="AC777" s="14"/>
      <c r="AD777" s="14"/>
      <c r="AE777" s="14"/>
      <c r="AT777" s="261" t="s">
        <v>205</v>
      </c>
      <c r="AU777" s="261" t="s">
        <v>85</v>
      </c>
      <c r="AV777" s="14" t="s">
        <v>175</v>
      </c>
      <c r="AW777" s="14" t="s">
        <v>5</v>
      </c>
      <c r="AX777" s="14" t="s">
        <v>83</v>
      </c>
      <c r="AY777" s="261" t="s">
        <v>168</v>
      </c>
    </row>
    <row r="778" s="2" customFormat="1" ht="16.5" customHeight="1">
      <c r="A778" s="38"/>
      <c r="B778" s="39"/>
      <c r="C778" s="221" t="s">
        <v>572</v>
      </c>
      <c r="D778" s="221" t="s">
        <v>171</v>
      </c>
      <c r="E778" s="222" t="s">
        <v>1746</v>
      </c>
      <c r="F778" s="223" t="s">
        <v>1747</v>
      </c>
      <c r="G778" s="224" t="s">
        <v>478</v>
      </c>
      <c r="H778" s="225">
        <v>16.559999999999998</v>
      </c>
      <c r="I778" s="226"/>
      <c r="J778" s="226"/>
      <c r="K778" s="227">
        <f>ROUND(P778*H778,2)</f>
        <v>0</v>
      </c>
      <c r="L778" s="223" t="s">
        <v>1</v>
      </c>
      <c r="M778" s="44"/>
      <c r="N778" s="228" t="s">
        <v>1</v>
      </c>
      <c r="O778" s="229" t="s">
        <v>39</v>
      </c>
      <c r="P778" s="230">
        <f>I778+J778</f>
        <v>0</v>
      </c>
      <c r="Q778" s="230">
        <f>ROUND(I778*H778,2)</f>
        <v>0</v>
      </c>
      <c r="R778" s="230">
        <f>ROUND(J778*H778,2)</f>
        <v>0</v>
      </c>
      <c r="S778" s="91"/>
      <c r="T778" s="231">
        <f>S778*H778</f>
        <v>0</v>
      </c>
      <c r="U778" s="231">
        <v>0</v>
      </c>
      <c r="V778" s="231">
        <f>U778*H778</f>
        <v>0</v>
      </c>
      <c r="W778" s="231">
        <v>0</v>
      </c>
      <c r="X778" s="232">
        <f>W778*H778</f>
        <v>0</v>
      </c>
      <c r="Y778" s="38"/>
      <c r="Z778" s="38"/>
      <c r="AA778" s="38"/>
      <c r="AB778" s="38"/>
      <c r="AC778" s="38"/>
      <c r="AD778" s="38"/>
      <c r="AE778" s="38"/>
      <c r="AR778" s="233" t="s">
        <v>198</v>
      </c>
      <c r="AT778" s="233" t="s">
        <v>171</v>
      </c>
      <c r="AU778" s="233" t="s">
        <v>85</v>
      </c>
      <c r="AY778" s="17" t="s">
        <v>168</v>
      </c>
      <c r="BE778" s="234">
        <f>IF(O778="základní",K778,0)</f>
        <v>0</v>
      </c>
      <c r="BF778" s="234">
        <f>IF(O778="snížená",K778,0)</f>
        <v>0</v>
      </c>
      <c r="BG778" s="234">
        <f>IF(O778="zákl. přenesená",K778,0)</f>
        <v>0</v>
      </c>
      <c r="BH778" s="234">
        <f>IF(O778="sníž. přenesená",K778,0)</f>
        <v>0</v>
      </c>
      <c r="BI778" s="234">
        <f>IF(O778="nulová",K778,0)</f>
        <v>0</v>
      </c>
      <c r="BJ778" s="17" t="s">
        <v>83</v>
      </c>
      <c r="BK778" s="234">
        <f>ROUND(P778*H778,2)</f>
        <v>0</v>
      </c>
      <c r="BL778" s="17" t="s">
        <v>198</v>
      </c>
      <c r="BM778" s="233" t="s">
        <v>947</v>
      </c>
    </row>
    <row r="779" s="2" customFormat="1">
      <c r="A779" s="38"/>
      <c r="B779" s="39"/>
      <c r="C779" s="40"/>
      <c r="D779" s="235" t="s">
        <v>176</v>
      </c>
      <c r="E779" s="40"/>
      <c r="F779" s="236" t="s">
        <v>1747</v>
      </c>
      <c r="G779" s="40"/>
      <c r="H779" s="40"/>
      <c r="I779" s="237"/>
      <c r="J779" s="237"/>
      <c r="K779" s="40"/>
      <c r="L779" s="40"/>
      <c r="M779" s="44"/>
      <c r="N779" s="238"/>
      <c r="O779" s="239"/>
      <c r="P779" s="91"/>
      <c r="Q779" s="91"/>
      <c r="R779" s="91"/>
      <c r="S779" s="91"/>
      <c r="T779" s="91"/>
      <c r="U779" s="91"/>
      <c r="V779" s="91"/>
      <c r="W779" s="91"/>
      <c r="X779" s="92"/>
      <c r="Y779" s="38"/>
      <c r="Z779" s="38"/>
      <c r="AA779" s="38"/>
      <c r="AB779" s="38"/>
      <c r="AC779" s="38"/>
      <c r="AD779" s="38"/>
      <c r="AE779" s="38"/>
      <c r="AT779" s="17" t="s">
        <v>176</v>
      </c>
      <c r="AU779" s="17" t="s">
        <v>85</v>
      </c>
    </row>
    <row r="780" s="13" customFormat="1">
      <c r="A780" s="13"/>
      <c r="B780" s="240"/>
      <c r="C780" s="241"/>
      <c r="D780" s="235" t="s">
        <v>205</v>
      </c>
      <c r="E780" s="242" t="s">
        <v>1</v>
      </c>
      <c r="F780" s="243" t="s">
        <v>967</v>
      </c>
      <c r="G780" s="241"/>
      <c r="H780" s="244">
        <v>3.2</v>
      </c>
      <c r="I780" s="245"/>
      <c r="J780" s="245"/>
      <c r="K780" s="241"/>
      <c r="L780" s="241"/>
      <c r="M780" s="246"/>
      <c r="N780" s="247"/>
      <c r="O780" s="248"/>
      <c r="P780" s="248"/>
      <c r="Q780" s="248"/>
      <c r="R780" s="248"/>
      <c r="S780" s="248"/>
      <c r="T780" s="248"/>
      <c r="U780" s="248"/>
      <c r="V780" s="248"/>
      <c r="W780" s="248"/>
      <c r="X780" s="249"/>
      <c r="Y780" s="13"/>
      <c r="Z780" s="13"/>
      <c r="AA780" s="13"/>
      <c r="AB780" s="13"/>
      <c r="AC780" s="13"/>
      <c r="AD780" s="13"/>
      <c r="AE780" s="13"/>
      <c r="AT780" s="250" t="s">
        <v>205</v>
      </c>
      <c r="AU780" s="250" t="s">
        <v>85</v>
      </c>
      <c r="AV780" s="13" t="s">
        <v>85</v>
      </c>
      <c r="AW780" s="13" t="s">
        <v>5</v>
      </c>
      <c r="AX780" s="13" t="s">
        <v>76</v>
      </c>
      <c r="AY780" s="250" t="s">
        <v>168</v>
      </c>
    </row>
    <row r="781" s="13" customFormat="1">
      <c r="A781" s="13"/>
      <c r="B781" s="240"/>
      <c r="C781" s="241"/>
      <c r="D781" s="235" t="s">
        <v>205</v>
      </c>
      <c r="E781" s="242" t="s">
        <v>1</v>
      </c>
      <c r="F781" s="243" t="s">
        <v>1748</v>
      </c>
      <c r="G781" s="241"/>
      <c r="H781" s="244">
        <v>13.36</v>
      </c>
      <c r="I781" s="245"/>
      <c r="J781" s="245"/>
      <c r="K781" s="241"/>
      <c r="L781" s="241"/>
      <c r="M781" s="246"/>
      <c r="N781" s="247"/>
      <c r="O781" s="248"/>
      <c r="P781" s="248"/>
      <c r="Q781" s="248"/>
      <c r="R781" s="248"/>
      <c r="S781" s="248"/>
      <c r="T781" s="248"/>
      <c r="U781" s="248"/>
      <c r="V781" s="248"/>
      <c r="W781" s="248"/>
      <c r="X781" s="249"/>
      <c r="Y781" s="13"/>
      <c r="Z781" s="13"/>
      <c r="AA781" s="13"/>
      <c r="AB781" s="13"/>
      <c r="AC781" s="13"/>
      <c r="AD781" s="13"/>
      <c r="AE781" s="13"/>
      <c r="AT781" s="250" t="s">
        <v>205</v>
      </c>
      <c r="AU781" s="250" t="s">
        <v>85</v>
      </c>
      <c r="AV781" s="13" t="s">
        <v>85</v>
      </c>
      <c r="AW781" s="13" t="s">
        <v>5</v>
      </c>
      <c r="AX781" s="13" t="s">
        <v>76</v>
      </c>
      <c r="AY781" s="250" t="s">
        <v>168</v>
      </c>
    </row>
    <row r="782" s="14" customFormat="1">
      <c r="A782" s="14"/>
      <c r="B782" s="251"/>
      <c r="C782" s="252"/>
      <c r="D782" s="235" t="s">
        <v>205</v>
      </c>
      <c r="E782" s="253" t="s">
        <v>1</v>
      </c>
      <c r="F782" s="254" t="s">
        <v>207</v>
      </c>
      <c r="G782" s="252"/>
      <c r="H782" s="255">
        <v>16.559999999999998</v>
      </c>
      <c r="I782" s="256"/>
      <c r="J782" s="256"/>
      <c r="K782" s="252"/>
      <c r="L782" s="252"/>
      <c r="M782" s="257"/>
      <c r="N782" s="258"/>
      <c r="O782" s="259"/>
      <c r="P782" s="259"/>
      <c r="Q782" s="259"/>
      <c r="R782" s="259"/>
      <c r="S782" s="259"/>
      <c r="T782" s="259"/>
      <c r="U782" s="259"/>
      <c r="V782" s="259"/>
      <c r="W782" s="259"/>
      <c r="X782" s="260"/>
      <c r="Y782" s="14"/>
      <c r="Z782" s="14"/>
      <c r="AA782" s="14"/>
      <c r="AB782" s="14"/>
      <c r="AC782" s="14"/>
      <c r="AD782" s="14"/>
      <c r="AE782" s="14"/>
      <c r="AT782" s="261" t="s">
        <v>205</v>
      </c>
      <c r="AU782" s="261" t="s">
        <v>85</v>
      </c>
      <c r="AV782" s="14" t="s">
        <v>175</v>
      </c>
      <c r="AW782" s="14" t="s">
        <v>5</v>
      </c>
      <c r="AX782" s="14" t="s">
        <v>83</v>
      </c>
      <c r="AY782" s="261" t="s">
        <v>168</v>
      </c>
    </row>
    <row r="783" s="2" customFormat="1" ht="21.75" customHeight="1">
      <c r="A783" s="38"/>
      <c r="B783" s="39"/>
      <c r="C783" s="221" t="s">
        <v>949</v>
      </c>
      <c r="D783" s="221" t="s">
        <v>171</v>
      </c>
      <c r="E783" s="222" t="s">
        <v>969</v>
      </c>
      <c r="F783" s="223" t="s">
        <v>970</v>
      </c>
      <c r="G783" s="224" t="s">
        <v>203</v>
      </c>
      <c r="H783" s="225">
        <v>171.46</v>
      </c>
      <c r="I783" s="226"/>
      <c r="J783" s="226"/>
      <c r="K783" s="227">
        <f>ROUND(P783*H783,2)</f>
        <v>0</v>
      </c>
      <c r="L783" s="223" t="s">
        <v>1</v>
      </c>
      <c r="M783" s="44"/>
      <c r="N783" s="228" t="s">
        <v>1</v>
      </c>
      <c r="O783" s="229" t="s">
        <v>39</v>
      </c>
      <c r="P783" s="230">
        <f>I783+J783</f>
        <v>0</v>
      </c>
      <c r="Q783" s="230">
        <f>ROUND(I783*H783,2)</f>
        <v>0</v>
      </c>
      <c r="R783" s="230">
        <f>ROUND(J783*H783,2)</f>
        <v>0</v>
      </c>
      <c r="S783" s="91"/>
      <c r="T783" s="231">
        <f>S783*H783</f>
        <v>0</v>
      </c>
      <c r="U783" s="231">
        <v>0</v>
      </c>
      <c r="V783" s="231">
        <f>U783*H783</f>
        <v>0</v>
      </c>
      <c r="W783" s="231">
        <v>0</v>
      </c>
      <c r="X783" s="232">
        <f>W783*H783</f>
        <v>0</v>
      </c>
      <c r="Y783" s="38"/>
      <c r="Z783" s="38"/>
      <c r="AA783" s="38"/>
      <c r="AB783" s="38"/>
      <c r="AC783" s="38"/>
      <c r="AD783" s="38"/>
      <c r="AE783" s="38"/>
      <c r="AR783" s="233" t="s">
        <v>198</v>
      </c>
      <c r="AT783" s="233" t="s">
        <v>171</v>
      </c>
      <c r="AU783" s="233" t="s">
        <v>85</v>
      </c>
      <c r="AY783" s="17" t="s">
        <v>168</v>
      </c>
      <c r="BE783" s="234">
        <f>IF(O783="základní",K783,0)</f>
        <v>0</v>
      </c>
      <c r="BF783" s="234">
        <f>IF(O783="snížená",K783,0)</f>
        <v>0</v>
      </c>
      <c r="BG783" s="234">
        <f>IF(O783="zákl. přenesená",K783,0)</f>
        <v>0</v>
      </c>
      <c r="BH783" s="234">
        <f>IF(O783="sníž. přenesená",K783,0)</f>
        <v>0</v>
      </c>
      <c r="BI783" s="234">
        <f>IF(O783="nulová",K783,0)</f>
        <v>0</v>
      </c>
      <c r="BJ783" s="17" t="s">
        <v>83</v>
      </c>
      <c r="BK783" s="234">
        <f>ROUND(P783*H783,2)</f>
        <v>0</v>
      </c>
      <c r="BL783" s="17" t="s">
        <v>198</v>
      </c>
      <c r="BM783" s="233" t="s">
        <v>952</v>
      </c>
    </row>
    <row r="784" s="2" customFormat="1">
      <c r="A784" s="38"/>
      <c r="B784" s="39"/>
      <c r="C784" s="40"/>
      <c r="D784" s="235" t="s">
        <v>176</v>
      </c>
      <c r="E784" s="40"/>
      <c r="F784" s="236" t="s">
        <v>970</v>
      </c>
      <c r="G784" s="40"/>
      <c r="H784" s="40"/>
      <c r="I784" s="237"/>
      <c r="J784" s="237"/>
      <c r="K784" s="40"/>
      <c r="L784" s="40"/>
      <c r="M784" s="44"/>
      <c r="N784" s="238"/>
      <c r="O784" s="239"/>
      <c r="P784" s="91"/>
      <c r="Q784" s="91"/>
      <c r="R784" s="91"/>
      <c r="S784" s="91"/>
      <c r="T784" s="91"/>
      <c r="U784" s="91"/>
      <c r="V784" s="91"/>
      <c r="W784" s="91"/>
      <c r="X784" s="92"/>
      <c r="Y784" s="38"/>
      <c r="Z784" s="38"/>
      <c r="AA784" s="38"/>
      <c r="AB784" s="38"/>
      <c r="AC784" s="38"/>
      <c r="AD784" s="38"/>
      <c r="AE784" s="38"/>
      <c r="AT784" s="17" t="s">
        <v>176</v>
      </c>
      <c r="AU784" s="17" t="s">
        <v>85</v>
      </c>
    </row>
    <row r="785" s="2" customFormat="1" ht="24.15" customHeight="1">
      <c r="A785" s="38"/>
      <c r="B785" s="39"/>
      <c r="C785" s="262" t="s">
        <v>576</v>
      </c>
      <c r="D785" s="262" t="s">
        <v>304</v>
      </c>
      <c r="E785" s="263" t="s">
        <v>973</v>
      </c>
      <c r="F785" s="264" t="s">
        <v>974</v>
      </c>
      <c r="G785" s="265" t="s">
        <v>203</v>
      </c>
      <c r="H785" s="266">
        <v>174.889</v>
      </c>
      <c r="I785" s="267"/>
      <c r="J785" s="268"/>
      <c r="K785" s="269">
        <f>ROUND(P785*H785,2)</f>
        <v>0</v>
      </c>
      <c r="L785" s="264" t="s">
        <v>1</v>
      </c>
      <c r="M785" s="270"/>
      <c r="N785" s="271" t="s">
        <v>1</v>
      </c>
      <c r="O785" s="229" t="s">
        <v>39</v>
      </c>
      <c r="P785" s="230">
        <f>I785+J785</f>
        <v>0</v>
      </c>
      <c r="Q785" s="230">
        <f>ROUND(I785*H785,2)</f>
        <v>0</v>
      </c>
      <c r="R785" s="230">
        <f>ROUND(J785*H785,2)</f>
        <v>0</v>
      </c>
      <c r="S785" s="91"/>
      <c r="T785" s="231">
        <f>S785*H785</f>
        <v>0</v>
      </c>
      <c r="U785" s="231">
        <v>0</v>
      </c>
      <c r="V785" s="231">
        <f>U785*H785</f>
        <v>0</v>
      </c>
      <c r="W785" s="231">
        <v>0</v>
      </c>
      <c r="X785" s="232">
        <f>W785*H785</f>
        <v>0</v>
      </c>
      <c r="Y785" s="38"/>
      <c r="Z785" s="38"/>
      <c r="AA785" s="38"/>
      <c r="AB785" s="38"/>
      <c r="AC785" s="38"/>
      <c r="AD785" s="38"/>
      <c r="AE785" s="38"/>
      <c r="AR785" s="233" t="s">
        <v>236</v>
      </c>
      <c r="AT785" s="233" t="s">
        <v>304</v>
      </c>
      <c r="AU785" s="233" t="s">
        <v>85</v>
      </c>
      <c r="AY785" s="17" t="s">
        <v>168</v>
      </c>
      <c r="BE785" s="234">
        <f>IF(O785="základní",K785,0)</f>
        <v>0</v>
      </c>
      <c r="BF785" s="234">
        <f>IF(O785="snížená",K785,0)</f>
        <v>0</v>
      </c>
      <c r="BG785" s="234">
        <f>IF(O785="zákl. přenesená",K785,0)</f>
        <v>0</v>
      </c>
      <c r="BH785" s="234">
        <f>IF(O785="sníž. přenesená",K785,0)</f>
        <v>0</v>
      </c>
      <c r="BI785" s="234">
        <f>IF(O785="nulová",K785,0)</f>
        <v>0</v>
      </c>
      <c r="BJ785" s="17" t="s">
        <v>83</v>
      </c>
      <c r="BK785" s="234">
        <f>ROUND(P785*H785,2)</f>
        <v>0</v>
      </c>
      <c r="BL785" s="17" t="s">
        <v>198</v>
      </c>
      <c r="BM785" s="233" t="s">
        <v>958</v>
      </c>
    </row>
    <row r="786" s="2" customFormat="1">
      <c r="A786" s="38"/>
      <c r="B786" s="39"/>
      <c r="C786" s="40"/>
      <c r="D786" s="235" t="s">
        <v>176</v>
      </c>
      <c r="E786" s="40"/>
      <c r="F786" s="236" t="s">
        <v>974</v>
      </c>
      <c r="G786" s="40"/>
      <c r="H786" s="40"/>
      <c r="I786" s="237"/>
      <c r="J786" s="237"/>
      <c r="K786" s="40"/>
      <c r="L786" s="40"/>
      <c r="M786" s="44"/>
      <c r="N786" s="238"/>
      <c r="O786" s="239"/>
      <c r="P786" s="91"/>
      <c r="Q786" s="91"/>
      <c r="R786" s="91"/>
      <c r="S786" s="91"/>
      <c r="T786" s="91"/>
      <c r="U786" s="91"/>
      <c r="V786" s="91"/>
      <c r="W786" s="91"/>
      <c r="X786" s="92"/>
      <c r="Y786" s="38"/>
      <c r="Z786" s="38"/>
      <c r="AA786" s="38"/>
      <c r="AB786" s="38"/>
      <c r="AC786" s="38"/>
      <c r="AD786" s="38"/>
      <c r="AE786" s="38"/>
      <c r="AT786" s="17" t="s">
        <v>176</v>
      </c>
      <c r="AU786" s="17" t="s">
        <v>85</v>
      </c>
    </row>
    <row r="787" s="13" customFormat="1">
      <c r="A787" s="13"/>
      <c r="B787" s="240"/>
      <c r="C787" s="241"/>
      <c r="D787" s="235" t="s">
        <v>205</v>
      </c>
      <c r="E787" s="242" t="s">
        <v>1</v>
      </c>
      <c r="F787" s="243" t="s">
        <v>1749</v>
      </c>
      <c r="G787" s="241"/>
      <c r="H787" s="244">
        <v>174.889</v>
      </c>
      <c r="I787" s="245"/>
      <c r="J787" s="245"/>
      <c r="K787" s="241"/>
      <c r="L787" s="241"/>
      <c r="M787" s="246"/>
      <c r="N787" s="247"/>
      <c r="O787" s="248"/>
      <c r="P787" s="248"/>
      <c r="Q787" s="248"/>
      <c r="R787" s="248"/>
      <c r="S787" s="248"/>
      <c r="T787" s="248"/>
      <c r="U787" s="248"/>
      <c r="V787" s="248"/>
      <c r="W787" s="248"/>
      <c r="X787" s="249"/>
      <c r="Y787" s="13"/>
      <c r="Z787" s="13"/>
      <c r="AA787" s="13"/>
      <c r="AB787" s="13"/>
      <c r="AC787" s="13"/>
      <c r="AD787" s="13"/>
      <c r="AE787" s="13"/>
      <c r="AT787" s="250" t="s">
        <v>205</v>
      </c>
      <c r="AU787" s="250" t="s">
        <v>85</v>
      </c>
      <c r="AV787" s="13" t="s">
        <v>85</v>
      </c>
      <c r="AW787" s="13" t="s">
        <v>5</v>
      </c>
      <c r="AX787" s="13" t="s">
        <v>76</v>
      </c>
      <c r="AY787" s="250" t="s">
        <v>168</v>
      </c>
    </row>
    <row r="788" s="14" customFormat="1">
      <c r="A788" s="14"/>
      <c r="B788" s="251"/>
      <c r="C788" s="252"/>
      <c r="D788" s="235" t="s">
        <v>205</v>
      </c>
      <c r="E788" s="253" t="s">
        <v>1</v>
      </c>
      <c r="F788" s="254" t="s">
        <v>207</v>
      </c>
      <c r="G788" s="252"/>
      <c r="H788" s="255">
        <v>174.889</v>
      </c>
      <c r="I788" s="256"/>
      <c r="J788" s="256"/>
      <c r="K788" s="252"/>
      <c r="L788" s="252"/>
      <c r="M788" s="257"/>
      <c r="N788" s="258"/>
      <c r="O788" s="259"/>
      <c r="P788" s="259"/>
      <c r="Q788" s="259"/>
      <c r="R788" s="259"/>
      <c r="S788" s="259"/>
      <c r="T788" s="259"/>
      <c r="U788" s="259"/>
      <c r="V788" s="259"/>
      <c r="W788" s="259"/>
      <c r="X788" s="260"/>
      <c r="Y788" s="14"/>
      <c r="Z788" s="14"/>
      <c r="AA788" s="14"/>
      <c r="AB788" s="14"/>
      <c r="AC788" s="14"/>
      <c r="AD788" s="14"/>
      <c r="AE788" s="14"/>
      <c r="AT788" s="261" t="s">
        <v>205</v>
      </c>
      <c r="AU788" s="261" t="s">
        <v>85</v>
      </c>
      <c r="AV788" s="14" t="s">
        <v>175</v>
      </c>
      <c r="AW788" s="14" t="s">
        <v>5</v>
      </c>
      <c r="AX788" s="14" t="s">
        <v>83</v>
      </c>
      <c r="AY788" s="261" t="s">
        <v>168</v>
      </c>
    </row>
    <row r="789" s="2" customFormat="1" ht="24.15" customHeight="1">
      <c r="A789" s="38"/>
      <c r="B789" s="39"/>
      <c r="C789" s="221" t="s">
        <v>962</v>
      </c>
      <c r="D789" s="221" t="s">
        <v>171</v>
      </c>
      <c r="E789" s="222" t="s">
        <v>977</v>
      </c>
      <c r="F789" s="223" t="s">
        <v>978</v>
      </c>
      <c r="G789" s="224" t="s">
        <v>226</v>
      </c>
      <c r="H789" s="225">
        <v>2.83</v>
      </c>
      <c r="I789" s="226"/>
      <c r="J789" s="226"/>
      <c r="K789" s="227">
        <f>ROUND(P789*H789,2)</f>
        <v>0</v>
      </c>
      <c r="L789" s="223" t="s">
        <v>1</v>
      </c>
      <c r="M789" s="44"/>
      <c r="N789" s="228" t="s">
        <v>1</v>
      </c>
      <c r="O789" s="229" t="s">
        <v>39</v>
      </c>
      <c r="P789" s="230">
        <f>I789+J789</f>
        <v>0</v>
      </c>
      <c r="Q789" s="230">
        <f>ROUND(I789*H789,2)</f>
        <v>0</v>
      </c>
      <c r="R789" s="230">
        <f>ROUND(J789*H789,2)</f>
        <v>0</v>
      </c>
      <c r="S789" s="91"/>
      <c r="T789" s="231">
        <f>S789*H789</f>
        <v>0</v>
      </c>
      <c r="U789" s="231">
        <v>0</v>
      </c>
      <c r="V789" s="231">
        <f>U789*H789</f>
        <v>0</v>
      </c>
      <c r="W789" s="231">
        <v>0</v>
      </c>
      <c r="X789" s="232">
        <f>W789*H789</f>
        <v>0</v>
      </c>
      <c r="Y789" s="38"/>
      <c r="Z789" s="38"/>
      <c r="AA789" s="38"/>
      <c r="AB789" s="38"/>
      <c r="AC789" s="38"/>
      <c r="AD789" s="38"/>
      <c r="AE789" s="38"/>
      <c r="AR789" s="233" t="s">
        <v>198</v>
      </c>
      <c r="AT789" s="233" t="s">
        <v>171</v>
      </c>
      <c r="AU789" s="233" t="s">
        <v>85</v>
      </c>
      <c r="AY789" s="17" t="s">
        <v>168</v>
      </c>
      <c r="BE789" s="234">
        <f>IF(O789="základní",K789,0)</f>
        <v>0</v>
      </c>
      <c r="BF789" s="234">
        <f>IF(O789="snížená",K789,0)</f>
        <v>0</v>
      </c>
      <c r="BG789" s="234">
        <f>IF(O789="zákl. přenesená",K789,0)</f>
        <v>0</v>
      </c>
      <c r="BH789" s="234">
        <f>IF(O789="sníž. přenesená",K789,0)</f>
        <v>0</v>
      </c>
      <c r="BI789" s="234">
        <f>IF(O789="nulová",K789,0)</f>
        <v>0</v>
      </c>
      <c r="BJ789" s="17" t="s">
        <v>83</v>
      </c>
      <c r="BK789" s="234">
        <f>ROUND(P789*H789,2)</f>
        <v>0</v>
      </c>
      <c r="BL789" s="17" t="s">
        <v>198</v>
      </c>
      <c r="BM789" s="233" t="s">
        <v>965</v>
      </c>
    </row>
    <row r="790" s="2" customFormat="1">
      <c r="A790" s="38"/>
      <c r="B790" s="39"/>
      <c r="C790" s="40"/>
      <c r="D790" s="235" t="s">
        <v>176</v>
      </c>
      <c r="E790" s="40"/>
      <c r="F790" s="236" t="s">
        <v>978</v>
      </c>
      <c r="G790" s="40"/>
      <c r="H790" s="40"/>
      <c r="I790" s="237"/>
      <c r="J790" s="237"/>
      <c r="K790" s="40"/>
      <c r="L790" s="40"/>
      <c r="M790" s="44"/>
      <c r="N790" s="238"/>
      <c r="O790" s="239"/>
      <c r="P790" s="91"/>
      <c r="Q790" s="91"/>
      <c r="R790" s="91"/>
      <c r="S790" s="91"/>
      <c r="T790" s="91"/>
      <c r="U790" s="91"/>
      <c r="V790" s="91"/>
      <c r="W790" s="91"/>
      <c r="X790" s="92"/>
      <c r="Y790" s="38"/>
      <c r="Z790" s="38"/>
      <c r="AA790" s="38"/>
      <c r="AB790" s="38"/>
      <c r="AC790" s="38"/>
      <c r="AD790" s="38"/>
      <c r="AE790" s="38"/>
      <c r="AT790" s="17" t="s">
        <v>176</v>
      </c>
      <c r="AU790" s="17" t="s">
        <v>85</v>
      </c>
    </row>
    <row r="791" s="12" customFormat="1" ht="22.8" customHeight="1">
      <c r="A791" s="12"/>
      <c r="B791" s="204"/>
      <c r="C791" s="205"/>
      <c r="D791" s="206" t="s">
        <v>75</v>
      </c>
      <c r="E791" s="219" t="s">
        <v>980</v>
      </c>
      <c r="F791" s="219" t="s">
        <v>981</v>
      </c>
      <c r="G791" s="205"/>
      <c r="H791" s="205"/>
      <c r="I791" s="208"/>
      <c r="J791" s="208"/>
      <c r="K791" s="220">
        <f>BK791</f>
        <v>0</v>
      </c>
      <c r="L791" s="205"/>
      <c r="M791" s="210"/>
      <c r="N791" s="211"/>
      <c r="O791" s="212"/>
      <c r="P791" s="212"/>
      <c r="Q791" s="213">
        <f>SUM(Q792:Q829)</f>
        <v>0</v>
      </c>
      <c r="R791" s="213">
        <f>SUM(R792:R829)</f>
        <v>0</v>
      </c>
      <c r="S791" s="212"/>
      <c r="T791" s="214">
        <f>SUM(T792:T829)</f>
        <v>0</v>
      </c>
      <c r="U791" s="212"/>
      <c r="V791" s="214">
        <f>SUM(V792:V829)</f>
        <v>0</v>
      </c>
      <c r="W791" s="212"/>
      <c r="X791" s="215">
        <f>SUM(X792:X829)</f>
        <v>0</v>
      </c>
      <c r="Y791" s="12"/>
      <c r="Z791" s="12"/>
      <c r="AA791" s="12"/>
      <c r="AB791" s="12"/>
      <c r="AC791" s="12"/>
      <c r="AD791" s="12"/>
      <c r="AE791" s="12"/>
      <c r="AR791" s="216" t="s">
        <v>85</v>
      </c>
      <c r="AT791" s="217" t="s">
        <v>75</v>
      </c>
      <c r="AU791" s="217" t="s">
        <v>83</v>
      </c>
      <c r="AY791" s="216" t="s">
        <v>168</v>
      </c>
      <c r="BK791" s="218">
        <f>SUM(BK792:BK829)</f>
        <v>0</v>
      </c>
    </row>
    <row r="792" s="2" customFormat="1" ht="16.5" customHeight="1">
      <c r="A792" s="38"/>
      <c r="B792" s="39"/>
      <c r="C792" s="221" t="s">
        <v>581</v>
      </c>
      <c r="D792" s="221" t="s">
        <v>171</v>
      </c>
      <c r="E792" s="222" t="s">
        <v>983</v>
      </c>
      <c r="F792" s="223" t="s">
        <v>984</v>
      </c>
      <c r="G792" s="224" t="s">
        <v>478</v>
      </c>
      <c r="H792" s="225">
        <v>60.3</v>
      </c>
      <c r="I792" s="226"/>
      <c r="J792" s="226"/>
      <c r="K792" s="227">
        <f>ROUND(P792*H792,2)</f>
        <v>0</v>
      </c>
      <c r="L792" s="223" t="s">
        <v>1</v>
      </c>
      <c r="M792" s="44"/>
      <c r="N792" s="228" t="s">
        <v>1</v>
      </c>
      <c r="O792" s="229" t="s">
        <v>39</v>
      </c>
      <c r="P792" s="230">
        <f>I792+J792</f>
        <v>0</v>
      </c>
      <c r="Q792" s="230">
        <f>ROUND(I792*H792,2)</f>
        <v>0</v>
      </c>
      <c r="R792" s="230">
        <f>ROUND(J792*H792,2)</f>
        <v>0</v>
      </c>
      <c r="S792" s="91"/>
      <c r="T792" s="231">
        <f>S792*H792</f>
        <v>0</v>
      </c>
      <c r="U792" s="231">
        <v>0</v>
      </c>
      <c r="V792" s="231">
        <f>U792*H792</f>
        <v>0</v>
      </c>
      <c r="W792" s="231">
        <v>0</v>
      </c>
      <c r="X792" s="232">
        <f>W792*H792</f>
        <v>0</v>
      </c>
      <c r="Y792" s="38"/>
      <c r="Z792" s="38"/>
      <c r="AA792" s="38"/>
      <c r="AB792" s="38"/>
      <c r="AC792" s="38"/>
      <c r="AD792" s="38"/>
      <c r="AE792" s="38"/>
      <c r="AR792" s="233" t="s">
        <v>198</v>
      </c>
      <c r="AT792" s="233" t="s">
        <v>171</v>
      </c>
      <c r="AU792" s="233" t="s">
        <v>85</v>
      </c>
      <c r="AY792" s="17" t="s">
        <v>168</v>
      </c>
      <c r="BE792" s="234">
        <f>IF(O792="základní",K792,0)</f>
        <v>0</v>
      </c>
      <c r="BF792" s="234">
        <f>IF(O792="snížená",K792,0)</f>
        <v>0</v>
      </c>
      <c r="BG792" s="234">
        <f>IF(O792="zákl. přenesená",K792,0)</f>
        <v>0</v>
      </c>
      <c r="BH792" s="234">
        <f>IF(O792="sníž. přenesená",K792,0)</f>
        <v>0</v>
      </c>
      <c r="BI792" s="234">
        <f>IF(O792="nulová",K792,0)</f>
        <v>0</v>
      </c>
      <c r="BJ792" s="17" t="s">
        <v>83</v>
      </c>
      <c r="BK792" s="234">
        <f>ROUND(P792*H792,2)</f>
        <v>0</v>
      </c>
      <c r="BL792" s="17" t="s">
        <v>198</v>
      </c>
      <c r="BM792" s="233" t="s">
        <v>971</v>
      </c>
    </row>
    <row r="793" s="2" customFormat="1">
      <c r="A793" s="38"/>
      <c r="B793" s="39"/>
      <c r="C793" s="40"/>
      <c r="D793" s="235" t="s">
        <v>176</v>
      </c>
      <c r="E793" s="40"/>
      <c r="F793" s="236" t="s">
        <v>984</v>
      </c>
      <c r="G793" s="40"/>
      <c r="H793" s="40"/>
      <c r="I793" s="237"/>
      <c r="J793" s="237"/>
      <c r="K793" s="40"/>
      <c r="L793" s="40"/>
      <c r="M793" s="44"/>
      <c r="N793" s="238"/>
      <c r="O793" s="239"/>
      <c r="P793" s="91"/>
      <c r="Q793" s="91"/>
      <c r="R793" s="91"/>
      <c r="S793" s="91"/>
      <c r="T793" s="91"/>
      <c r="U793" s="91"/>
      <c r="V793" s="91"/>
      <c r="W793" s="91"/>
      <c r="X793" s="92"/>
      <c r="Y793" s="38"/>
      <c r="Z793" s="38"/>
      <c r="AA793" s="38"/>
      <c r="AB793" s="38"/>
      <c r="AC793" s="38"/>
      <c r="AD793" s="38"/>
      <c r="AE793" s="38"/>
      <c r="AT793" s="17" t="s">
        <v>176</v>
      </c>
      <c r="AU793" s="17" t="s">
        <v>85</v>
      </c>
    </row>
    <row r="794" s="13" customFormat="1">
      <c r="A794" s="13"/>
      <c r="B794" s="240"/>
      <c r="C794" s="241"/>
      <c r="D794" s="235" t="s">
        <v>205</v>
      </c>
      <c r="E794" s="242" t="s">
        <v>1</v>
      </c>
      <c r="F794" s="243" t="s">
        <v>986</v>
      </c>
      <c r="G794" s="241"/>
      <c r="H794" s="244">
        <v>60.3</v>
      </c>
      <c r="I794" s="245"/>
      <c r="J794" s="245"/>
      <c r="K794" s="241"/>
      <c r="L794" s="241"/>
      <c r="M794" s="246"/>
      <c r="N794" s="247"/>
      <c r="O794" s="248"/>
      <c r="P794" s="248"/>
      <c r="Q794" s="248"/>
      <c r="R794" s="248"/>
      <c r="S794" s="248"/>
      <c r="T794" s="248"/>
      <c r="U794" s="248"/>
      <c r="V794" s="248"/>
      <c r="W794" s="248"/>
      <c r="X794" s="249"/>
      <c r="Y794" s="13"/>
      <c r="Z794" s="13"/>
      <c r="AA794" s="13"/>
      <c r="AB794" s="13"/>
      <c r="AC794" s="13"/>
      <c r="AD794" s="13"/>
      <c r="AE794" s="13"/>
      <c r="AT794" s="250" t="s">
        <v>205</v>
      </c>
      <c r="AU794" s="250" t="s">
        <v>85</v>
      </c>
      <c r="AV794" s="13" t="s">
        <v>85</v>
      </c>
      <c r="AW794" s="13" t="s">
        <v>5</v>
      </c>
      <c r="AX794" s="13" t="s">
        <v>76</v>
      </c>
      <c r="AY794" s="250" t="s">
        <v>168</v>
      </c>
    </row>
    <row r="795" s="14" customFormat="1">
      <c r="A795" s="14"/>
      <c r="B795" s="251"/>
      <c r="C795" s="252"/>
      <c r="D795" s="235" t="s">
        <v>205</v>
      </c>
      <c r="E795" s="253" t="s">
        <v>1</v>
      </c>
      <c r="F795" s="254" t="s">
        <v>207</v>
      </c>
      <c r="G795" s="252"/>
      <c r="H795" s="255">
        <v>60.3</v>
      </c>
      <c r="I795" s="256"/>
      <c r="J795" s="256"/>
      <c r="K795" s="252"/>
      <c r="L795" s="252"/>
      <c r="M795" s="257"/>
      <c r="N795" s="258"/>
      <c r="O795" s="259"/>
      <c r="P795" s="259"/>
      <c r="Q795" s="259"/>
      <c r="R795" s="259"/>
      <c r="S795" s="259"/>
      <c r="T795" s="259"/>
      <c r="U795" s="259"/>
      <c r="V795" s="259"/>
      <c r="W795" s="259"/>
      <c r="X795" s="260"/>
      <c r="Y795" s="14"/>
      <c r="Z795" s="14"/>
      <c r="AA795" s="14"/>
      <c r="AB795" s="14"/>
      <c r="AC795" s="14"/>
      <c r="AD795" s="14"/>
      <c r="AE795" s="14"/>
      <c r="AT795" s="261" t="s">
        <v>205</v>
      </c>
      <c r="AU795" s="261" t="s">
        <v>85</v>
      </c>
      <c r="AV795" s="14" t="s">
        <v>175</v>
      </c>
      <c r="AW795" s="14" t="s">
        <v>5</v>
      </c>
      <c r="AX795" s="14" t="s">
        <v>83</v>
      </c>
      <c r="AY795" s="261" t="s">
        <v>168</v>
      </c>
    </row>
    <row r="796" s="2" customFormat="1" ht="24.15" customHeight="1">
      <c r="A796" s="38"/>
      <c r="B796" s="39"/>
      <c r="C796" s="221" t="s">
        <v>972</v>
      </c>
      <c r="D796" s="221" t="s">
        <v>171</v>
      </c>
      <c r="E796" s="222" t="s">
        <v>987</v>
      </c>
      <c r="F796" s="223" t="s">
        <v>988</v>
      </c>
      <c r="G796" s="224" t="s">
        <v>478</v>
      </c>
      <c r="H796" s="225">
        <v>228.35</v>
      </c>
      <c r="I796" s="226"/>
      <c r="J796" s="226"/>
      <c r="K796" s="227">
        <f>ROUND(P796*H796,2)</f>
        <v>0</v>
      </c>
      <c r="L796" s="223" t="s">
        <v>1</v>
      </c>
      <c r="M796" s="44"/>
      <c r="N796" s="228" t="s">
        <v>1</v>
      </c>
      <c r="O796" s="229" t="s">
        <v>39</v>
      </c>
      <c r="P796" s="230">
        <f>I796+J796</f>
        <v>0</v>
      </c>
      <c r="Q796" s="230">
        <f>ROUND(I796*H796,2)</f>
        <v>0</v>
      </c>
      <c r="R796" s="230">
        <f>ROUND(J796*H796,2)</f>
        <v>0</v>
      </c>
      <c r="S796" s="91"/>
      <c r="T796" s="231">
        <f>S796*H796</f>
        <v>0</v>
      </c>
      <c r="U796" s="231">
        <v>0</v>
      </c>
      <c r="V796" s="231">
        <f>U796*H796</f>
        <v>0</v>
      </c>
      <c r="W796" s="231">
        <v>0</v>
      </c>
      <c r="X796" s="232">
        <f>W796*H796</f>
        <v>0</v>
      </c>
      <c r="Y796" s="38"/>
      <c r="Z796" s="38"/>
      <c r="AA796" s="38"/>
      <c r="AB796" s="38"/>
      <c r="AC796" s="38"/>
      <c r="AD796" s="38"/>
      <c r="AE796" s="38"/>
      <c r="AR796" s="233" t="s">
        <v>198</v>
      </c>
      <c r="AT796" s="233" t="s">
        <v>171</v>
      </c>
      <c r="AU796" s="233" t="s">
        <v>85</v>
      </c>
      <c r="AY796" s="17" t="s">
        <v>168</v>
      </c>
      <c r="BE796" s="234">
        <f>IF(O796="základní",K796,0)</f>
        <v>0</v>
      </c>
      <c r="BF796" s="234">
        <f>IF(O796="snížená",K796,0)</f>
        <v>0</v>
      </c>
      <c r="BG796" s="234">
        <f>IF(O796="zákl. přenesená",K796,0)</f>
        <v>0</v>
      </c>
      <c r="BH796" s="234">
        <f>IF(O796="sníž. přenesená",K796,0)</f>
        <v>0</v>
      </c>
      <c r="BI796" s="234">
        <f>IF(O796="nulová",K796,0)</f>
        <v>0</v>
      </c>
      <c r="BJ796" s="17" t="s">
        <v>83</v>
      </c>
      <c r="BK796" s="234">
        <f>ROUND(P796*H796,2)</f>
        <v>0</v>
      </c>
      <c r="BL796" s="17" t="s">
        <v>198</v>
      </c>
      <c r="BM796" s="233" t="s">
        <v>975</v>
      </c>
    </row>
    <row r="797" s="2" customFormat="1">
      <c r="A797" s="38"/>
      <c r="B797" s="39"/>
      <c r="C797" s="40"/>
      <c r="D797" s="235" t="s">
        <v>176</v>
      </c>
      <c r="E797" s="40"/>
      <c r="F797" s="236" t="s">
        <v>988</v>
      </c>
      <c r="G797" s="40"/>
      <c r="H797" s="40"/>
      <c r="I797" s="237"/>
      <c r="J797" s="237"/>
      <c r="K797" s="40"/>
      <c r="L797" s="40"/>
      <c r="M797" s="44"/>
      <c r="N797" s="238"/>
      <c r="O797" s="239"/>
      <c r="P797" s="91"/>
      <c r="Q797" s="91"/>
      <c r="R797" s="91"/>
      <c r="S797" s="91"/>
      <c r="T797" s="91"/>
      <c r="U797" s="91"/>
      <c r="V797" s="91"/>
      <c r="W797" s="91"/>
      <c r="X797" s="92"/>
      <c r="Y797" s="38"/>
      <c r="Z797" s="38"/>
      <c r="AA797" s="38"/>
      <c r="AB797" s="38"/>
      <c r="AC797" s="38"/>
      <c r="AD797" s="38"/>
      <c r="AE797" s="38"/>
      <c r="AT797" s="17" t="s">
        <v>176</v>
      </c>
      <c r="AU797" s="17" t="s">
        <v>85</v>
      </c>
    </row>
    <row r="798" s="13" customFormat="1">
      <c r="A798" s="13"/>
      <c r="B798" s="240"/>
      <c r="C798" s="241"/>
      <c r="D798" s="235" t="s">
        <v>205</v>
      </c>
      <c r="E798" s="242" t="s">
        <v>1</v>
      </c>
      <c r="F798" s="243" t="s">
        <v>990</v>
      </c>
      <c r="G798" s="241"/>
      <c r="H798" s="244">
        <v>209.5</v>
      </c>
      <c r="I798" s="245"/>
      <c r="J798" s="245"/>
      <c r="K798" s="241"/>
      <c r="L798" s="241"/>
      <c r="M798" s="246"/>
      <c r="N798" s="247"/>
      <c r="O798" s="248"/>
      <c r="P798" s="248"/>
      <c r="Q798" s="248"/>
      <c r="R798" s="248"/>
      <c r="S798" s="248"/>
      <c r="T798" s="248"/>
      <c r="U798" s="248"/>
      <c r="V798" s="248"/>
      <c r="W798" s="248"/>
      <c r="X798" s="249"/>
      <c r="Y798" s="13"/>
      <c r="Z798" s="13"/>
      <c r="AA798" s="13"/>
      <c r="AB798" s="13"/>
      <c r="AC798" s="13"/>
      <c r="AD798" s="13"/>
      <c r="AE798" s="13"/>
      <c r="AT798" s="250" t="s">
        <v>205</v>
      </c>
      <c r="AU798" s="250" t="s">
        <v>85</v>
      </c>
      <c r="AV798" s="13" t="s">
        <v>85</v>
      </c>
      <c r="AW798" s="13" t="s">
        <v>5</v>
      </c>
      <c r="AX798" s="13" t="s">
        <v>76</v>
      </c>
      <c r="AY798" s="250" t="s">
        <v>168</v>
      </c>
    </row>
    <row r="799" s="13" customFormat="1">
      <c r="A799" s="13"/>
      <c r="B799" s="240"/>
      <c r="C799" s="241"/>
      <c r="D799" s="235" t="s">
        <v>205</v>
      </c>
      <c r="E799" s="242" t="s">
        <v>1</v>
      </c>
      <c r="F799" s="243" t="s">
        <v>991</v>
      </c>
      <c r="G799" s="241"/>
      <c r="H799" s="244">
        <v>18.85</v>
      </c>
      <c r="I799" s="245"/>
      <c r="J799" s="245"/>
      <c r="K799" s="241"/>
      <c r="L799" s="241"/>
      <c r="M799" s="246"/>
      <c r="N799" s="247"/>
      <c r="O799" s="248"/>
      <c r="P799" s="248"/>
      <c r="Q799" s="248"/>
      <c r="R799" s="248"/>
      <c r="S799" s="248"/>
      <c r="T799" s="248"/>
      <c r="U799" s="248"/>
      <c r="V799" s="248"/>
      <c r="W799" s="248"/>
      <c r="X799" s="249"/>
      <c r="Y799" s="13"/>
      <c r="Z799" s="13"/>
      <c r="AA799" s="13"/>
      <c r="AB799" s="13"/>
      <c r="AC799" s="13"/>
      <c r="AD799" s="13"/>
      <c r="AE799" s="13"/>
      <c r="AT799" s="250" t="s">
        <v>205</v>
      </c>
      <c r="AU799" s="250" t="s">
        <v>85</v>
      </c>
      <c r="AV799" s="13" t="s">
        <v>85</v>
      </c>
      <c r="AW799" s="13" t="s">
        <v>5</v>
      </c>
      <c r="AX799" s="13" t="s">
        <v>76</v>
      </c>
      <c r="AY799" s="250" t="s">
        <v>168</v>
      </c>
    </row>
    <row r="800" s="14" customFormat="1">
      <c r="A800" s="14"/>
      <c r="B800" s="251"/>
      <c r="C800" s="252"/>
      <c r="D800" s="235" t="s">
        <v>205</v>
      </c>
      <c r="E800" s="253" t="s">
        <v>1</v>
      </c>
      <c r="F800" s="254" t="s">
        <v>207</v>
      </c>
      <c r="G800" s="252"/>
      <c r="H800" s="255">
        <v>228.35</v>
      </c>
      <c r="I800" s="256"/>
      <c r="J800" s="256"/>
      <c r="K800" s="252"/>
      <c r="L800" s="252"/>
      <c r="M800" s="257"/>
      <c r="N800" s="258"/>
      <c r="O800" s="259"/>
      <c r="P800" s="259"/>
      <c r="Q800" s="259"/>
      <c r="R800" s="259"/>
      <c r="S800" s="259"/>
      <c r="T800" s="259"/>
      <c r="U800" s="259"/>
      <c r="V800" s="259"/>
      <c r="W800" s="259"/>
      <c r="X800" s="260"/>
      <c r="Y800" s="14"/>
      <c r="Z800" s="14"/>
      <c r="AA800" s="14"/>
      <c r="AB800" s="14"/>
      <c r="AC800" s="14"/>
      <c r="AD800" s="14"/>
      <c r="AE800" s="14"/>
      <c r="AT800" s="261" t="s">
        <v>205</v>
      </c>
      <c r="AU800" s="261" t="s">
        <v>85</v>
      </c>
      <c r="AV800" s="14" t="s">
        <v>175</v>
      </c>
      <c r="AW800" s="14" t="s">
        <v>5</v>
      </c>
      <c r="AX800" s="14" t="s">
        <v>83</v>
      </c>
      <c r="AY800" s="261" t="s">
        <v>168</v>
      </c>
    </row>
    <row r="801" s="2" customFormat="1" ht="16.5" customHeight="1">
      <c r="A801" s="38"/>
      <c r="B801" s="39"/>
      <c r="C801" s="221" t="s">
        <v>584</v>
      </c>
      <c r="D801" s="221" t="s">
        <v>171</v>
      </c>
      <c r="E801" s="222" t="s">
        <v>993</v>
      </c>
      <c r="F801" s="223" t="s">
        <v>994</v>
      </c>
      <c r="G801" s="224" t="s">
        <v>478</v>
      </c>
      <c r="H801" s="225">
        <v>28.8</v>
      </c>
      <c r="I801" s="226"/>
      <c r="J801" s="226"/>
      <c r="K801" s="227">
        <f>ROUND(P801*H801,2)</f>
        <v>0</v>
      </c>
      <c r="L801" s="223" t="s">
        <v>1</v>
      </c>
      <c r="M801" s="44"/>
      <c r="N801" s="228" t="s">
        <v>1</v>
      </c>
      <c r="O801" s="229" t="s">
        <v>39</v>
      </c>
      <c r="P801" s="230">
        <f>I801+J801</f>
        <v>0</v>
      </c>
      <c r="Q801" s="230">
        <f>ROUND(I801*H801,2)</f>
        <v>0</v>
      </c>
      <c r="R801" s="230">
        <f>ROUND(J801*H801,2)</f>
        <v>0</v>
      </c>
      <c r="S801" s="91"/>
      <c r="T801" s="231">
        <f>S801*H801</f>
        <v>0</v>
      </c>
      <c r="U801" s="231">
        <v>0</v>
      </c>
      <c r="V801" s="231">
        <f>U801*H801</f>
        <v>0</v>
      </c>
      <c r="W801" s="231">
        <v>0</v>
      </c>
      <c r="X801" s="232">
        <f>W801*H801</f>
        <v>0</v>
      </c>
      <c r="Y801" s="38"/>
      <c r="Z801" s="38"/>
      <c r="AA801" s="38"/>
      <c r="AB801" s="38"/>
      <c r="AC801" s="38"/>
      <c r="AD801" s="38"/>
      <c r="AE801" s="38"/>
      <c r="AR801" s="233" t="s">
        <v>198</v>
      </c>
      <c r="AT801" s="233" t="s">
        <v>171</v>
      </c>
      <c r="AU801" s="233" t="s">
        <v>85</v>
      </c>
      <c r="AY801" s="17" t="s">
        <v>168</v>
      </c>
      <c r="BE801" s="234">
        <f>IF(O801="základní",K801,0)</f>
        <v>0</v>
      </c>
      <c r="BF801" s="234">
        <f>IF(O801="snížená",K801,0)</f>
        <v>0</v>
      </c>
      <c r="BG801" s="234">
        <f>IF(O801="zákl. přenesená",K801,0)</f>
        <v>0</v>
      </c>
      <c r="BH801" s="234">
        <f>IF(O801="sníž. přenesená",K801,0)</f>
        <v>0</v>
      </c>
      <c r="BI801" s="234">
        <f>IF(O801="nulová",K801,0)</f>
        <v>0</v>
      </c>
      <c r="BJ801" s="17" t="s">
        <v>83</v>
      </c>
      <c r="BK801" s="234">
        <f>ROUND(P801*H801,2)</f>
        <v>0</v>
      </c>
      <c r="BL801" s="17" t="s">
        <v>198</v>
      </c>
      <c r="BM801" s="233" t="s">
        <v>979</v>
      </c>
    </row>
    <row r="802" s="2" customFormat="1">
      <c r="A802" s="38"/>
      <c r="B802" s="39"/>
      <c r="C802" s="40"/>
      <c r="D802" s="235" t="s">
        <v>176</v>
      </c>
      <c r="E802" s="40"/>
      <c r="F802" s="236" t="s">
        <v>994</v>
      </c>
      <c r="G802" s="40"/>
      <c r="H802" s="40"/>
      <c r="I802" s="237"/>
      <c r="J802" s="237"/>
      <c r="K802" s="40"/>
      <c r="L802" s="40"/>
      <c r="M802" s="44"/>
      <c r="N802" s="238"/>
      <c r="O802" s="239"/>
      <c r="P802" s="91"/>
      <c r="Q802" s="91"/>
      <c r="R802" s="91"/>
      <c r="S802" s="91"/>
      <c r="T802" s="91"/>
      <c r="U802" s="91"/>
      <c r="V802" s="91"/>
      <c r="W802" s="91"/>
      <c r="X802" s="92"/>
      <c r="Y802" s="38"/>
      <c r="Z802" s="38"/>
      <c r="AA802" s="38"/>
      <c r="AB802" s="38"/>
      <c r="AC802" s="38"/>
      <c r="AD802" s="38"/>
      <c r="AE802" s="38"/>
      <c r="AT802" s="17" t="s">
        <v>176</v>
      </c>
      <c r="AU802" s="17" t="s">
        <v>85</v>
      </c>
    </row>
    <row r="803" s="13" customFormat="1">
      <c r="A803" s="13"/>
      <c r="B803" s="240"/>
      <c r="C803" s="241"/>
      <c r="D803" s="235" t="s">
        <v>205</v>
      </c>
      <c r="E803" s="242" t="s">
        <v>1</v>
      </c>
      <c r="F803" s="243" t="s">
        <v>997</v>
      </c>
      <c r="G803" s="241"/>
      <c r="H803" s="244">
        <v>24</v>
      </c>
      <c r="I803" s="245"/>
      <c r="J803" s="245"/>
      <c r="K803" s="241"/>
      <c r="L803" s="241"/>
      <c r="M803" s="246"/>
      <c r="N803" s="247"/>
      <c r="O803" s="248"/>
      <c r="P803" s="248"/>
      <c r="Q803" s="248"/>
      <c r="R803" s="248"/>
      <c r="S803" s="248"/>
      <c r="T803" s="248"/>
      <c r="U803" s="248"/>
      <c r="V803" s="248"/>
      <c r="W803" s="248"/>
      <c r="X803" s="249"/>
      <c r="Y803" s="13"/>
      <c r="Z803" s="13"/>
      <c r="AA803" s="13"/>
      <c r="AB803" s="13"/>
      <c r="AC803" s="13"/>
      <c r="AD803" s="13"/>
      <c r="AE803" s="13"/>
      <c r="AT803" s="250" t="s">
        <v>205</v>
      </c>
      <c r="AU803" s="250" t="s">
        <v>85</v>
      </c>
      <c r="AV803" s="13" t="s">
        <v>85</v>
      </c>
      <c r="AW803" s="13" t="s">
        <v>5</v>
      </c>
      <c r="AX803" s="13" t="s">
        <v>76</v>
      </c>
      <c r="AY803" s="250" t="s">
        <v>168</v>
      </c>
    </row>
    <row r="804" s="13" customFormat="1">
      <c r="A804" s="13"/>
      <c r="B804" s="240"/>
      <c r="C804" s="241"/>
      <c r="D804" s="235" t="s">
        <v>205</v>
      </c>
      <c r="E804" s="242" t="s">
        <v>1</v>
      </c>
      <c r="F804" s="243" t="s">
        <v>1750</v>
      </c>
      <c r="G804" s="241"/>
      <c r="H804" s="244">
        <v>4.8</v>
      </c>
      <c r="I804" s="245"/>
      <c r="J804" s="245"/>
      <c r="K804" s="241"/>
      <c r="L804" s="241"/>
      <c r="M804" s="246"/>
      <c r="N804" s="247"/>
      <c r="O804" s="248"/>
      <c r="P804" s="248"/>
      <c r="Q804" s="248"/>
      <c r="R804" s="248"/>
      <c r="S804" s="248"/>
      <c r="T804" s="248"/>
      <c r="U804" s="248"/>
      <c r="V804" s="248"/>
      <c r="W804" s="248"/>
      <c r="X804" s="249"/>
      <c r="Y804" s="13"/>
      <c r="Z804" s="13"/>
      <c r="AA804" s="13"/>
      <c r="AB804" s="13"/>
      <c r="AC804" s="13"/>
      <c r="AD804" s="13"/>
      <c r="AE804" s="13"/>
      <c r="AT804" s="250" t="s">
        <v>205</v>
      </c>
      <c r="AU804" s="250" t="s">
        <v>85</v>
      </c>
      <c r="AV804" s="13" t="s">
        <v>85</v>
      </c>
      <c r="AW804" s="13" t="s">
        <v>5</v>
      </c>
      <c r="AX804" s="13" t="s">
        <v>76</v>
      </c>
      <c r="AY804" s="250" t="s">
        <v>168</v>
      </c>
    </row>
    <row r="805" s="14" customFormat="1">
      <c r="A805" s="14"/>
      <c r="B805" s="251"/>
      <c r="C805" s="252"/>
      <c r="D805" s="235" t="s">
        <v>205</v>
      </c>
      <c r="E805" s="253" t="s">
        <v>1</v>
      </c>
      <c r="F805" s="254" t="s">
        <v>207</v>
      </c>
      <c r="G805" s="252"/>
      <c r="H805" s="255">
        <v>28.8</v>
      </c>
      <c r="I805" s="256"/>
      <c r="J805" s="256"/>
      <c r="K805" s="252"/>
      <c r="L805" s="252"/>
      <c r="M805" s="257"/>
      <c r="N805" s="258"/>
      <c r="O805" s="259"/>
      <c r="P805" s="259"/>
      <c r="Q805" s="259"/>
      <c r="R805" s="259"/>
      <c r="S805" s="259"/>
      <c r="T805" s="259"/>
      <c r="U805" s="259"/>
      <c r="V805" s="259"/>
      <c r="W805" s="259"/>
      <c r="X805" s="260"/>
      <c r="Y805" s="14"/>
      <c r="Z805" s="14"/>
      <c r="AA805" s="14"/>
      <c r="AB805" s="14"/>
      <c r="AC805" s="14"/>
      <c r="AD805" s="14"/>
      <c r="AE805" s="14"/>
      <c r="AT805" s="261" t="s">
        <v>205</v>
      </c>
      <c r="AU805" s="261" t="s">
        <v>85</v>
      </c>
      <c r="AV805" s="14" t="s">
        <v>175</v>
      </c>
      <c r="AW805" s="14" t="s">
        <v>5</v>
      </c>
      <c r="AX805" s="14" t="s">
        <v>83</v>
      </c>
      <c r="AY805" s="261" t="s">
        <v>168</v>
      </c>
    </row>
    <row r="806" s="2" customFormat="1" ht="24.15" customHeight="1">
      <c r="A806" s="38"/>
      <c r="B806" s="39"/>
      <c r="C806" s="221" t="s">
        <v>982</v>
      </c>
      <c r="D806" s="221" t="s">
        <v>171</v>
      </c>
      <c r="E806" s="222" t="s">
        <v>999</v>
      </c>
      <c r="F806" s="223" t="s">
        <v>1000</v>
      </c>
      <c r="G806" s="224" t="s">
        <v>478</v>
      </c>
      <c r="H806" s="225">
        <v>46.88</v>
      </c>
      <c r="I806" s="226"/>
      <c r="J806" s="226"/>
      <c r="K806" s="227">
        <f>ROUND(P806*H806,2)</f>
        <v>0</v>
      </c>
      <c r="L806" s="223" t="s">
        <v>1</v>
      </c>
      <c r="M806" s="44"/>
      <c r="N806" s="228" t="s">
        <v>1</v>
      </c>
      <c r="O806" s="229" t="s">
        <v>39</v>
      </c>
      <c r="P806" s="230">
        <f>I806+J806</f>
        <v>0</v>
      </c>
      <c r="Q806" s="230">
        <f>ROUND(I806*H806,2)</f>
        <v>0</v>
      </c>
      <c r="R806" s="230">
        <f>ROUND(J806*H806,2)</f>
        <v>0</v>
      </c>
      <c r="S806" s="91"/>
      <c r="T806" s="231">
        <f>S806*H806</f>
        <v>0</v>
      </c>
      <c r="U806" s="231">
        <v>0</v>
      </c>
      <c r="V806" s="231">
        <f>U806*H806</f>
        <v>0</v>
      </c>
      <c r="W806" s="231">
        <v>0</v>
      </c>
      <c r="X806" s="232">
        <f>W806*H806</f>
        <v>0</v>
      </c>
      <c r="Y806" s="38"/>
      <c r="Z806" s="38"/>
      <c r="AA806" s="38"/>
      <c r="AB806" s="38"/>
      <c r="AC806" s="38"/>
      <c r="AD806" s="38"/>
      <c r="AE806" s="38"/>
      <c r="AR806" s="233" t="s">
        <v>198</v>
      </c>
      <c r="AT806" s="233" t="s">
        <v>171</v>
      </c>
      <c r="AU806" s="233" t="s">
        <v>85</v>
      </c>
      <c r="AY806" s="17" t="s">
        <v>168</v>
      </c>
      <c r="BE806" s="234">
        <f>IF(O806="základní",K806,0)</f>
        <v>0</v>
      </c>
      <c r="BF806" s="234">
        <f>IF(O806="snížená",K806,0)</f>
        <v>0</v>
      </c>
      <c r="BG806" s="234">
        <f>IF(O806="zákl. přenesená",K806,0)</f>
        <v>0</v>
      </c>
      <c r="BH806" s="234">
        <f>IF(O806="sníž. přenesená",K806,0)</f>
        <v>0</v>
      </c>
      <c r="BI806" s="234">
        <f>IF(O806="nulová",K806,0)</f>
        <v>0</v>
      </c>
      <c r="BJ806" s="17" t="s">
        <v>83</v>
      </c>
      <c r="BK806" s="234">
        <f>ROUND(P806*H806,2)</f>
        <v>0</v>
      </c>
      <c r="BL806" s="17" t="s">
        <v>198</v>
      </c>
      <c r="BM806" s="233" t="s">
        <v>985</v>
      </c>
    </row>
    <row r="807" s="2" customFormat="1">
      <c r="A807" s="38"/>
      <c r="B807" s="39"/>
      <c r="C807" s="40"/>
      <c r="D807" s="235" t="s">
        <v>176</v>
      </c>
      <c r="E807" s="40"/>
      <c r="F807" s="236" t="s">
        <v>1000</v>
      </c>
      <c r="G807" s="40"/>
      <c r="H807" s="40"/>
      <c r="I807" s="237"/>
      <c r="J807" s="237"/>
      <c r="K807" s="40"/>
      <c r="L807" s="40"/>
      <c r="M807" s="44"/>
      <c r="N807" s="238"/>
      <c r="O807" s="239"/>
      <c r="P807" s="91"/>
      <c r="Q807" s="91"/>
      <c r="R807" s="91"/>
      <c r="S807" s="91"/>
      <c r="T807" s="91"/>
      <c r="U807" s="91"/>
      <c r="V807" s="91"/>
      <c r="W807" s="91"/>
      <c r="X807" s="92"/>
      <c r="Y807" s="38"/>
      <c r="Z807" s="38"/>
      <c r="AA807" s="38"/>
      <c r="AB807" s="38"/>
      <c r="AC807" s="38"/>
      <c r="AD807" s="38"/>
      <c r="AE807" s="38"/>
      <c r="AT807" s="17" t="s">
        <v>176</v>
      </c>
      <c r="AU807" s="17" t="s">
        <v>85</v>
      </c>
    </row>
    <row r="808" s="13" customFormat="1">
      <c r="A808" s="13"/>
      <c r="B808" s="240"/>
      <c r="C808" s="241"/>
      <c r="D808" s="235" t="s">
        <v>205</v>
      </c>
      <c r="E808" s="242" t="s">
        <v>1</v>
      </c>
      <c r="F808" s="243" t="s">
        <v>1002</v>
      </c>
      <c r="G808" s="241"/>
      <c r="H808" s="244">
        <v>18.56</v>
      </c>
      <c r="I808" s="245"/>
      <c r="J808" s="245"/>
      <c r="K808" s="241"/>
      <c r="L808" s="241"/>
      <c r="M808" s="246"/>
      <c r="N808" s="247"/>
      <c r="O808" s="248"/>
      <c r="P808" s="248"/>
      <c r="Q808" s="248"/>
      <c r="R808" s="248"/>
      <c r="S808" s="248"/>
      <c r="T808" s="248"/>
      <c r="U808" s="248"/>
      <c r="V808" s="248"/>
      <c r="W808" s="248"/>
      <c r="X808" s="249"/>
      <c r="Y808" s="13"/>
      <c r="Z808" s="13"/>
      <c r="AA808" s="13"/>
      <c r="AB808" s="13"/>
      <c r="AC808" s="13"/>
      <c r="AD808" s="13"/>
      <c r="AE808" s="13"/>
      <c r="AT808" s="250" t="s">
        <v>205</v>
      </c>
      <c r="AU808" s="250" t="s">
        <v>85</v>
      </c>
      <c r="AV808" s="13" t="s">
        <v>85</v>
      </c>
      <c r="AW808" s="13" t="s">
        <v>5</v>
      </c>
      <c r="AX808" s="13" t="s">
        <v>76</v>
      </c>
      <c r="AY808" s="250" t="s">
        <v>168</v>
      </c>
    </row>
    <row r="809" s="13" customFormat="1">
      <c r="A809" s="13"/>
      <c r="B809" s="240"/>
      <c r="C809" s="241"/>
      <c r="D809" s="235" t="s">
        <v>205</v>
      </c>
      <c r="E809" s="242" t="s">
        <v>1</v>
      </c>
      <c r="F809" s="243" t="s">
        <v>1751</v>
      </c>
      <c r="G809" s="241"/>
      <c r="H809" s="244">
        <v>28.32</v>
      </c>
      <c r="I809" s="245"/>
      <c r="J809" s="245"/>
      <c r="K809" s="241"/>
      <c r="L809" s="241"/>
      <c r="M809" s="246"/>
      <c r="N809" s="247"/>
      <c r="O809" s="248"/>
      <c r="P809" s="248"/>
      <c r="Q809" s="248"/>
      <c r="R809" s="248"/>
      <c r="S809" s="248"/>
      <c r="T809" s="248"/>
      <c r="U809" s="248"/>
      <c r="V809" s="248"/>
      <c r="W809" s="248"/>
      <c r="X809" s="249"/>
      <c r="Y809" s="13"/>
      <c r="Z809" s="13"/>
      <c r="AA809" s="13"/>
      <c r="AB809" s="13"/>
      <c r="AC809" s="13"/>
      <c r="AD809" s="13"/>
      <c r="AE809" s="13"/>
      <c r="AT809" s="250" t="s">
        <v>205</v>
      </c>
      <c r="AU809" s="250" t="s">
        <v>85</v>
      </c>
      <c r="AV809" s="13" t="s">
        <v>85</v>
      </c>
      <c r="AW809" s="13" t="s">
        <v>5</v>
      </c>
      <c r="AX809" s="13" t="s">
        <v>76</v>
      </c>
      <c r="AY809" s="250" t="s">
        <v>168</v>
      </c>
    </row>
    <row r="810" s="14" customFormat="1">
      <c r="A810" s="14"/>
      <c r="B810" s="251"/>
      <c r="C810" s="252"/>
      <c r="D810" s="235" t="s">
        <v>205</v>
      </c>
      <c r="E810" s="253" t="s">
        <v>1</v>
      </c>
      <c r="F810" s="254" t="s">
        <v>207</v>
      </c>
      <c r="G810" s="252"/>
      <c r="H810" s="255">
        <v>46.879999999999992</v>
      </c>
      <c r="I810" s="256"/>
      <c r="J810" s="256"/>
      <c r="K810" s="252"/>
      <c r="L810" s="252"/>
      <c r="M810" s="257"/>
      <c r="N810" s="258"/>
      <c r="O810" s="259"/>
      <c r="P810" s="259"/>
      <c r="Q810" s="259"/>
      <c r="R810" s="259"/>
      <c r="S810" s="259"/>
      <c r="T810" s="259"/>
      <c r="U810" s="259"/>
      <c r="V810" s="259"/>
      <c r="W810" s="259"/>
      <c r="X810" s="260"/>
      <c r="Y810" s="14"/>
      <c r="Z810" s="14"/>
      <c r="AA810" s="14"/>
      <c r="AB810" s="14"/>
      <c r="AC810" s="14"/>
      <c r="AD810" s="14"/>
      <c r="AE810" s="14"/>
      <c r="AT810" s="261" t="s">
        <v>205</v>
      </c>
      <c r="AU810" s="261" t="s">
        <v>85</v>
      </c>
      <c r="AV810" s="14" t="s">
        <v>175</v>
      </c>
      <c r="AW810" s="14" t="s">
        <v>5</v>
      </c>
      <c r="AX810" s="14" t="s">
        <v>83</v>
      </c>
      <c r="AY810" s="261" t="s">
        <v>168</v>
      </c>
    </row>
    <row r="811" s="2" customFormat="1" ht="24.15" customHeight="1">
      <c r="A811" s="38"/>
      <c r="B811" s="39"/>
      <c r="C811" s="221" t="s">
        <v>590</v>
      </c>
      <c r="D811" s="221" t="s">
        <v>171</v>
      </c>
      <c r="E811" s="222" t="s">
        <v>1006</v>
      </c>
      <c r="F811" s="223" t="s">
        <v>1007</v>
      </c>
      <c r="G811" s="224" t="s">
        <v>478</v>
      </c>
      <c r="H811" s="225">
        <v>11.81</v>
      </c>
      <c r="I811" s="226"/>
      <c r="J811" s="226"/>
      <c r="K811" s="227">
        <f>ROUND(P811*H811,2)</f>
        <v>0</v>
      </c>
      <c r="L811" s="223" t="s">
        <v>1</v>
      </c>
      <c r="M811" s="44"/>
      <c r="N811" s="228" t="s">
        <v>1</v>
      </c>
      <c r="O811" s="229" t="s">
        <v>39</v>
      </c>
      <c r="P811" s="230">
        <f>I811+J811</f>
        <v>0</v>
      </c>
      <c r="Q811" s="230">
        <f>ROUND(I811*H811,2)</f>
        <v>0</v>
      </c>
      <c r="R811" s="230">
        <f>ROUND(J811*H811,2)</f>
        <v>0</v>
      </c>
      <c r="S811" s="91"/>
      <c r="T811" s="231">
        <f>S811*H811</f>
        <v>0</v>
      </c>
      <c r="U811" s="231">
        <v>0</v>
      </c>
      <c r="V811" s="231">
        <f>U811*H811</f>
        <v>0</v>
      </c>
      <c r="W811" s="231">
        <v>0</v>
      </c>
      <c r="X811" s="232">
        <f>W811*H811</f>
        <v>0</v>
      </c>
      <c r="Y811" s="38"/>
      <c r="Z811" s="38"/>
      <c r="AA811" s="38"/>
      <c r="AB811" s="38"/>
      <c r="AC811" s="38"/>
      <c r="AD811" s="38"/>
      <c r="AE811" s="38"/>
      <c r="AR811" s="233" t="s">
        <v>198</v>
      </c>
      <c r="AT811" s="233" t="s">
        <v>171</v>
      </c>
      <c r="AU811" s="233" t="s">
        <v>85</v>
      </c>
      <c r="AY811" s="17" t="s">
        <v>168</v>
      </c>
      <c r="BE811" s="234">
        <f>IF(O811="základní",K811,0)</f>
        <v>0</v>
      </c>
      <c r="BF811" s="234">
        <f>IF(O811="snížená",K811,0)</f>
        <v>0</v>
      </c>
      <c r="BG811" s="234">
        <f>IF(O811="zákl. přenesená",K811,0)</f>
        <v>0</v>
      </c>
      <c r="BH811" s="234">
        <f>IF(O811="sníž. přenesená",K811,0)</f>
        <v>0</v>
      </c>
      <c r="BI811" s="234">
        <f>IF(O811="nulová",K811,0)</f>
        <v>0</v>
      </c>
      <c r="BJ811" s="17" t="s">
        <v>83</v>
      </c>
      <c r="BK811" s="234">
        <f>ROUND(P811*H811,2)</f>
        <v>0</v>
      </c>
      <c r="BL811" s="17" t="s">
        <v>198</v>
      </c>
      <c r="BM811" s="233" t="s">
        <v>989</v>
      </c>
    </row>
    <row r="812" s="2" customFormat="1">
      <c r="A812" s="38"/>
      <c r="B812" s="39"/>
      <c r="C812" s="40"/>
      <c r="D812" s="235" t="s">
        <v>176</v>
      </c>
      <c r="E812" s="40"/>
      <c r="F812" s="236" t="s">
        <v>1007</v>
      </c>
      <c r="G812" s="40"/>
      <c r="H812" s="40"/>
      <c r="I812" s="237"/>
      <c r="J812" s="237"/>
      <c r="K812" s="40"/>
      <c r="L812" s="40"/>
      <c r="M812" s="44"/>
      <c r="N812" s="238"/>
      <c r="O812" s="239"/>
      <c r="P812" s="91"/>
      <c r="Q812" s="91"/>
      <c r="R812" s="91"/>
      <c r="S812" s="91"/>
      <c r="T812" s="91"/>
      <c r="U812" s="91"/>
      <c r="V812" s="91"/>
      <c r="W812" s="91"/>
      <c r="X812" s="92"/>
      <c r="Y812" s="38"/>
      <c r="Z812" s="38"/>
      <c r="AA812" s="38"/>
      <c r="AB812" s="38"/>
      <c r="AC812" s="38"/>
      <c r="AD812" s="38"/>
      <c r="AE812" s="38"/>
      <c r="AT812" s="17" t="s">
        <v>176</v>
      </c>
      <c r="AU812" s="17" t="s">
        <v>85</v>
      </c>
    </row>
    <row r="813" s="13" customFormat="1">
      <c r="A813" s="13"/>
      <c r="B813" s="240"/>
      <c r="C813" s="241"/>
      <c r="D813" s="235" t="s">
        <v>205</v>
      </c>
      <c r="E813" s="242" t="s">
        <v>1</v>
      </c>
      <c r="F813" s="243" t="s">
        <v>1752</v>
      </c>
      <c r="G813" s="241"/>
      <c r="H813" s="244">
        <v>2.6</v>
      </c>
      <c r="I813" s="245"/>
      <c r="J813" s="245"/>
      <c r="K813" s="241"/>
      <c r="L813" s="241"/>
      <c r="M813" s="246"/>
      <c r="N813" s="247"/>
      <c r="O813" s="248"/>
      <c r="P813" s="248"/>
      <c r="Q813" s="248"/>
      <c r="R813" s="248"/>
      <c r="S813" s="248"/>
      <c r="T813" s="248"/>
      <c r="U813" s="248"/>
      <c r="V813" s="248"/>
      <c r="W813" s="248"/>
      <c r="X813" s="249"/>
      <c r="Y813" s="13"/>
      <c r="Z813" s="13"/>
      <c r="AA813" s="13"/>
      <c r="AB813" s="13"/>
      <c r="AC813" s="13"/>
      <c r="AD813" s="13"/>
      <c r="AE813" s="13"/>
      <c r="AT813" s="250" t="s">
        <v>205</v>
      </c>
      <c r="AU813" s="250" t="s">
        <v>85</v>
      </c>
      <c r="AV813" s="13" t="s">
        <v>85</v>
      </c>
      <c r="AW813" s="13" t="s">
        <v>5</v>
      </c>
      <c r="AX813" s="13" t="s">
        <v>76</v>
      </c>
      <c r="AY813" s="250" t="s">
        <v>168</v>
      </c>
    </row>
    <row r="814" s="13" customFormat="1">
      <c r="A814" s="13"/>
      <c r="B814" s="240"/>
      <c r="C814" s="241"/>
      <c r="D814" s="235" t="s">
        <v>205</v>
      </c>
      <c r="E814" s="242" t="s">
        <v>1</v>
      </c>
      <c r="F814" s="243" t="s">
        <v>1753</v>
      </c>
      <c r="G814" s="241"/>
      <c r="H814" s="244">
        <v>9.2100000000000016</v>
      </c>
      <c r="I814" s="245"/>
      <c r="J814" s="245"/>
      <c r="K814" s="241"/>
      <c r="L814" s="241"/>
      <c r="M814" s="246"/>
      <c r="N814" s="247"/>
      <c r="O814" s="248"/>
      <c r="P814" s="248"/>
      <c r="Q814" s="248"/>
      <c r="R814" s="248"/>
      <c r="S814" s="248"/>
      <c r="T814" s="248"/>
      <c r="U814" s="248"/>
      <c r="V814" s="248"/>
      <c r="W814" s="248"/>
      <c r="X814" s="249"/>
      <c r="Y814" s="13"/>
      <c r="Z814" s="13"/>
      <c r="AA814" s="13"/>
      <c r="AB814" s="13"/>
      <c r="AC814" s="13"/>
      <c r="AD814" s="13"/>
      <c r="AE814" s="13"/>
      <c r="AT814" s="250" t="s">
        <v>205</v>
      </c>
      <c r="AU814" s="250" t="s">
        <v>85</v>
      </c>
      <c r="AV814" s="13" t="s">
        <v>85</v>
      </c>
      <c r="AW814" s="13" t="s">
        <v>5</v>
      </c>
      <c r="AX814" s="13" t="s">
        <v>76</v>
      </c>
      <c r="AY814" s="250" t="s">
        <v>168</v>
      </c>
    </row>
    <row r="815" s="14" customFormat="1">
      <c r="A815" s="14"/>
      <c r="B815" s="251"/>
      <c r="C815" s="252"/>
      <c r="D815" s="235" t="s">
        <v>205</v>
      </c>
      <c r="E815" s="253" t="s">
        <v>1</v>
      </c>
      <c r="F815" s="254" t="s">
        <v>207</v>
      </c>
      <c r="G815" s="252"/>
      <c r="H815" s="255">
        <v>11.81</v>
      </c>
      <c r="I815" s="256"/>
      <c r="J815" s="256"/>
      <c r="K815" s="252"/>
      <c r="L815" s="252"/>
      <c r="M815" s="257"/>
      <c r="N815" s="258"/>
      <c r="O815" s="259"/>
      <c r="P815" s="259"/>
      <c r="Q815" s="259"/>
      <c r="R815" s="259"/>
      <c r="S815" s="259"/>
      <c r="T815" s="259"/>
      <c r="U815" s="259"/>
      <c r="V815" s="259"/>
      <c r="W815" s="259"/>
      <c r="X815" s="260"/>
      <c r="Y815" s="14"/>
      <c r="Z815" s="14"/>
      <c r="AA815" s="14"/>
      <c r="AB815" s="14"/>
      <c r="AC815" s="14"/>
      <c r="AD815" s="14"/>
      <c r="AE815" s="14"/>
      <c r="AT815" s="261" t="s">
        <v>205</v>
      </c>
      <c r="AU815" s="261" t="s">
        <v>85</v>
      </c>
      <c r="AV815" s="14" t="s">
        <v>175</v>
      </c>
      <c r="AW815" s="14" t="s">
        <v>5</v>
      </c>
      <c r="AX815" s="14" t="s">
        <v>83</v>
      </c>
      <c r="AY815" s="261" t="s">
        <v>168</v>
      </c>
    </row>
    <row r="816" s="2" customFormat="1" ht="24.15" customHeight="1">
      <c r="A816" s="38"/>
      <c r="B816" s="39"/>
      <c r="C816" s="221" t="s">
        <v>992</v>
      </c>
      <c r="D816" s="221" t="s">
        <v>171</v>
      </c>
      <c r="E816" s="222" t="s">
        <v>1011</v>
      </c>
      <c r="F816" s="223" t="s">
        <v>1012</v>
      </c>
      <c r="G816" s="224" t="s">
        <v>478</v>
      </c>
      <c r="H816" s="225">
        <v>18.62</v>
      </c>
      <c r="I816" s="226"/>
      <c r="J816" s="226"/>
      <c r="K816" s="227">
        <f>ROUND(P816*H816,2)</f>
        <v>0</v>
      </c>
      <c r="L816" s="223" t="s">
        <v>1</v>
      </c>
      <c r="M816" s="44"/>
      <c r="N816" s="228" t="s">
        <v>1</v>
      </c>
      <c r="O816" s="229" t="s">
        <v>39</v>
      </c>
      <c r="P816" s="230">
        <f>I816+J816</f>
        <v>0</v>
      </c>
      <c r="Q816" s="230">
        <f>ROUND(I816*H816,2)</f>
        <v>0</v>
      </c>
      <c r="R816" s="230">
        <f>ROUND(J816*H816,2)</f>
        <v>0</v>
      </c>
      <c r="S816" s="91"/>
      <c r="T816" s="231">
        <f>S816*H816</f>
        <v>0</v>
      </c>
      <c r="U816" s="231">
        <v>0</v>
      </c>
      <c r="V816" s="231">
        <f>U816*H816</f>
        <v>0</v>
      </c>
      <c r="W816" s="231">
        <v>0</v>
      </c>
      <c r="X816" s="232">
        <f>W816*H816</f>
        <v>0</v>
      </c>
      <c r="Y816" s="38"/>
      <c r="Z816" s="38"/>
      <c r="AA816" s="38"/>
      <c r="AB816" s="38"/>
      <c r="AC816" s="38"/>
      <c r="AD816" s="38"/>
      <c r="AE816" s="38"/>
      <c r="AR816" s="233" t="s">
        <v>198</v>
      </c>
      <c r="AT816" s="233" t="s">
        <v>171</v>
      </c>
      <c r="AU816" s="233" t="s">
        <v>85</v>
      </c>
      <c r="AY816" s="17" t="s">
        <v>168</v>
      </c>
      <c r="BE816" s="234">
        <f>IF(O816="základní",K816,0)</f>
        <v>0</v>
      </c>
      <c r="BF816" s="234">
        <f>IF(O816="snížená",K816,0)</f>
        <v>0</v>
      </c>
      <c r="BG816" s="234">
        <f>IF(O816="zákl. přenesená",K816,0)</f>
        <v>0</v>
      </c>
      <c r="BH816" s="234">
        <f>IF(O816="sníž. přenesená",K816,0)</f>
        <v>0</v>
      </c>
      <c r="BI816" s="234">
        <f>IF(O816="nulová",K816,0)</f>
        <v>0</v>
      </c>
      <c r="BJ816" s="17" t="s">
        <v>83</v>
      </c>
      <c r="BK816" s="234">
        <f>ROUND(P816*H816,2)</f>
        <v>0</v>
      </c>
      <c r="BL816" s="17" t="s">
        <v>198</v>
      </c>
      <c r="BM816" s="233" t="s">
        <v>995</v>
      </c>
    </row>
    <row r="817" s="2" customFormat="1">
      <c r="A817" s="38"/>
      <c r="B817" s="39"/>
      <c r="C817" s="40"/>
      <c r="D817" s="235" t="s">
        <v>176</v>
      </c>
      <c r="E817" s="40"/>
      <c r="F817" s="236" t="s">
        <v>1012</v>
      </c>
      <c r="G817" s="40"/>
      <c r="H817" s="40"/>
      <c r="I817" s="237"/>
      <c r="J817" s="237"/>
      <c r="K817" s="40"/>
      <c r="L817" s="40"/>
      <c r="M817" s="44"/>
      <c r="N817" s="238"/>
      <c r="O817" s="239"/>
      <c r="P817" s="91"/>
      <c r="Q817" s="91"/>
      <c r="R817" s="91"/>
      <c r="S817" s="91"/>
      <c r="T817" s="91"/>
      <c r="U817" s="91"/>
      <c r="V817" s="91"/>
      <c r="W817" s="91"/>
      <c r="X817" s="92"/>
      <c r="Y817" s="38"/>
      <c r="Z817" s="38"/>
      <c r="AA817" s="38"/>
      <c r="AB817" s="38"/>
      <c r="AC817" s="38"/>
      <c r="AD817" s="38"/>
      <c r="AE817" s="38"/>
      <c r="AT817" s="17" t="s">
        <v>176</v>
      </c>
      <c r="AU817" s="17" t="s">
        <v>85</v>
      </c>
    </row>
    <row r="818" s="13" customFormat="1">
      <c r="A818" s="13"/>
      <c r="B818" s="240"/>
      <c r="C818" s="241"/>
      <c r="D818" s="235" t="s">
        <v>205</v>
      </c>
      <c r="E818" s="242" t="s">
        <v>1</v>
      </c>
      <c r="F818" s="243" t="s">
        <v>1754</v>
      </c>
      <c r="G818" s="241"/>
      <c r="H818" s="244">
        <v>18.62</v>
      </c>
      <c r="I818" s="245"/>
      <c r="J818" s="245"/>
      <c r="K818" s="241"/>
      <c r="L818" s="241"/>
      <c r="M818" s="246"/>
      <c r="N818" s="247"/>
      <c r="O818" s="248"/>
      <c r="P818" s="248"/>
      <c r="Q818" s="248"/>
      <c r="R818" s="248"/>
      <c r="S818" s="248"/>
      <c r="T818" s="248"/>
      <c r="U818" s="248"/>
      <c r="V818" s="248"/>
      <c r="W818" s="248"/>
      <c r="X818" s="249"/>
      <c r="Y818" s="13"/>
      <c r="Z818" s="13"/>
      <c r="AA818" s="13"/>
      <c r="AB818" s="13"/>
      <c r="AC818" s="13"/>
      <c r="AD818" s="13"/>
      <c r="AE818" s="13"/>
      <c r="AT818" s="250" t="s">
        <v>205</v>
      </c>
      <c r="AU818" s="250" t="s">
        <v>85</v>
      </c>
      <c r="AV818" s="13" t="s">
        <v>85</v>
      </c>
      <c r="AW818" s="13" t="s">
        <v>5</v>
      </c>
      <c r="AX818" s="13" t="s">
        <v>76</v>
      </c>
      <c r="AY818" s="250" t="s">
        <v>168</v>
      </c>
    </row>
    <row r="819" s="14" customFormat="1">
      <c r="A819" s="14"/>
      <c r="B819" s="251"/>
      <c r="C819" s="252"/>
      <c r="D819" s="235" t="s">
        <v>205</v>
      </c>
      <c r="E819" s="253" t="s">
        <v>1</v>
      </c>
      <c r="F819" s="254" t="s">
        <v>207</v>
      </c>
      <c r="G819" s="252"/>
      <c r="H819" s="255">
        <v>18.62</v>
      </c>
      <c r="I819" s="256"/>
      <c r="J819" s="256"/>
      <c r="K819" s="252"/>
      <c r="L819" s="252"/>
      <c r="M819" s="257"/>
      <c r="N819" s="258"/>
      <c r="O819" s="259"/>
      <c r="P819" s="259"/>
      <c r="Q819" s="259"/>
      <c r="R819" s="259"/>
      <c r="S819" s="259"/>
      <c r="T819" s="259"/>
      <c r="U819" s="259"/>
      <c r="V819" s="259"/>
      <c r="W819" s="259"/>
      <c r="X819" s="260"/>
      <c r="Y819" s="14"/>
      <c r="Z819" s="14"/>
      <c r="AA819" s="14"/>
      <c r="AB819" s="14"/>
      <c r="AC819" s="14"/>
      <c r="AD819" s="14"/>
      <c r="AE819" s="14"/>
      <c r="AT819" s="261" t="s">
        <v>205</v>
      </c>
      <c r="AU819" s="261" t="s">
        <v>85</v>
      </c>
      <c r="AV819" s="14" t="s">
        <v>175</v>
      </c>
      <c r="AW819" s="14" t="s">
        <v>5</v>
      </c>
      <c r="AX819" s="14" t="s">
        <v>83</v>
      </c>
      <c r="AY819" s="261" t="s">
        <v>168</v>
      </c>
    </row>
    <row r="820" s="2" customFormat="1" ht="24.15" customHeight="1">
      <c r="A820" s="38"/>
      <c r="B820" s="39"/>
      <c r="C820" s="221" t="s">
        <v>593</v>
      </c>
      <c r="D820" s="221" t="s">
        <v>171</v>
      </c>
      <c r="E820" s="222" t="s">
        <v>1016</v>
      </c>
      <c r="F820" s="223" t="s">
        <v>1017</v>
      </c>
      <c r="G820" s="224" t="s">
        <v>292</v>
      </c>
      <c r="H820" s="225">
        <v>3</v>
      </c>
      <c r="I820" s="226"/>
      <c r="J820" s="226"/>
      <c r="K820" s="227">
        <f>ROUND(P820*H820,2)</f>
        <v>0</v>
      </c>
      <c r="L820" s="223" t="s">
        <v>1</v>
      </c>
      <c r="M820" s="44"/>
      <c r="N820" s="228" t="s">
        <v>1</v>
      </c>
      <c r="O820" s="229" t="s">
        <v>39</v>
      </c>
      <c r="P820" s="230">
        <f>I820+J820</f>
        <v>0</v>
      </c>
      <c r="Q820" s="230">
        <f>ROUND(I820*H820,2)</f>
        <v>0</v>
      </c>
      <c r="R820" s="230">
        <f>ROUND(J820*H820,2)</f>
        <v>0</v>
      </c>
      <c r="S820" s="91"/>
      <c r="T820" s="231">
        <f>S820*H820</f>
        <v>0</v>
      </c>
      <c r="U820" s="231">
        <v>0</v>
      </c>
      <c r="V820" s="231">
        <f>U820*H820</f>
        <v>0</v>
      </c>
      <c r="W820" s="231">
        <v>0</v>
      </c>
      <c r="X820" s="232">
        <f>W820*H820</f>
        <v>0</v>
      </c>
      <c r="Y820" s="38"/>
      <c r="Z820" s="38"/>
      <c r="AA820" s="38"/>
      <c r="AB820" s="38"/>
      <c r="AC820" s="38"/>
      <c r="AD820" s="38"/>
      <c r="AE820" s="38"/>
      <c r="AR820" s="233" t="s">
        <v>198</v>
      </c>
      <c r="AT820" s="233" t="s">
        <v>171</v>
      </c>
      <c r="AU820" s="233" t="s">
        <v>85</v>
      </c>
      <c r="AY820" s="17" t="s">
        <v>168</v>
      </c>
      <c r="BE820" s="234">
        <f>IF(O820="základní",K820,0)</f>
        <v>0</v>
      </c>
      <c r="BF820" s="234">
        <f>IF(O820="snížená",K820,0)</f>
        <v>0</v>
      </c>
      <c r="BG820" s="234">
        <f>IF(O820="zákl. přenesená",K820,0)</f>
        <v>0</v>
      </c>
      <c r="BH820" s="234">
        <f>IF(O820="sníž. přenesená",K820,0)</f>
        <v>0</v>
      </c>
      <c r="BI820" s="234">
        <f>IF(O820="nulová",K820,0)</f>
        <v>0</v>
      </c>
      <c r="BJ820" s="17" t="s">
        <v>83</v>
      </c>
      <c r="BK820" s="234">
        <f>ROUND(P820*H820,2)</f>
        <v>0</v>
      </c>
      <c r="BL820" s="17" t="s">
        <v>198</v>
      </c>
      <c r="BM820" s="233" t="s">
        <v>1001</v>
      </c>
    </row>
    <row r="821" s="2" customFormat="1">
      <c r="A821" s="38"/>
      <c r="B821" s="39"/>
      <c r="C821" s="40"/>
      <c r="D821" s="235" t="s">
        <v>176</v>
      </c>
      <c r="E821" s="40"/>
      <c r="F821" s="236" t="s">
        <v>1017</v>
      </c>
      <c r="G821" s="40"/>
      <c r="H821" s="40"/>
      <c r="I821" s="237"/>
      <c r="J821" s="237"/>
      <c r="K821" s="40"/>
      <c r="L821" s="40"/>
      <c r="M821" s="44"/>
      <c r="N821" s="238"/>
      <c r="O821" s="239"/>
      <c r="P821" s="91"/>
      <c r="Q821" s="91"/>
      <c r="R821" s="91"/>
      <c r="S821" s="91"/>
      <c r="T821" s="91"/>
      <c r="U821" s="91"/>
      <c r="V821" s="91"/>
      <c r="W821" s="91"/>
      <c r="X821" s="92"/>
      <c r="Y821" s="38"/>
      <c r="Z821" s="38"/>
      <c r="AA821" s="38"/>
      <c r="AB821" s="38"/>
      <c r="AC821" s="38"/>
      <c r="AD821" s="38"/>
      <c r="AE821" s="38"/>
      <c r="AT821" s="17" t="s">
        <v>176</v>
      </c>
      <c r="AU821" s="17" t="s">
        <v>85</v>
      </c>
    </row>
    <row r="822" s="2" customFormat="1" ht="24.15" customHeight="1">
      <c r="A822" s="38"/>
      <c r="B822" s="39"/>
      <c r="C822" s="221" t="s">
        <v>1005</v>
      </c>
      <c r="D822" s="221" t="s">
        <v>171</v>
      </c>
      <c r="E822" s="222" t="s">
        <v>1019</v>
      </c>
      <c r="F822" s="223" t="s">
        <v>1020</v>
      </c>
      <c r="G822" s="224" t="s">
        <v>478</v>
      </c>
      <c r="H822" s="225">
        <v>21.1</v>
      </c>
      <c r="I822" s="226"/>
      <c r="J822" s="226"/>
      <c r="K822" s="227">
        <f>ROUND(P822*H822,2)</f>
        <v>0</v>
      </c>
      <c r="L822" s="223" t="s">
        <v>1</v>
      </c>
      <c r="M822" s="44"/>
      <c r="N822" s="228" t="s">
        <v>1</v>
      </c>
      <c r="O822" s="229" t="s">
        <v>39</v>
      </c>
      <c r="P822" s="230">
        <f>I822+J822</f>
        <v>0</v>
      </c>
      <c r="Q822" s="230">
        <f>ROUND(I822*H822,2)</f>
        <v>0</v>
      </c>
      <c r="R822" s="230">
        <f>ROUND(J822*H822,2)</f>
        <v>0</v>
      </c>
      <c r="S822" s="91"/>
      <c r="T822" s="231">
        <f>S822*H822</f>
        <v>0</v>
      </c>
      <c r="U822" s="231">
        <v>0</v>
      </c>
      <c r="V822" s="231">
        <f>U822*H822</f>
        <v>0</v>
      </c>
      <c r="W822" s="231">
        <v>0</v>
      </c>
      <c r="X822" s="232">
        <f>W822*H822</f>
        <v>0</v>
      </c>
      <c r="Y822" s="38"/>
      <c r="Z822" s="38"/>
      <c r="AA822" s="38"/>
      <c r="AB822" s="38"/>
      <c r="AC822" s="38"/>
      <c r="AD822" s="38"/>
      <c r="AE822" s="38"/>
      <c r="AR822" s="233" t="s">
        <v>198</v>
      </c>
      <c r="AT822" s="233" t="s">
        <v>171</v>
      </c>
      <c r="AU822" s="233" t="s">
        <v>85</v>
      </c>
      <c r="AY822" s="17" t="s">
        <v>168</v>
      </c>
      <c r="BE822" s="234">
        <f>IF(O822="základní",K822,0)</f>
        <v>0</v>
      </c>
      <c r="BF822" s="234">
        <f>IF(O822="snížená",K822,0)</f>
        <v>0</v>
      </c>
      <c r="BG822" s="234">
        <f>IF(O822="zákl. přenesená",K822,0)</f>
        <v>0</v>
      </c>
      <c r="BH822" s="234">
        <f>IF(O822="sníž. přenesená",K822,0)</f>
        <v>0</v>
      </c>
      <c r="BI822" s="234">
        <f>IF(O822="nulová",K822,0)</f>
        <v>0</v>
      </c>
      <c r="BJ822" s="17" t="s">
        <v>83</v>
      </c>
      <c r="BK822" s="234">
        <f>ROUND(P822*H822,2)</f>
        <v>0</v>
      </c>
      <c r="BL822" s="17" t="s">
        <v>198</v>
      </c>
      <c r="BM822" s="233" t="s">
        <v>1008</v>
      </c>
    </row>
    <row r="823" s="2" customFormat="1">
      <c r="A823" s="38"/>
      <c r="B823" s="39"/>
      <c r="C823" s="40"/>
      <c r="D823" s="235" t="s">
        <v>176</v>
      </c>
      <c r="E823" s="40"/>
      <c r="F823" s="236" t="s">
        <v>1020</v>
      </c>
      <c r="G823" s="40"/>
      <c r="H823" s="40"/>
      <c r="I823" s="237"/>
      <c r="J823" s="237"/>
      <c r="K823" s="40"/>
      <c r="L823" s="40"/>
      <c r="M823" s="44"/>
      <c r="N823" s="238"/>
      <c r="O823" s="239"/>
      <c r="P823" s="91"/>
      <c r="Q823" s="91"/>
      <c r="R823" s="91"/>
      <c r="S823" s="91"/>
      <c r="T823" s="91"/>
      <c r="U823" s="91"/>
      <c r="V823" s="91"/>
      <c r="W823" s="91"/>
      <c r="X823" s="92"/>
      <c r="Y823" s="38"/>
      <c r="Z823" s="38"/>
      <c r="AA823" s="38"/>
      <c r="AB823" s="38"/>
      <c r="AC823" s="38"/>
      <c r="AD823" s="38"/>
      <c r="AE823" s="38"/>
      <c r="AT823" s="17" t="s">
        <v>176</v>
      </c>
      <c r="AU823" s="17" t="s">
        <v>85</v>
      </c>
    </row>
    <row r="824" s="13" customFormat="1">
      <c r="A824" s="13"/>
      <c r="B824" s="240"/>
      <c r="C824" s="241"/>
      <c r="D824" s="235" t="s">
        <v>205</v>
      </c>
      <c r="E824" s="242" t="s">
        <v>1</v>
      </c>
      <c r="F824" s="243" t="s">
        <v>1755</v>
      </c>
      <c r="G824" s="241"/>
      <c r="H824" s="244">
        <v>21.1</v>
      </c>
      <c r="I824" s="245"/>
      <c r="J824" s="245"/>
      <c r="K824" s="241"/>
      <c r="L824" s="241"/>
      <c r="M824" s="246"/>
      <c r="N824" s="247"/>
      <c r="O824" s="248"/>
      <c r="P824" s="248"/>
      <c r="Q824" s="248"/>
      <c r="R824" s="248"/>
      <c r="S824" s="248"/>
      <c r="T824" s="248"/>
      <c r="U824" s="248"/>
      <c r="V824" s="248"/>
      <c r="W824" s="248"/>
      <c r="X824" s="249"/>
      <c r="Y824" s="13"/>
      <c r="Z824" s="13"/>
      <c r="AA824" s="13"/>
      <c r="AB824" s="13"/>
      <c r="AC824" s="13"/>
      <c r="AD824" s="13"/>
      <c r="AE824" s="13"/>
      <c r="AT824" s="250" t="s">
        <v>205</v>
      </c>
      <c r="AU824" s="250" t="s">
        <v>85</v>
      </c>
      <c r="AV824" s="13" t="s">
        <v>85</v>
      </c>
      <c r="AW824" s="13" t="s">
        <v>5</v>
      </c>
      <c r="AX824" s="13" t="s">
        <v>76</v>
      </c>
      <c r="AY824" s="250" t="s">
        <v>168</v>
      </c>
    </row>
    <row r="825" s="14" customFormat="1">
      <c r="A825" s="14"/>
      <c r="B825" s="251"/>
      <c r="C825" s="252"/>
      <c r="D825" s="235" t="s">
        <v>205</v>
      </c>
      <c r="E825" s="253" t="s">
        <v>1</v>
      </c>
      <c r="F825" s="254" t="s">
        <v>207</v>
      </c>
      <c r="G825" s="252"/>
      <c r="H825" s="255">
        <v>21.1</v>
      </c>
      <c r="I825" s="256"/>
      <c r="J825" s="256"/>
      <c r="K825" s="252"/>
      <c r="L825" s="252"/>
      <c r="M825" s="257"/>
      <c r="N825" s="258"/>
      <c r="O825" s="259"/>
      <c r="P825" s="259"/>
      <c r="Q825" s="259"/>
      <c r="R825" s="259"/>
      <c r="S825" s="259"/>
      <c r="T825" s="259"/>
      <c r="U825" s="259"/>
      <c r="V825" s="259"/>
      <c r="W825" s="259"/>
      <c r="X825" s="260"/>
      <c r="Y825" s="14"/>
      <c r="Z825" s="14"/>
      <c r="AA825" s="14"/>
      <c r="AB825" s="14"/>
      <c r="AC825" s="14"/>
      <c r="AD825" s="14"/>
      <c r="AE825" s="14"/>
      <c r="AT825" s="261" t="s">
        <v>205</v>
      </c>
      <c r="AU825" s="261" t="s">
        <v>85</v>
      </c>
      <c r="AV825" s="14" t="s">
        <v>175</v>
      </c>
      <c r="AW825" s="14" t="s">
        <v>5</v>
      </c>
      <c r="AX825" s="14" t="s">
        <v>83</v>
      </c>
      <c r="AY825" s="261" t="s">
        <v>168</v>
      </c>
    </row>
    <row r="826" s="2" customFormat="1" ht="24.15" customHeight="1">
      <c r="A826" s="38"/>
      <c r="B826" s="39"/>
      <c r="C826" s="221" t="s">
        <v>597</v>
      </c>
      <c r="D826" s="221" t="s">
        <v>171</v>
      </c>
      <c r="E826" s="222" t="s">
        <v>1024</v>
      </c>
      <c r="F826" s="223" t="s">
        <v>1025</v>
      </c>
      <c r="G826" s="224" t="s">
        <v>226</v>
      </c>
      <c r="H826" s="225">
        <v>14.8</v>
      </c>
      <c r="I826" s="226"/>
      <c r="J826" s="226"/>
      <c r="K826" s="227">
        <f>ROUND(P826*H826,2)</f>
        <v>0</v>
      </c>
      <c r="L826" s="223" t="s">
        <v>1</v>
      </c>
      <c r="M826" s="44"/>
      <c r="N826" s="228" t="s">
        <v>1</v>
      </c>
      <c r="O826" s="229" t="s">
        <v>39</v>
      </c>
      <c r="P826" s="230">
        <f>I826+J826</f>
        <v>0</v>
      </c>
      <c r="Q826" s="230">
        <f>ROUND(I826*H826,2)</f>
        <v>0</v>
      </c>
      <c r="R826" s="230">
        <f>ROUND(J826*H826,2)</f>
        <v>0</v>
      </c>
      <c r="S826" s="91"/>
      <c r="T826" s="231">
        <f>S826*H826</f>
        <v>0</v>
      </c>
      <c r="U826" s="231">
        <v>0</v>
      </c>
      <c r="V826" s="231">
        <f>U826*H826</f>
        <v>0</v>
      </c>
      <c r="W826" s="231">
        <v>0</v>
      </c>
      <c r="X826" s="232">
        <f>W826*H826</f>
        <v>0</v>
      </c>
      <c r="Y826" s="38"/>
      <c r="Z826" s="38"/>
      <c r="AA826" s="38"/>
      <c r="AB826" s="38"/>
      <c r="AC826" s="38"/>
      <c r="AD826" s="38"/>
      <c r="AE826" s="38"/>
      <c r="AR826" s="233" t="s">
        <v>198</v>
      </c>
      <c r="AT826" s="233" t="s">
        <v>171</v>
      </c>
      <c r="AU826" s="233" t="s">
        <v>85</v>
      </c>
      <c r="AY826" s="17" t="s">
        <v>168</v>
      </c>
      <c r="BE826" s="234">
        <f>IF(O826="základní",K826,0)</f>
        <v>0</v>
      </c>
      <c r="BF826" s="234">
        <f>IF(O826="snížená",K826,0)</f>
        <v>0</v>
      </c>
      <c r="BG826" s="234">
        <f>IF(O826="zákl. přenesená",K826,0)</f>
        <v>0</v>
      </c>
      <c r="BH826" s="234">
        <f>IF(O826="sníž. přenesená",K826,0)</f>
        <v>0</v>
      </c>
      <c r="BI826" s="234">
        <f>IF(O826="nulová",K826,0)</f>
        <v>0</v>
      </c>
      <c r="BJ826" s="17" t="s">
        <v>83</v>
      </c>
      <c r="BK826" s="234">
        <f>ROUND(P826*H826,2)</f>
        <v>0</v>
      </c>
      <c r="BL826" s="17" t="s">
        <v>198</v>
      </c>
      <c r="BM826" s="233" t="s">
        <v>1013</v>
      </c>
    </row>
    <row r="827" s="2" customFormat="1">
      <c r="A827" s="38"/>
      <c r="B827" s="39"/>
      <c r="C827" s="40"/>
      <c r="D827" s="235" t="s">
        <v>176</v>
      </c>
      <c r="E827" s="40"/>
      <c r="F827" s="236" t="s">
        <v>1025</v>
      </c>
      <c r="G827" s="40"/>
      <c r="H827" s="40"/>
      <c r="I827" s="237"/>
      <c r="J827" s="237"/>
      <c r="K827" s="40"/>
      <c r="L827" s="40"/>
      <c r="M827" s="44"/>
      <c r="N827" s="238"/>
      <c r="O827" s="239"/>
      <c r="P827" s="91"/>
      <c r="Q827" s="91"/>
      <c r="R827" s="91"/>
      <c r="S827" s="91"/>
      <c r="T827" s="91"/>
      <c r="U827" s="91"/>
      <c r="V827" s="91"/>
      <c r="W827" s="91"/>
      <c r="X827" s="92"/>
      <c r="Y827" s="38"/>
      <c r="Z827" s="38"/>
      <c r="AA827" s="38"/>
      <c r="AB827" s="38"/>
      <c r="AC827" s="38"/>
      <c r="AD827" s="38"/>
      <c r="AE827" s="38"/>
      <c r="AT827" s="17" t="s">
        <v>176</v>
      </c>
      <c r="AU827" s="17" t="s">
        <v>85</v>
      </c>
    </row>
    <row r="828" s="13" customFormat="1">
      <c r="A828" s="13"/>
      <c r="B828" s="240"/>
      <c r="C828" s="241"/>
      <c r="D828" s="235" t="s">
        <v>205</v>
      </c>
      <c r="E828" s="242" t="s">
        <v>1</v>
      </c>
      <c r="F828" s="243" t="s">
        <v>1027</v>
      </c>
      <c r="G828" s="241"/>
      <c r="H828" s="244">
        <v>14.8</v>
      </c>
      <c r="I828" s="245"/>
      <c r="J828" s="245"/>
      <c r="K828" s="241"/>
      <c r="L828" s="241"/>
      <c r="M828" s="246"/>
      <c r="N828" s="247"/>
      <c r="O828" s="248"/>
      <c r="P828" s="248"/>
      <c r="Q828" s="248"/>
      <c r="R828" s="248"/>
      <c r="S828" s="248"/>
      <c r="T828" s="248"/>
      <c r="U828" s="248"/>
      <c r="V828" s="248"/>
      <c r="W828" s="248"/>
      <c r="X828" s="249"/>
      <c r="Y828" s="13"/>
      <c r="Z828" s="13"/>
      <c r="AA828" s="13"/>
      <c r="AB828" s="13"/>
      <c r="AC828" s="13"/>
      <c r="AD828" s="13"/>
      <c r="AE828" s="13"/>
      <c r="AT828" s="250" t="s">
        <v>205</v>
      </c>
      <c r="AU828" s="250" t="s">
        <v>85</v>
      </c>
      <c r="AV828" s="13" t="s">
        <v>85</v>
      </c>
      <c r="AW828" s="13" t="s">
        <v>5</v>
      </c>
      <c r="AX828" s="13" t="s">
        <v>76</v>
      </c>
      <c r="AY828" s="250" t="s">
        <v>168</v>
      </c>
    </row>
    <row r="829" s="14" customFormat="1">
      <c r="A829" s="14"/>
      <c r="B829" s="251"/>
      <c r="C829" s="252"/>
      <c r="D829" s="235" t="s">
        <v>205</v>
      </c>
      <c r="E829" s="253" t="s">
        <v>1</v>
      </c>
      <c r="F829" s="254" t="s">
        <v>207</v>
      </c>
      <c r="G829" s="252"/>
      <c r="H829" s="255">
        <v>14.8</v>
      </c>
      <c r="I829" s="256"/>
      <c r="J829" s="256"/>
      <c r="K829" s="252"/>
      <c r="L829" s="252"/>
      <c r="M829" s="257"/>
      <c r="N829" s="258"/>
      <c r="O829" s="259"/>
      <c r="P829" s="259"/>
      <c r="Q829" s="259"/>
      <c r="R829" s="259"/>
      <c r="S829" s="259"/>
      <c r="T829" s="259"/>
      <c r="U829" s="259"/>
      <c r="V829" s="259"/>
      <c r="W829" s="259"/>
      <c r="X829" s="260"/>
      <c r="Y829" s="14"/>
      <c r="Z829" s="14"/>
      <c r="AA829" s="14"/>
      <c r="AB829" s="14"/>
      <c r="AC829" s="14"/>
      <c r="AD829" s="14"/>
      <c r="AE829" s="14"/>
      <c r="AT829" s="261" t="s">
        <v>205</v>
      </c>
      <c r="AU829" s="261" t="s">
        <v>85</v>
      </c>
      <c r="AV829" s="14" t="s">
        <v>175</v>
      </c>
      <c r="AW829" s="14" t="s">
        <v>5</v>
      </c>
      <c r="AX829" s="14" t="s">
        <v>83</v>
      </c>
      <c r="AY829" s="261" t="s">
        <v>168</v>
      </c>
    </row>
    <row r="830" s="12" customFormat="1" ht="22.8" customHeight="1">
      <c r="A830" s="12"/>
      <c r="B830" s="204"/>
      <c r="C830" s="205"/>
      <c r="D830" s="206" t="s">
        <v>75</v>
      </c>
      <c r="E830" s="219" t="s">
        <v>1028</v>
      </c>
      <c r="F830" s="219" t="s">
        <v>1029</v>
      </c>
      <c r="G830" s="205"/>
      <c r="H830" s="205"/>
      <c r="I830" s="208"/>
      <c r="J830" s="208"/>
      <c r="K830" s="220">
        <f>BK830</f>
        <v>0</v>
      </c>
      <c r="L830" s="205"/>
      <c r="M830" s="210"/>
      <c r="N830" s="211"/>
      <c r="O830" s="212"/>
      <c r="P830" s="212"/>
      <c r="Q830" s="213">
        <f>SUM(Q831:Q872)</f>
        <v>0</v>
      </c>
      <c r="R830" s="213">
        <f>SUM(R831:R872)</f>
        <v>0</v>
      </c>
      <c r="S830" s="212"/>
      <c r="T830" s="214">
        <f>SUM(T831:T872)</f>
        <v>0</v>
      </c>
      <c r="U830" s="212"/>
      <c r="V830" s="214">
        <f>SUM(V831:V872)</f>
        <v>0</v>
      </c>
      <c r="W830" s="212"/>
      <c r="X830" s="215">
        <f>SUM(X831:X872)</f>
        <v>0</v>
      </c>
      <c r="Y830" s="12"/>
      <c r="Z830" s="12"/>
      <c r="AA830" s="12"/>
      <c r="AB830" s="12"/>
      <c r="AC830" s="12"/>
      <c r="AD830" s="12"/>
      <c r="AE830" s="12"/>
      <c r="AR830" s="216" t="s">
        <v>85</v>
      </c>
      <c r="AT830" s="217" t="s">
        <v>75</v>
      </c>
      <c r="AU830" s="217" t="s">
        <v>83</v>
      </c>
      <c r="AY830" s="216" t="s">
        <v>168</v>
      </c>
      <c r="BK830" s="218">
        <f>SUM(BK831:BK872)</f>
        <v>0</v>
      </c>
    </row>
    <row r="831" s="2" customFormat="1" ht="24.15" customHeight="1">
      <c r="A831" s="38"/>
      <c r="B831" s="39"/>
      <c r="C831" s="221" t="s">
        <v>1015</v>
      </c>
      <c r="D831" s="221" t="s">
        <v>171</v>
      </c>
      <c r="E831" s="222" t="s">
        <v>1030</v>
      </c>
      <c r="F831" s="223" t="s">
        <v>1031</v>
      </c>
      <c r="G831" s="224" t="s">
        <v>203</v>
      </c>
      <c r="H831" s="225">
        <v>24.36</v>
      </c>
      <c r="I831" s="226"/>
      <c r="J831" s="226"/>
      <c r="K831" s="227">
        <f>ROUND(P831*H831,2)</f>
        <v>0</v>
      </c>
      <c r="L831" s="223" t="s">
        <v>1</v>
      </c>
      <c r="M831" s="44"/>
      <c r="N831" s="228" t="s">
        <v>1</v>
      </c>
      <c r="O831" s="229" t="s">
        <v>39</v>
      </c>
      <c r="P831" s="230">
        <f>I831+J831</f>
        <v>0</v>
      </c>
      <c r="Q831" s="230">
        <f>ROUND(I831*H831,2)</f>
        <v>0</v>
      </c>
      <c r="R831" s="230">
        <f>ROUND(J831*H831,2)</f>
        <v>0</v>
      </c>
      <c r="S831" s="91"/>
      <c r="T831" s="231">
        <f>S831*H831</f>
        <v>0</v>
      </c>
      <c r="U831" s="231">
        <v>0</v>
      </c>
      <c r="V831" s="231">
        <f>U831*H831</f>
        <v>0</v>
      </c>
      <c r="W831" s="231">
        <v>0</v>
      </c>
      <c r="X831" s="232">
        <f>W831*H831</f>
        <v>0</v>
      </c>
      <c r="Y831" s="38"/>
      <c r="Z831" s="38"/>
      <c r="AA831" s="38"/>
      <c r="AB831" s="38"/>
      <c r="AC831" s="38"/>
      <c r="AD831" s="38"/>
      <c r="AE831" s="38"/>
      <c r="AR831" s="233" t="s">
        <v>198</v>
      </c>
      <c r="AT831" s="233" t="s">
        <v>171</v>
      </c>
      <c r="AU831" s="233" t="s">
        <v>85</v>
      </c>
      <c r="AY831" s="17" t="s">
        <v>168</v>
      </c>
      <c r="BE831" s="234">
        <f>IF(O831="základní",K831,0)</f>
        <v>0</v>
      </c>
      <c r="BF831" s="234">
        <f>IF(O831="snížená",K831,0)</f>
        <v>0</v>
      </c>
      <c r="BG831" s="234">
        <f>IF(O831="zákl. přenesená",K831,0)</f>
        <v>0</v>
      </c>
      <c r="BH831" s="234">
        <f>IF(O831="sníž. přenesená",K831,0)</f>
        <v>0</v>
      </c>
      <c r="BI831" s="234">
        <f>IF(O831="nulová",K831,0)</f>
        <v>0</v>
      </c>
      <c r="BJ831" s="17" t="s">
        <v>83</v>
      </c>
      <c r="BK831" s="234">
        <f>ROUND(P831*H831,2)</f>
        <v>0</v>
      </c>
      <c r="BL831" s="17" t="s">
        <v>198</v>
      </c>
      <c r="BM831" s="233" t="s">
        <v>1018</v>
      </c>
    </row>
    <row r="832" s="2" customFormat="1">
      <c r="A832" s="38"/>
      <c r="B832" s="39"/>
      <c r="C832" s="40"/>
      <c r="D832" s="235" t="s">
        <v>176</v>
      </c>
      <c r="E832" s="40"/>
      <c r="F832" s="236" t="s">
        <v>1031</v>
      </c>
      <c r="G832" s="40"/>
      <c r="H832" s="40"/>
      <c r="I832" s="237"/>
      <c r="J832" s="237"/>
      <c r="K832" s="40"/>
      <c r="L832" s="40"/>
      <c r="M832" s="44"/>
      <c r="N832" s="238"/>
      <c r="O832" s="239"/>
      <c r="P832" s="91"/>
      <c r="Q832" s="91"/>
      <c r="R832" s="91"/>
      <c r="S832" s="91"/>
      <c r="T832" s="91"/>
      <c r="U832" s="91"/>
      <c r="V832" s="91"/>
      <c r="W832" s="91"/>
      <c r="X832" s="92"/>
      <c r="Y832" s="38"/>
      <c r="Z832" s="38"/>
      <c r="AA832" s="38"/>
      <c r="AB832" s="38"/>
      <c r="AC832" s="38"/>
      <c r="AD832" s="38"/>
      <c r="AE832" s="38"/>
      <c r="AT832" s="17" t="s">
        <v>176</v>
      </c>
      <c r="AU832" s="17" t="s">
        <v>85</v>
      </c>
    </row>
    <row r="833" s="13" customFormat="1">
      <c r="A833" s="13"/>
      <c r="B833" s="240"/>
      <c r="C833" s="241"/>
      <c r="D833" s="235" t="s">
        <v>205</v>
      </c>
      <c r="E833" s="242" t="s">
        <v>1</v>
      </c>
      <c r="F833" s="243" t="s">
        <v>1033</v>
      </c>
      <c r="G833" s="241"/>
      <c r="H833" s="244">
        <v>24.36</v>
      </c>
      <c r="I833" s="245"/>
      <c r="J833" s="245"/>
      <c r="K833" s="241"/>
      <c r="L833" s="241"/>
      <c r="M833" s="246"/>
      <c r="N833" s="247"/>
      <c r="O833" s="248"/>
      <c r="P833" s="248"/>
      <c r="Q833" s="248"/>
      <c r="R833" s="248"/>
      <c r="S833" s="248"/>
      <c r="T833" s="248"/>
      <c r="U833" s="248"/>
      <c r="V833" s="248"/>
      <c r="W833" s="248"/>
      <c r="X833" s="249"/>
      <c r="Y833" s="13"/>
      <c r="Z833" s="13"/>
      <c r="AA833" s="13"/>
      <c r="AB833" s="13"/>
      <c r="AC833" s="13"/>
      <c r="AD833" s="13"/>
      <c r="AE833" s="13"/>
      <c r="AT833" s="250" t="s">
        <v>205</v>
      </c>
      <c r="AU833" s="250" t="s">
        <v>85</v>
      </c>
      <c r="AV833" s="13" t="s">
        <v>85</v>
      </c>
      <c r="AW833" s="13" t="s">
        <v>5</v>
      </c>
      <c r="AX833" s="13" t="s">
        <v>76</v>
      </c>
      <c r="AY833" s="250" t="s">
        <v>168</v>
      </c>
    </row>
    <row r="834" s="14" customFormat="1">
      <c r="A834" s="14"/>
      <c r="B834" s="251"/>
      <c r="C834" s="252"/>
      <c r="D834" s="235" t="s">
        <v>205</v>
      </c>
      <c r="E834" s="253" t="s">
        <v>1</v>
      </c>
      <c r="F834" s="254" t="s">
        <v>207</v>
      </c>
      <c r="G834" s="252"/>
      <c r="H834" s="255">
        <v>24.36</v>
      </c>
      <c r="I834" s="256"/>
      <c r="J834" s="256"/>
      <c r="K834" s="252"/>
      <c r="L834" s="252"/>
      <c r="M834" s="257"/>
      <c r="N834" s="258"/>
      <c r="O834" s="259"/>
      <c r="P834" s="259"/>
      <c r="Q834" s="259"/>
      <c r="R834" s="259"/>
      <c r="S834" s="259"/>
      <c r="T834" s="259"/>
      <c r="U834" s="259"/>
      <c r="V834" s="259"/>
      <c r="W834" s="259"/>
      <c r="X834" s="260"/>
      <c r="Y834" s="14"/>
      <c r="Z834" s="14"/>
      <c r="AA834" s="14"/>
      <c r="AB834" s="14"/>
      <c r="AC834" s="14"/>
      <c r="AD834" s="14"/>
      <c r="AE834" s="14"/>
      <c r="AT834" s="261" t="s">
        <v>205</v>
      </c>
      <c r="AU834" s="261" t="s">
        <v>85</v>
      </c>
      <c r="AV834" s="14" t="s">
        <v>175</v>
      </c>
      <c r="AW834" s="14" t="s">
        <v>5</v>
      </c>
      <c r="AX834" s="14" t="s">
        <v>83</v>
      </c>
      <c r="AY834" s="261" t="s">
        <v>168</v>
      </c>
    </row>
    <row r="835" s="2" customFormat="1" ht="24.15" customHeight="1">
      <c r="A835" s="38"/>
      <c r="B835" s="39"/>
      <c r="C835" s="262" t="s">
        <v>600</v>
      </c>
      <c r="D835" s="262" t="s">
        <v>304</v>
      </c>
      <c r="E835" s="263" t="s">
        <v>1035</v>
      </c>
      <c r="F835" s="264" t="s">
        <v>1036</v>
      </c>
      <c r="G835" s="265" t="s">
        <v>203</v>
      </c>
      <c r="H835" s="266">
        <v>24.36</v>
      </c>
      <c r="I835" s="267"/>
      <c r="J835" s="268"/>
      <c r="K835" s="269">
        <f>ROUND(P835*H835,2)</f>
        <v>0</v>
      </c>
      <c r="L835" s="264" t="s">
        <v>1</v>
      </c>
      <c r="M835" s="270"/>
      <c r="N835" s="271" t="s">
        <v>1</v>
      </c>
      <c r="O835" s="229" t="s">
        <v>39</v>
      </c>
      <c r="P835" s="230">
        <f>I835+J835</f>
        <v>0</v>
      </c>
      <c r="Q835" s="230">
        <f>ROUND(I835*H835,2)</f>
        <v>0</v>
      </c>
      <c r="R835" s="230">
        <f>ROUND(J835*H835,2)</f>
        <v>0</v>
      </c>
      <c r="S835" s="91"/>
      <c r="T835" s="231">
        <f>S835*H835</f>
        <v>0</v>
      </c>
      <c r="U835" s="231">
        <v>0</v>
      </c>
      <c r="V835" s="231">
        <f>U835*H835</f>
        <v>0</v>
      </c>
      <c r="W835" s="231">
        <v>0</v>
      </c>
      <c r="X835" s="232">
        <f>W835*H835</f>
        <v>0</v>
      </c>
      <c r="Y835" s="38"/>
      <c r="Z835" s="38"/>
      <c r="AA835" s="38"/>
      <c r="AB835" s="38"/>
      <c r="AC835" s="38"/>
      <c r="AD835" s="38"/>
      <c r="AE835" s="38"/>
      <c r="AR835" s="233" t="s">
        <v>236</v>
      </c>
      <c r="AT835" s="233" t="s">
        <v>304</v>
      </c>
      <c r="AU835" s="233" t="s">
        <v>85</v>
      </c>
      <c r="AY835" s="17" t="s">
        <v>168</v>
      </c>
      <c r="BE835" s="234">
        <f>IF(O835="základní",K835,0)</f>
        <v>0</v>
      </c>
      <c r="BF835" s="234">
        <f>IF(O835="snížená",K835,0)</f>
        <v>0</v>
      </c>
      <c r="BG835" s="234">
        <f>IF(O835="zákl. přenesená",K835,0)</f>
        <v>0</v>
      </c>
      <c r="BH835" s="234">
        <f>IF(O835="sníž. přenesená",K835,0)</f>
        <v>0</v>
      </c>
      <c r="BI835" s="234">
        <f>IF(O835="nulová",K835,0)</f>
        <v>0</v>
      </c>
      <c r="BJ835" s="17" t="s">
        <v>83</v>
      </c>
      <c r="BK835" s="234">
        <f>ROUND(P835*H835,2)</f>
        <v>0</v>
      </c>
      <c r="BL835" s="17" t="s">
        <v>198</v>
      </c>
      <c r="BM835" s="233" t="s">
        <v>1021</v>
      </c>
    </row>
    <row r="836" s="2" customFormat="1">
      <c r="A836" s="38"/>
      <c r="B836" s="39"/>
      <c r="C836" s="40"/>
      <c r="D836" s="235" t="s">
        <v>176</v>
      </c>
      <c r="E836" s="40"/>
      <c r="F836" s="236" t="s">
        <v>1036</v>
      </c>
      <c r="G836" s="40"/>
      <c r="H836" s="40"/>
      <c r="I836" s="237"/>
      <c r="J836" s="237"/>
      <c r="K836" s="40"/>
      <c r="L836" s="40"/>
      <c r="M836" s="44"/>
      <c r="N836" s="238"/>
      <c r="O836" s="239"/>
      <c r="P836" s="91"/>
      <c r="Q836" s="91"/>
      <c r="R836" s="91"/>
      <c r="S836" s="91"/>
      <c r="T836" s="91"/>
      <c r="U836" s="91"/>
      <c r="V836" s="91"/>
      <c r="W836" s="91"/>
      <c r="X836" s="92"/>
      <c r="Y836" s="38"/>
      <c r="Z836" s="38"/>
      <c r="AA836" s="38"/>
      <c r="AB836" s="38"/>
      <c r="AC836" s="38"/>
      <c r="AD836" s="38"/>
      <c r="AE836" s="38"/>
      <c r="AT836" s="17" t="s">
        <v>176</v>
      </c>
      <c r="AU836" s="17" t="s">
        <v>85</v>
      </c>
    </row>
    <row r="837" s="2" customFormat="1" ht="24.15" customHeight="1">
      <c r="A837" s="38"/>
      <c r="B837" s="39"/>
      <c r="C837" s="221" t="s">
        <v>1023</v>
      </c>
      <c r="D837" s="221" t="s">
        <v>171</v>
      </c>
      <c r="E837" s="222" t="s">
        <v>1038</v>
      </c>
      <c r="F837" s="223" t="s">
        <v>1039</v>
      </c>
      <c r="G837" s="224" t="s">
        <v>478</v>
      </c>
      <c r="H837" s="225">
        <v>48.72</v>
      </c>
      <c r="I837" s="226"/>
      <c r="J837" s="226"/>
      <c r="K837" s="227">
        <f>ROUND(P837*H837,2)</f>
        <v>0</v>
      </c>
      <c r="L837" s="223" t="s">
        <v>1</v>
      </c>
      <c r="M837" s="44"/>
      <c r="N837" s="228" t="s">
        <v>1</v>
      </c>
      <c r="O837" s="229" t="s">
        <v>39</v>
      </c>
      <c r="P837" s="230">
        <f>I837+J837</f>
        <v>0</v>
      </c>
      <c r="Q837" s="230">
        <f>ROUND(I837*H837,2)</f>
        <v>0</v>
      </c>
      <c r="R837" s="230">
        <f>ROUND(J837*H837,2)</f>
        <v>0</v>
      </c>
      <c r="S837" s="91"/>
      <c r="T837" s="231">
        <f>S837*H837</f>
        <v>0</v>
      </c>
      <c r="U837" s="231">
        <v>0</v>
      </c>
      <c r="V837" s="231">
        <f>U837*H837</f>
        <v>0</v>
      </c>
      <c r="W837" s="231">
        <v>0</v>
      </c>
      <c r="X837" s="232">
        <f>W837*H837</f>
        <v>0</v>
      </c>
      <c r="Y837" s="38"/>
      <c r="Z837" s="38"/>
      <c r="AA837" s="38"/>
      <c r="AB837" s="38"/>
      <c r="AC837" s="38"/>
      <c r="AD837" s="38"/>
      <c r="AE837" s="38"/>
      <c r="AR837" s="233" t="s">
        <v>198</v>
      </c>
      <c r="AT837" s="233" t="s">
        <v>171</v>
      </c>
      <c r="AU837" s="233" t="s">
        <v>85</v>
      </c>
      <c r="AY837" s="17" t="s">
        <v>168</v>
      </c>
      <c r="BE837" s="234">
        <f>IF(O837="základní",K837,0)</f>
        <v>0</v>
      </c>
      <c r="BF837" s="234">
        <f>IF(O837="snížená",K837,0)</f>
        <v>0</v>
      </c>
      <c r="BG837" s="234">
        <f>IF(O837="zákl. přenesená",K837,0)</f>
        <v>0</v>
      </c>
      <c r="BH837" s="234">
        <f>IF(O837="sníž. přenesená",K837,0)</f>
        <v>0</v>
      </c>
      <c r="BI837" s="234">
        <f>IF(O837="nulová",K837,0)</f>
        <v>0</v>
      </c>
      <c r="BJ837" s="17" t="s">
        <v>83</v>
      </c>
      <c r="BK837" s="234">
        <f>ROUND(P837*H837,2)</f>
        <v>0</v>
      </c>
      <c r="BL837" s="17" t="s">
        <v>198</v>
      </c>
      <c r="BM837" s="233" t="s">
        <v>1026</v>
      </c>
    </row>
    <row r="838" s="2" customFormat="1">
      <c r="A838" s="38"/>
      <c r="B838" s="39"/>
      <c r="C838" s="40"/>
      <c r="D838" s="235" t="s">
        <v>176</v>
      </c>
      <c r="E838" s="40"/>
      <c r="F838" s="236" t="s">
        <v>1039</v>
      </c>
      <c r="G838" s="40"/>
      <c r="H838" s="40"/>
      <c r="I838" s="237"/>
      <c r="J838" s="237"/>
      <c r="K838" s="40"/>
      <c r="L838" s="40"/>
      <c r="M838" s="44"/>
      <c r="N838" s="238"/>
      <c r="O838" s="239"/>
      <c r="P838" s="91"/>
      <c r="Q838" s="91"/>
      <c r="R838" s="91"/>
      <c r="S838" s="91"/>
      <c r="T838" s="91"/>
      <c r="U838" s="91"/>
      <c r="V838" s="91"/>
      <c r="W838" s="91"/>
      <c r="X838" s="92"/>
      <c r="Y838" s="38"/>
      <c r="Z838" s="38"/>
      <c r="AA838" s="38"/>
      <c r="AB838" s="38"/>
      <c r="AC838" s="38"/>
      <c r="AD838" s="38"/>
      <c r="AE838" s="38"/>
      <c r="AT838" s="17" t="s">
        <v>176</v>
      </c>
      <c r="AU838" s="17" t="s">
        <v>85</v>
      </c>
    </row>
    <row r="839" s="13" customFormat="1">
      <c r="A839" s="13"/>
      <c r="B839" s="240"/>
      <c r="C839" s="241"/>
      <c r="D839" s="235" t="s">
        <v>205</v>
      </c>
      <c r="E839" s="242" t="s">
        <v>1</v>
      </c>
      <c r="F839" s="243" t="s">
        <v>1041</v>
      </c>
      <c r="G839" s="241"/>
      <c r="H839" s="244">
        <v>48.72</v>
      </c>
      <c r="I839" s="245"/>
      <c r="J839" s="245"/>
      <c r="K839" s="241"/>
      <c r="L839" s="241"/>
      <c r="M839" s="246"/>
      <c r="N839" s="247"/>
      <c r="O839" s="248"/>
      <c r="P839" s="248"/>
      <c r="Q839" s="248"/>
      <c r="R839" s="248"/>
      <c r="S839" s="248"/>
      <c r="T839" s="248"/>
      <c r="U839" s="248"/>
      <c r="V839" s="248"/>
      <c r="W839" s="248"/>
      <c r="X839" s="249"/>
      <c r="Y839" s="13"/>
      <c r="Z839" s="13"/>
      <c r="AA839" s="13"/>
      <c r="AB839" s="13"/>
      <c r="AC839" s="13"/>
      <c r="AD839" s="13"/>
      <c r="AE839" s="13"/>
      <c r="AT839" s="250" t="s">
        <v>205</v>
      </c>
      <c r="AU839" s="250" t="s">
        <v>85</v>
      </c>
      <c r="AV839" s="13" t="s">
        <v>85</v>
      </c>
      <c r="AW839" s="13" t="s">
        <v>5</v>
      </c>
      <c r="AX839" s="13" t="s">
        <v>76</v>
      </c>
      <c r="AY839" s="250" t="s">
        <v>168</v>
      </c>
    </row>
    <row r="840" s="14" customFormat="1">
      <c r="A840" s="14"/>
      <c r="B840" s="251"/>
      <c r="C840" s="252"/>
      <c r="D840" s="235" t="s">
        <v>205</v>
      </c>
      <c r="E840" s="253" t="s">
        <v>1</v>
      </c>
      <c r="F840" s="254" t="s">
        <v>207</v>
      </c>
      <c r="G840" s="252"/>
      <c r="H840" s="255">
        <v>48.72</v>
      </c>
      <c r="I840" s="256"/>
      <c r="J840" s="256"/>
      <c r="K840" s="252"/>
      <c r="L840" s="252"/>
      <c r="M840" s="257"/>
      <c r="N840" s="258"/>
      <c r="O840" s="259"/>
      <c r="P840" s="259"/>
      <c r="Q840" s="259"/>
      <c r="R840" s="259"/>
      <c r="S840" s="259"/>
      <c r="T840" s="259"/>
      <c r="U840" s="259"/>
      <c r="V840" s="259"/>
      <c r="W840" s="259"/>
      <c r="X840" s="260"/>
      <c r="Y840" s="14"/>
      <c r="Z840" s="14"/>
      <c r="AA840" s="14"/>
      <c r="AB840" s="14"/>
      <c r="AC840" s="14"/>
      <c r="AD840" s="14"/>
      <c r="AE840" s="14"/>
      <c r="AT840" s="261" t="s">
        <v>205</v>
      </c>
      <c r="AU840" s="261" t="s">
        <v>85</v>
      </c>
      <c r="AV840" s="14" t="s">
        <v>175</v>
      </c>
      <c r="AW840" s="14" t="s">
        <v>5</v>
      </c>
      <c r="AX840" s="14" t="s">
        <v>83</v>
      </c>
      <c r="AY840" s="261" t="s">
        <v>168</v>
      </c>
    </row>
    <row r="841" s="2" customFormat="1" ht="24.15" customHeight="1">
      <c r="A841" s="38"/>
      <c r="B841" s="39"/>
      <c r="C841" s="221" t="s">
        <v>605</v>
      </c>
      <c r="D841" s="221" t="s">
        <v>171</v>
      </c>
      <c r="E841" s="222" t="s">
        <v>1756</v>
      </c>
      <c r="F841" s="223" t="s">
        <v>1757</v>
      </c>
      <c r="G841" s="224" t="s">
        <v>292</v>
      </c>
      <c r="H841" s="225">
        <v>1</v>
      </c>
      <c r="I841" s="226"/>
      <c r="J841" s="226"/>
      <c r="K841" s="227">
        <f>ROUND(P841*H841,2)</f>
        <v>0</v>
      </c>
      <c r="L841" s="223" t="s">
        <v>1</v>
      </c>
      <c r="M841" s="44"/>
      <c r="N841" s="228" t="s">
        <v>1</v>
      </c>
      <c r="O841" s="229" t="s">
        <v>39</v>
      </c>
      <c r="P841" s="230">
        <f>I841+J841</f>
        <v>0</v>
      </c>
      <c r="Q841" s="230">
        <f>ROUND(I841*H841,2)</f>
        <v>0</v>
      </c>
      <c r="R841" s="230">
        <f>ROUND(J841*H841,2)</f>
        <v>0</v>
      </c>
      <c r="S841" s="91"/>
      <c r="T841" s="231">
        <f>S841*H841</f>
        <v>0</v>
      </c>
      <c r="U841" s="231">
        <v>0</v>
      </c>
      <c r="V841" s="231">
        <f>U841*H841</f>
        <v>0</v>
      </c>
      <c r="W841" s="231">
        <v>0</v>
      </c>
      <c r="X841" s="232">
        <f>W841*H841</f>
        <v>0</v>
      </c>
      <c r="Y841" s="38"/>
      <c r="Z841" s="38"/>
      <c r="AA841" s="38"/>
      <c r="AB841" s="38"/>
      <c r="AC841" s="38"/>
      <c r="AD841" s="38"/>
      <c r="AE841" s="38"/>
      <c r="AR841" s="233" t="s">
        <v>198</v>
      </c>
      <c r="AT841" s="233" t="s">
        <v>171</v>
      </c>
      <c r="AU841" s="233" t="s">
        <v>85</v>
      </c>
      <c r="AY841" s="17" t="s">
        <v>168</v>
      </c>
      <c r="BE841" s="234">
        <f>IF(O841="základní",K841,0)</f>
        <v>0</v>
      </c>
      <c r="BF841" s="234">
        <f>IF(O841="snížená",K841,0)</f>
        <v>0</v>
      </c>
      <c r="BG841" s="234">
        <f>IF(O841="zákl. přenesená",K841,0)</f>
        <v>0</v>
      </c>
      <c r="BH841" s="234">
        <f>IF(O841="sníž. přenesená",K841,0)</f>
        <v>0</v>
      </c>
      <c r="BI841" s="234">
        <f>IF(O841="nulová",K841,0)</f>
        <v>0</v>
      </c>
      <c r="BJ841" s="17" t="s">
        <v>83</v>
      </c>
      <c r="BK841" s="234">
        <f>ROUND(P841*H841,2)</f>
        <v>0</v>
      </c>
      <c r="BL841" s="17" t="s">
        <v>198</v>
      </c>
      <c r="BM841" s="233" t="s">
        <v>1032</v>
      </c>
    </row>
    <row r="842" s="2" customFormat="1">
      <c r="A842" s="38"/>
      <c r="B842" s="39"/>
      <c r="C842" s="40"/>
      <c r="D842" s="235" t="s">
        <v>176</v>
      </c>
      <c r="E842" s="40"/>
      <c r="F842" s="236" t="s">
        <v>1757</v>
      </c>
      <c r="G842" s="40"/>
      <c r="H842" s="40"/>
      <c r="I842" s="237"/>
      <c r="J842" s="237"/>
      <c r="K842" s="40"/>
      <c r="L842" s="40"/>
      <c r="M842" s="44"/>
      <c r="N842" s="238"/>
      <c r="O842" s="239"/>
      <c r="P842" s="91"/>
      <c r="Q842" s="91"/>
      <c r="R842" s="91"/>
      <c r="S842" s="91"/>
      <c r="T842" s="91"/>
      <c r="U842" s="91"/>
      <c r="V842" s="91"/>
      <c r="W842" s="91"/>
      <c r="X842" s="92"/>
      <c r="Y842" s="38"/>
      <c r="Z842" s="38"/>
      <c r="AA842" s="38"/>
      <c r="AB842" s="38"/>
      <c r="AC842" s="38"/>
      <c r="AD842" s="38"/>
      <c r="AE842" s="38"/>
      <c r="AT842" s="17" t="s">
        <v>176</v>
      </c>
      <c r="AU842" s="17" t="s">
        <v>85</v>
      </c>
    </row>
    <row r="843" s="13" customFormat="1">
      <c r="A843" s="13"/>
      <c r="B843" s="240"/>
      <c r="C843" s="241"/>
      <c r="D843" s="235" t="s">
        <v>205</v>
      </c>
      <c r="E843" s="242" t="s">
        <v>1</v>
      </c>
      <c r="F843" s="243" t="s">
        <v>1726</v>
      </c>
      <c r="G843" s="241"/>
      <c r="H843" s="244">
        <v>1</v>
      </c>
      <c r="I843" s="245"/>
      <c r="J843" s="245"/>
      <c r="K843" s="241"/>
      <c r="L843" s="241"/>
      <c r="M843" s="246"/>
      <c r="N843" s="247"/>
      <c r="O843" s="248"/>
      <c r="P843" s="248"/>
      <c r="Q843" s="248"/>
      <c r="R843" s="248"/>
      <c r="S843" s="248"/>
      <c r="T843" s="248"/>
      <c r="U843" s="248"/>
      <c r="V843" s="248"/>
      <c r="W843" s="248"/>
      <c r="X843" s="249"/>
      <c r="Y843" s="13"/>
      <c r="Z843" s="13"/>
      <c r="AA843" s="13"/>
      <c r="AB843" s="13"/>
      <c r="AC843" s="13"/>
      <c r="AD843" s="13"/>
      <c r="AE843" s="13"/>
      <c r="AT843" s="250" t="s">
        <v>205</v>
      </c>
      <c r="AU843" s="250" t="s">
        <v>85</v>
      </c>
      <c r="AV843" s="13" t="s">
        <v>85</v>
      </c>
      <c r="AW843" s="13" t="s">
        <v>5</v>
      </c>
      <c r="AX843" s="13" t="s">
        <v>76</v>
      </c>
      <c r="AY843" s="250" t="s">
        <v>168</v>
      </c>
    </row>
    <row r="844" s="14" customFormat="1">
      <c r="A844" s="14"/>
      <c r="B844" s="251"/>
      <c r="C844" s="252"/>
      <c r="D844" s="235" t="s">
        <v>205</v>
      </c>
      <c r="E844" s="253" t="s">
        <v>1</v>
      </c>
      <c r="F844" s="254" t="s">
        <v>207</v>
      </c>
      <c r="G844" s="252"/>
      <c r="H844" s="255">
        <v>1</v>
      </c>
      <c r="I844" s="256"/>
      <c r="J844" s="256"/>
      <c r="K844" s="252"/>
      <c r="L844" s="252"/>
      <c r="M844" s="257"/>
      <c r="N844" s="258"/>
      <c r="O844" s="259"/>
      <c r="P844" s="259"/>
      <c r="Q844" s="259"/>
      <c r="R844" s="259"/>
      <c r="S844" s="259"/>
      <c r="T844" s="259"/>
      <c r="U844" s="259"/>
      <c r="V844" s="259"/>
      <c r="W844" s="259"/>
      <c r="X844" s="260"/>
      <c r="Y844" s="14"/>
      <c r="Z844" s="14"/>
      <c r="AA844" s="14"/>
      <c r="AB844" s="14"/>
      <c r="AC844" s="14"/>
      <c r="AD844" s="14"/>
      <c r="AE844" s="14"/>
      <c r="AT844" s="261" t="s">
        <v>205</v>
      </c>
      <c r="AU844" s="261" t="s">
        <v>85</v>
      </c>
      <c r="AV844" s="14" t="s">
        <v>175</v>
      </c>
      <c r="AW844" s="14" t="s">
        <v>5</v>
      </c>
      <c r="AX844" s="14" t="s">
        <v>83</v>
      </c>
      <c r="AY844" s="261" t="s">
        <v>168</v>
      </c>
    </row>
    <row r="845" s="2" customFormat="1" ht="24.15" customHeight="1">
      <c r="A845" s="38"/>
      <c r="B845" s="39"/>
      <c r="C845" s="262" t="s">
        <v>1034</v>
      </c>
      <c r="D845" s="262" t="s">
        <v>304</v>
      </c>
      <c r="E845" s="263" t="s">
        <v>1758</v>
      </c>
      <c r="F845" s="264" t="s">
        <v>1759</v>
      </c>
      <c r="G845" s="265" t="s">
        <v>292</v>
      </c>
      <c r="H845" s="266">
        <v>1</v>
      </c>
      <c r="I845" s="267"/>
      <c r="J845" s="268"/>
      <c r="K845" s="269">
        <f>ROUND(P845*H845,2)</f>
        <v>0</v>
      </c>
      <c r="L845" s="264" t="s">
        <v>1</v>
      </c>
      <c r="M845" s="270"/>
      <c r="N845" s="271" t="s">
        <v>1</v>
      </c>
      <c r="O845" s="229" t="s">
        <v>39</v>
      </c>
      <c r="P845" s="230">
        <f>I845+J845</f>
        <v>0</v>
      </c>
      <c r="Q845" s="230">
        <f>ROUND(I845*H845,2)</f>
        <v>0</v>
      </c>
      <c r="R845" s="230">
        <f>ROUND(J845*H845,2)</f>
        <v>0</v>
      </c>
      <c r="S845" s="91"/>
      <c r="T845" s="231">
        <f>S845*H845</f>
        <v>0</v>
      </c>
      <c r="U845" s="231">
        <v>0</v>
      </c>
      <c r="V845" s="231">
        <f>U845*H845</f>
        <v>0</v>
      </c>
      <c r="W845" s="231">
        <v>0</v>
      </c>
      <c r="X845" s="232">
        <f>W845*H845</f>
        <v>0</v>
      </c>
      <c r="Y845" s="38"/>
      <c r="Z845" s="38"/>
      <c r="AA845" s="38"/>
      <c r="AB845" s="38"/>
      <c r="AC845" s="38"/>
      <c r="AD845" s="38"/>
      <c r="AE845" s="38"/>
      <c r="AR845" s="233" t="s">
        <v>236</v>
      </c>
      <c r="AT845" s="233" t="s">
        <v>304</v>
      </c>
      <c r="AU845" s="233" t="s">
        <v>85</v>
      </c>
      <c r="AY845" s="17" t="s">
        <v>168</v>
      </c>
      <c r="BE845" s="234">
        <f>IF(O845="základní",K845,0)</f>
        <v>0</v>
      </c>
      <c r="BF845" s="234">
        <f>IF(O845="snížená",K845,0)</f>
        <v>0</v>
      </c>
      <c r="BG845" s="234">
        <f>IF(O845="zákl. přenesená",K845,0)</f>
        <v>0</v>
      </c>
      <c r="BH845" s="234">
        <f>IF(O845="sníž. přenesená",K845,0)</f>
        <v>0</v>
      </c>
      <c r="BI845" s="234">
        <f>IF(O845="nulová",K845,0)</f>
        <v>0</v>
      </c>
      <c r="BJ845" s="17" t="s">
        <v>83</v>
      </c>
      <c r="BK845" s="234">
        <f>ROUND(P845*H845,2)</f>
        <v>0</v>
      </c>
      <c r="BL845" s="17" t="s">
        <v>198</v>
      </c>
      <c r="BM845" s="233" t="s">
        <v>1037</v>
      </c>
    </row>
    <row r="846" s="2" customFormat="1">
      <c r="A846" s="38"/>
      <c r="B846" s="39"/>
      <c r="C846" s="40"/>
      <c r="D846" s="235" t="s">
        <v>176</v>
      </c>
      <c r="E846" s="40"/>
      <c r="F846" s="236" t="s">
        <v>1759</v>
      </c>
      <c r="G846" s="40"/>
      <c r="H846" s="40"/>
      <c r="I846" s="237"/>
      <c r="J846" s="237"/>
      <c r="K846" s="40"/>
      <c r="L846" s="40"/>
      <c r="M846" s="44"/>
      <c r="N846" s="238"/>
      <c r="O846" s="239"/>
      <c r="P846" s="91"/>
      <c r="Q846" s="91"/>
      <c r="R846" s="91"/>
      <c r="S846" s="91"/>
      <c r="T846" s="91"/>
      <c r="U846" s="91"/>
      <c r="V846" s="91"/>
      <c r="W846" s="91"/>
      <c r="X846" s="92"/>
      <c r="Y846" s="38"/>
      <c r="Z846" s="38"/>
      <c r="AA846" s="38"/>
      <c r="AB846" s="38"/>
      <c r="AC846" s="38"/>
      <c r="AD846" s="38"/>
      <c r="AE846" s="38"/>
      <c r="AT846" s="17" t="s">
        <v>176</v>
      </c>
      <c r="AU846" s="17" t="s">
        <v>85</v>
      </c>
    </row>
    <row r="847" s="2" customFormat="1" ht="24.15" customHeight="1">
      <c r="A847" s="38"/>
      <c r="B847" s="39"/>
      <c r="C847" s="221" t="s">
        <v>609</v>
      </c>
      <c r="D847" s="221" t="s">
        <v>171</v>
      </c>
      <c r="E847" s="222" t="s">
        <v>1043</v>
      </c>
      <c r="F847" s="223" t="s">
        <v>1044</v>
      </c>
      <c r="G847" s="224" t="s">
        <v>292</v>
      </c>
      <c r="H847" s="225">
        <v>2</v>
      </c>
      <c r="I847" s="226"/>
      <c r="J847" s="226"/>
      <c r="K847" s="227">
        <f>ROUND(P847*H847,2)</f>
        <v>0</v>
      </c>
      <c r="L847" s="223" t="s">
        <v>1</v>
      </c>
      <c r="M847" s="44"/>
      <c r="N847" s="228" t="s">
        <v>1</v>
      </c>
      <c r="O847" s="229" t="s">
        <v>39</v>
      </c>
      <c r="P847" s="230">
        <f>I847+J847</f>
        <v>0</v>
      </c>
      <c r="Q847" s="230">
        <f>ROUND(I847*H847,2)</f>
        <v>0</v>
      </c>
      <c r="R847" s="230">
        <f>ROUND(J847*H847,2)</f>
        <v>0</v>
      </c>
      <c r="S847" s="91"/>
      <c r="T847" s="231">
        <f>S847*H847</f>
        <v>0</v>
      </c>
      <c r="U847" s="231">
        <v>0</v>
      </c>
      <c r="V847" s="231">
        <f>U847*H847</f>
        <v>0</v>
      </c>
      <c r="W847" s="231">
        <v>0</v>
      </c>
      <c r="X847" s="232">
        <f>W847*H847</f>
        <v>0</v>
      </c>
      <c r="Y847" s="38"/>
      <c r="Z847" s="38"/>
      <c r="AA847" s="38"/>
      <c r="AB847" s="38"/>
      <c r="AC847" s="38"/>
      <c r="AD847" s="38"/>
      <c r="AE847" s="38"/>
      <c r="AR847" s="233" t="s">
        <v>198</v>
      </c>
      <c r="AT847" s="233" t="s">
        <v>171</v>
      </c>
      <c r="AU847" s="233" t="s">
        <v>85</v>
      </c>
      <c r="AY847" s="17" t="s">
        <v>168</v>
      </c>
      <c r="BE847" s="234">
        <f>IF(O847="základní",K847,0)</f>
        <v>0</v>
      </c>
      <c r="BF847" s="234">
        <f>IF(O847="snížená",K847,0)</f>
        <v>0</v>
      </c>
      <c r="BG847" s="234">
        <f>IF(O847="zákl. přenesená",K847,0)</f>
        <v>0</v>
      </c>
      <c r="BH847" s="234">
        <f>IF(O847="sníž. přenesená",K847,0)</f>
        <v>0</v>
      </c>
      <c r="BI847" s="234">
        <f>IF(O847="nulová",K847,0)</f>
        <v>0</v>
      </c>
      <c r="BJ847" s="17" t="s">
        <v>83</v>
      </c>
      <c r="BK847" s="234">
        <f>ROUND(P847*H847,2)</f>
        <v>0</v>
      </c>
      <c r="BL847" s="17" t="s">
        <v>198</v>
      </c>
      <c r="BM847" s="233" t="s">
        <v>1040</v>
      </c>
    </row>
    <row r="848" s="2" customFormat="1">
      <c r="A848" s="38"/>
      <c r="B848" s="39"/>
      <c r="C848" s="40"/>
      <c r="D848" s="235" t="s">
        <v>176</v>
      </c>
      <c r="E848" s="40"/>
      <c r="F848" s="236" t="s">
        <v>1044</v>
      </c>
      <c r="G848" s="40"/>
      <c r="H848" s="40"/>
      <c r="I848" s="237"/>
      <c r="J848" s="237"/>
      <c r="K848" s="40"/>
      <c r="L848" s="40"/>
      <c r="M848" s="44"/>
      <c r="N848" s="238"/>
      <c r="O848" s="239"/>
      <c r="P848" s="91"/>
      <c r="Q848" s="91"/>
      <c r="R848" s="91"/>
      <c r="S848" s="91"/>
      <c r="T848" s="91"/>
      <c r="U848" s="91"/>
      <c r="V848" s="91"/>
      <c r="W848" s="91"/>
      <c r="X848" s="92"/>
      <c r="Y848" s="38"/>
      <c r="Z848" s="38"/>
      <c r="AA848" s="38"/>
      <c r="AB848" s="38"/>
      <c r="AC848" s="38"/>
      <c r="AD848" s="38"/>
      <c r="AE848" s="38"/>
      <c r="AT848" s="17" t="s">
        <v>176</v>
      </c>
      <c r="AU848" s="17" t="s">
        <v>85</v>
      </c>
    </row>
    <row r="849" s="13" customFormat="1">
      <c r="A849" s="13"/>
      <c r="B849" s="240"/>
      <c r="C849" s="241"/>
      <c r="D849" s="235" t="s">
        <v>205</v>
      </c>
      <c r="E849" s="242" t="s">
        <v>1</v>
      </c>
      <c r="F849" s="243" t="s">
        <v>563</v>
      </c>
      <c r="G849" s="241"/>
      <c r="H849" s="244">
        <v>2</v>
      </c>
      <c r="I849" s="245"/>
      <c r="J849" s="245"/>
      <c r="K849" s="241"/>
      <c r="L849" s="241"/>
      <c r="M849" s="246"/>
      <c r="N849" s="247"/>
      <c r="O849" s="248"/>
      <c r="P849" s="248"/>
      <c r="Q849" s="248"/>
      <c r="R849" s="248"/>
      <c r="S849" s="248"/>
      <c r="T849" s="248"/>
      <c r="U849" s="248"/>
      <c r="V849" s="248"/>
      <c r="W849" s="248"/>
      <c r="X849" s="249"/>
      <c r="Y849" s="13"/>
      <c r="Z849" s="13"/>
      <c r="AA849" s="13"/>
      <c r="AB849" s="13"/>
      <c r="AC849" s="13"/>
      <c r="AD849" s="13"/>
      <c r="AE849" s="13"/>
      <c r="AT849" s="250" t="s">
        <v>205</v>
      </c>
      <c r="AU849" s="250" t="s">
        <v>85</v>
      </c>
      <c r="AV849" s="13" t="s">
        <v>85</v>
      </c>
      <c r="AW849" s="13" t="s">
        <v>5</v>
      </c>
      <c r="AX849" s="13" t="s">
        <v>76</v>
      </c>
      <c r="AY849" s="250" t="s">
        <v>168</v>
      </c>
    </row>
    <row r="850" s="14" customFormat="1">
      <c r="A850" s="14"/>
      <c r="B850" s="251"/>
      <c r="C850" s="252"/>
      <c r="D850" s="235" t="s">
        <v>205</v>
      </c>
      <c r="E850" s="253" t="s">
        <v>1</v>
      </c>
      <c r="F850" s="254" t="s">
        <v>207</v>
      </c>
      <c r="G850" s="252"/>
      <c r="H850" s="255">
        <v>2</v>
      </c>
      <c r="I850" s="256"/>
      <c r="J850" s="256"/>
      <c r="K850" s="252"/>
      <c r="L850" s="252"/>
      <c r="M850" s="257"/>
      <c r="N850" s="258"/>
      <c r="O850" s="259"/>
      <c r="P850" s="259"/>
      <c r="Q850" s="259"/>
      <c r="R850" s="259"/>
      <c r="S850" s="259"/>
      <c r="T850" s="259"/>
      <c r="U850" s="259"/>
      <c r="V850" s="259"/>
      <c r="W850" s="259"/>
      <c r="X850" s="260"/>
      <c r="Y850" s="14"/>
      <c r="Z850" s="14"/>
      <c r="AA850" s="14"/>
      <c r="AB850" s="14"/>
      <c r="AC850" s="14"/>
      <c r="AD850" s="14"/>
      <c r="AE850" s="14"/>
      <c r="AT850" s="261" t="s">
        <v>205</v>
      </c>
      <c r="AU850" s="261" t="s">
        <v>85</v>
      </c>
      <c r="AV850" s="14" t="s">
        <v>175</v>
      </c>
      <c r="AW850" s="14" t="s">
        <v>5</v>
      </c>
      <c r="AX850" s="14" t="s">
        <v>83</v>
      </c>
      <c r="AY850" s="261" t="s">
        <v>168</v>
      </c>
    </row>
    <row r="851" s="2" customFormat="1" ht="24.15" customHeight="1">
      <c r="A851" s="38"/>
      <c r="B851" s="39"/>
      <c r="C851" s="262" t="s">
        <v>1042</v>
      </c>
      <c r="D851" s="262" t="s">
        <v>304</v>
      </c>
      <c r="E851" s="263" t="s">
        <v>1046</v>
      </c>
      <c r="F851" s="264" t="s">
        <v>1047</v>
      </c>
      <c r="G851" s="265" t="s">
        <v>292</v>
      </c>
      <c r="H851" s="266">
        <v>2</v>
      </c>
      <c r="I851" s="267"/>
      <c r="J851" s="268"/>
      <c r="K851" s="269">
        <f>ROUND(P851*H851,2)</f>
        <v>0</v>
      </c>
      <c r="L851" s="264" t="s">
        <v>1</v>
      </c>
      <c r="M851" s="270"/>
      <c r="N851" s="271" t="s">
        <v>1</v>
      </c>
      <c r="O851" s="229" t="s">
        <v>39</v>
      </c>
      <c r="P851" s="230">
        <f>I851+J851</f>
        <v>0</v>
      </c>
      <c r="Q851" s="230">
        <f>ROUND(I851*H851,2)</f>
        <v>0</v>
      </c>
      <c r="R851" s="230">
        <f>ROUND(J851*H851,2)</f>
        <v>0</v>
      </c>
      <c r="S851" s="91"/>
      <c r="T851" s="231">
        <f>S851*H851</f>
        <v>0</v>
      </c>
      <c r="U851" s="231">
        <v>0</v>
      </c>
      <c r="V851" s="231">
        <f>U851*H851</f>
        <v>0</v>
      </c>
      <c r="W851" s="231">
        <v>0</v>
      </c>
      <c r="X851" s="232">
        <f>W851*H851</f>
        <v>0</v>
      </c>
      <c r="Y851" s="38"/>
      <c r="Z851" s="38"/>
      <c r="AA851" s="38"/>
      <c r="AB851" s="38"/>
      <c r="AC851" s="38"/>
      <c r="AD851" s="38"/>
      <c r="AE851" s="38"/>
      <c r="AR851" s="233" t="s">
        <v>236</v>
      </c>
      <c r="AT851" s="233" t="s">
        <v>304</v>
      </c>
      <c r="AU851" s="233" t="s">
        <v>85</v>
      </c>
      <c r="AY851" s="17" t="s">
        <v>168</v>
      </c>
      <c r="BE851" s="234">
        <f>IF(O851="základní",K851,0)</f>
        <v>0</v>
      </c>
      <c r="BF851" s="234">
        <f>IF(O851="snížená",K851,0)</f>
        <v>0</v>
      </c>
      <c r="BG851" s="234">
        <f>IF(O851="zákl. přenesená",K851,0)</f>
        <v>0</v>
      </c>
      <c r="BH851" s="234">
        <f>IF(O851="sníž. přenesená",K851,0)</f>
        <v>0</v>
      </c>
      <c r="BI851" s="234">
        <f>IF(O851="nulová",K851,0)</f>
        <v>0</v>
      </c>
      <c r="BJ851" s="17" t="s">
        <v>83</v>
      </c>
      <c r="BK851" s="234">
        <f>ROUND(P851*H851,2)</f>
        <v>0</v>
      </c>
      <c r="BL851" s="17" t="s">
        <v>198</v>
      </c>
      <c r="BM851" s="233" t="s">
        <v>1045</v>
      </c>
    </row>
    <row r="852" s="2" customFormat="1">
      <c r="A852" s="38"/>
      <c r="B852" s="39"/>
      <c r="C852" s="40"/>
      <c r="D852" s="235" t="s">
        <v>176</v>
      </c>
      <c r="E852" s="40"/>
      <c r="F852" s="236" t="s">
        <v>1047</v>
      </c>
      <c r="G852" s="40"/>
      <c r="H852" s="40"/>
      <c r="I852" s="237"/>
      <c r="J852" s="237"/>
      <c r="K852" s="40"/>
      <c r="L852" s="40"/>
      <c r="M852" s="44"/>
      <c r="N852" s="238"/>
      <c r="O852" s="239"/>
      <c r="P852" s="91"/>
      <c r="Q852" s="91"/>
      <c r="R852" s="91"/>
      <c r="S852" s="91"/>
      <c r="T852" s="91"/>
      <c r="U852" s="91"/>
      <c r="V852" s="91"/>
      <c r="W852" s="91"/>
      <c r="X852" s="92"/>
      <c r="Y852" s="38"/>
      <c r="Z852" s="38"/>
      <c r="AA852" s="38"/>
      <c r="AB852" s="38"/>
      <c r="AC852" s="38"/>
      <c r="AD852" s="38"/>
      <c r="AE852" s="38"/>
      <c r="AT852" s="17" t="s">
        <v>176</v>
      </c>
      <c r="AU852" s="17" t="s">
        <v>85</v>
      </c>
    </row>
    <row r="853" s="2" customFormat="1" ht="21.75" customHeight="1">
      <c r="A853" s="38"/>
      <c r="B853" s="39"/>
      <c r="C853" s="221" t="s">
        <v>614</v>
      </c>
      <c r="D853" s="221" t="s">
        <v>171</v>
      </c>
      <c r="E853" s="222" t="s">
        <v>1050</v>
      </c>
      <c r="F853" s="223" t="s">
        <v>1051</v>
      </c>
      <c r="G853" s="224" t="s">
        <v>292</v>
      </c>
      <c r="H853" s="225">
        <v>3</v>
      </c>
      <c r="I853" s="226"/>
      <c r="J853" s="226"/>
      <c r="K853" s="227">
        <f>ROUND(P853*H853,2)</f>
        <v>0</v>
      </c>
      <c r="L853" s="223" t="s">
        <v>1</v>
      </c>
      <c r="M853" s="44"/>
      <c r="N853" s="228" t="s">
        <v>1</v>
      </c>
      <c r="O853" s="229" t="s">
        <v>39</v>
      </c>
      <c r="P853" s="230">
        <f>I853+J853</f>
        <v>0</v>
      </c>
      <c r="Q853" s="230">
        <f>ROUND(I853*H853,2)</f>
        <v>0</v>
      </c>
      <c r="R853" s="230">
        <f>ROUND(J853*H853,2)</f>
        <v>0</v>
      </c>
      <c r="S853" s="91"/>
      <c r="T853" s="231">
        <f>S853*H853</f>
        <v>0</v>
      </c>
      <c r="U853" s="231">
        <v>0</v>
      </c>
      <c r="V853" s="231">
        <f>U853*H853</f>
        <v>0</v>
      </c>
      <c r="W853" s="231">
        <v>0</v>
      </c>
      <c r="X853" s="232">
        <f>W853*H853</f>
        <v>0</v>
      </c>
      <c r="Y853" s="38"/>
      <c r="Z853" s="38"/>
      <c r="AA853" s="38"/>
      <c r="AB853" s="38"/>
      <c r="AC853" s="38"/>
      <c r="AD853" s="38"/>
      <c r="AE853" s="38"/>
      <c r="AR853" s="233" t="s">
        <v>198</v>
      </c>
      <c r="AT853" s="233" t="s">
        <v>171</v>
      </c>
      <c r="AU853" s="233" t="s">
        <v>85</v>
      </c>
      <c r="AY853" s="17" t="s">
        <v>168</v>
      </c>
      <c r="BE853" s="234">
        <f>IF(O853="základní",K853,0)</f>
        <v>0</v>
      </c>
      <c r="BF853" s="234">
        <f>IF(O853="snížená",K853,0)</f>
        <v>0</v>
      </c>
      <c r="BG853" s="234">
        <f>IF(O853="zákl. přenesená",K853,0)</f>
        <v>0</v>
      </c>
      <c r="BH853" s="234">
        <f>IF(O853="sníž. přenesená",K853,0)</f>
        <v>0</v>
      </c>
      <c r="BI853" s="234">
        <f>IF(O853="nulová",K853,0)</f>
        <v>0</v>
      </c>
      <c r="BJ853" s="17" t="s">
        <v>83</v>
      </c>
      <c r="BK853" s="234">
        <f>ROUND(P853*H853,2)</f>
        <v>0</v>
      </c>
      <c r="BL853" s="17" t="s">
        <v>198</v>
      </c>
      <c r="BM853" s="233" t="s">
        <v>1048</v>
      </c>
    </row>
    <row r="854" s="2" customFormat="1">
      <c r="A854" s="38"/>
      <c r="B854" s="39"/>
      <c r="C854" s="40"/>
      <c r="D854" s="235" t="s">
        <v>176</v>
      </c>
      <c r="E854" s="40"/>
      <c r="F854" s="236" t="s">
        <v>1051</v>
      </c>
      <c r="G854" s="40"/>
      <c r="H854" s="40"/>
      <c r="I854" s="237"/>
      <c r="J854" s="237"/>
      <c r="K854" s="40"/>
      <c r="L854" s="40"/>
      <c r="M854" s="44"/>
      <c r="N854" s="238"/>
      <c r="O854" s="239"/>
      <c r="P854" s="91"/>
      <c r="Q854" s="91"/>
      <c r="R854" s="91"/>
      <c r="S854" s="91"/>
      <c r="T854" s="91"/>
      <c r="U854" s="91"/>
      <c r="V854" s="91"/>
      <c r="W854" s="91"/>
      <c r="X854" s="92"/>
      <c r="Y854" s="38"/>
      <c r="Z854" s="38"/>
      <c r="AA854" s="38"/>
      <c r="AB854" s="38"/>
      <c r="AC854" s="38"/>
      <c r="AD854" s="38"/>
      <c r="AE854" s="38"/>
      <c r="AT854" s="17" t="s">
        <v>176</v>
      </c>
      <c r="AU854" s="17" t="s">
        <v>85</v>
      </c>
    </row>
    <row r="855" s="2" customFormat="1" ht="24.15" customHeight="1">
      <c r="A855" s="38"/>
      <c r="B855" s="39"/>
      <c r="C855" s="262" t="s">
        <v>1049</v>
      </c>
      <c r="D855" s="262" t="s">
        <v>304</v>
      </c>
      <c r="E855" s="263" t="s">
        <v>1053</v>
      </c>
      <c r="F855" s="264" t="s">
        <v>1054</v>
      </c>
      <c r="G855" s="265" t="s">
        <v>292</v>
      </c>
      <c r="H855" s="266">
        <v>3</v>
      </c>
      <c r="I855" s="267"/>
      <c r="J855" s="268"/>
      <c r="K855" s="269">
        <f>ROUND(P855*H855,2)</f>
        <v>0</v>
      </c>
      <c r="L855" s="264" t="s">
        <v>1</v>
      </c>
      <c r="M855" s="270"/>
      <c r="N855" s="271" t="s">
        <v>1</v>
      </c>
      <c r="O855" s="229" t="s">
        <v>39</v>
      </c>
      <c r="P855" s="230">
        <f>I855+J855</f>
        <v>0</v>
      </c>
      <c r="Q855" s="230">
        <f>ROUND(I855*H855,2)</f>
        <v>0</v>
      </c>
      <c r="R855" s="230">
        <f>ROUND(J855*H855,2)</f>
        <v>0</v>
      </c>
      <c r="S855" s="91"/>
      <c r="T855" s="231">
        <f>S855*H855</f>
        <v>0</v>
      </c>
      <c r="U855" s="231">
        <v>0</v>
      </c>
      <c r="V855" s="231">
        <f>U855*H855</f>
        <v>0</v>
      </c>
      <c r="W855" s="231">
        <v>0</v>
      </c>
      <c r="X855" s="232">
        <f>W855*H855</f>
        <v>0</v>
      </c>
      <c r="Y855" s="38"/>
      <c r="Z855" s="38"/>
      <c r="AA855" s="38"/>
      <c r="AB855" s="38"/>
      <c r="AC855" s="38"/>
      <c r="AD855" s="38"/>
      <c r="AE855" s="38"/>
      <c r="AR855" s="233" t="s">
        <v>236</v>
      </c>
      <c r="AT855" s="233" t="s">
        <v>304</v>
      </c>
      <c r="AU855" s="233" t="s">
        <v>85</v>
      </c>
      <c r="AY855" s="17" t="s">
        <v>168</v>
      </c>
      <c r="BE855" s="234">
        <f>IF(O855="základní",K855,0)</f>
        <v>0</v>
      </c>
      <c r="BF855" s="234">
        <f>IF(O855="snížená",K855,0)</f>
        <v>0</v>
      </c>
      <c r="BG855" s="234">
        <f>IF(O855="zákl. přenesená",K855,0)</f>
        <v>0</v>
      </c>
      <c r="BH855" s="234">
        <f>IF(O855="sníž. přenesená",K855,0)</f>
        <v>0</v>
      </c>
      <c r="BI855" s="234">
        <f>IF(O855="nulová",K855,0)</f>
        <v>0</v>
      </c>
      <c r="BJ855" s="17" t="s">
        <v>83</v>
      </c>
      <c r="BK855" s="234">
        <f>ROUND(P855*H855,2)</f>
        <v>0</v>
      </c>
      <c r="BL855" s="17" t="s">
        <v>198</v>
      </c>
      <c r="BM855" s="233" t="s">
        <v>1052</v>
      </c>
    </row>
    <row r="856" s="2" customFormat="1">
      <c r="A856" s="38"/>
      <c r="B856" s="39"/>
      <c r="C856" s="40"/>
      <c r="D856" s="235" t="s">
        <v>176</v>
      </c>
      <c r="E856" s="40"/>
      <c r="F856" s="236" t="s">
        <v>1054</v>
      </c>
      <c r="G856" s="40"/>
      <c r="H856" s="40"/>
      <c r="I856" s="237"/>
      <c r="J856" s="237"/>
      <c r="K856" s="40"/>
      <c r="L856" s="40"/>
      <c r="M856" s="44"/>
      <c r="N856" s="238"/>
      <c r="O856" s="239"/>
      <c r="P856" s="91"/>
      <c r="Q856" s="91"/>
      <c r="R856" s="91"/>
      <c r="S856" s="91"/>
      <c r="T856" s="91"/>
      <c r="U856" s="91"/>
      <c r="V856" s="91"/>
      <c r="W856" s="91"/>
      <c r="X856" s="92"/>
      <c r="Y856" s="38"/>
      <c r="Z856" s="38"/>
      <c r="AA856" s="38"/>
      <c r="AB856" s="38"/>
      <c r="AC856" s="38"/>
      <c r="AD856" s="38"/>
      <c r="AE856" s="38"/>
      <c r="AT856" s="17" t="s">
        <v>176</v>
      </c>
      <c r="AU856" s="17" t="s">
        <v>85</v>
      </c>
    </row>
    <row r="857" s="2" customFormat="1" ht="16.5" customHeight="1">
      <c r="A857" s="38"/>
      <c r="B857" s="39"/>
      <c r="C857" s="221" t="s">
        <v>618</v>
      </c>
      <c r="D857" s="221" t="s">
        <v>171</v>
      </c>
      <c r="E857" s="222" t="s">
        <v>1057</v>
      </c>
      <c r="F857" s="223" t="s">
        <v>1058</v>
      </c>
      <c r="G857" s="224" t="s">
        <v>292</v>
      </c>
      <c r="H857" s="225">
        <v>2</v>
      </c>
      <c r="I857" s="226"/>
      <c r="J857" s="226"/>
      <c r="K857" s="227">
        <f>ROUND(P857*H857,2)</f>
        <v>0</v>
      </c>
      <c r="L857" s="223" t="s">
        <v>1</v>
      </c>
      <c r="M857" s="44"/>
      <c r="N857" s="228" t="s">
        <v>1</v>
      </c>
      <c r="O857" s="229" t="s">
        <v>39</v>
      </c>
      <c r="P857" s="230">
        <f>I857+J857</f>
        <v>0</v>
      </c>
      <c r="Q857" s="230">
        <f>ROUND(I857*H857,2)</f>
        <v>0</v>
      </c>
      <c r="R857" s="230">
        <f>ROUND(J857*H857,2)</f>
        <v>0</v>
      </c>
      <c r="S857" s="91"/>
      <c r="T857" s="231">
        <f>S857*H857</f>
        <v>0</v>
      </c>
      <c r="U857" s="231">
        <v>0</v>
      </c>
      <c r="V857" s="231">
        <f>U857*H857</f>
        <v>0</v>
      </c>
      <c r="W857" s="231">
        <v>0</v>
      </c>
      <c r="X857" s="232">
        <f>W857*H857</f>
        <v>0</v>
      </c>
      <c r="Y857" s="38"/>
      <c r="Z857" s="38"/>
      <c r="AA857" s="38"/>
      <c r="AB857" s="38"/>
      <c r="AC857" s="38"/>
      <c r="AD857" s="38"/>
      <c r="AE857" s="38"/>
      <c r="AR857" s="233" t="s">
        <v>198</v>
      </c>
      <c r="AT857" s="233" t="s">
        <v>171</v>
      </c>
      <c r="AU857" s="233" t="s">
        <v>85</v>
      </c>
      <c r="AY857" s="17" t="s">
        <v>168</v>
      </c>
      <c r="BE857" s="234">
        <f>IF(O857="základní",K857,0)</f>
        <v>0</v>
      </c>
      <c r="BF857" s="234">
        <f>IF(O857="snížená",K857,0)</f>
        <v>0</v>
      </c>
      <c r="BG857" s="234">
        <f>IF(O857="zákl. přenesená",K857,0)</f>
        <v>0</v>
      </c>
      <c r="BH857" s="234">
        <f>IF(O857="sníž. přenesená",K857,0)</f>
        <v>0</v>
      </c>
      <c r="BI857" s="234">
        <f>IF(O857="nulová",K857,0)</f>
        <v>0</v>
      </c>
      <c r="BJ857" s="17" t="s">
        <v>83</v>
      </c>
      <c r="BK857" s="234">
        <f>ROUND(P857*H857,2)</f>
        <v>0</v>
      </c>
      <c r="BL857" s="17" t="s">
        <v>198</v>
      </c>
      <c r="BM857" s="233" t="s">
        <v>1055</v>
      </c>
    </row>
    <row r="858" s="2" customFormat="1">
      <c r="A858" s="38"/>
      <c r="B858" s="39"/>
      <c r="C858" s="40"/>
      <c r="D858" s="235" t="s">
        <v>176</v>
      </c>
      <c r="E858" s="40"/>
      <c r="F858" s="236" t="s">
        <v>1058</v>
      </c>
      <c r="G858" s="40"/>
      <c r="H858" s="40"/>
      <c r="I858" s="237"/>
      <c r="J858" s="237"/>
      <c r="K858" s="40"/>
      <c r="L858" s="40"/>
      <c r="M858" s="44"/>
      <c r="N858" s="238"/>
      <c r="O858" s="239"/>
      <c r="P858" s="91"/>
      <c r="Q858" s="91"/>
      <c r="R858" s="91"/>
      <c r="S858" s="91"/>
      <c r="T858" s="91"/>
      <c r="U858" s="91"/>
      <c r="V858" s="91"/>
      <c r="W858" s="91"/>
      <c r="X858" s="92"/>
      <c r="Y858" s="38"/>
      <c r="Z858" s="38"/>
      <c r="AA858" s="38"/>
      <c r="AB858" s="38"/>
      <c r="AC858" s="38"/>
      <c r="AD858" s="38"/>
      <c r="AE858" s="38"/>
      <c r="AT858" s="17" t="s">
        <v>176</v>
      </c>
      <c r="AU858" s="17" t="s">
        <v>85</v>
      </c>
    </row>
    <row r="859" s="2" customFormat="1" ht="24.15" customHeight="1">
      <c r="A859" s="38"/>
      <c r="B859" s="39"/>
      <c r="C859" s="221" t="s">
        <v>1056</v>
      </c>
      <c r="D859" s="221" t="s">
        <v>171</v>
      </c>
      <c r="E859" s="222" t="s">
        <v>1060</v>
      </c>
      <c r="F859" s="223" t="s">
        <v>1061</v>
      </c>
      <c r="G859" s="224" t="s">
        <v>478</v>
      </c>
      <c r="H859" s="225">
        <v>19.2</v>
      </c>
      <c r="I859" s="226"/>
      <c r="J859" s="226"/>
      <c r="K859" s="227">
        <f>ROUND(P859*H859,2)</f>
        <v>0</v>
      </c>
      <c r="L859" s="223" t="s">
        <v>1</v>
      </c>
      <c r="M859" s="44"/>
      <c r="N859" s="228" t="s">
        <v>1</v>
      </c>
      <c r="O859" s="229" t="s">
        <v>39</v>
      </c>
      <c r="P859" s="230">
        <f>I859+J859</f>
        <v>0</v>
      </c>
      <c r="Q859" s="230">
        <f>ROUND(I859*H859,2)</f>
        <v>0</v>
      </c>
      <c r="R859" s="230">
        <f>ROUND(J859*H859,2)</f>
        <v>0</v>
      </c>
      <c r="S859" s="91"/>
      <c r="T859" s="231">
        <f>S859*H859</f>
        <v>0</v>
      </c>
      <c r="U859" s="231">
        <v>0</v>
      </c>
      <c r="V859" s="231">
        <f>U859*H859</f>
        <v>0</v>
      </c>
      <c r="W859" s="231">
        <v>0</v>
      </c>
      <c r="X859" s="232">
        <f>W859*H859</f>
        <v>0</v>
      </c>
      <c r="Y859" s="38"/>
      <c r="Z859" s="38"/>
      <c r="AA859" s="38"/>
      <c r="AB859" s="38"/>
      <c r="AC859" s="38"/>
      <c r="AD859" s="38"/>
      <c r="AE859" s="38"/>
      <c r="AR859" s="233" t="s">
        <v>198</v>
      </c>
      <c r="AT859" s="233" t="s">
        <v>171</v>
      </c>
      <c r="AU859" s="233" t="s">
        <v>85</v>
      </c>
      <c r="AY859" s="17" t="s">
        <v>168</v>
      </c>
      <c r="BE859" s="234">
        <f>IF(O859="základní",K859,0)</f>
        <v>0</v>
      </c>
      <c r="BF859" s="234">
        <f>IF(O859="snížená",K859,0)</f>
        <v>0</v>
      </c>
      <c r="BG859" s="234">
        <f>IF(O859="zákl. přenesená",K859,0)</f>
        <v>0</v>
      </c>
      <c r="BH859" s="234">
        <f>IF(O859="sníž. přenesená",K859,0)</f>
        <v>0</v>
      </c>
      <c r="BI859" s="234">
        <f>IF(O859="nulová",K859,0)</f>
        <v>0</v>
      </c>
      <c r="BJ859" s="17" t="s">
        <v>83</v>
      </c>
      <c r="BK859" s="234">
        <f>ROUND(P859*H859,2)</f>
        <v>0</v>
      </c>
      <c r="BL859" s="17" t="s">
        <v>198</v>
      </c>
      <c r="BM859" s="233" t="s">
        <v>1059</v>
      </c>
    </row>
    <row r="860" s="2" customFormat="1">
      <c r="A860" s="38"/>
      <c r="B860" s="39"/>
      <c r="C860" s="40"/>
      <c r="D860" s="235" t="s">
        <v>176</v>
      </c>
      <c r="E860" s="40"/>
      <c r="F860" s="236" t="s">
        <v>1061</v>
      </c>
      <c r="G860" s="40"/>
      <c r="H860" s="40"/>
      <c r="I860" s="237"/>
      <c r="J860" s="237"/>
      <c r="K860" s="40"/>
      <c r="L860" s="40"/>
      <c r="M860" s="44"/>
      <c r="N860" s="238"/>
      <c r="O860" s="239"/>
      <c r="P860" s="91"/>
      <c r="Q860" s="91"/>
      <c r="R860" s="91"/>
      <c r="S860" s="91"/>
      <c r="T860" s="91"/>
      <c r="U860" s="91"/>
      <c r="V860" s="91"/>
      <c r="W860" s="91"/>
      <c r="X860" s="92"/>
      <c r="Y860" s="38"/>
      <c r="Z860" s="38"/>
      <c r="AA860" s="38"/>
      <c r="AB860" s="38"/>
      <c r="AC860" s="38"/>
      <c r="AD860" s="38"/>
      <c r="AE860" s="38"/>
      <c r="AT860" s="17" t="s">
        <v>176</v>
      </c>
      <c r="AU860" s="17" t="s">
        <v>85</v>
      </c>
    </row>
    <row r="861" s="13" customFormat="1">
      <c r="A861" s="13"/>
      <c r="B861" s="240"/>
      <c r="C861" s="241"/>
      <c r="D861" s="235" t="s">
        <v>205</v>
      </c>
      <c r="E861" s="242" t="s">
        <v>1</v>
      </c>
      <c r="F861" s="243" t="s">
        <v>1063</v>
      </c>
      <c r="G861" s="241"/>
      <c r="H861" s="244">
        <v>19.2</v>
      </c>
      <c r="I861" s="245"/>
      <c r="J861" s="245"/>
      <c r="K861" s="241"/>
      <c r="L861" s="241"/>
      <c r="M861" s="246"/>
      <c r="N861" s="247"/>
      <c r="O861" s="248"/>
      <c r="P861" s="248"/>
      <c r="Q861" s="248"/>
      <c r="R861" s="248"/>
      <c r="S861" s="248"/>
      <c r="T861" s="248"/>
      <c r="U861" s="248"/>
      <c r="V861" s="248"/>
      <c r="W861" s="248"/>
      <c r="X861" s="249"/>
      <c r="Y861" s="13"/>
      <c r="Z861" s="13"/>
      <c r="AA861" s="13"/>
      <c r="AB861" s="13"/>
      <c r="AC861" s="13"/>
      <c r="AD861" s="13"/>
      <c r="AE861" s="13"/>
      <c r="AT861" s="250" t="s">
        <v>205</v>
      </c>
      <c r="AU861" s="250" t="s">
        <v>85</v>
      </c>
      <c r="AV861" s="13" t="s">
        <v>85</v>
      </c>
      <c r="AW861" s="13" t="s">
        <v>5</v>
      </c>
      <c r="AX861" s="13" t="s">
        <v>76</v>
      </c>
      <c r="AY861" s="250" t="s">
        <v>168</v>
      </c>
    </row>
    <row r="862" s="14" customFormat="1">
      <c r="A862" s="14"/>
      <c r="B862" s="251"/>
      <c r="C862" s="252"/>
      <c r="D862" s="235" t="s">
        <v>205</v>
      </c>
      <c r="E862" s="253" t="s">
        <v>1</v>
      </c>
      <c r="F862" s="254" t="s">
        <v>207</v>
      </c>
      <c r="G862" s="252"/>
      <c r="H862" s="255">
        <v>19.2</v>
      </c>
      <c r="I862" s="256"/>
      <c r="J862" s="256"/>
      <c r="K862" s="252"/>
      <c r="L862" s="252"/>
      <c r="M862" s="257"/>
      <c r="N862" s="258"/>
      <c r="O862" s="259"/>
      <c r="P862" s="259"/>
      <c r="Q862" s="259"/>
      <c r="R862" s="259"/>
      <c r="S862" s="259"/>
      <c r="T862" s="259"/>
      <c r="U862" s="259"/>
      <c r="V862" s="259"/>
      <c r="W862" s="259"/>
      <c r="X862" s="260"/>
      <c r="Y862" s="14"/>
      <c r="Z862" s="14"/>
      <c r="AA862" s="14"/>
      <c r="AB862" s="14"/>
      <c r="AC862" s="14"/>
      <c r="AD862" s="14"/>
      <c r="AE862" s="14"/>
      <c r="AT862" s="261" t="s">
        <v>205</v>
      </c>
      <c r="AU862" s="261" t="s">
        <v>85</v>
      </c>
      <c r="AV862" s="14" t="s">
        <v>175</v>
      </c>
      <c r="AW862" s="14" t="s">
        <v>5</v>
      </c>
      <c r="AX862" s="14" t="s">
        <v>83</v>
      </c>
      <c r="AY862" s="261" t="s">
        <v>168</v>
      </c>
    </row>
    <row r="863" s="2" customFormat="1" ht="24.15" customHeight="1">
      <c r="A863" s="38"/>
      <c r="B863" s="39"/>
      <c r="C863" s="262" t="s">
        <v>623</v>
      </c>
      <c r="D863" s="262" t="s">
        <v>304</v>
      </c>
      <c r="E863" s="263" t="s">
        <v>1065</v>
      </c>
      <c r="F863" s="264" t="s">
        <v>1066</v>
      </c>
      <c r="G863" s="265" t="s">
        <v>478</v>
      </c>
      <c r="H863" s="266">
        <v>19.2</v>
      </c>
      <c r="I863" s="267"/>
      <c r="J863" s="268"/>
      <c r="K863" s="269">
        <f>ROUND(P863*H863,2)</f>
        <v>0</v>
      </c>
      <c r="L863" s="264" t="s">
        <v>1</v>
      </c>
      <c r="M863" s="270"/>
      <c r="N863" s="271" t="s">
        <v>1</v>
      </c>
      <c r="O863" s="229" t="s">
        <v>39</v>
      </c>
      <c r="P863" s="230">
        <f>I863+J863</f>
        <v>0</v>
      </c>
      <c r="Q863" s="230">
        <f>ROUND(I863*H863,2)</f>
        <v>0</v>
      </c>
      <c r="R863" s="230">
        <f>ROUND(J863*H863,2)</f>
        <v>0</v>
      </c>
      <c r="S863" s="91"/>
      <c r="T863" s="231">
        <f>S863*H863</f>
        <v>0</v>
      </c>
      <c r="U863" s="231">
        <v>0</v>
      </c>
      <c r="V863" s="231">
        <f>U863*H863</f>
        <v>0</v>
      </c>
      <c r="W863" s="231">
        <v>0</v>
      </c>
      <c r="X863" s="232">
        <f>W863*H863</f>
        <v>0</v>
      </c>
      <c r="Y863" s="38"/>
      <c r="Z863" s="38"/>
      <c r="AA863" s="38"/>
      <c r="AB863" s="38"/>
      <c r="AC863" s="38"/>
      <c r="AD863" s="38"/>
      <c r="AE863" s="38"/>
      <c r="AR863" s="233" t="s">
        <v>236</v>
      </c>
      <c r="AT863" s="233" t="s">
        <v>304</v>
      </c>
      <c r="AU863" s="233" t="s">
        <v>85</v>
      </c>
      <c r="AY863" s="17" t="s">
        <v>168</v>
      </c>
      <c r="BE863" s="234">
        <f>IF(O863="základní",K863,0)</f>
        <v>0</v>
      </c>
      <c r="BF863" s="234">
        <f>IF(O863="snížená",K863,0)</f>
        <v>0</v>
      </c>
      <c r="BG863" s="234">
        <f>IF(O863="zákl. přenesená",K863,0)</f>
        <v>0</v>
      </c>
      <c r="BH863" s="234">
        <f>IF(O863="sníž. přenesená",K863,0)</f>
        <v>0</v>
      </c>
      <c r="BI863" s="234">
        <f>IF(O863="nulová",K863,0)</f>
        <v>0</v>
      </c>
      <c r="BJ863" s="17" t="s">
        <v>83</v>
      </c>
      <c r="BK863" s="234">
        <f>ROUND(P863*H863,2)</f>
        <v>0</v>
      </c>
      <c r="BL863" s="17" t="s">
        <v>198</v>
      </c>
      <c r="BM863" s="233" t="s">
        <v>1062</v>
      </c>
    </row>
    <row r="864" s="2" customFormat="1">
      <c r="A864" s="38"/>
      <c r="B864" s="39"/>
      <c r="C864" s="40"/>
      <c r="D864" s="235" t="s">
        <v>176</v>
      </c>
      <c r="E864" s="40"/>
      <c r="F864" s="236" t="s">
        <v>1066</v>
      </c>
      <c r="G864" s="40"/>
      <c r="H864" s="40"/>
      <c r="I864" s="237"/>
      <c r="J864" s="237"/>
      <c r="K864" s="40"/>
      <c r="L864" s="40"/>
      <c r="M864" s="44"/>
      <c r="N864" s="238"/>
      <c r="O864" s="239"/>
      <c r="P864" s="91"/>
      <c r="Q864" s="91"/>
      <c r="R864" s="91"/>
      <c r="S864" s="91"/>
      <c r="T864" s="91"/>
      <c r="U864" s="91"/>
      <c r="V864" s="91"/>
      <c r="W864" s="91"/>
      <c r="X864" s="92"/>
      <c r="Y864" s="38"/>
      <c r="Z864" s="38"/>
      <c r="AA864" s="38"/>
      <c r="AB864" s="38"/>
      <c r="AC864" s="38"/>
      <c r="AD864" s="38"/>
      <c r="AE864" s="38"/>
      <c r="AT864" s="17" t="s">
        <v>176</v>
      </c>
      <c r="AU864" s="17" t="s">
        <v>85</v>
      </c>
    </row>
    <row r="865" s="2" customFormat="1" ht="24.15" customHeight="1">
      <c r="A865" s="38"/>
      <c r="B865" s="39"/>
      <c r="C865" s="221" t="s">
        <v>1064</v>
      </c>
      <c r="D865" s="221" t="s">
        <v>171</v>
      </c>
      <c r="E865" s="222" t="s">
        <v>1068</v>
      </c>
      <c r="F865" s="223" t="s">
        <v>1069</v>
      </c>
      <c r="G865" s="224" t="s">
        <v>292</v>
      </c>
      <c r="H865" s="225">
        <v>3</v>
      </c>
      <c r="I865" s="226"/>
      <c r="J865" s="226"/>
      <c r="K865" s="227">
        <f>ROUND(P865*H865,2)</f>
        <v>0</v>
      </c>
      <c r="L865" s="223" t="s">
        <v>1</v>
      </c>
      <c r="M865" s="44"/>
      <c r="N865" s="228" t="s">
        <v>1</v>
      </c>
      <c r="O865" s="229" t="s">
        <v>39</v>
      </c>
      <c r="P865" s="230">
        <f>I865+J865</f>
        <v>0</v>
      </c>
      <c r="Q865" s="230">
        <f>ROUND(I865*H865,2)</f>
        <v>0</v>
      </c>
      <c r="R865" s="230">
        <f>ROUND(J865*H865,2)</f>
        <v>0</v>
      </c>
      <c r="S865" s="91"/>
      <c r="T865" s="231">
        <f>S865*H865</f>
        <v>0</v>
      </c>
      <c r="U865" s="231">
        <v>0</v>
      </c>
      <c r="V865" s="231">
        <f>U865*H865</f>
        <v>0</v>
      </c>
      <c r="W865" s="231">
        <v>0</v>
      </c>
      <c r="X865" s="232">
        <f>W865*H865</f>
        <v>0</v>
      </c>
      <c r="Y865" s="38"/>
      <c r="Z865" s="38"/>
      <c r="AA865" s="38"/>
      <c r="AB865" s="38"/>
      <c r="AC865" s="38"/>
      <c r="AD865" s="38"/>
      <c r="AE865" s="38"/>
      <c r="AR865" s="233" t="s">
        <v>198</v>
      </c>
      <c r="AT865" s="233" t="s">
        <v>171</v>
      </c>
      <c r="AU865" s="233" t="s">
        <v>85</v>
      </c>
      <c r="AY865" s="17" t="s">
        <v>168</v>
      </c>
      <c r="BE865" s="234">
        <f>IF(O865="základní",K865,0)</f>
        <v>0</v>
      </c>
      <c r="BF865" s="234">
        <f>IF(O865="snížená",K865,0)</f>
        <v>0</v>
      </c>
      <c r="BG865" s="234">
        <f>IF(O865="zákl. přenesená",K865,0)</f>
        <v>0</v>
      </c>
      <c r="BH865" s="234">
        <f>IF(O865="sníž. přenesená",K865,0)</f>
        <v>0</v>
      </c>
      <c r="BI865" s="234">
        <f>IF(O865="nulová",K865,0)</f>
        <v>0</v>
      </c>
      <c r="BJ865" s="17" t="s">
        <v>83</v>
      </c>
      <c r="BK865" s="234">
        <f>ROUND(P865*H865,2)</f>
        <v>0</v>
      </c>
      <c r="BL865" s="17" t="s">
        <v>198</v>
      </c>
      <c r="BM865" s="233" t="s">
        <v>1067</v>
      </c>
    </row>
    <row r="866" s="2" customFormat="1">
      <c r="A866" s="38"/>
      <c r="B866" s="39"/>
      <c r="C866" s="40"/>
      <c r="D866" s="235" t="s">
        <v>176</v>
      </c>
      <c r="E866" s="40"/>
      <c r="F866" s="236" t="s">
        <v>1069</v>
      </c>
      <c r="G866" s="40"/>
      <c r="H866" s="40"/>
      <c r="I866" s="237"/>
      <c r="J866" s="237"/>
      <c r="K866" s="40"/>
      <c r="L866" s="40"/>
      <c r="M866" s="44"/>
      <c r="N866" s="238"/>
      <c r="O866" s="239"/>
      <c r="P866" s="91"/>
      <c r="Q866" s="91"/>
      <c r="R866" s="91"/>
      <c r="S866" s="91"/>
      <c r="T866" s="91"/>
      <c r="U866" s="91"/>
      <c r="V866" s="91"/>
      <c r="W866" s="91"/>
      <c r="X866" s="92"/>
      <c r="Y866" s="38"/>
      <c r="Z866" s="38"/>
      <c r="AA866" s="38"/>
      <c r="AB866" s="38"/>
      <c r="AC866" s="38"/>
      <c r="AD866" s="38"/>
      <c r="AE866" s="38"/>
      <c r="AT866" s="17" t="s">
        <v>176</v>
      </c>
      <c r="AU866" s="17" t="s">
        <v>85</v>
      </c>
    </row>
    <row r="867" s="2" customFormat="1" ht="24.15" customHeight="1">
      <c r="A867" s="38"/>
      <c r="B867" s="39"/>
      <c r="C867" s="262" t="s">
        <v>630</v>
      </c>
      <c r="D867" s="262" t="s">
        <v>304</v>
      </c>
      <c r="E867" s="263" t="s">
        <v>1072</v>
      </c>
      <c r="F867" s="264" t="s">
        <v>1073</v>
      </c>
      <c r="G867" s="265" t="s">
        <v>292</v>
      </c>
      <c r="H867" s="266">
        <v>2</v>
      </c>
      <c r="I867" s="267"/>
      <c r="J867" s="268"/>
      <c r="K867" s="269">
        <f>ROUND(P867*H867,2)</f>
        <v>0</v>
      </c>
      <c r="L867" s="264" t="s">
        <v>1</v>
      </c>
      <c r="M867" s="270"/>
      <c r="N867" s="271" t="s">
        <v>1</v>
      </c>
      <c r="O867" s="229" t="s">
        <v>39</v>
      </c>
      <c r="P867" s="230">
        <f>I867+J867</f>
        <v>0</v>
      </c>
      <c r="Q867" s="230">
        <f>ROUND(I867*H867,2)</f>
        <v>0</v>
      </c>
      <c r="R867" s="230">
        <f>ROUND(J867*H867,2)</f>
        <v>0</v>
      </c>
      <c r="S867" s="91"/>
      <c r="T867" s="231">
        <f>S867*H867</f>
        <v>0</v>
      </c>
      <c r="U867" s="231">
        <v>0</v>
      </c>
      <c r="V867" s="231">
        <f>U867*H867</f>
        <v>0</v>
      </c>
      <c r="W867" s="231">
        <v>0</v>
      </c>
      <c r="X867" s="232">
        <f>W867*H867</f>
        <v>0</v>
      </c>
      <c r="Y867" s="38"/>
      <c r="Z867" s="38"/>
      <c r="AA867" s="38"/>
      <c r="AB867" s="38"/>
      <c r="AC867" s="38"/>
      <c r="AD867" s="38"/>
      <c r="AE867" s="38"/>
      <c r="AR867" s="233" t="s">
        <v>236</v>
      </c>
      <c r="AT867" s="233" t="s">
        <v>304</v>
      </c>
      <c r="AU867" s="233" t="s">
        <v>85</v>
      </c>
      <c r="AY867" s="17" t="s">
        <v>168</v>
      </c>
      <c r="BE867" s="234">
        <f>IF(O867="základní",K867,0)</f>
        <v>0</v>
      </c>
      <c r="BF867" s="234">
        <f>IF(O867="snížená",K867,0)</f>
        <v>0</v>
      </c>
      <c r="BG867" s="234">
        <f>IF(O867="zákl. přenesená",K867,0)</f>
        <v>0</v>
      </c>
      <c r="BH867" s="234">
        <f>IF(O867="sníž. přenesená",K867,0)</f>
        <v>0</v>
      </c>
      <c r="BI867" s="234">
        <f>IF(O867="nulová",K867,0)</f>
        <v>0</v>
      </c>
      <c r="BJ867" s="17" t="s">
        <v>83</v>
      </c>
      <c r="BK867" s="234">
        <f>ROUND(P867*H867,2)</f>
        <v>0</v>
      </c>
      <c r="BL867" s="17" t="s">
        <v>198</v>
      </c>
      <c r="BM867" s="233" t="s">
        <v>1070</v>
      </c>
    </row>
    <row r="868" s="2" customFormat="1">
      <c r="A868" s="38"/>
      <c r="B868" s="39"/>
      <c r="C868" s="40"/>
      <c r="D868" s="235" t="s">
        <v>176</v>
      </c>
      <c r="E868" s="40"/>
      <c r="F868" s="236" t="s">
        <v>1073</v>
      </c>
      <c r="G868" s="40"/>
      <c r="H868" s="40"/>
      <c r="I868" s="237"/>
      <c r="J868" s="237"/>
      <c r="K868" s="40"/>
      <c r="L868" s="40"/>
      <c r="M868" s="44"/>
      <c r="N868" s="238"/>
      <c r="O868" s="239"/>
      <c r="P868" s="91"/>
      <c r="Q868" s="91"/>
      <c r="R868" s="91"/>
      <c r="S868" s="91"/>
      <c r="T868" s="91"/>
      <c r="U868" s="91"/>
      <c r="V868" s="91"/>
      <c r="W868" s="91"/>
      <c r="X868" s="92"/>
      <c r="Y868" s="38"/>
      <c r="Z868" s="38"/>
      <c r="AA868" s="38"/>
      <c r="AB868" s="38"/>
      <c r="AC868" s="38"/>
      <c r="AD868" s="38"/>
      <c r="AE868" s="38"/>
      <c r="AT868" s="17" t="s">
        <v>176</v>
      </c>
      <c r="AU868" s="17" t="s">
        <v>85</v>
      </c>
    </row>
    <row r="869" s="2" customFormat="1" ht="24.15" customHeight="1">
      <c r="A869" s="38"/>
      <c r="B869" s="39"/>
      <c r="C869" s="262" t="s">
        <v>1071</v>
      </c>
      <c r="D869" s="262" t="s">
        <v>304</v>
      </c>
      <c r="E869" s="263" t="s">
        <v>1760</v>
      </c>
      <c r="F869" s="264" t="s">
        <v>1761</v>
      </c>
      <c r="G869" s="265" t="s">
        <v>292</v>
      </c>
      <c r="H869" s="266">
        <v>1</v>
      </c>
      <c r="I869" s="267"/>
      <c r="J869" s="268"/>
      <c r="K869" s="269">
        <f>ROUND(P869*H869,2)</f>
        <v>0</v>
      </c>
      <c r="L869" s="264" t="s">
        <v>1</v>
      </c>
      <c r="M869" s="270"/>
      <c r="N869" s="271" t="s">
        <v>1</v>
      </c>
      <c r="O869" s="229" t="s">
        <v>39</v>
      </c>
      <c r="P869" s="230">
        <f>I869+J869</f>
        <v>0</v>
      </c>
      <c r="Q869" s="230">
        <f>ROUND(I869*H869,2)</f>
        <v>0</v>
      </c>
      <c r="R869" s="230">
        <f>ROUND(J869*H869,2)</f>
        <v>0</v>
      </c>
      <c r="S869" s="91"/>
      <c r="T869" s="231">
        <f>S869*H869</f>
        <v>0</v>
      </c>
      <c r="U869" s="231">
        <v>0</v>
      </c>
      <c r="V869" s="231">
        <f>U869*H869</f>
        <v>0</v>
      </c>
      <c r="W869" s="231">
        <v>0</v>
      </c>
      <c r="X869" s="232">
        <f>W869*H869</f>
        <v>0</v>
      </c>
      <c r="Y869" s="38"/>
      <c r="Z869" s="38"/>
      <c r="AA869" s="38"/>
      <c r="AB869" s="38"/>
      <c r="AC869" s="38"/>
      <c r="AD869" s="38"/>
      <c r="AE869" s="38"/>
      <c r="AR869" s="233" t="s">
        <v>236</v>
      </c>
      <c r="AT869" s="233" t="s">
        <v>304</v>
      </c>
      <c r="AU869" s="233" t="s">
        <v>85</v>
      </c>
      <c r="AY869" s="17" t="s">
        <v>168</v>
      </c>
      <c r="BE869" s="234">
        <f>IF(O869="základní",K869,0)</f>
        <v>0</v>
      </c>
      <c r="BF869" s="234">
        <f>IF(O869="snížená",K869,0)</f>
        <v>0</v>
      </c>
      <c r="BG869" s="234">
        <f>IF(O869="zákl. přenesená",K869,0)</f>
        <v>0</v>
      </c>
      <c r="BH869" s="234">
        <f>IF(O869="sníž. přenesená",K869,0)</f>
        <v>0</v>
      </c>
      <c r="BI869" s="234">
        <f>IF(O869="nulová",K869,0)</f>
        <v>0</v>
      </c>
      <c r="BJ869" s="17" t="s">
        <v>83</v>
      </c>
      <c r="BK869" s="234">
        <f>ROUND(P869*H869,2)</f>
        <v>0</v>
      </c>
      <c r="BL869" s="17" t="s">
        <v>198</v>
      </c>
      <c r="BM869" s="233" t="s">
        <v>1074</v>
      </c>
    </row>
    <row r="870" s="2" customFormat="1">
      <c r="A870" s="38"/>
      <c r="B870" s="39"/>
      <c r="C870" s="40"/>
      <c r="D870" s="235" t="s">
        <v>176</v>
      </c>
      <c r="E870" s="40"/>
      <c r="F870" s="236" t="s">
        <v>1761</v>
      </c>
      <c r="G870" s="40"/>
      <c r="H870" s="40"/>
      <c r="I870" s="237"/>
      <c r="J870" s="237"/>
      <c r="K870" s="40"/>
      <c r="L870" s="40"/>
      <c r="M870" s="44"/>
      <c r="N870" s="238"/>
      <c r="O870" s="239"/>
      <c r="P870" s="91"/>
      <c r="Q870" s="91"/>
      <c r="R870" s="91"/>
      <c r="S870" s="91"/>
      <c r="T870" s="91"/>
      <c r="U870" s="91"/>
      <c r="V870" s="91"/>
      <c r="W870" s="91"/>
      <c r="X870" s="92"/>
      <c r="Y870" s="38"/>
      <c r="Z870" s="38"/>
      <c r="AA870" s="38"/>
      <c r="AB870" s="38"/>
      <c r="AC870" s="38"/>
      <c r="AD870" s="38"/>
      <c r="AE870" s="38"/>
      <c r="AT870" s="17" t="s">
        <v>176</v>
      </c>
      <c r="AU870" s="17" t="s">
        <v>85</v>
      </c>
    </row>
    <row r="871" s="2" customFormat="1" ht="24.15" customHeight="1">
      <c r="A871" s="38"/>
      <c r="B871" s="39"/>
      <c r="C871" s="221" t="s">
        <v>635</v>
      </c>
      <c r="D871" s="221" t="s">
        <v>171</v>
      </c>
      <c r="E871" s="222" t="s">
        <v>1075</v>
      </c>
      <c r="F871" s="223" t="s">
        <v>1076</v>
      </c>
      <c r="G871" s="224" t="s">
        <v>226</v>
      </c>
      <c r="H871" s="225">
        <v>1.0329999999999998</v>
      </c>
      <c r="I871" s="226"/>
      <c r="J871" s="226"/>
      <c r="K871" s="227">
        <f>ROUND(P871*H871,2)</f>
        <v>0</v>
      </c>
      <c r="L871" s="223" t="s">
        <v>1</v>
      </c>
      <c r="M871" s="44"/>
      <c r="N871" s="228" t="s">
        <v>1</v>
      </c>
      <c r="O871" s="229" t="s">
        <v>39</v>
      </c>
      <c r="P871" s="230">
        <f>I871+J871</f>
        <v>0</v>
      </c>
      <c r="Q871" s="230">
        <f>ROUND(I871*H871,2)</f>
        <v>0</v>
      </c>
      <c r="R871" s="230">
        <f>ROUND(J871*H871,2)</f>
        <v>0</v>
      </c>
      <c r="S871" s="91"/>
      <c r="T871" s="231">
        <f>S871*H871</f>
        <v>0</v>
      </c>
      <c r="U871" s="231">
        <v>0</v>
      </c>
      <c r="V871" s="231">
        <f>U871*H871</f>
        <v>0</v>
      </c>
      <c r="W871" s="231">
        <v>0</v>
      </c>
      <c r="X871" s="232">
        <f>W871*H871</f>
        <v>0</v>
      </c>
      <c r="Y871" s="38"/>
      <c r="Z871" s="38"/>
      <c r="AA871" s="38"/>
      <c r="AB871" s="38"/>
      <c r="AC871" s="38"/>
      <c r="AD871" s="38"/>
      <c r="AE871" s="38"/>
      <c r="AR871" s="233" t="s">
        <v>198</v>
      </c>
      <c r="AT871" s="233" t="s">
        <v>171</v>
      </c>
      <c r="AU871" s="233" t="s">
        <v>85</v>
      </c>
      <c r="AY871" s="17" t="s">
        <v>168</v>
      </c>
      <c r="BE871" s="234">
        <f>IF(O871="základní",K871,0)</f>
        <v>0</v>
      </c>
      <c r="BF871" s="234">
        <f>IF(O871="snížená",K871,0)</f>
        <v>0</v>
      </c>
      <c r="BG871" s="234">
        <f>IF(O871="zákl. přenesená",K871,0)</f>
        <v>0</v>
      </c>
      <c r="BH871" s="234">
        <f>IF(O871="sníž. přenesená",K871,0)</f>
        <v>0</v>
      </c>
      <c r="BI871" s="234">
        <f>IF(O871="nulová",K871,0)</f>
        <v>0</v>
      </c>
      <c r="BJ871" s="17" t="s">
        <v>83</v>
      </c>
      <c r="BK871" s="234">
        <f>ROUND(P871*H871,2)</f>
        <v>0</v>
      </c>
      <c r="BL871" s="17" t="s">
        <v>198</v>
      </c>
      <c r="BM871" s="233" t="s">
        <v>1077</v>
      </c>
    </row>
    <row r="872" s="2" customFormat="1">
      <c r="A872" s="38"/>
      <c r="B872" s="39"/>
      <c r="C872" s="40"/>
      <c r="D872" s="235" t="s">
        <v>176</v>
      </c>
      <c r="E872" s="40"/>
      <c r="F872" s="236" t="s">
        <v>1076</v>
      </c>
      <c r="G872" s="40"/>
      <c r="H872" s="40"/>
      <c r="I872" s="237"/>
      <c r="J872" s="237"/>
      <c r="K872" s="40"/>
      <c r="L872" s="40"/>
      <c r="M872" s="44"/>
      <c r="N872" s="238"/>
      <c r="O872" s="239"/>
      <c r="P872" s="91"/>
      <c r="Q872" s="91"/>
      <c r="R872" s="91"/>
      <c r="S872" s="91"/>
      <c r="T872" s="91"/>
      <c r="U872" s="91"/>
      <c r="V872" s="91"/>
      <c r="W872" s="91"/>
      <c r="X872" s="92"/>
      <c r="Y872" s="38"/>
      <c r="Z872" s="38"/>
      <c r="AA872" s="38"/>
      <c r="AB872" s="38"/>
      <c r="AC872" s="38"/>
      <c r="AD872" s="38"/>
      <c r="AE872" s="38"/>
      <c r="AT872" s="17" t="s">
        <v>176</v>
      </c>
      <c r="AU872" s="17" t="s">
        <v>85</v>
      </c>
    </row>
    <row r="873" s="12" customFormat="1" ht="22.8" customHeight="1">
      <c r="A873" s="12"/>
      <c r="B873" s="204"/>
      <c r="C873" s="205"/>
      <c r="D873" s="206" t="s">
        <v>75</v>
      </c>
      <c r="E873" s="219" t="s">
        <v>1078</v>
      </c>
      <c r="F873" s="219" t="s">
        <v>1079</v>
      </c>
      <c r="G873" s="205"/>
      <c r="H873" s="205"/>
      <c r="I873" s="208"/>
      <c r="J873" s="208"/>
      <c r="K873" s="220">
        <f>BK873</f>
        <v>0</v>
      </c>
      <c r="L873" s="205"/>
      <c r="M873" s="210"/>
      <c r="N873" s="211"/>
      <c r="O873" s="212"/>
      <c r="P873" s="212"/>
      <c r="Q873" s="213">
        <f>SUM(Q874:Q1004)</f>
        <v>0</v>
      </c>
      <c r="R873" s="213">
        <f>SUM(R874:R1004)</f>
        <v>0</v>
      </c>
      <c r="S873" s="212"/>
      <c r="T873" s="214">
        <f>SUM(T874:T1004)</f>
        <v>0</v>
      </c>
      <c r="U873" s="212"/>
      <c r="V873" s="214">
        <f>SUM(V874:V1004)</f>
        <v>0</v>
      </c>
      <c r="W873" s="212"/>
      <c r="X873" s="215">
        <f>SUM(X874:X1004)</f>
        <v>0</v>
      </c>
      <c r="Y873" s="12"/>
      <c r="Z873" s="12"/>
      <c r="AA873" s="12"/>
      <c r="AB873" s="12"/>
      <c r="AC873" s="12"/>
      <c r="AD873" s="12"/>
      <c r="AE873" s="12"/>
      <c r="AR873" s="216" t="s">
        <v>85</v>
      </c>
      <c r="AT873" s="217" t="s">
        <v>75</v>
      </c>
      <c r="AU873" s="217" t="s">
        <v>83</v>
      </c>
      <c r="AY873" s="216" t="s">
        <v>168</v>
      </c>
      <c r="BK873" s="218">
        <f>SUM(BK874:BK1004)</f>
        <v>0</v>
      </c>
    </row>
    <row r="874" s="2" customFormat="1" ht="62.7" customHeight="1">
      <c r="A874" s="38"/>
      <c r="B874" s="39"/>
      <c r="C874" s="221" t="s">
        <v>1080</v>
      </c>
      <c r="D874" s="221" t="s">
        <v>171</v>
      </c>
      <c r="E874" s="222" t="s">
        <v>1252</v>
      </c>
      <c r="F874" s="223" t="s">
        <v>1253</v>
      </c>
      <c r="G874" s="224" t="s">
        <v>292</v>
      </c>
      <c r="H874" s="225">
        <v>1</v>
      </c>
      <c r="I874" s="226"/>
      <c r="J874" s="226"/>
      <c r="K874" s="227">
        <f>ROUND(P874*H874,2)</f>
        <v>0</v>
      </c>
      <c r="L874" s="223" t="s">
        <v>1</v>
      </c>
      <c r="M874" s="44"/>
      <c r="N874" s="228" t="s">
        <v>1</v>
      </c>
      <c r="O874" s="229" t="s">
        <v>39</v>
      </c>
      <c r="P874" s="230">
        <f>I874+J874</f>
        <v>0</v>
      </c>
      <c r="Q874" s="230">
        <f>ROUND(I874*H874,2)</f>
        <v>0</v>
      </c>
      <c r="R874" s="230">
        <f>ROUND(J874*H874,2)</f>
        <v>0</v>
      </c>
      <c r="S874" s="91"/>
      <c r="T874" s="231">
        <f>S874*H874</f>
        <v>0</v>
      </c>
      <c r="U874" s="231">
        <v>0</v>
      </c>
      <c r="V874" s="231">
        <f>U874*H874</f>
        <v>0</v>
      </c>
      <c r="W874" s="231">
        <v>0</v>
      </c>
      <c r="X874" s="232">
        <f>W874*H874</f>
        <v>0</v>
      </c>
      <c r="Y874" s="38"/>
      <c r="Z874" s="38"/>
      <c r="AA874" s="38"/>
      <c r="AB874" s="38"/>
      <c r="AC874" s="38"/>
      <c r="AD874" s="38"/>
      <c r="AE874" s="38"/>
      <c r="AR874" s="233" t="s">
        <v>198</v>
      </c>
      <c r="AT874" s="233" t="s">
        <v>171</v>
      </c>
      <c r="AU874" s="233" t="s">
        <v>85</v>
      </c>
      <c r="AY874" s="17" t="s">
        <v>168</v>
      </c>
      <c r="BE874" s="234">
        <f>IF(O874="základní",K874,0)</f>
        <v>0</v>
      </c>
      <c r="BF874" s="234">
        <f>IF(O874="snížená",K874,0)</f>
        <v>0</v>
      </c>
      <c r="BG874" s="234">
        <f>IF(O874="zákl. přenesená",K874,0)</f>
        <v>0</v>
      </c>
      <c r="BH874" s="234">
        <f>IF(O874="sníž. přenesená",K874,0)</f>
        <v>0</v>
      </c>
      <c r="BI874" s="234">
        <f>IF(O874="nulová",K874,0)</f>
        <v>0</v>
      </c>
      <c r="BJ874" s="17" t="s">
        <v>83</v>
      </c>
      <c r="BK874" s="234">
        <f>ROUND(P874*H874,2)</f>
        <v>0</v>
      </c>
      <c r="BL874" s="17" t="s">
        <v>198</v>
      </c>
      <c r="BM874" s="233" t="s">
        <v>1083</v>
      </c>
    </row>
    <row r="875" s="2" customFormat="1">
      <c r="A875" s="38"/>
      <c r="B875" s="39"/>
      <c r="C875" s="40"/>
      <c r="D875" s="235" t="s">
        <v>176</v>
      </c>
      <c r="E875" s="40"/>
      <c r="F875" s="236" t="s">
        <v>1253</v>
      </c>
      <c r="G875" s="40"/>
      <c r="H875" s="40"/>
      <c r="I875" s="237"/>
      <c r="J875" s="237"/>
      <c r="K875" s="40"/>
      <c r="L875" s="40"/>
      <c r="M875" s="44"/>
      <c r="N875" s="238"/>
      <c r="O875" s="239"/>
      <c r="P875" s="91"/>
      <c r="Q875" s="91"/>
      <c r="R875" s="91"/>
      <c r="S875" s="91"/>
      <c r="T875" s="91"/>
      <c r="U875" s="91"/>
      <c r="V875" s="91"/>
      <c r="W875" s="91"/>
      <c r="X875" s="92"/>
      <c r="Y875" s="38"/>
      <c r="Z875" s="38"/>
      <c r="AA875" s="38"/>
      <c r="AB875" s="38"/>
      <c r="AC875" s="38"/>
      <c r="AD875" s="38"/>
      <c r="AE875" s="38"/>
      <c r="AT875" s="17" t="s">
        <v>176</v>
      </c>
      <c r="AU875" s="17" t="s">
        <v>85</v>
      </c>
    </row>
    <row r="876" s="2" customFormat="1" ht="55.5" customHeight="1">
      <c r="A876" s="38"/>
      <c r="B876" s="39"/>
      <c r="C876" s="221" t="s">
        <v>639</v>
      </c>
      <c r="D876" s="221" t="s">
        <v>171</v>
      </c>
      <c r="E876" s="222" t="s">
        <v>1255</v>
      </c>
      <c r="F876" s="223" t="s">
        <v>1256</v>
      </c>
      <c r="G876" s="224" t="s">
        <v>292</v>
      </c>
      <c r="H876" s="225">
        <v>2</v>
      </c>
      <c r="I876" s="226"/>
      <c r="J876" s="226"/>
      <c r="K876" s="227">
        <f>ROUND(P876*H876,2)</f>
        <v>0</v>
      </c>
      <c r="L876" s="223" t="s">
        <v>1</v>
      </c>
      <c r="M876" s="44"/>
      <c r="N876" s="228" t="s">
        <v>1</v>
      </c>
      <c r="O876" s="229" t="s">
        <v>39</v>
      </c>
      <c r="P876" s="230">
        <f>I876+J876</f>
        <v>0</v>
      </c>
      <c r="Q876" s="230">
        <f>ROUND(I876*H876,2)</f>
        <v>0</v>
      </c>
      <c r="R876" s="230">
        <f>ROUND(J876*H876,2)</f>
        <v>0</v>
      </c>
      <c r="S876" s="91"/>
      <c r="T876" s="231">
        <f>S876*H876</f>
        <v>0</v>
      </c>
      <c r="U876" s="231">
        <v>0</v>
      </c>
      <c r="V876" s="231">
        <f>U876*H876</f>
        <v>0</v>
      </c>
      <c r="W876" s="231">
        <v>0</v>
      </c>
      <c r="X876" s="232">
        <f>W876*H876</f>
        <v>0</v>
      </c>
      <c r="Y876" s="38"/>
      <c r="Z876" s="38"/>
      <c r="AA876" s="38"/>
      <c r="AB876" s="38"/>
      <c r="AC876" s="38"/>
      <c r="AD876" s="38"/>
      <c r="AE876" s="38"/>
      <c r="AR876" s="233" t="s">
        <v>198</v>
      </c>
      <c r="AT876" s="233" t="s">
        <v>171</v>
      </c>
      <c r="AU876" s="233" t="s">
        <v>85</v>
      </c>
      <c r="AY876" s="17" t="s">
        <v>168</v>
      </c>
      <c r="BE876" s="234">
        <f>IF(O876="základní",K876,0)</f>
        <v>0</v>
      </c>
      <c r="BF876" s="234">
        <f>IF(O876="snížená",K876,0)</f>
        <v>0</v>
      </c>
      <c r="BG876" s="234">
        <f>IF(O876="zákl. přenesená",K876,0)</f>
        <v>0</v>
      </c>
      <c r="BH876" s="234">
        <f>IF(O876="sníž. přenesená",K876,0)</f>
        <v>0</v>
      </c>
      <c r="BI876" s="234">
        <f>IF(O876="nulová",K876,0)</f>
        <v>0</v>
      </c>
      <c r="BJ876" s="17" t="s">
        <v>83</v>
      </c>
      <c r="BK876" s="234">
        <f>ROUND(P876*H876,2)</f>
        <v>0</v>
      </c>
      <c r="BL876" s="17" t="s">
        <v>198</v>
      </c>
      <c r="BM876" s="233" t="s">
        <v>1087</v>
      </c>
    </row>
    <row r="877" s="2" customFormat="1">
      <c r="A877" s="38"/>
      <c r="B877" s="39"/>
      <c r="C877" s="40"/>
      <c r="D877" s="235" t="s">
        <v>176</v>
      </c>
      <c r="E877" s="40"/>
      <c r="F877" s="236" t="s">
        <v>1256</v>
      </c>
      <c r="G877" s="40"/>
      <c r="H877" s="40"/>
      <c r="I877" s="237"/>
      <c r="J877" s="237"/>
      <c r="K877" s="40"/>
      <c r="L877" s="40"/>
      <c r="M877" s="44"/>
      <c r="N877" s="238"/>
      <c r="O877" s="239"/>
      <c r="P877" s="91"/>
      <c r="Q877" s="91"/>
      <c r="R877" s="91"/>
      <c r="S877" s="91"/>
      <c r="T877" s="91"/>
      <c r="U877" s="91"/>
      <c r="V877" s="91"/>
      <c r="W877" s="91"/>
      <c r="X877" s="92"/>
      <c r="Y877" s="38"/>
      <c r="Z877" s="38"/>
      <c r="AA877" s="38"/>
      <c r="AB877" s="38"/>
      <c r="AC877" s="38"/>
      <c r="AD877" s="38"/>
      <c r="AE877" s="38"/>
      <c r="AT877" s="17" t="s">
        <v>176</v>
      </c>
      <c r="AU877" s="17" t="s">
        <v>85</v>
      </c>
    </row>
    <row r="878" s="2" customFormat="1" ht="33" customHeight="1">
      <c r="A878" s="38"/>
      <c r="B878" s="39"/>
      <c r="C878" s="221" t="s">
        <v>1088</v>
      </c>
      <c r="D878" s="221" t="s">
        <v>171</v>
      </c>
      <c r="E878" s="222" t="s">
        <v>1081</v>
      </c>
      <c r="F878" s="223" t="s">
        <v>1082</v>
      </c>
      <c r="G878" s="224" t="s">
        <v>203</v>
      </c>
      <c r="H878" s="225">
        <v>9.332</v>
      </c>
      <c r="I878" s="226"/>
      <c r="J878" s="226"/>
      <c r="K878" s="227">
        <f>ROUND(P878*H878,2)</f>
        <v>0</v>
      </c>
      <c r="L878" s="223" t="s">
        <v>1</v>
      </c>
      <c r="M878" s="44"/>
      <c r="N878" s="228" t="s">
        <v>1</v>
      </c>
      <c r="O878" s="229" t="s">
        <v>39</v>
      </c>
      <c r="P878" s="230">
        <f>I878+J878</f>
        <v>0</v>
      </c>
      <c r="Q878" s="230">
        <f>ROUND(I878*H878,2)</f>
        <v>0</v>
      </c>
      <c r="R878" s="230">
        <f>ROUND(J878*H878,2)</f>
        <v>0</v>
      </c>
      <c r="S878" s="91"/>
      <c r="T878" s="231">
        <f>S878*H878</f>
        <v>0</v>
      </c>
      <c r="U878" s="231">
        <v>0</v>
      </c>
      <c r="V878" s="231">
        <f>U878*H878</f>
        <v>0</v>
      </c>
      <c r="W878" s="231">
        <v>0</v>
      </c>
      <c r="X878" s="232">
        <f>W878*H878</f>
        <v>0</v>
      </c>
      <c r="Y878" s="38"/>
      <c r="Z878" s="38"/>
      <c r="AA878" s="38"/>
      <c r="AB878" s="38"/>
      <c r="AC878" s="38"/>
      <c r="AD878" s="38"/>
      <c r="AE878" s="38"/>
      <c r="AR878" s="233" t="s">
        <v>198</v>
      </c>
      <c r="AT878" s="233" t="s">
        <v>171</v>
      </c>
      <c r="AU878" s="233" t="s">
        <v>85</v>
      </c>
      <c r="AY878" s="17" t="s">
        <v>168</v>
      </c>
      <c r="BE878" s="234">
        <f>IF(O878="základní",K878,0)</f>
        <v>0</v>
      </c>
      <c r="BF878" s="234">
        <f>IF(O878="snížená",K878,0)</f>
        <v>0</v>
      </c>
      <c r="BG878" s="234">
        <f>IF(O878="zákl. přenesená",K878,0)</f>
        <v>0</v>
      </c>
      <c r="BH878" s="234">
        <f>IF(O878="sníž. přenesená",K878,0)</f>
        <v>0</v>
      </c>
      <c r="BI878" s="234">
        <f>IF(O878="nulová",K878,0)</f>
        <v>0</v>
      </c>
      <c r="BJ878" s="17" t="s">
        <v>83</v>
      </c>
      <c r="BK878" s="234">
        <f>ROUND(P878*H878,2)</f>
        <v>0</v>
      </c>
      <c r="BL878" s="17" t="s">
        <v>198</v>
      </c>
      <c r="BM878" s="233" t="s">
        <v>1091</v>
      </c>
    </row>
    <row r="879" s="2" customFormat="1">
      <c r="A879" s="38"/>
      <c r="B879" s="39"/>
      <c r="C879" s="40"/>
      <c r="D879" s="235" t="s">
        <v>176</v>
      </c>
      <c r="E879" s="40"/>
      <c r="F879" s="236" t="s">
        <v>1082</v>
      </c>
      <c r="G879" s="40"/>
      <c r="H879" s="40"/>
      <c r="I879" s="237"/>
      <c r="J879" s="237"/>
      <c r="K879" s="40"/>
      <c r="L879" s="40"/>
      <c r="M879" s="44"/>
      <c r="N879" s="238"/>
      <c r="O879" s="239"/>
      <c r="P879" s="91"/>
      <c r="Q879" s="91"/>
      <c r="R879" s="91"/>
      <c r="S879" s="91"/>
      <c r="T879" s="91"/>
      <c r="U879" s="91"/>
      <c r="V879" s="91"/>
      <c r="W879" s="91"/>
      <c r="X879" s="92"/>
      <c r="Y879" s="38"/>
      <c r="Z879" s="38"/>
      <c r="AA879" s="38"/>
      <c r="AB879" s="38"/>
      <c r="AC879" s="38"/>
      <c r="AD879" s="38"/>
      <c r="AE879" s="38"/>
      <c r="AT879" s="17" t="s">
        <v>176</v>
      </c>
      <c r="AU879" s="17" t="s">
        <v>85</v>
      </c>
    </row>
    <row r="880" s="13" customFormat="1">
      <c r="A880" s="13"/>
      <c r="B880" s="240"/>
      <c r="C880" s="241"/>
      <c r="D880" s="235" t="s">
        <v>205</v>
      </c>
      <c r="E880" s="242" t="s">
        <v>1</v>
      </c>
      <c r="F880" s="243" t="s">
        <v>1084</v>
      </c>
      <c r="G880" s="241"/>
      <c r="H880" s="244">
        <v>9.332</v>
      </c>
      <c r="I880" s="245"/>
      <c r="J880" s="245"/>
      <c r="K880" s="241"/>
      <c r="L880" s="241"/>
      <c r="M880" s="246"/>
      <c r="N880" s="247"/>
      <c r="O880" s="248"/>
      <c r="P880" s="248"/>
      <c r="Q880" s="248"/>
      <c r="R880" s="248"/>
      <c r="S880" s="248"/>
      <c r="T880" s="248"/>
      <c r="U880" s="248"/>
      <c r="V880" s="248"/>
      <c r="W880" s="248"/>
      <c r="X880" s="249"/>
      <c r="Y880" s="13"/>
      <c r="Z880" s="13"/>
      <c r="AA880" s="13"/>
      <c r="AB880" s="13"/>
      <c r="AC880" s="13"/>
      <c r="AD880" s="13"/>
      <c r="AE880" s="13"/>
      <c r="AT880" s="250" t="s">
        <v>205</v>
      </c>
      <c r="AU880" s="250" t="s">
        <v>85</v>
      </c>
      <c r="AV880" s="13" t="s">
        <v>85</v>
      </c>
      <c r="AW880" s="13" t="s">
        <v>5</v>
      </c>
      <c r="AX880" s="13" t="s">
        <v>76</v>
      </c>
      <c r="AY880" s="250" t="s">
        <v>168</v>
      </c>
    </row>
    <row r="881" s="14" customFormat="1">
      <c r="A881" s="14"/>
      <c r="B881" s="251"/>
      <c r="C881" s="252"/>
      <c r="D881" s="235" t="s">
        <v>205</v>
      </c>
      <c r="E881" s="253" t="s">
        <v>1</v>
      </c>
      <c r="F881" s="254" t="s">
        <v>207</v>
      </c>
      <c r="G881" s="252"/>
      <c r="H881" s="255">
        <v>9.332</v>
      </c>
      <c r="I881" s="256"/>
      <c r="J881" s="256"/>
      <c r="K881" s="252"/>
      <c r="L881" s="252"/>
      <c r="M881" s="257"/>
      <c r="N881" s="258"/>
      <c r="O881" s="259"/>
      <c r="P881" s="259"/>
      <c r="Q881" s="259"/>
      <c r="R881" s="259"/>
      <c r="S881" s="259"/>
      <c r="T881" s="259"/>
      <c r="U881" s="259"/>
      <c r="V881" s="259"/>
      <c r="W881" s="259"/>
      <c r="X881" s="260"/>
      <c r="Y881" s="14"/>
      <c r="Z881" s="14"/>
      <c r="AA881" s="14"/>
      <c r="AB881" s="14"/>
      <c r="AC881" s="14"/>
      <c r="AD881" s="14"/>
      <c r="AE881" s="14"/>
      <c r="AT881" s="261" t="s">
        <v>205</v>
      </c>
      <c r="AU881" s="261" t="s">
        <v>85</v>
      </c>
      <c r="AV881" s="14" t="s">
        <v>175</v>
      </c>
      <c r="AW881" s="14" t="s">
        <v>5</v>
      </c>
      <c r="AX881" s="14" t="s">
        <v>83</v>
      </c>
      <c r="AY881" s="261" t="s">
        <v>168</v>
      </c>
    </row>
    <row r="882" s="2" customFormat="1" ht="37.8" customHeight="1">
      <c r="A882" s="38"/>
      <c r="B882" s="39"/>
      <c r="C882" s="262" t="s">
        <v>645</v>
      </c>
      <c r="D882" s="262" t="s">
        <v>304</v>
      </c>
      <c r="E882" s="263" t="s">
        <v>1085</v>
      </c>
      <c r="F882" s="264" t="s">
        <v>1086</v>
      </c>
      <c r="G882" s="265" t="s">
        <v>203</v>
      </c>
      <c r="H882" s="266">
        <v>9.332</v>
      </c>
      <c r="I882" s="267"/>
      <c r="J882" s="268"/>
      <c r="K882" s="269">
        <f>ROUND(P882*H882,2)</f>
        <v>0</v>
      </c>
      <c r="L882" s="264" t="s">
        <v>1</v>
      </c>
      <c r="M882" s="270"/>
      <c r="N882" s="271" t="s">
        <v>1</v>
      </c>
      <c r="O882" s="229" t="s">
        <v>39</v>
      </c>
      <c r="P882" s="230">
        <f>I882+J882</f>
        <v>0</v>
      </c>
      <c r="Q882" s="230">
        <f>ROUND(I882*H882,2)</f>
        <v>0</v>
      </c>
      <c r="R882" s="230">
        <f>ROUND(J882*H882,2)</f>
        <v>0</v>
      </c>
      <c r="S882" s="91"/>
      <c r="T882" s="231">
        <f>S882*H882</f>
        <v>0</v>
      </c>
      <c r="U882" s="231">
        <v>0</v>
      </c>
      <c r="V882" s="231">
        <f>U882*H882</f>
        <v>0</v>
      </c>
      <c r="W882" s="231">
        <v>0</v>
      </c>
      <c r="X882" s="232">
        <f>W882*H882</f>
        <v>0</v>
      </c>
      <c r="Y882" s="38"/>
      <c r="Z882" s="38"/>
      <c r="AA882" s="38"/>
      <c r="AB882" s="38"/>
      <c r="AC882" s="38"/>
      <c r="AD882" s="38"/>
      <c r="AE882" s="38"/>
      <c r="AR882" s="233" t="s">
        <v>236</v>
      </c>
      <c r="AT882" s="233" t="s">
        <v>304</v>
      </c>
      <c r="AU882" s="233" t="s">
        <v>85</v>
      </c>
      <c r="AY882" s="17" t="s">
        <v>168</v>
      </c>
      <c r="BE882" s="234">
        <f>IF(O882="základní",K882,0)</f>
        <v>0</v>
      </c>
      <c r="BF882" s="234">
        <f>IF(O882="snížená",K882,0)</f>
        <v>0</v>
      </c>
      <c r="BG882" s="234">
        <f>IF(O882="zákl. přenesená",K882,0)</f>
        <v>0</v>
      </c>
      <c r="BH882" s="234">
        <f>IF(O882="sníž. přenesená",K882,0)</f>
        <v>0</v>
      </c>
      <c r="BI882" s="234">
        <f>IF(O882="nulová",K882,0)</f>
        <v>0</v>
      </c>
      <c r="BJ882" s="17" t="s">
        <v>83</v>
      </c>
      <c r="BK882" s="234">
        <f>ROUND(P882*H882,2)</f>
        <v>0</v>
      </c>
      <c r="BL882" s="17" t="s">
        <v>198</v>
      </c>
      <c r="BM882" s="233" t="s">
        <v>1094</v>
      </c>
    </row>
    <row r="883" s="2" customFormat="1">
      <c r="A883" s="38"/>
      <c r="B883" s="39"/>
      <c r="C883" s="40"/>
      <c r="D883" s="235" t="s">
        <v>176</v>
      </c>
      <c r="E883" s="40"/>
      <c r="F883" s="236" t="s">
        <v>1086</v>
      </c>
      <c r="G883" s="40"/>
      <c r="H883" s="40"/>
      <c r="I883" s="237"/>
      <c r="J883" s="237"/>
      <c r="K883" s="40"/>
      <c r="L883" s="40"/>
      <c r="M883" s="44"/>
      <c r="N883" s="238"/>
      <c r="O883" s="239"/>
      <c r="P883" s="91"/>
      <c r="Q883" s="91"/>
      <c r="R883" s="91"/>
      <c r="S883" s="91"/>
      <c r="T883" s="91"/>
      <c r="U883" s="91"/>
      <c r="V883" s="91"/>
      <c r="W883" s="91"/>
      <c r="X883" s="92"/>
      <c r="Y883" s="38"/>
      <c r="Z883" s="38"/>
      <c r="AA883" s="38"/>
      <c r="AB883" s="38"/>
      <c r="AC883" s="38"/>
      <c r="AD883" s="38"/>
      <c r="AE883" s="38"/>
      <c r="AT883" s="17" t="s">
        <v>176</v>
      </c>
      <c r="AU883" s="17" t="s">
        <v>85</v>
      </c>
    </row>
    <row r="884" s="2" customFormat="1" ht="16.5" customHeight="1">
      <c r="A884" s="38"/>
      <c r="B884" s="39"/>
      <c r="C884" s="262" t="s">
        <v>1101</v>
      </c>
      <c r="D884" s="262" t="s">
        <v>304</v>
      </c>
      <c r="E884" s="263" t="s">
        <v>1089</v>
      </c>
      <c r="F884" s="264" t="s">
        <v>1090</v>
      </c>
      <c r="G884" s="265" t="s">
        <v>292</v>
      </c>
      <c r="H884" s="266">
        <v>1.3899999999999998</v>
      </c>
      <c r="I884" s="267"/>
      <c r="J884" s="268"/>
      <c r="K884" s="269">
        <f>ROUND(P884*H884,2)</f>
        <v>0</v>
      </c>
      <c r="L884" s="264" t="s">
        <v>1</v>
      </c>
      <c r="M884" s="270"/>
      <c r="N884" s="271" t="s">
        <v>1</v>
      </c>
      <c r="O884" s="229" t="s">
        <v>39</v>
      </c>
      <c r="P884" s="230">
        <f>I884+J884</f>
        <v>0</v>
      </c>
      <c r="Q884" s="230">
        <f>ROUND(I884*H884,2)</f>
        <v>0</v>
      </c>
      <c r="R884" s="230">
        <f>ROUND(J884*H884,2)</f>
        <v>0</v>
      </c>
      <c r="S884" s="91"/>
      <c r="T884" s="231">
        <f>S884*H884</f>
        <v>0</v>
      </c>
      <c r="U884" s="231">
        <v>0</v>
      </c>
      <c r="V884" s="231">
        <f>U884*H884</f>
        <v>0</v>
      </c>
      <c r="W884" s="231">
        <v>0</v>
      </c>
      <c r="X884" s="232">
        <f>W884*H884</f>
        <v>0</v>
      </c>
      <c r="Y884" s="38"/>
      <c r="Z884" s="38"/>
      <c r="AA884" s="38"/>
      <c r="AB884" s="38"/>
      <c r="AC884" s="38"/>
      <c r="AD884" s="38"/>
      <c r="AE884" s="38"/>
      <c r="AR884" s="233" t="s">
        <v>236</v>
      </c>
      <c r="AT884" s="233" t="s">
        <v>304</v>
      </c>
      <c r="AU884" s="233" t="s">
        <v>85</v>
      </c>
      <c r="AY884" s="17" t="s">
        <v>168</v>
      </c>
      <c r="BE884" s="234">
        <f>IF(O884="základní",K884,0)</f>
        <v>0</v>
      </c>
      <c r="BF884" s="234">
        <f>IF(O884="snížená",K884,0)</f>
        <v>0</v>
      </c>
      <c r="BG884" s="234">
        <f>IF(O884="zákl. přenesená",K884,0)</f>
        <v>0</v>
      </c>
      <c r="BH884" s="234">
        <f>IF(O884="sníž. přenesená",K884,0)</f>
        <v>0</v>
      </c>
      <c r="BI884" s="234">
        <f>IF(O884="nulová",K884,0)</f>
        <v>0</v>
      </c>
      <c r="BJ884" s="17" t="s">
        <v>83</v>
      </c>
      <c r="BK884" s="234">
        <f>ROUND(P884*H884,2)</f>
        <v>0</v>
      </c>
      <c r="BL884" s="17" t="s">
        <v>198</v>
      </c>
      <c r="BM884" s="233" t="s">
        <v>1104</v>
      </c>
    </row>
    <row r="885" s="2" customFormat="1">
      <c r="A885" s="38"/>
      <c r="B885" s="39"/>
      <c r="C885" s="40"/>
      <c r="D885" s="235" t="s">
        <v>176</v>
      </c>
      <c r="E885" s="40"/>
      <c r="F885" s="236" t="s">
        <v>1090</v>
      </c>
      <c r="G885" s="40"/>
      <c r="H885" s="40"/>
      <c r="I885" s="237"/>
      <c r="J885" s="237"/>
      <c r="K885" s="40"/>
      <c r="L885" s="40"/>
      <c r="M885" s="44"/>
      <c r="N885" s="238"/>
      <c r="O885" s="239"/>
      <c r="P885" s="91"/>
      <c r="Q885" s="91"/>
      <c r="R885" s="91"/>
      <c r="S885" s="91"/>
      <c r="T885" s="91"/>
      <c r="U885" s="91"/>
      <c r="V885" s="91"/>
      <c r="W885" s="91"/>
      <c r="X885" s="92"/>
      <c r="Y885" s="38"/>
      <c r="Z885" s="38"/>
      <c r="AA885" s="38"/>
      <c r="AB885" s="38"/>
      <c r="AC885" s="38"/>
      <c r="AD885" s="38"/>
      <c r="AE885" s="38"/>
      <c r="AT885" s="17" t="s">
        <v>176</v>
      </c>
      <c r="AU885" s="17" t="s">
        <v>85</v>
      </c>
    </row>
    <row r="886" s="2" customFormat="1" ht="16.5" customHeight="1">
      <c r="A886" s="38"/>
      <c r="B886" s="39"/>
      <c r="C886" s="221" t="s">
        <v>653</v>
      </c>
      <c r="D886" s="221" t="s">
        <v>171</v>
      </c>
      <c r="E886" s="222" t="s">
        <v>1092</v>
      </c>
      <c r="F886" s="223" t="s">
        <v>1093</v>
      </c>
      <c r="G886" s="224" t="s">
        <v>203</v>
      </c>
      <c r="H886" s="225">
        <v>175.98</v>
      </c>
      <c r="I886" s="226"/>
      <c r="J886" s="226"/>
      <c r="K886" s="227">
        <f>ROUND(P886*H886,2)</f>
        <v>0</v>
      </c>
      <c r="L886" s="223" t="s">
        <v>1</v>
      </c>
      <c r="M886" s="44"/>
      <c r="N886" s="228" t="s">
        <v>1</v>
      </c>
      <c r="O886" s="229" t="s">
        <v>39</v>
      </c>
      <c r="P886" s="230">
        <f>I886+J886</f>
        <v>0</v>
      </c>
      <c r="Q886" s="230">
        <f>ROUND(I886*H886,2)</f>
        <v>0</v>
      </c>
      <c r="R886" s="230">
        <f>ROUND(J886*H886,2)</f>
        <v>0</v>
      </c>
      <c r="S886" s="91"/>
      <c r="T886" s="231">
        <f>S886*H886</f>
        <v>0</v>
      </c>
      <c r="U886" s="231">
        <v>0</v>
      </c>
      <c r="V886" s="231">
        <f>U886*H886</f>
        <v>0</v>
      </c>
      <c r="W886" s="231">
        <v>0</v>
      </c>
      <c r="X886" s="232">
        <f>W886*H886</f>
        <v>0</v>
      </c>
      <c r="Y886" s="38"/>
      <c r="Z886" s="38"/>
      <c r="AA886" s="38"/>
      <c r="AB886" s="38"/>
      <c r="AC886" s="38"/>
      <c r="AD886" s="38"/>
      <c r="AE886" s="38"/>
      <c r="AR886" s="233" t="s">
        <v>198</v>
      </c>
      <c r="AT886" s="233" t="s">
        <v>171</v>
      </c>
      <c r="AU886" s="233" t="s">
        <v>85</v>
      </c>
      <c r="AY886" s="17" t="s">
        <v>168</v>
      </c>
      <c r="BE886" s="234">
        <f>IF(O886="základní",K886,0)</f>
        <v>0</v>
      </c>
      <c r="BF886" s="234">
        <f>IF(O886="snížená",K886,0)</f>
        <v>0</v>
      </c>
      <c r="BG886" s="234">
        <f>IF(O886="zákl. přenesená",K886,0)</f>
        <v>0</v>
      </c>
      <c r="BH886" s="234">
        <f>IF(O886="sníž. přenesená",K886,0)</f>
        <v>0</v>
      </c>
      <c r="BI886" s="234">
        <f>IF(O886="nulová",K886,0)</f>
        <v>0</v>
      </c>
      <c r="BJ886" s="17" t="s">
        <v>83</v>
      </c>
      <c r="BK886" s="234">
        <f>ROUND(P886*H886,2)</f>
        <v>0</v>
      </c>
      <c r="BL886" s="17" t="s">
        <v>198</v>
      </c>
      <c r="BM886" s="233" t="s">
        <v>1108</v>
      </c>
    </row>
    <row r="887" s="2" customFormat="1">
      <c r="A887" s="38"/>
      <c r="B887" s="39"/>
      <c r="C887" s="40"/>
      <c r="D887" s="235" t="s">
        <v>176</v>
      </c>
      <c r="E887" s="40"/>
      <c r="F887" s="236" t="s">
        <v>1093</v>
      </c>
      <c r="G887" s="40"/>
      <c r="H887" s="40"/>
      <c r="I887" s="237"/>
      <c r="J887" s="237"/>
      <c r="K887" s="40"/>
      <c r="L887" s="40"/>
      <c r="M887" s="44"/>
      <c r="N887" s="238"/>
      <c r="O887" s="239"/>
      <c r="P887" s="91"/>
      <c r="Q887" s="91"/>
      <c r="R887" s="91"/>
      <c r="S887" s="91"/>
      <c r="T887" s="91"/>
      <c r="U887" s="91"/>
      <c r="V887" s="91"/>
      <c r="W887" s="91"/>
      <c r="X887" s="92"/>
      <c r="Y887" s="38"/>
      <c r="Z887" s="38"/>
      <c r="AA887" s="38"/>
      <c r="AB887" s="38"/>
      <c r="AC887" s="38"/>
      <c r="AD887" s="38"/>
      <c r="AE887" s="38"/>
      <c r="AT887" s="17" t="s">
        <v>176</v>
      </c>
      <c r="AU887" s="17" t="s">
        <v>85</v>
      </c>
    </row>
    <row r="888" s="13" customFormat="1">
      <c r="A888" s="13"/>
      <c r="B888" s="240"/>
      <c r="C888" s="241"/>
      <c r="D888" s="235" t="s">
        <v>205</v>
      </c>
      <c r="E888" s="242" t="s">
        <v>1</v>
      </c>
      <c r="F888" s="243" t="s">
        <v>1762</v>
      </c>
      <c r="G888" s="241"/>
      <c r="H888" s="244">
        <v>98.32</v>
      </c>
      <c r="I888" s="245"/>
      <c r="J888" s="245"/>
      <c r="K888" s="241"/>
      <c r="L888" s="241"/>
      <c r="M888" s="246"/>
      <c r="N888" s="247"/>
      <c r="O888" s="248"/>
      <c r="P888" s="248"/>
      <c r="Q888" s="248"/>
      <c r="R888" s="248"/>
      <c r="S888" s="248"/>
      <c r="T888" s="248"/>
      <c r="U888" s="248"/>
      <c r="V888" s="248"/>
      <c r="W888" s="248"/>
      <c r="X888" s="249"/>
      <c r="Y888" s="13"/>
      <c r="Z888" s="13"/>
      <c r="AA888" s="13"/>
      <c r="AB888" s="13"/>
      <c r="AC888" s="13"/>
      <c r="AD888" s="13"/>
      <c r="AE888" s="13"/>
      <c r="AT888" s="250" t="s">
        <v>205</v>
      </c>
      <c r="AU888" s="250" t="s">
        <v>85</v>
      </c>
      <c r="AV888" s="13" t="s">
        <v>85</v>
      </c>
      <c r="AW888" s="13" t="s">
        <v>5</v>
      </c>
      <c r="AX888" s="13" t="s">
        <v>76</v>
      </c>
      <c r="AY888" s="250" t="s">
        <v>168</v>
      </c>
    </row>
    <row r="889" s="13" customFormat="1">
      <c r="A889" s="13"/>
      <c r="B889" s="240"/>
      <c r="C889" s="241"/>
      <c r="D889" s="235" t="s">
        <v>205</v>
      </c>
      <c r="E889" s="242" t="s">
        <v>1</v>
      </c>
      <c r="F889" s="243" t="s">
        <v>1096</v>
      </c>
      <c r="G889" s="241"/>
      <c r="H889" s="244">
        <v>10.539999999999998</v>
      </c>
      <c r="I889" s="245"/>
      <c r="J889" s="245"/>
      <c r="K889" s="241"/>
      <c r="L889" s="241"/>
      <c r="M889" s="246"/>
      <c r="N889" s="247"/>
      <c r="O889" s="248"/>
      <c r="P889" s="248"/>
      <c r="Q889" s="248"/>
      <c r="R889" s="248"/>
      <c r="S889" s="248"/>
      <c r="T889" s="248"/>
      <c r="U889" s="248"/>
      <c r="V889" s="248"/>
      <c r="W889" s="248"/>
      <c r="X889" s="249"/>
      <c r="Y889" s="13"/>
      <c r="Z889" s="13"/>
      <c r="AA889" s="13"/>
      <c r="AB889" s="13"/>
      <c r="AC889" s="13"/>
      <c r="AD889" s="13"/>
      <c r="AE889" s="13"/>
      <c r="AT889" s="250" t="s">
        <v>205</v>
      </c>
      <c r="AU889" s="250" t="s">
        <v>85</v>
      </c>
      <c r="AV889" s="13" t="s">
        <v>85</v>
      </c>
      <c r="AW889" s="13" t="s">
        <v>5</v>
      </c>
      <c r="AX889" s="13" t="s">
        <v>76</v>
      </c>
      <c r="AY889" s="250" t="s">
        <v>168</v>
      </c>
    </row>
    <row r="890" s="13" customFormat="1">
      <c r="A890" s="13"/>
      <c r="B890" s="240"/>
      <c r="C890" s="241"/>
      <c r="D890" s="235" t="s">
        <v>205</v>
      </c>
      <c r="E890" s="242" t="s">
        <v>1</v>
      </c>
      <c r="F890" s="243" t="s">
        <v>1763</v>
      </c>
      <c r="G890" s="241"/>
      <c r="H890" s="244">
        <v>18.8</v>
      </c>
      <c r="I890" s="245"/>
      <c r="J890" s="245"/>
      <c r="K890" s="241"/>
      <c r="L890" s="241"/>
      <c r="M890" s="246"/>
      <c r="N890" s="247"/>
      <c r="O890" s="248"/>
      <c r="P890" s="248"/>
      <c r="Q890" s="248"/>
      <c r="R890" s="248"/>
      <c r="S890" s="248"/>
      <c r="T890" s="248"/>
      <c r="U890" s="248"/>
      <c r="V890" s="248"/>
      <c r="W890" s="248"/>
      <c r="X890" s="249"/>
      <c r="Y890" s="13"/>
      <c r="Z890" s="13"/>
      <c r="AA890" s="13"/>
      <c r="AB890" s="13"/>
      <c r="AC890" s="13"/>
      <c r="AD890" s="13"/>
      <c r="AE890" s="13"/>
      <c r="AT890" s="250" t="s">
        <v>205</v>
      </c>
      <c r="AU890" s="250" t="s">
        <v>85</v>
      </c>
      <c r="AV890" s="13" t="s">
        <v>85</v>
      </c>
      <c r="AW890" s="13" t="s">
        <v>5</v>
      </c>
      <c r="AX890" s="13" t="s">
        <v>76</v>
      </c>
      <c r="AY890" s="250" t="s">
        <v>168</v>
      </c>
    </row>
    <row r="891" s="13" customFormat="1">
      <c r="A891" s="13"/>
      <c r="B891" s="240"/>
      <c r="C891" s="241"/>
      <c r="D891" s="235" t="s">
        <v>205</v>
      </c>
      <c r="E891" s="242" t="s">
        <v>1</v>
      </c>
      <c r="F891" s="243" t="s">
        <v>1764</v>
      </c>
      <c r="G891" s="241"/>
      <c r="H891" s="244">
        <v>29.18</v>
      </c>
      <c r="I891" s="245"/>
      <c r="J891" s="245"/>
      <c r="K891" s="241"/>
      <c r="L891" s="241"/>
      <c r="M891" s="246"/>
      <c r="N891" s="247"/>
      <c r="O891" s="248"/>
      <c r="P891" s="248"/>
      <c r="Q891" s="248"/>
      <c r="R891" s="248"/>
      <c r="S891" s="248"/>
      <c r="T891" s="248"/>
      <c r="U891" s="248"/>
      <c r="V891" s="248"/>
      <c r="W891" s="248"/>
      <c r="X891" s="249"/>
      <c r="Y891" s="13"/>
      <c r="Z891" s="13"/>
      <c r="AA891" s="13"/>
      <c r="AB891" s="13"/>
      <c r="AC891" s="13"/>
      <c r="AD891" s="13"/>
      <c r="AE891" s="13"/>
      <c r="AT891" s="250" t="s">
        <v>205</v>
      </c>
      <c r="AU891" s="250" t="s">
        <v>85</v>
      </c>
      <c r="AV891" s="13" t="s">
        <v>85</v>
      </c>
      <c r="AW891" s="13" t="s">
        <v>5</v>
      </c>
      <c r="AX891" s="13" t="s">
        <v>76</v>
      </c>
      <c r="AY891" s="250" t="s">
        <v>168</v>
      </c>
    </row>
    <row r="892" s="15" customFormat="1">
      <c r="A892" s="15"/>
      <c r="B892" s="273"/>
      <c r="C892" s="274"/>
      <c r="D892" s="235" t="s">
        <v>205</v>
      </c>
      <c r="E892" s="275" t="s">
        <v>1</v>
      </c>
      <c r="F892" s="276" t="s">
        <v>1099</v>
      </c>
      <c r="G892" s="274"/>
      <c r="H892" s="277">
        <v>156.83999999999997</v>
      </c>
      <c r="I892" s="278"/>
      <c r="J892" s="278"/>
      <c r="K892" s="274"/>
      <c r="L892" s="274"/>
      <c r="M892" s="279"/>
      <c r="N892" s="280"/>
      <c r="O892" s="281"/>
      <c r="P892" s="281"/>
      <c r="Q892" s="281"/>
      <c r="R892" s="281"/>
      <c r="S892" s="281"/>
      <c r="T892" s="281"/>
      <c r="U892" s="281"/>
      <c r="V892" s="281"/>
      <c r="W892" s="281"/>
      <c r="X892" s="282"/>
      <c r="Y892" s="15"/>
      <c r="Z892" s="15"/>
      <c r="AA892" s="15"/>
      <c r="AB892" s="15"/>
      <c r="AC892" s="15"/>
      <c r="AD892" s="15"/>
      <c r="AE892" s="15"/>
      <c r="AT892" s="283" t="s">
        <v>205</v>
      </c>
      <c r="AU892" s="283" t="s">
        <v>85</v>
      </c>
      <c r="AV892" s="15" t="s">
        <v>179</v>
      </c>
      <c r="AW892" s="15" t="s">
        <v>5</v>
      </c>
      <c r="AX892" s="15" t="s">
        <v>76</v>
      </c>
      <c r="AY892" s="283" t="s">
        <v>168</v>
      </c>
    </row>
    <row r="893" s="13" customFormat="1">
      <c r="A893" s="13"/>
      <c r="B893" s="240"/>
      <c r="C893" s="241"/>
      <c r="D893" s="235" t="s">
        <v>205</v>
      </c>
      <c r="E893" s="242" t="s">
        <v>1</v>
      </c>
      <c r="F893" s="243" t="s">
        <v>1765</v>
      </c>
      <c r="G893" s="241"/>
      <c r="H893" s="244">
        <v>19.14</v>
      </c>
      <c r="I893" s="245"/>
      <c r="J893" s="245"/>
      <c r="K893" s="241"/>
      <c r="L893" s="241"/>
      <c r="M893" s="246"/>
      <c r="N893" s="247"/>
      <c r="O893" s="248"/>
      <c r="P893" s="248"/>
      <c r="Q893" s="248"/>
      <c r="R893" s="248"/>
      <c r="S893" s="248"/>
      <c r="T893" s="248"/>
      <c r="U893" s="248"/>
      <c r="V893" s="248"/>
      <c r="W893" s="248"/>
      <c r="X893" s="249"/>
      <c r="Y893" s="13"/>
      <c r="Z893" s="13"/>
      <c r="AA893" s="13"/>
      <c r="AB893" s="13"/>
      <c r="AC893" s="13"/>
      <c r="AD893" s="13"/>
      <c r="AE893" s="13"/>
      <c r="AT893" s="250" t="s">
        <v>205</v>
      </c>
      <c r="AU893" s="250" t="s">
        <v>85</v>
      </c>
      <c r="AV893" s="13" t="s">
        <v>85</v>
      </c>
      <c r="AW893" s="13" t="s">
        <v>5</v>
      </c>
      <c r="AX893" s="13" t="s">
        <v>76</v>
      </c>
      <c r="AY893" s="250" t="s">
        <v>168</v>
      </c>
    </row>
    <row r="894" s="14" customFormat="1">
      <c r="A894" s="14"/>
      <c r="B894" s="251"/>
      <c r="C894" s="252"/>
      <c r="D894" s="235" t="s">
        <v>205</v>
      </c>
      <c r="E894" s="253" t="s">
        <v>1</v>
      </c>
      <c r="F894" s="254" t="s">
        <v>207</v>
      </c>
      <c r="G894" s="252"/>
      <c r="H894" s="255">
        <v>175.97999999999997</v>
      </c>
      <c r="I894" s="256"/>
      <c r="J894" s="256"/>
      <c r="K894" s="252"/>
      <c r="L894" s="252"/>
      <c r="M894" s="257"/>
      <c r="N894" s="258"/>
      <c r="O894" s="259"/>
      <c r="P894" s="259"/>
      <c r="Q894" s="259"/>
      <c r="R894" s="259"/>
      <c r="S894" s="259"/>
      <c r="T894" s="259"/>
      <c r="U894" s="259"/>
      <c r="V894" s="259"/>
      <c r="W894" s="259"/>
      <c r="X894" s="260"/>
      <c r="Y894" s="14"/>
      <c r="Z894" s="14"/>
      <c r="AA894" s="14"/>
      <c r="AB894" s="14"/>
      <c r="AC894" s="14"/>
      <c r="AD894" s="14"/>
      <c r="AE894" s="14"/>
      <c r="AT894" s="261" t="s">
        <v>205</v>
      </c>
      <c r="AU894" s="261" t="s">
        <v>85</v>
      </c>
      <c r="AV894" s="14" t="s">
        <v>175</v>
      </c>
      <c r="AW894" s="14" t="s">
        <v>5</v>
      </c>
      <c r="AX894" s="14" t="s">
        <v>83</v>
      </c>
      <c r="AY894" s="261" t="s">
        <v>168</v>
      </c>
    </row>
    <row r="895" s="2" customFormat="1" ht="24.15" customHeight="1">
      <c r="A895" s="38"/>
      <c r="B895" s="39"/>
      <c r="C895" s="262" t="s">
        <v>1109</v>
      </c>
      <c r="D895" s="262" t="s">
        <v>304</v>
      </c>
      <c r="E895" s="263" t="s">
        <v>1102</v>
      </c>
      <c r="F895" s="264" t="s">
        <v>1103</v>
      </c>
      <c r="G895" s="265" t="s">
        <v>1</v>
      </c>
      <c r="H895" s="266">
        <v>184.779</v>
      </c>
      <c r="I895" s="267"/>
      <c r="J895" s="268"/>
      <c r="K895" s="269">
        <f>ROUND(P895*H895,2)</f>
        <v>0</v>
      </c>
      <c r="L895" s="264" t="s">
        <v>1</v>
      </c>
      <c r="M895" s="270"/>
      <c r="N895" s="271" t="s">
        <v>1</v>
      </c>
      <c r="O895" s="229" t="s">
        <v>39</v>
      </c>
      <c r="P895" s="230">
        <f>I895+J895</f>
        <v>0</v>
      </c>
      <c r="Q895" s="230">
        <f>ROUND(I895*H895,2)</f>
        <v>0</v>
      </c>
      <c r="R895" s="230">
        <f>ROUND(J895*H895,2)</f>
        <v>0</v>
      </c>
      <c r="S895" s="91"/>
      <c r="T895" s="231">
        <f>S895*H895</f>
        <v>0</v>
      </c>
      <c r="U895" s="231">
        <v>0</v>
      </c>
      <c r="V895" s="231">
        <f>U895*H895</f>
        <v>0</v>
      </c>
      <c r="W895" s="231">
        <v>0</v>
      </c>
      <c r="X895" s="232">
        <f>W895*H895</f>
        <v>0</v>
      </c>
      <c r="Y895" s="38"/>
      <c r="Z895" s="38"/>
      <c r="AA895" s="38"/>
      <c r="AB895" s="38"/>
      <c r="AC895" s="38"/>
      <c r="AD895" s="38"/>
      <c r="AE895" s="38"/>
      <c r="AR895" s="233" t="s">
        <v>236</v>
      </c>
      <c r="AT895" s="233" t="s">
        <v>304</v>
      </c>
      <c r="AU895" s="233" t="s">
        <v>85</v>
      </c>
      <c r="AY895" s="17" t="s">
        <v>168</v>
      </c>
      <c r="BE895" s="234">
        <f>IF(O895="základní",K895,0)</f>
        <v>0</v>
      </c>
      <c r="BF895" s="234">
        <f>IF(O895="snížená",K895,0)</f>
        <v>0</v>
      </c>
      <c r="BG895" s="234">
        <f>IF(O895="zákl. přenesená",K895,0)</f>
        <v>0</v>
      </c>
      <c r="BH895" s="234">
        <f>IF(O895="sníž. přenesená",K895,0)</f>
        <v>0</v>
      </c>
      <c r="BI895" s="234">
        <f>IF(O895="nulová",K895,0)</f>
        <v>0</v>
      </c>
      <c r="BJ895" s="17" t="s">
        <v>83</v>
      </c>
      <c r="BK895" s="234">
        <f>ROUND(P895*H895,2)</f>
        <v>0</v>
      </c>
      <c r="BL895" s="17" t="s">
        <v>198</v>
      </c>
      <c r="BM895" s="233" t="s">
        <v>1112</v>
      </c>
    </row>
    <row r="896" s="2" customFormat="1">
      <c r="A896" s="38"/>
      <c r="B896" s="39"/>
      <c r="C896" s="40"/>
      <c r="D896" s="235" t="s">
        <v>176</v>
      </c>
      <c r="E896" s="40"/>
      <c r="F896" s="236" t="s">
        <v>1103</v>
      </c>
      <c r="G896" s="40"/>
      <c r="H896" s="40"/>
      <c r="I896" s="237"/>
      <c r="J896" s="237"/>
      <c r="K896" s="40"/>
      <c r="L896" s="40"/>
      <c r="M896" s="44"/>
      <c r="N896" s="238"/>
      <c r="O896" s="239"/>
      <c r="P896" s="91"/>
      <c r="Q896" s="91"/>
      <c r="R896" s="91"/>
      <c r="S896" s="91"/>
      <c r="T896" s="91"/>
      <c r="U896" s="91"/>
      <c r="V896" s="91"/>
      <c r="W896" s="91"/>
      <c r="X896" s="92"/>
      <c r="Y896" s="38"/>
      <c r="Z896" s="38"/>
      <c r="AA896" s="38"/>
      <c r="AB896" s="38"/>
      <c r="AC896" s="38"/>
      <c r="AD896" s="38"/>
      <c r="AE896" s="38"/>
      <c r="AT896" s="17" t="s">
        <v>176</v>
      </c>
      <c r="AU896" s="17" t="s">
        <v>85</v>
      </c>
    </row>
    <row r="897" s="13" customFormat="1">
      <c r="A897" s="13"/>
      <c r="B897" s="240"/>
      <c r="C897" s="241"/>
      <c r="D897" s="235" t="s">
        <v>205</v>
      </c>
      <c r="E897" s="242" t="s">
        <v>1</v>
      </c>
      <c r="F897" s="243" t="s">
        <v>1766</v>
      </c>
      <c r="G897" s="241"/>
      <c r="H897" s="244">
        <v>184.779</v>
      </c>
      <c r="I897" s="245"/>
      <c r="J897" s="245"/>
      <c r="K897" s="241"/>
      <c r="L897" s="241"/>
      <c r="M897" s="246"/>
      <c r="N897" s="247"/>
      <c r="O897" s="248"/>
      <c r="P897" s="248"/>
      <c r="Q897" s="248"/>
      <c r="R897" s="248"/>
      <c r="S897" s="248"/>
      <c r="T897" s="248"/>
      <c r="U897" s="248"/>
      <c r="V897" s="248"/>
      <c r="W897" s="248"/>
      <c r="X897" s="249"/>
      <c r="Y897" s="13"/>
      <c r="Z897" s="13"/>
      <c r="AA897" s="13"/>
      <c r="AB897" s="13"/>
      <c r="AC897" s="13"/>
      <c r="AD897" s="13"/>
      <c r="AE897" s="13"/>
      <c r="AT897" s="250" t="s">
        <v>205</v>
      </c>
      <c r="AU897" s="250" t="s">
        <v>85</v>
      </c>
      <c r="AV897" s="13" t="s">
        <v>85</v>
      </c>
      <c r="AW897" s="13" t="s">
        <v>5</v>
      </c>
      <c r="AX897" s="13" t="s">
        <v>76</v>
      </c>
      <c r="AY897" s="250" t="s">
        <v>168</v>
      </c>
    </row>
    <row r="898" s="14" customFormat="1">
      <c r="A898" s="14"/>
      <c r="B898" s="251"/>
      <c r="C898" s="252"/>
      <c r="D898" s="235" t="s">
        <v>205</v>
      </c>
      <c r="E898" s="253" t="s">
        <v>1</v>
      </c>
      <c r="F898" s="254" t="s">
        <v>207</v>
      </c>
      <c r="G898" s="252"/>
      <c r="H898" s="255">
        <v>184.779</v>
      </c>
      <c r="I898" s="256"/>
      <c r="J898" s="256"/>
      <c r="K898" s="252"/>
      <c r="L898" s="252"/>
      <c r="M898" s="257"/>
      <c r="N898" s="258"/>
      <c r="O898" s="259"/>
      <c r="P898" s="259"/>
      <c r="Q898" s="259"/>
      <c r="R898" s="259"/>
      <c r="S898" s="259"/>
      <c r="T898" s="259"/>
      <c r="U898" s="259"/>
      <c r="V898" s="259"/>
      <c r="W898" s="259"/>
      <c r="X898" s="260"/>
      <c r="Y898" s="14"/>
      <c r="Z898" s="14"/>
      <c r="AA898" s="14"/>
      <c r="AB898" s="14"/>
      <c r="AC898" s="14"/>
      <c r="AD898" s="14"/>
      <c r="AE898" s="14"/>
      <c r="AT898" s="261" t="s">
        <v>205</v>
      </c>
      <c r="AU898" s="261" t="s">
        <v>85</v>
      </c>
      <c r="AV898" s="14" t="s">
        <v>175</v>
      </c>
      <c r="AW898" s="14" t="s">
        <v>5</v>
      </c>
      <c r="AX898" s="14" t="s">
        <v>83</v>
      </c>
      <c r="AY898" s="261" t="s">
        <v>168</v>
      </c>
    </row>
    <row r="899" s="2" customFormat="1" ht="24.15" customHeight="1">
      <c r="A899" s="38"/>
      <c r="B899" s="39"/>
      <c r="C899" s="221" t="s">
        <v>657</v>
      </c>
      <c r="D899" s="221" t="s">
        <v>171</v>
      </c>
      <c r="E899" s="222" t="s">
        <v>1106</v>
      </c>
      <c r="F899" s="223" t="s">
        <v>1107</v>
      </c>
      <c r="G899" s="224" t="s">
        <v>478</v>
      </c>
      <c r="H899" s="225">
        <v>17.399999999999998</v>
      </c>
      <c r="I899" s="226"/>
      <c r="J899" s="226"/>
      <c r="K899" s="227">
        <f>ROUND(P899*H899,2)</f>
        <v>0</v>
      </c>
      <c r="L899" s="223" t="s">
        <v>1</v>
      </c>
      <c r="M899" s="44"/>
      <c r="N899" s="228" t="s">
        <v>1</v>
      </c>
      <c r="O899" s="229" t="s">
        <v>39</v>
      </c>
      <c r="P899" s="230">
        <f>I899+J899</f>
        <v>0</v>
      </c>
      <c r="Q899" s="230">
        <f>ROUND(I899*H899,2)</f>
        <v>0</v>
      </c>
      <c r="R899" s="230">
        <f>ROUND(J899*H899,2)</f>
        <v>0</v>
      </c>
      <c r="S899" s="91"/>
      <c r="T899" s="231">
        <f>S899*H899</f>
        <v>0</v>
      </c>
      <c r="U899" s="231">
        <v>0</v>
      </c>
      <c r="V899" s="231">
        <f>U899*H899</f>
        <v>0</v>
      </c>
      <c r="W899" s="231">
        <v>0</v>
      </c>
      <c r="X899" s="232">
        <f>W899*H899</f>
        <v>0</v>
      </c>
      <c r="Y899" s="38"/>
      <c r="Z899" s="38"/>
      <c r="AA899" s="38"/>
      <c r="AB899" s="38"/>
      <c r="AC899" s="38"/>
      <c r="AD899" s="38"/>
      <c r="AE899" s="38"/>
      <c r="AR899" s="233" t="s">
        <v>198</v>
      </c>
      <c r="AT899" s="233" t="s">
        <v>171</v>
      </c>
      <c r="AU899" s="233" t="s">
        <v>85</v>
      </c>
      <c r="AY899" s="17" t="s">
        <v>168</v>
      </c>
      <c r="BE899" s="234">
        <f>IF(O899="základní",K899,0)</f>
        <v>0</v>
      </c>
      <c r="BF899" s="234">
        <f>IF(O899="snížená",K899,0)</f>
        <v>0</v>
      </c>
      <c r="BG899" s="234">
        <f>IF(O899="zákl. přenesená",K899,0)</f>
        <v>0</v>
      </c>
      <c r="BH899" s="234">
        <f>IF(O899="sníž. přenesená",K899,0)</f>
        <v>0</v>
      </c>
      <c r="BI899" s="234">
        <f>IF(O899="nulová",K899,0)</f>
        <v>0</v>
      </c>
      <c r="BJ899" s="17" t="s">
        <v>83</v>
      </c>
      <c r="BK899" s="234">
        <f>ROUND(P899*H899,2)</f>
        <v>0</v>
      </c>
      <c r="BL899" s="17" t="s">
        <v>198</v>
      </c>
      <c r="BM899" s="233" t="s">
        <v>1115</v>
      </c>
    </row>
    <row r="900" s="2" customFormat="1">
      <c r="A900" s="38"/>
      <c r="B900" s="39"/>
      <c r="C900" s="40"/>
      <c r="D900" s="235" t="s">
        <v>176</v>
      </c>
      <c r="E900" s="40"/>
      <c r="F900" s="236" t="s">
        <v>1107</v>
      </c>
      <c r="G900" s="40"/>
      <c r="H900" s="40"/>
      <c r="I900" s="237"/>
      <c r="J900" s="237"/>
      <c r="K900" s="40"/>
      <c r="L900" s="40"/>
      <c r="M900" s="44"/>
      <c r="N900" s="238"/>
      <c r="O900" s="239"/>
      <c r="P900" s="91"/>
      <c r="Q900" s="91"/>
      <c r="R900" s="91"/>
      <c r="S900" s="91"/>
      <c r="T900" s="91"/>
      <c r="U900" s="91"/>
      <c r="V900" s="91"/>
      <c r="W900" s="91"/>
      <c r="X900" s="92"/>
      <c r="Y900" s="38"/>
      <c r="Z900" s="38"/>
      <c r="AA900" s="38"/>
      <c r="AB900" s="38"/>
      <c r="AC900" s="38"/>
      <c r="AD900" s="38"/>
      <c r="AE900" s="38"/>
      <c r="AT900" s="17" t="s">
        <v>176</v>
      </c>
      <c r="AU900" s="17" t="s">
        <v>85</v>
      </c>
    </row>
    <row r="901" s="2" customFormat="1" ht="44.25" customHeight="1">
      <c r="A901" s="38"/>
      <c r="B901" s="39"/>
      <c r="C901" s="262" t="s">
        <v>1116</v>
      </c>
      <c r="D901" s="262" t="s">
        <v>304</v>
      </c>
      <c r="E901" s="263" t="s">
        <v>1110</v>
      </c>
      <c r="F901" s="264" t="s">
        <v>1111</v>
      </c>
      <c r="G901" s="265" t="s">
        <v>478</v>
      </c>
      <c r="H901" s="266">
        <v>17.399999999999998</v>
      </c>
      <c r="I901" s="267"/>
      <c r="J901" s="268"/>
      <c r="K901" s="269">
        <f>ROUND(P901*H901,2)</f>
        <v>0</v>
      </c>
      <c r="L901" s="264" t="s">
        <v>1</v>
      </c>
      <c r="M901" s="270"/>
      <c r="N901" s="271" t="s">
        <v>1</v>
      </c>
      <c r="O901" s="229" t="s">
        <v>39</v>
      </c>
      <c r="P901" s="230">
        <f>I901+J901</f>
        <v>0</v>
      </c>
      <c r="Q901" s="230">
        <f>ROUND(I901*H901,2)</f>
        <v>0</v>
      </c>
      <c r="R901" s="230">
        <f>ROUND(J901*H901,2)</f>
        <v>0</v>
      </c>
      <c r="S901" s="91"/>
      <c r="T901" s="231">
        <f>S901*H901</f>
        <v>0</v>
      </c>
      <c r="U901" s="231">
        <v>0</v>
      </c>
      <c r="V901" s="231">
        <f>U901*H901</f>
        <v>0</v>
      </c>
      <c r="W901" s="231">
        <v>0</v>
      </c>
      <c r="X901" s="232">
        <f>W901*H901</f>
        <v>0</v>
      </c>
      <c r="Y901" s="38"/>
      <c r="Z901" s="38"/>
      <c r="AA901" s="38"/>
      <c r="AB901" s="38"/>
      <c r="AC901" s="38"/>
      <c r="AD901" s="38"/>
      <c r="AE901" s="38"/>
      <c r="AR901" s="233" t="s">
        <v>236</v>
      </c>
      <c r="AT901" s="233" t="s">
        <v>304</v>
      </c>
      <c r="AU901" s="233" t="s">
        <v>85</v>
      </c>
      <c r="AY901" s="17" t="s">
        <v>168</v>
      </c>
      <c r="BE901" s="234">
        <f>IF(O901="základní",K901,0)</f>
        <v>0</v>
      </c>
      <c r="BF901" s="234">
        <f>IF(O901="snížená",K901,0)</f>
        <v>0</v>
      </c>
      <c r="BG901" s="234">
        <f>IF(O901="zákl. přenesená",K901,0)</f>
        <v>0</v>
      </c>
      <c r="BH901" s="234">
        <f>IF(O901="sníž. přenesená",K901,0)</f>
        <v>0</v>
      </c>
      <c r="BI901" s="234">
        <f>IF(O901="nulová",K901,0)</f>
        <v>0</v>
      </c>
      <c r="BJ901" s="17" t="s">
        <v>83</v>
      </c>
      <c r="BK901" s="234">
        <f>ROUND(P901*H901,2)</f>
        <v>0</v>
      </c>
      <c r="BL901" s="17" t="s">
        <v>198</v>
      </c>
      <c r="BM901" s="233" t="s">
        <v>1119</v>
      </c>
    </row>
    <row r="902" s="2" customFormat="1">
      <c r="A902" s="38"/>
      <c r="B902" s="39"/>
      <c r="C902" s="40"/>
      <c r="D902" s="235" t="s">
        <v>176</v>
      </c>
      <c r="E902" s="40"/>
      <c r="F902" s="236" t="s">
        <v>1111</v>
      </c>
      <c r="G902" s="40"/>
      <c r="H902" s="40"/>
      <c r="I902" s="237"/>
      <c r="J902" s="237"/>
      <c r="K902" s="40"/>
      <c r="L902" s="40"/>
      <c r="M902" s="44"/>
      <c r="N902" s="238"/>
      <c r="O902" s="239"/>
      <c r="P902" s="91"/>
      <c r="Q902" s="91"/>
      <c r="R902" s="91"/>
      <c r="S902" s="91"/>
      <c r="T902" s="91"/>
      <c r="U902" s="91"/>
      <c r="V902" s="91"/>
      <c r="W902" s="91"/>
      <c r="X902" s="92"/>
      <c r="Y902" s="38"/>
      <c r="Z902" s="38"/>
      <c r="AA902" s="38"/>
      <c r="AB902" s="38"/>
      <c r="AC902" s="38"/>
      <c r="AD902" s="38"/>
      <c r="AE902" s="38"/>
      <c r="AT902" s="17" t="s">
        <v>176</v>
      </c>
      <c r="AU902" s="17" t="s">
        <v>85</v>
      </c>
    </row>
    <row r="903" s="2" customFormat="1" ht="24.15" customHeight="1">
      <c r="A903" s="38"/>
      <c r="B903" s="39"/>
      <c r="C903" s="262" t="s">
        <v>660</v>
      </c>
      <c r="D903" s="262" t="s">
        <v>304</v>
      </c>
      <c r="E903" s="263" t="s">
        <v>1113</v>
      </c>
      <c r="F903" s="264" t="s">
        <v>1114</v>
      </c>
      <c r="G903" s="265" t="s">
        <v>292</v>
      </c>
      <c r="H903" s="266">
        <v>1</v>
      </c>
      <c r="I903" s="267"/>
      <c r="J903" s="268"/>
      <c r="K903" s="269">
        <f>ROUND(P903*H903,2)</f>
        <v>0</v>
      </c>
      <c r="L903" s="264" t="s">
        <v>1</v>
      </c>
      <c r="M903" s="270"/>
      <c r="N903" s="271" t="s">
        <v>1</v>
      </c>
      <c r="O903" s="229" t="s">
        <v>39</v>
      </c>
      <c r="P903" s="230">
        <f>I903+J903</f>
        <v>0</v>
      </c>
      <c r="Q903" s="230">
        <f>ROUND(I903*H903,2)</f>
        <v>0</v>
      </c>
      <c r="R903" s="230">
        <f>ROUND(J903*H903,2)</f>
        <v>0</v>
      </c>
      <c r="S903" s="91"/>
      <c r="T903" s="231">
        <f>S903*H903</f>
        <v>0</v>
      </c>
      <c r="U903" s="231">
        <v>0</v>
      </c>
      <c r="V903" s="231">
        <f>U903*H903</f>
        <v>0</v>
      </c>
      <c r="W903" s="231">
        <v>0</v>
      </c>
      <c r="X903" s="232">
        <f>W903*H903</f>
        <v>0</v>
      </c>
      <c r="Y903" s="38"/>
      <c r="Z903" s="38"/>
      <c r="AA903" s="38"/>
      <c r="AB903" s="38"/>
      <c r="AC903" s="38"/>
      <c r="AD903" s="38"/>
      <c r="AE903" s="38"/>
      <c r="AR903" s="233" t="s">
        <v>236</v>
      </c>
      <c r="AT903" s="233" t="s">
        <v>304</v>
      </c>
      <c r="AU903" s="233" t="s">
        <v>85</v>
      </c>
      <c r="AY903" s="17" t="s">
        <v>168</v>
      </c>
      <c r="BE903" s="234">
        <f>IF(O903="základní",K903,0)</f>
        <v>0</v>
      </c>
      <c r="BF903" s="234">
        <f>IF(O903="snížená",K903,0)</f>
        <v>0</v>
      </c>
      <c r="BG903" s="234">
        <f>IF(O903="zákl. přenesená",K903,0)</f>
        <v>0</v>
      </c>
      <c r="BH903" s="234">
        <f>IF(O903="sníž. přenesená",K903,0)</f>
        <v>0</v>
      </c>
      <c r="BI903" s="234">
        <f>IF(O903="nulová",K903,0)</f>
        <v>0</v>
      </c>
      <c r="BJ903" s="17" t="s">
        <v>83</v>
      </c>
      <c r="BK903" s="234">
        <f>ROUND(P903*H903,2)</f>
        <v>0</v>
      </c>
      <c r="BL903" s="17" t="s">
        <v>198</v>
      </c>
      <c r="BM903" s="233" t="s">
        <v>1123</v>
      </c>
    </row>
    <row r="904" s="2" customFormat="1">
      <c r="A904" s="38"/>
      <c r="B904" s="39"/>
      <c r="C904" s="40"/>
      <c r="D904" s="235" t="s">
        <v>176</v>
      </c>
      <c r="E904" s="40"/>
      <c r="F904" s="236" t="s">
        <v>1114</v>
      </c>
      <c r="G904" s="40"/>
      <c r="H904" s="40"/>
      <c r="I904" s="237"/>
      <c r="J904" s="237"/>
      <c r="K904" s="40"/>
      <c r="L904" s="40"/>
      <c r="M904" s="44"/>
      <c r="N904" s="238"/>
      <c r="O904" s="239"/>
      <c r="P904" s="91"/>
      <c r="Q904" s="91"/>
      <c r="R904" s="91"/>
      <c r="S904" s="91"/>
      <c r="T904" s="91"/>
      <c r="U904" s="91"/>
      <c r="V904" s="91"/>
      <c r="W904" s="91"/>
      <c r="X904" s="92"/>
      <c r="Y904" s="38"/>
      <c r="Z904" s="38"/>
      <c r="AA904" s="38"/>
      <c r="AB904" s="38"/>
      <c r="AC904" s="38"/>
      <c r="AD904" s="38"/>
      <c r="AE904" s="38"/>
      <c r="AT904" s="17" t="s">
        <v>176</v>
      </c>
      <c r="AU904" s="17" t="s">
        <v>85</v>
      </c>
    </row>
    <row r="905" s="2" customFormat="1" ht="24.15" customHeight="1">
      <c r="A905" s="38"/>
      <c r="B905" s="39"/>
      <c r="C905" s="221" t="s">
        <v>1125</v>
      </c>
      <c r="D905" s="221" t="s">
        <v>171</v>
      </c>
      <c r="E905" s="222" t="s">
        <v>1117</v>
      </c>
      <c r="F905" s="223" t="s">
        <v>1118</v>
      </c>
      <c r="G905" s="224" t="s">
        <v>478</v>
      </c>
      <c r="H905" s="225">
        <v>38.2</v>
      </c>
      <c r="I905" s="226"/>
      <c r="J905" s="226"/>
      <c r="K905" s="227">
        <f>ROUND(P905*H905,2)</f>
        <v>0</v>
      </c>
      <c r="L905" s="223" t="s">
        <v>1</v>
      </c>
      <c r="M905" s="44"/>
      <c r="N905" s="228" t="s">
        <v>1</v>
      </c>
      <c r="O905" s="229" t="s">
        <v>39</v>
      </c>
      <c r="P905" s="230">
        <f>I905+J905</f>
        <v>0</v>
      </c>
      <c r="Q905" s="230">
        <f>ROUND(I905*H905,2)</f>
        <v>0</v>
      </c>
      <c r="R905" s="230">
        <f>ROUND(J905*H905,2)</f>
        <v>0</v>
      </c>
      <c r="S905" s="91"/>
      <c r="T905" s="231">
        <f>S905*H905</f>
        <v>0</v>
      </c>
      <c r="U905" s="231">
        <v>0</v>
      </c>
      <c r="V905" s="231">
        <f>U905*H905</f>
        <v>0</v>
      </c>
      <c r="W905" s="231">
        <v>0</v>
      </c>
      <c r="X905" s="232">
        <f>W905*H905</f>
        <v>0</v>
      </c>
      <c r="Y905" s="38"/>
      <c r="Z905" s="38"/>
      <c r="AA905" s="38"/>
      <c r="AB905" s="38"/>
      <c r="AC905" s="38"/>
      <c r="AD905" s="38"/>
      <c r="AE905" s="38"/>
      <c r="AR905" s="233" t="s">
        <v>198</v>
      </c>
      <c r="AT905" s="233" t="s">
        <v>171</v>
      </c>
      <c r="AU905" s="233" t="s">
        <v>85</v>
      </c>
      <c r="AY905" s="17" t="s">
        <v>168</v>
      </c>
      <c r="BE905" s="234">
        <f>IF(O905="základní",K905,0)</f>
        <v>0</v>
      </c>
      <c r="BF905" s="234">
        <f>IF(O905="snížená",K905,0)</f>
        <v>0</v>
      </c>
      <c r="BG905" s="234">
        <f>IF(O905="zákl. přenesená",K905,0)</f>
        <v>0</v>
      </c>
      <c r="BH905" s="234">
        <f>IF(O905="sníž. přenesená",K905,0)</f>
        <v>0</v>
      </c>
      <c r="BI905" s="234">
        <f>IF(O905="nulová",K905,0)</f>
        <v>0</v>
      </c>
      <c r="BJ905" s="17" t="s">
        <v>83</v>
      </c>
      <c r="BK905" s="234">
        <f>ROUND(P905*H905,2)</f>
        <v>0</v>
      </c>
      <c r="BL905" s="17" t="s">
        <v>198</v>
      </c>
      <c r="BM905" s="233" t="s">
        <v>1128</v>
      </c>
    </row>
    <row r="906" s="2" customFormat="1">
      <c r="A906" s="38"/>
      <c r="B906" s="39"/>
      <c r="C906" s="40"/>
      <c r="D906" s="235" t="s">
        <v>176</v>
      </c>
      <c r="E906" s="40"/>
      <c r="F906" s="236" t="s">
        <v>1118</v>
      </c>
      <c r="G906" s="40"/>
      <c r="H906" s="40"/>
      <c r="I906" s="237"/>
      <c r="J906" s="237"/>
      <c r="K906" s="40"/>
      <c r="L906" s="40"/>
      <c r="M906" s="44"/>
      <c r="N906" s="238"/>
      <c r="O906" s="239"/>
      <c r="P906" s="91"/>
      <c r="Q906" s="91"/>
      <c r="R906" s="91"/>
      <c r="S906" s="91"/>
      <c r="T906" s="91"/>
      <c r="U906" s="91"/>
      <c r="V906" s="91"/>
      <c r="W906" s="91"/>
      <c r="X906" s="92"/>
      <c r="Y906" s="38"/>
      <c r="Z906" s="38"/>
      <c r="AA906" s="38"/>
      <c r="AB906" s="38"/>
      <c r="AC906" s="38"/>
      <c r="AD906" s="38"/>
      <c r="AE906" s="38"/>
      <c r="AT906" s="17" t="s">
        <v>176</v>
      </c>
      <c r="AU906" s="17" t="s">
        <v>85</v>
      </c>
    </row>
    <row r="907" s="13" customFormat="1">
      <c r="A907" s="13"/>
      <c r="B907" s="240"/>
      <c r="C907" s="241"/>
      <c r="D907" s="235" t="s">
        <v>205</v>
      </c>
      <c r="E907" s="242" t="s">
        <v>1</v>
      </c>
      <c r="F907" s="243" t="s">
        <v>1120</v>
      </c>
      <c r="G907" s="241"/>
      <c r="H907" s="244">
        <v>38.2</v>
      </c>
      <c r="I907" s="245"/>
      <c r="J907" s="245"/>
      <c r="K907" s="241"/>
      <c r="L907" s="241"/>
      <c r="M907" s="246"/>
      <c r="N907" s="247"/>
      <c r="O907" s="248"/>
      <c r="P907" s="248"/>
      <c r="Q907" s="248"/>
      <c r="R907" s="248"/>
      <c r="S907" s="248"/>
      <c r="T907" s="248"/>
      <c r="U907" s="248"/>
      <c r="V907" s="248"/>
      <c r="W907" s="248"/>
      <c r="X907" s="249"/>
      <c r="Y907" s="13"/>
      <c r="Z907" s="13"/>
      <c r="AA907" s="13"/>
      <c r="AB907" s="13"/>
      <c r="AC907" s="13"/>
      <c r="AD907" s="13"/>
      <c r="AE907" s="13"/>
      <c r="AT907" s="250" t="s">
        <v>205</v>
      </c>
      <c r="AU907" s="250" t="s">
        <v>85</v>
      </c>
      <c r="AV907" s="13" t="s">
        <v>85</v>
      </c>
      <c r="AW907" s="13" t="s">
        <v>5</v>
      </c>
      <c r="AX907" s="13" t="s">
        <v>76</v>
      </c>
      <c r="AY907" s="250" t="s">
        <v>168</v>
      </c>
    </row>
    <row r="908" s="14" customFormat="1">
      <c r="A908" s="14"/>
      <c r="B908" s="251"/>
      <c r="C908" s="252"/>
      <c r="D908" s="235" t="s">
        <v>205</v>
      </c>
      <c r="E908" s="253" t="s">
        <v>1</v>
      </c>
      <c r="F908" s="254" t="s">
        <v>207</v>
      </c>
      <c r="G908" s="252"/>
      <c r="H908" s="255">
        <v>38.2</v>
      </c>
      <c r="I908" s="256"/>
      <c r="J908" s="256"/>
      <c r="K908" s="252"/>
      <c r="L908" s="252"/>
      <c r="M908" s="257"/>
      <c r="N908" s="258"/>
      <c r="O908" s="259"/>
      <c r="P908" s="259"/>
      <c r="Q908" s="259"/>
      <c r="R908" s="259"/>
      <c r="S908" s="259"/>
      <c r="T908" s="259"/>
      <c r="U908" s="259"/>
      <c r="V908" s="259"/>
      <c r="W908" s="259"/>
      <c r="X908" s="260"/>
      <c r="Y908" s="14"/>
      <c r="Z908" s="14"/>
      <c r="AA908" s="14"/>
      <c r="AB908" s="14"/>
      <c r="AC908" s="14"/>
      <c r="AD908" s="14"/>
      <c r="AE908" s="14"/>
      <c r="AT908" s="261" t="s">
        <v>205</v>
      </c>
      <c r="AU908" s="261" t="s">
        <v>85</v>
      </c>
      <c r="AV908" s="14" t="s">
        <v>175</v>
      </c>
      <c r="AW908" s="14" t="s">
        <v>5</v>
      </c>
      <c r="AX908" s="14" t="s">
        <v>83</v>
      </c>
      <c r="AY908" s="261" t="s">
        <v>168</v>
      </c>
    </row>
    <row r="909" s="2" customFormat="1" ht="24.15" customHeight="1">
      <c r="A909" s="38"/>
      <c r="B909" s="39"/>
      <c r="C909" s="221" t="s">
        <v>665</v>
      </c>
      <c r="D909" s="221" t="s">
        <v>171</v>
      </c>
      <c r="E909" s="222" t="s">
        <v>1121</v>
      </c>
      <c r="F909" s="223" t="s">
        <v>1122</v>
      </c>
      <c r="G909" s="224" t="s">
        <v>478</v>
      </c>
      <c r="H909" s="225">
        <v>52</v>
      </c>
      <c r="I909" s="226"/>
      <c r="J909" s="226"/>
      <c r="K909" s="227">
        <f>ROUND(P909*H909,2)</f>
        <v>0</v>
      </c>
      <c r="L909" s="223" t="s">
        <v>1</v>
      </c>
      <c r="M909" s="44"/>
      <c r="N909" s="228" t="s">
        <v>1</v>
      </c>
      <c r="O909" s="229" t="s">
        <v>39</v>
      </c>
      <c r="P909" s="230">
        <f>I909+J909</f>
        <v>0</v>
      </c>
      <c r="Q909" s="230">
        <f>ROUND(I909*H909,2)</f>
        <v>0</v>
      </c>
      <c r="R909" s="230">
        <f>ROUND(J909*H909,2)</f>
        <v>0</v>
      </c>
      <c r="S909" s="91"/>
      <c r="T909" s="231">
        <f>S909*H909</f>
        <v>0</v>
      </c>
      <c r="U909" s="231">
        <v>0</v>
      </c>
      <c r="V909" s="231">
        <f>U909*H909</f>
        <v>0</v>
      </c>
      <c r="W909" s="231">
        <v>0</v>
      </c>
      <c r="X909" s="232">
        <f>W909*H909</f>
        <v>0</v>
      </c>
      <c r="Y909" s="38"/>
      <c r="Z909" s="38"/>
      <c r="AA909" s="38"/>
      <c r="AB909" s="38"/>
      <c r="AC909" s="38"/>
      <c r="AD909" s="38"/>
      <c r="AE909" s="38"/>
      <c r="AR909" s="233" t="s">
        <v>198</v>
      </c>
      <c r="AT909" s="233" t="s">
        <v>171</v>
      </c>
      <c r="AU909" s="233" t="s">
        <v>85</v>
      </c>
      <c r="AY909" s="17" t="s">
        <v>168</v>
      </c>
      <c r="BE909" s="234">
        <f>IF(O909="základní",K909,0)</f>
        <v>0</v>
      </c>
      <c r="BF909" s="234">
        <f>IF(O909="snížená",K909,0)</f>
        <v>0</v>
      </c>
      <c r="BG909" s="234">
        <f>IF(O909="zákl. přenesená",K909,0)</f>
        <v>0</v>
      </c>
      <c r="BH909" s="234">
        <f>IF(O909="sníž. přenesená",K909,0)</f>
        <v>0</v>
      </c>
      <c r="BI909" s="234">
        <f>IF(O909="nulová",K909,0)</f>
        <v>0</v>
      </c>
      <c r="BJ909" s="17" t="s">
        <v>83</v>
      </c>
      <c r="BK909" s="234">
        <f>ROUND(P909*H909,2)</f>
        <v>0</v>
      </c>
      <c r="BL909" s="17" t="s">
        <v>198</v>
      </c>
      <c r="BM909" s="233" t="s">
        <v>1131</v>
      </c>
    </row>
    <row r="910" s="2" customFormat="1">
      <c r="A910" s="38"/>
      <c r="B910" s="39"/>
      <c r="C910" s="40"/>
      <c r="D910" s="235" t="s">
        <v>176</v>
      </c>
      <c r="E910" s="40"/>
      <c r="F910" s="236" t="s">
        <v>1122</v>
      </c>
      <c r="G910" s="40"/>
      <c r="H910" s="40"/>
      <c r="I910" s="237"/>
      <c r="J910" s="237"/>
      <c r="K910" s="40"/>
      <c r="L910" s="40"/>
      <c r="M910" s="44"/>
      <c r="N910" s="238"/>
      <c r="O910" s="239"/>
      <c r="P910" s="91"/>
      <c r="Q910" s="91"/>
      <c r="R910" s="91"/>
      <c r="S910" s="91"/>
      <c r="T910" s="91"/>
      <c r="U910" s="91"/>
      <c r="V910" s="91"/>
      <c r="W910" s="91"/>
      <c r="X910" s="92"/>
      <c r="Y910" s="38"/>
      <c r="Z910" s="38"/>
      <c r="AA910" s="38"/>
      <c r="AB910" s="38"/>
      <c r="AC910" s="38"/>
      <c r="AD910" s="38"/>
      <c r="AE910" s="38"/>
      <c r="AT910" s="17" t="s">
        <v>176</v>
      </c>
      <c r="AU910" s="17" t="s">
        <v>85</v>
      </c>
    </row>
    <row r="911" s="13" customFormat="1">
      <c r="A911" s="13"/>
      <c r="B911" s="240"/>
      <c r="C911" s="241"/>
      <c r="D911" s="235" t="s">
        <v>205</v>
      </c>
      <c r="E911" s="242" t="s">
        <v>1</v>
      </c>
      <c r="F911" s="243" t="s">
        <v>1767</v>
      </c>
      <c r="G911" s="241"/>
      <c r="H911" s="244">
        <v>52</v>
      </c>
      <c r="I911" s="245"/>
      <c r="J911" s="245"/>
      <c r="K911" s="241"/>
      <c r="L911" s="241"/>
      <c r="M911" s="246"/>
      <c r="N911" s="247"/>
      <c r="O911" s="248"/>
      <c r="P911" s="248"/>
      <c r="Q911" s="248"/>
      <c r="R911" s="248"/>
      <c r="S911" s="248"/>
      <c r="T911" s="248"/>
      <c r="U911" s="248"/>
      <c r="V911" s="248"/>
      <c r="W911" s="248"/>
      <c r="X911" s="249"/>
      <c r="Y911" s="13"/>
      <c r="Z911" s="13"/>
      <c r="AA911" s="13"/>
      <c r="AB911" s="13"/>
      <c r="AC911" s="13"/>
      <c r="AD911" s="13"/>
      <c r="AE911" s="13"/>
      <c r="AT911" s="250" t="s">
        <v>205</v>
      </c>
      <c r="AU911" s="250" t="s">
        <v>85</v>
      </c>
      <c r="AV911" s="13" t="s">
        <v>85</v>
      </c>
      <c r="AW911" s="13" t="s">
        <v>5</v>
      </c>
      <c r="AX911" s="13" t="s">
        <v>76</v>
      </c>
      <c r="AY911" s="250" t="s">
        <v>168</v>
      </c>
    </row>
    <row r="912" s="14" customFormat="1">
      <c r="A912" s="14"/>
      <c r="B912" s="251"/>
      <c r="C912" s="252"/>
      <c r="D912" s="235" t="s">
        <v>205</v>
      </c>
      <c r="E912" s="253" t="s">
        <v>1</v>
      </c>
      <c r="F912" s="254" t="s">
        <v>207</v>
      </c>
      <c r="G912" s="252"/>
      <c r="H912" s="255">
        <v>52</v>
      </c>
      <c r="I912" s="256"/>
      <c r="J912" s="256"/>
      <c r="K912" s="252"/>
      <c r="L912" s="252"/>
      <c r="M912" s="257"/>
      <c r="N912" s="258"/>
      <c r="O912" s="259"/>
      <c r="P912" s="259"/>
      <c r="Q912" s="259"/>
      <c r="R912" s="259"/>
      <c r="S912" s="259"/>
      <c r="T912" s="259"/>
      <c r="U912" s="259"/>
      <c r="V912" s="259"/>
      <c r="W912" s="259"/>
      <c r="X912" s="260"/>
      <c r="Y912" s="14"/>
      <c r="Z912" s="14"/>
      <c r="AA912" s="14"/>
      <c r="AB912" s="14"/>
      <c r="AC912" s="14"/>
      <c r="AD912" s="14"/>
      <c r="AE912" s="14"/>
      <c r="AT912" s="261" t="s">
        <v>205</v>
      </c>
      <c r="AU912" s="261" t="s">
        <v>85</v>
      </c>
      <c r="AV912" s="14" t="s">
        <v>175</v>
      </c>
      <c r="AW912" s="14" t="s">
        <v>5</v>
      </c>
      <c r="AX912" s="14" t="s">
        <v>83</v>
      </c>
      <c r="AY912" s="261" t="s">
        <v>168</v>
      </c>
    </row>
    <row r="913" s="2" customFormat="1" ht="24.15" customHeight="1">
      <c r="A913" s="38"/>
      <c r="B913" s="39"/>
      <c r="C913" s="262" t="s">
        <v>1132</v>
      </c>
      <c r="D913" s="262" t="s">
        <v>304</v>
      </c>
      <c r="E913" s="263" t="s">
        <v>1126</v>
      </c>
      <c r="F913" s="264" t="s">
        <v>1127</v>
      </c>
      <c r="G913" s="265" t="s">
        <v>292</v>
      </c>
      <c r="H913" s="266">
        <v>52</v>
      </c>
      <c r="I913" s="267"/>
      <c r="J913" s="268"/>
      <c r="K913" s="269">
        <f>ROUND(P913*H913,2)</f>
        <v>0</v>
      </c>
      <c r="L913" s="264" t="s">
        <v>1</v>
      </c>
      <c r="M913" s="270"/>
      <c r="N913" s="271" t="s">
        <v>1</v>
      </c>
      <c r="O913" s="229" t="s">
        <v>39</v>
      </c>
      <c r="P913" s="230">
        <f>I913+J913</f>
        <v>0</v>
      </c>
      <c r="Q913" s="230">
        <f>ROUND(I913*H913,2)</f>
        <v>0</v>
      </c>
      <c r="R913" s="230">
        <f>ROUND(J913*H913,2)</f>
        <v>0</v>
      </c>
      <c r="S913" s="91"/>
      <c r="T913" s="231">
        <f>S913*H913</f>
        <v>0</v>
      </c>
      <c r="U913" s="231">
        <v>0</v>
      </c>
      <c r="V913" s="231">
        <f>U913*H913</f>
        <v>0</v>
      </c>
      <c r="W913" s="231">
        <v>0</v>
      </c>
      <c r="X913" s="232">
        <f>W913*H913</f>
        <v>0</v>
      </c>
      <c r="Y913" s="38"/>
      <c r="Z913" s="38"/>
      <c r="AA913" s="38"/>
      <c r="AB913" s="38"/>
      <c r="AC913" s="38"/>
      <c r="AD913" s="38"/>
      <c r="AE913" s="38"/>
      <c r="AR913" s="233" t="s">
        <v>236</v>
      </c>
      <c r="AT913" s="233" t="s">
        <v>304</v>
      </c>
      <c r="AU913" s="233" t="s">
        <v>85</v>
      </c>
      <c r="AY913" s="17" t="s">
        <v>168</v>
      </c>
      <c r="BE913" s="234">
        <f>IF(O913="základní",K913,0)</f>
        <v>0</v>
      </c>
      <c r="BF913" s="234">
        <f>IF(O913="snížená",K913,0)</f>
        <v>0</v>
      </c>
      <c r="BG913" s="234">
        <f>IF(O913="zákl. přenesená",K913,0)</f>
        <v>0</v>
      </c>
      <c r="BH913" s="234">
        <f>IF(O913="sníž. přenesená",K913,0)</f>
        <v>0</v>
      </c>
      <c r="BI913" s="234">
        <f>IF(O913="nulová",K913,0)</f>
        <v>0</v>
      </c>
      <c r="BJ913" s="17" t="s">
        <v>83</v>
      </c>
      <c r="BK913" s="234">
        <f>ROUND(P913*H913,2)</f>
        <v>0</v>
      </c>
      <c r="BL913" s="17" t="s">
        <v>198</v>
      </c>
      <c r="BM913" s="233" t="s">
        <v>1135</v>
      </c>
    </row>
    <row r="914" s="2" customFormat="1">
      <c r="A914" s="38"/>
      <c r="B914" s="39"/>
      <c r="C914" s="40"/>
      <c r="D914" s="235" t="s">
        <v>176</v>
      </c>
      <c r="E914" s="40"/>
      <c r="F914" s="236" t="s">
        <v>1127</v>
      </c>
      <c r="G914" s="40"/>
      <c r="H914" s="40"/>
      <c r="I914" s="237"/>
      <c r="J914" s="237"/>
      <c r="K914" s="40"/>
      <c r="L914" s="40"/>
      <c r="M914" s="44"/>
      <c r="N914" s="238"/>
      <c r="O914" s="239"/>
      <c r="P914" s="91"/>
      <c r="Q914" s="91"/>
      <c r="R914" s="91"/>
      <c r="S914" s="91"/>
      <c r="T914" s="91"/>
      <c r="U914" s="91"/>
      <c r="V914" s="91"/>
      <c r="W914" s="91"/>
      <c r="X914" s="92"/>
      <c r="Y914" s="38"/>
      <c r="Z914" s="38"/>
      <c r="AA914" s="38"/>
      <c r="AB914" s="38"/>
      <c r="AC914" s="38"/>
      <c r="AD914" s="38"/>
      <c r="AE914" s="38"/>
      <c r="AT914" s="17" t="s">
        <v>176</v>
      </c>
      <c r="AU914" s="17" t="s">
        <v>85</v>
      </c>
    </row>
    <row r="915" s="2" customFormat="1" ht="24.15" customHeight="1">
      <c r="A915" s="38"/>
      <c r="B915" s="39"/>
      <c r="C915" s="221" t="s">
        <v>670</v>
      </c>
      <c r="D915" s="221" t="s">
        <v>171</v>
      </c>
      <c r="E915" s="222" t="s">
        <v>1129</v>
      </c>
      <c r="F915" s="223" t="s">
        <v>1130</v>
      </c>
      <c r="G915" s="224" t="s">
        <v>478</v>
      </c>
      <c r="H915" s="225">
        <v>76.7</v>
      </c>
      <c r="I915" s="226"/>
      <c r="J915" s="226"/>
      <c r="K915" s="227">
        <f>ROUND(P915*H915,2)</f>
        <v>0</v>
      </c>
      <c r="L915" s="223" t="s">
        <v>1</v>
      </c>
      <c r="M915" s="44"/>
      <c r="N915" s="228" t="s">
        <v>1</v>
      </c>
      <c r="O915" s="229" t="s">
        <v>39</v>
      </c>
      <c r="P915" s="230">
        <f>I915+J915</f>
        <v>0</v>
      </c>
      <c r="Q915" s="230">
        <f>ROUND(I915*H915,2)</f>
        <v>0</v>
      </c>
      <c r="R915" s="230">
        <f>ROUND(J915*H915,2)</f>
        <v>0</v>
      </c>
      <c r="S915" s="91"/>
      <c r="T915" s="231">
        <f>S915*H915</f>
        <v>0</v>
      </c>
      <c r="U915" s="231">
        <v>0</v>
      </c>
      <c r="V915" s="231">
        <f>U915*H915</f>
        <v>0</v>
      </c>
      <c r="W915" s="231">
        <v>0</v>
      </c>
      <c r="X915" s="232">
        <f>W915*H915</f>
        <v>0</v>
      </c>
      <c r="Y915" s="38"/>
      <c r="Z915" s="38"/>
      <c r="AA915" s="38"/>
      <c r="AB915" s="38"/>
      <c r="AC915" s="38"/>
      <c r="AD915" s="38"/>
      <c r="AE915" s="38"/>
      <c r="AR915" s="233" t="s">
        <v>198</v>
      </c>
      <c r="AT915" s="233" t="s">
        <v>171</v>
      </c>
      <c r="AU915" s="233" t="s">
        <v>85</v>
      </c>
      <c r="AY915" s="17" t="s">
        <v>168</v>
      </c>
      <c r="BE915" s="234">
        <f>IF(O915="základní",K915,0)</f>
        <v>0</v>
      </c>
      <c r="BF915" s="234">
        <f>IF(O915="snížená",K915,0)</f>
        <v>0</v>
      </c>
      <c r="BG915" s="234">
        <f>IF(O915="zákl. přenesená",K915,0)</f>
        <v>0</v>
      </c>
      <c r="BH915" s="234">
        <f>IF(O915="sníž. přenesená",K915,0)</f>
        <v>0</v>
      </c>
      <c r="BI915" s="234">
        <f>IF(O915="nulová",K915,0)</f>
        <v>0</v>
      </c>
      <c r="BJ915" s="17" t="s">
        <v>83</v>
      </c>
      <c r="BK915" s="234">
        <f>ROUND(P915*H915,2)</f>
        <v>0</v>
      </c>
      <c r="BL915" s="17" t="s">
        <v>198</v>
      </c>
      <c r="BM915" s="233" t="s">
        <v>1138</v>
      </c>
    </row>
    <row r="916" s="2" customFormat="1">
      <c r="A916" s="38"/>
      <c r="B916" s="39"/>
      <c r="C916" s="40"/>
      <c r="D916" s="235" t="s">
        <v>176</v>
      </c>
      <c r="E916" s="40"/>
      <c r="F916" s="236" t="s">
        <v>1130</v>
      </c>
      <c r="G916" s="40"/>
      <c r="H916" s="40"/>
      <c r="I916" s="237"/>
      <c r="J916" s="237"/>
      <c r="K916" s="40"/>
      <c r="L916" s="40"/>
      <c r="M916" s="44"/>
      <c r="N916" s="238"/>
      <c r="O916" s="239"/>
      <c r="P916" s="91"/>
      <c r="Q916" s="91"/>
      <c r="R916" s="91"/>
      <c r="S916" s="91"/>
      <c r="T916" s="91"/>
      <c r="U916" s="91"/>
      <c r="V916" s="91"/>
      <c r="W916" s="91"/>
      <c r="X916" s="92"/>
      <c r="Y916" s="38"/>
      <c r="Z916" s="38"/>
      <c r="AA916" s="38"/>
      <c r="AB916" s="38"/>
      <c r="AC916" s="38"/>
      <c r="AD916" s="38"/>
      <c r="AE916" s="38"/>
      <c r="AT916" s="17" t="s">
        <v>176</v>
      </c>
      <c r="AU916" s="17" t="s">
        <v>85</v>
      </c>
    </row>
    <row r="917" s="2" customFormat="1" ht="44.25" customHeight="1">
      <c r="A917" s="38"/>
      <c r="B917" s="39"/>
      <c r="C917" s="262" t="s">
        <v>1141</v>
      </c>
      <c r="D917" s="262" t="s">
        <v>304</v>
      </c>
      <c r="E917" s="263" t="s">
        <v>1133</v>
      </c>
      <c r="F917" s="264" t="s">
        <v>1134</v>
      </c>
      <c r="G917" s="265" t="s">
        <v>478</v>
      </c>
      <c r="H917" s="266">
        <v>76.7</v>
      </c>
      <c r="I917" s="267"/>
      <c r="J917" s="268"/>
      <c r="K917" s="269">
        <f>ROUND(P917*H917,2)</f>
        <v>0</v>
      </c>
      <c r="L917" s="264" t="s">
        <v>1</v>
      </c>
      <c r="M917" s="270"/>
      <c r="N917" s="271" t="s">
        <v>1</v>
      </c>
      <c r="O917" s="229" t="s">
        <v>39</v>
      </c>
      <c r="P917" s="230">
        <f>I917+J917</f>
        <v>0</v>
      </c>
      <c r="Q917" s="230">
        <f>ROUND(I917*H917,2)</f>
        <v>0</v>
      </c>
      <c r="R917" s="230">
        <f>ROUND(J917*H917,2)</f>
        <v>0</v>
      </c>
      <c r="S917" s="91"/>
      <c r="T917" s="231">
        <f>S917*H917</f>
        <v>0</v>
      </c>
      <c r="U917" s="231">
        <v>0</v>
      </c>
      <c r="V917" s="231">
        <f>U917*H917</f>
        <v>0</v>
      </c>
      <c r="W917" s="231">
        <v>0</v>
      </c>
      <c r="X917" s="232">
        <f>W917*H917</f>
        <v>0</v>
      </c>
      <c r="Y917" s="38"/>
      <c r="Z917" s="38"/>
      <c r="AA917" s="38"/>
      <c r="AB917" s="38"/>
      <c r="AC917" s="38"/>
      <c r="AD917" s="38"/>
      <c r="AE917" s="38"/>
      <c r="AR917" s="233" t="s">
        <v>236</v>
      </c>
      <c r="AT917" s="233" t="s">
        <v>304</v>
      </c>
      <c r="AU917" s="233" t="s">
        <v>85</v>
      </c>
      <c r="AY917" s="17" t="s">
        <v>168</v>
      </c>
      <c r="BE917" s="234">
        <f>IF(O917="základní",K917,0)</f>
        <v>0</v>
      </c>
      <c r="BF917" s="234">
        <f>IF(O917="snížená",K917,0)</f>
        <v>0</v>
      </c>
      <c r="BG917" s="234">
        <f>IF(O917="zákl. přenesená",K917,0)</f>
        <v>0</v>
      </c>
      <c r="BH917" s="234">
        <f>IF(O917="sníž. přenesená",K917,0)</f>
        <v>0</v>
      </c>
      <c r="BI917" s="234">
        <f>IF(O917="nulová",K917,0)</f>
        <v>0</v>
      </c>
      <c r="BJ917" s="17" t="s">
        <v>83</v>
      </c>
      <c r="BK917" s="234">
        <f>ROUND(P917*H917,2)</f>
        <v>0</v>
      </c>
      <c r="BL917" s="17" t="s">
        <v>198</v>
      </c>
      <c r="BM917" s="233" t="s">
        <v>1144</v>
      </c>
    </row>
    <row r="918" s="2" customFormat="1">
      <c r="A918" s="38"/>
      <c r="B918" s="39"/>
      <c r="C918" s="40"/>
      <c r="D918" s="235" t="s">
        <v>176</v>
      </c>
      <c r="E918" s="40"/>
      <c r="F918" s="236" t="s">
        <v>1134</v>
      </c>
      <c r="G918" s="40"/>
      <c r="H918" s="40"/>
      <c r="I918" s="237"/>
      <c r="J918" s="237"/>
      <c r="K918" s="40"/>
      <c r="L918" s="40"/>
      <c r="M918" s="44"/>
      <c r="N918" s="238"/>
      <c r="O918" s="239"/>
      <c r="P918" s="91"/>
      <c r="Q918" s="91"/>
      <c r="R918" s="91"/>
      <c r="S918" s="91"/>
      <c r="T918" s="91"/>
      <c r="U918" s="91"/>
      <c r="V918" s="91"/>
      <c r="W918" s="91"/>
      <c r="X918" s="92"/>
      <c r="Y918" s="38"/>
      <c r="Z918" s="38"/>
      <c r="AA918" s="38"/>
      <c r="AB918" s="38"/>
      <c r="AC918" s="38"/>
      <c r="AD918" s="38"/>
      <c r="AE918" s="38"/>
      <c r="AT918" s="17" t="s">
        <v>176</v>
      </c>
      <c r="AU918" s="17" t="s">
        <v>85</v>
      </c>
    </row>
    <row r="919" s="2" customFormat="1" ht="24.15" customHeight="1">
      <c r="A919" s="38"/>
      <c r="B919" s="39"/>
      <c r="C919" s="221" t="s">
        <v>678</v>
      </c>
      <c r="D919" s="221" t="s">
        <v>171</v>
      </c>
      <c r="E919" s="222" t="s">
        <v>1136</v>
      </c>
      <c r="F919" s="223" t="s">
        <v>1137</v>
      </c>
      <c r="G919" s="224" t="s">
        <v>203</v>
      </c>
      <c r="H919" s="225">
        <v>43.158</v>
      </c>
      <c r="I919" s="226"/>
      <c r="J919" s="226"/>
      <c r="K919" s="227">
        <f>ROUND(P919*H919,2)</f>
        <v>0</v>
      </c>
      <c r="L919" s="223" t="s">
        <v>1</v>
      </c>
      <c r="M919" s="44"/>
      <c r="N919" s="228" t="s">
        <v>1</v>
      </c>
      <c r="O919" s="229" t="s">
        <v>39</v>
      </c>
      <c r="P919" s="230">
        <f>I919+J919</f>
        <v>0</v>
      </c>
      <c r="Q919" s="230">
        <f>ROUND(I919*H919,2)</f>
        <v>0</v>
      </c>
      <c r="R919" s="230">
        <f>ROUND(J919*H919,2)</f>
        <v>0</v>
      </c>
      <c r="S919" s="91"/>
      <c r="T919" s="231">
        <f>S919*H919</f>
        <v>0</v>
      </c>
      <c r="U919" s="231">
        <v>0</v>
      </c>
      <c r="V919" s="231">
        <f>U919*H919</f>
        <v>0</v>
      </c>
      <c r="W919" s="231">
        <v>0</v>
      </c>
      <c r="X919" s="232">
        <f>W919*H919</f>
        <v>0</v>
      </c>
      <c r="Y919" s="38"/>
      <c r="Z919" s="38"/>
      <c r="AA919" s="38"/>
      <c r="AB919" s="38"/>
      <c r="AC919" s="38"/>
      <c r="AD919" s="38"/>
      <c r="AE919" s="38"/>
      <c r="AR919" s="233" t="s">
        <v>198</v>
      </c>
      <c r="AT919" s="233" t="s">
        <v>171</v>
      </c>
      <c r="AU919" s="233" t="s">
        <v>85</v>
      </c>
      <c r="AY919" s="17" t="s">
        <v>168</v>
      </c>
      <c r="BE919" s="234">
        <f>IF(O919="základní",K919,0)</f>
        <v>0</v>
      </c>
      <c r="BF919" s="234">
        <f>IF(O919="snížená",K919,0)</f>
        <v>0</v>
      </c>
      <c r="BG919" s="234">
        <f>IF(O919="zákl. přenesená",K919,0)</f>
        <v>0</v>
      </c>
      <c r="BH919" s="234">
        <f>IF(O919="sníž. přenesená",K919,0)</f>
        <v>0</v>
      </c>
      <c r="BI919" s="234">
        <f>IF(O919="nulová",K919,0)</f>
        <v>0</v>
      </c>
      <c r="BJ919" s="17" t="s">
        <v>83</v>
      </c>
      <c r="BK919" s="234">
        <f>ROUND(P919*H919,2)</f>
        <v>0</v>
      </c>
      <c r="BL919" s="17" t="s">
        <v>198</v>
      </c>
      <c r="BM919" s="233" t="s">
        <v>1148</v>
      </c>
    </row>
    <row r="920" s="2" customFormat="1">
      <c r="A920" s="38"/>
      <c r="B920" s="39"/>
      <c r="C920" s="40"/>
      <c r="D920" s="235" t="s">
        <v>176</v>
      </c>
      <c r="E920" s="40"/>
      <c r="F920" s="236" t="s">
        <v>1137</v>
      </c>
      <c r="G920" s="40"/>
      <c r="H920" s="40"/>
      <c r="I920" s="237"/>
      <c r="J920" s="237"/>
      <c r="K920" s="40"/>
      <c r="L920" s="40"/>
      <c r="M920" s="44"/>
      <c r="N920" s="238"/>
      <c r="O920" s="239"/>
      <c r="P920" s="91"/>
      <c r="Q920" s="91"/>
      <c r="R920" s="91"/>
      <c r="S920" s="91"/>
      <c r="T920" s="91"/>
      <c r="U920" s="91"/>
      <c r="V920" s="91"/>
      <c r="W920" s="91"/>
      <c r="X920" s="92"/>
      <c r="Y920" s="38"/>
      <c r="Z920" s="38"/>
      <c r="AA920" s="38"/>
      <c r="AB920" s="38"/>
      <c r="AC920" s="38"/>
      <c r="AD920" s="38"/>
      <c r="AE920" s="38"/>
      <c r="AT920" s="17" t="s">
        <v>176</v>
      </c>
      <c r="AU920" s="17" t="s">
        <v>85</v>
      </c>
    </row>
    <row r="921" s="13" customFormat="1">
      <c r="A921" s="13"/>
      <c r="B921" s="240"/>
      <c r="C921" s="241"/>
      <c r="D921" s="235" t="s">
        <v>205</v>
      </c>
      <c r="E921" s="242" t="s">
        <v>1</v>
      </c>
      <c r="F921" s="243" t="s">
        <v>1768</v>
      </c>
      <c r="G921" s="241"/>
      <c r="H921" s="244">
        <v>26.508</v>
      </c>
      <c r="I921" s="245"/>
      <c r="J921" s="245"/>
      <c r="K921" s="241"/>
      <c r="L921" s="241"/>
      <c r="M921" s="246"/>
      <c r="N921" s="247"/>
      <c r="O921" s="248"/>
      <c r="P921" s="248"/>
      <c r="Q921" s="248"/>
      <c r="R921" s="248"/>
      <c r="S921" s="248"/>
      <c r="T921" s="248"/>
      <c r="U921" s="248"/>
      <c r="V921" s="248"/>
      <c r="W921" s="248"/>
      <c r="X921" s="249"/>
      <c r="Y921" s="13"/>
      <c r="Z921" s="13"/>
      <c r="AA921" s="13"/>
      <c r="AB921" s="13"/>
      <c r="AC921" s="13"/>
      <c r="AD921" s="13"/>
      <c r="AE921" s="13"/>
      <c r="AT921" s="250" t="s">
        <v>205</v>
      </c>
      <c r="AU921" s="250" t="s">
        <v>85</v>
      </c>
      <c r="AV921" s="13" t="s">
        <v>85</v>
      </c>
      <c r="AW921" s="13" t="s">
        <v>5</v>
      </c>
      <c r="AX921" s="13" t="s">
        <v>76</v>
      </c>
      <c r="AY921" s="250" t="s">
        <v>168</v>
      </c>
    </row>
    <row r="922" s="13" customFormat="1">
      <c r="A922" s="13"/>
      <c r="B922" s="240"/>
      <c r="C922" s="241"/>
      <c r="D922" s="235" t="s">
        <v>205</v>
      </c>
      <c r="E922" s="242" t="s">
        <v>1</v>
      </c>
      <c r="F922" s="243" t="s">
        <v>1140</v>
      </c>
      <c r="G922" s="241"/>
      <c r="H922" s="244">
        <v>16.649999999999998</v>
      </c>
      <c r="I922" s="245"/>
      <c r="J922" s="245"/>
      <c r="K922" s="241"/>
      <c r="L922" s="241"/>
      <c r="M922" s="246"/>
      <c r="N922" s="247"/>
      <c r="O922" s="248"/>
      <c r="P922" s="248"/>
      <c r="Q922" s="248"/>
      <c r="R922" s="248"/>
      <c r="S922" s="248"/>
      <c r="T922" s="248"/>
      <c r="U922" s="248"/>
      <c r="V922" s="248"/>
      <c r="W922" s="248"/>
      <c r="X922" s="249"/>
      <c r="Y922" s="13"/>
      <c r="Z922" s="13"/>
      <c r="AA922" s="13"/>
      <c r="AB922" s="13"/>
      <c r="AC922" s="13"/>
      <c r="AD922" s="13"/>
      <c r="AE922" s="13"/>
      <c r="AT922" s="250" t="s">
        <v>205</v>
      </c>
      <c r="AU922" s="250" t="s">
        <v>85</v>
      </c>
      <c r="AV922" s="13" t="s">
        <v>85</v>
      </c>
      <c r="AW922" s="13" t="s">
        <v>5</v>
      </c>
      <c r="AX922" s="13" t="s">
        <v>76</v>
      </c>
      <c r="AY922" s="250" t="s">
        <v>168</v>
      </c>
    </row>
    <row r="923" s="14" customFormat="1">
      <c r="A923" s="14"/>
      <c r="B923" s="251"/>
      <c r="C923" s="252"/>
      <c r="D923" s="235" t="s">
        <v>205</v>
      </c>
      <c r="E923" s="253" t="s">
        <v>1</v>
      </c>
      <c r="F923" s="254" t="s">
        <v>207</v>
      </c>
      <c r="G923" s="252"/>
      <c r="H923" s="255">
        <v>43.158</v>
      </c>
      <c r="I923" s="256"/>
      <c r="J923" s="256"/>
      <c r="K923" s="252"/>
      <c r="L923" s="252"/>
      <c r="M923" s="257"/>
      <c r="N923" s="258"/>
      <c r="O923" s="259"/>
      <c r="P923" s="259"/>
      <c r="Q923" s="259"/>
      <c r="R923" s="259"/>
      <c r="S923" s="259"/>
      <c r="T923" s="259"/>
      <c r="U923" s="259"/>
      <c r="V923" s="259"/>
      <c r="W923" s="259"/>
      <c r="X923" s="260"/>
      <c r="Y923" s="14"/>
      <c r="Z923" s="14"/>
      <c r="AA923" s="14"/>
      <c r="AB923" s="14"/>
      <c r="AC923" s="14"/>
      <c r="AD923" s="14"/>
      <c r="AE923" s="14"/>
      <c r="AT923" s="261" t="s">
        <v>205</v>
      </c>
      <c r="AU923" s="261" t="s">
        <v>85</v>
      </c>
      <c r="AV923" s="14" t="s">
        <v>175</v>
      </c>
      <c r="AW923" s="14" t="s">
        <v>5</v>
      </c>
      <c r="AX923" s="14" t="s">
        <v>83</v>
      </c>
      <c r="AY923" s="261" t="s">
        <v>168</v>
      </c>
    </row>
    <row r="924" s="2" customFormat="1" ht="16.5" customHeight="1">
      <c r="A924" s="38"/>
      <c r="B924" s="39"/>
      <c r="C924" s="262" t="s">
        <v>1150</v>
      </c>
      <c r="D924" s="262" t="s">
        <v>304</v>
      </c>
      <c r="E924" s="263" t="s">
        <v>1142</v>
      </c>
      <c r="F924" s="264" t="s">
        <v>1143</v>
      </c>
      <c r="G924" s="265" t="s">
        <v>203</v>
      </c>
      <c r="H924" s="266">
        <v>48.898</v>
      </c>
      <c r="I924" s="267"/>
      <c r="J924" s="268"/>
      <c r="K924" s="269">
        <f>ROUND(P924*H924,2)</f>
        <v>0</v>
      </c>
      <c r="L924" s="264" t="s">
        <v>1</v>
      </c>
      <c r="M924" s="270"/>
      <c r="N924" s="271" t="s">
        <v>1</v>
      </c>
      <c r="O924" s="229" t="s">
        <v>39</v>
      </c>
      <c r="P924" s="230">
        <f>I924+J924</f>
        <v>0</v>
      </c>
      <c r="Q924" s="230">
        <f>ROUND(I924*H924,2)</f>
        <v>0</v>
      </c>
      <c r="R924" s="230">
        <f>ROUND(J924*H924,2)</f>
        <v>0</v>
      </c>
      <c r="S924" s="91"/>
      <c r="T924" s="231">
        <f>S924*H924</f>
        <v>0</v>
      </c>
      <c r="U924" s="231">
        <v>0</v>
      </c>
      <c r="V924" s="231">
        <f>U924*H924</f>
        <v>0</v>
      </c>
      <c r="W924" s="231">
        <v>0</v>
      </c>
      <c r="X924" s="232">
        <f>W924*H924</f>
        <v>0</v>
      </c>
      <c r="Y924" s="38"/>
      <c r="Z924" s="38"/>
      <c r="AA924" s="38"/>
      <c r="AB924" s="38"/>
      <c r="AC924" s="38"/>
      <c r="AD924" s="38"/>
      <c r="AE924" s="38"/>
      <c r="AR924" s="233" t="s">
        <v>236</v>
      </c>
      <c r="AT924" s="233" t="s">
        <v>304</v>
      </c>
      <c r="AU924" s="233" t="s">
        <v>85</v>
      </c>
      <c r="AY924" s="17" t="s">
        <v>168</v>
      </c>
      <c r="BE924" s="234">
        <f>IF(O924="základní",K924,0)</f>
        <v>0</v>
      </c>
      <c r="BF924" s="234">
        <f>IF(O924="snížená",K924,0)</f>
        <v>0</v>
      </c>
      <c r="BG924" s="234">
        <f>IF(O924="zákl. přenesená",K924,0)</f>
        <v>0</v>
      </c>
      <c r="BH924" s="234">
        <f>IF(O924="sníž. přenesená",K924,0)</f>
        <v>0</v>
      </c>
      <c r="BI924" s="234">
        <f>IF(O924="nulová",K924,0)</f>
        <v>0</v>
      </c>
      <c r="BJ924" s="17" t="s">
        <v>83</v>
      </c>
      <c r="BK924" s="234">
        <f>ROUND(P924*H924,2)</f>
        <v>0</v>
      </c>
      <c r="BL924" s="17" t="s">
        <v>198</v>
      </c>
      <c r="BM924" s="233" t="s">
        <v>1153</v>
      </c>
    </row>
    <row r="925" s="2" customFormat="1">
      <c r="A925" s="38"/>
      <c r="B925" s="39"/>
      <c r="C925" s="40"/>
      <c r="D925" s="235" t="s">
        <v>176</v>
      </c>
      <c r="E925" s="40"/>
      <c r="F925" s="236" t="s">
        <v>1143</v>
      </c>
      <c r="G925" s="40"/>
      <c r="H925" s="40"/>
      <c r="I925" s="237"/>
      <c r="J925" s="237"/>
      <c r="K925" s="40"/>
      <c r="L925" s="40"/>
      <c r="M925" s="44"/>
      <c r="N925" s="238"/>
      <c r="O925" s="239"/>
      <c r="P925" s="91"/>
      <c r="Q925" s="91"/>
      <c r="R925" s="91"/>
      <c r="S925" s="91"/>
      <c r="T925" s="91"/>
      <c r="U925" s="91"/>
      <c r="V925" s="91"/>
      <c r="W925" s="91"/>
      <c r="X925" s="92"/>
      <c r="Y925" s="38"/>
      <c r="Z925" s="38"/>
      <c r="AA925" s="38"/>
      <c r="AB925" s="38"/>
      <c r="AC925" s="38"/>
      <c r="AD925" s="38"/>
      <c r="AE925" s="38"/>
      <c r="AT925" s="17" t="s">
        <v>176</v>
      </c>
      <c r="AU925" s="17" t="s">
        <v>85</v>
      </c>
    </row>
    <row r="926" s="13" customFormat="1">
      <c r="A926" s="13"/>
      <c r="B926" s="240"/>
      <c r="C926" s="241"/>
      <c r="D926" s="235" t="s">
        <v>205</v>
      </c>
      <c r="E926" s="242" t="s">
        <v>1</v>
      </c>
      <c r="F926" s="243" t="s">
        <v>1769</v>
      </c>
      <c r="G926" s="241"/>
      <c r="H926" s="244">
        <v>48.898</v>
      </c>
      <c r="I926" s="245"/>
      <c r="J926" s="245"/>
      <c r="K926" s="241"/>
      <c r="L926" s="241"/>
      <c r="M926" s="246"/>
      <c r="N926" s="247"/>
      <c r="O926" s="248"/>
      <c r="P926" s="248"/>
      <c r="Q926" s="248"/>
      <c r="R926" s="248"/>
      <c r="S926" s="248"/>
      <c r="T926" s="248"/>
      <c r="U926" s="248"/>
      <c r="V926" s="248"/>
      <c r="W926" s="248"/>
      <c r="X926" s="249"/>
      <c r="Y926" s="13"/>
      <c r="Z926" s="13"/>
      <c r="AA926" s="13"/>
      <c r="AB926" s="13"/>
      <c r="AC926" s="13"/>
      <c r="AD926" s="13"/>
      <c r="AE926" s="13"/>
      <c r="AT926" s="250" t="s">
        <v>205</v>
      </c>
      <c r="AU926" s="250" t="s">
        <v>85</v>
      </c>
      <c r="AV926" s="13" t="s">
        <v>85</v>
      </c>
      <c r="AW926" s="13" t="s">
        <v>5</v>
      </c>
      <c r="AX926" s="13" t="s">
        <v>76</v>
      </c>
      <c r="AY926" s="250" t="s">
        <v>168</v>
      </c>
    </row>
    <row r="927" s="14" customFormat="1">
      <c r="A927" s="14"/>
      <c r="B927" s="251"/>
      <c r="C927" s="252"/>
      <c r="D927" s="235" t="s">
        <v>205</v>
      </c>
      <c r="E927" s="253" t="s">
        <v>1</v>
      </c>
      <c r="F927" s="254" t="s">
        <v>207</v>
      </c>
      <c r="G927" s="252"/>
      <c r="H927" s="255">
        <v>48.898</v>
      </c>
      <c r="I927" s="256"/>
      <c r="J927" s="256"/>
      <c r="K927" s="252"/>
      <c r="L927" s="252"/>
      <c r="M927" s="257"/>
      <c r="N927" s="258"/>
      <c r="O927" s="259"/>
      <c r="P927" s="259"/>
      <c r="Q927" s="259"/>
      <c r="R927" s="259"/>
      <c r="S927" s="259"/>
      <c r="T927" s="259"/>
      <c r="U927" s="259"/>
      <c r="V927" s="259"/>
      <c r="W927" s="259"/>
      <c r="X927" s="260"/>
      <c r="Y927" s="14"/>
      <c r="Z927" s="14"/>
      <c r="AA927" s="14"/>
      <c r="AB927" s="14"/>
      <c r="AC927" s="14"/>
      <c r="AD927" s="14"/>
      <c r="AE927" s="14"/>
      <c r="AT927" s="261" t="s">
        <v>205</v>
      </c>
      <c r="AU927" s="261" t="s">
        <v>85</v>
      </c>
      <c r="AV927" s="14" t="s">
        <v>175</v>
      </c>
      <c r="AW927" s="14" t="s">
        <v>5</v>
      </c>
      <c r="AX927" s="14" t="s">
        <v>83</v>
      </c>
      <c r="AY927" s="261" t="s">
        <v>168</v>
      </c>
    </row>
    <row r="928" s="2" customFormat="1" ht="16.5" customHeight="1">
      <c r="A928" s="38"/>
      <c r="B928" s="39"/>
      <c r="C928" s="221" t="s">
        <v>683</v>
      </c>
      <c r="D928" s="221" t="s">
        <v>171</v>
      </c>
      <c r="E928" s="222" t="s">
        <v>1146</v>
      </c>
      <c r="F928" s="223" t="s">
        <v>1147</v>
      </c>
      <c r="G928" s="224" t="s">
        <v>203</v>
      </c>
      <c r="H928" s="225">
        <v>53.8</v>
      </c>
      <c r="I928" s="226"/>
      <c r="J928" s="226"/>
      <c r="K928" s="227">
        <f>ROUND(P928*H928,2)</f>
        <v>0</v>
      </c>
      <c r="L928" s="223" t="s">
        <v>1</v>
      </c>
      <c r="M928" s="44"/>
      <c r="N928" s="228" t="s">
        <v>1</v>
      </c>
      <c r="O928" s="229" t="s">
        <v>39</v>
      </c>
      <c r="P928" s="230">
        <f>I928+J928</f>
        <v>0</v>
      </c>
      <c r="Q928" s="230">
        <f>ROUND(I928*H928,2)</f>
        <v>0</v>
      </c>
      <c r="R928" s="230">
        <f>ROUND(J928*H928,2)</f>
        <v>0</v>
      </c>
      <c r="S928" s="91"/>
      <c r="T928" s="231">
        <f>S928*H928</f>
        <v>0</v>
      </c>
      <c r="U928" s="231">
        <v>0</v>
      </c>
      <c r="V928" s="231">
        <f>U928*H928</f>
        <v>0</v>
      </c>
      <c r="W928" s="231">
        <v>0</v>
      </c>
      <c r="X928" s="232">
        <f>W928*H928</f>
        <v>0</v>
      </c>
      <c r="Y928" s="38"/>
      <c r="Z928" s="38"/>
      <c r="AA928" s="38"/>
      <c r="AB928" s="38"/>
      <c r="AC928" s="38"/>
      <c r="AD928" s="38"/>
      <c r="AE928" s="38"/>
      <c r="AR928" s="233" t="s">
        <v>198</v>
      </c>
      <c r="AT928" s="233" t="s">
        <v>171</v>
      </c>
      <c r="AU928" s="233" t="s">
        <v>85</v>
      </c>
      <c r="AY928" s="17" t="s">
        <v>168</v>
      </c>
      <c r="BE928" s="234">
        <f>IF(O928="základní",K928,0)</f>
        <v>0</v>
      </c>
      <c r="BF928" s="234">
        <f>IF(O928="snížená",K928,0)</f>
        <v>0</v>
      </c>
      <c r="BG928" s="234">
        <f>IF(O928="zákl. přenesená",K928,0)</f>
        <v>0</v>
      </c>
      <c r="BH928" s="234">
        <f>IF(O928="sníž. přenesená",K928,0)</f>
        <v>0</v>
      </c>
      <c r="BI928" s="234">
        <f>IF(O928="nulová",K928,0)</f>
        <v>0</v>
      </c>
      <c r="BJ928" s="17" t="s">
        <v>83</v>
      </c>
      <c r="BK928" s="234">
        <f>ROUND(P928*H928,2)</f>
        <v>0</v>
      </c>
      <c r="BL928" s="17" t="s">
        <v>198</v>
      </c>
      <c r="BM928" s="233" t="s">
        <v>1158</v>
      </c>
    </row>
    <row r="929" s="2" customFormat="1">
      <c r="A929" s="38"/>
      <c r="B929" s="39"/>
      <c r="C929" s="40"/>
      <c r="D929" s="235" t="s">
        <v>176</v>
      </c>
      <c r="E929" s="40"/>
      <c r="F929" s="236" t="s">
        <v>1147</v>
      </c>
      <c r="G929" s="40"/>
      <c r="H929" s="40"/>
      <c r="I929" s="237"/>
      <c r="J929" s="237"/>
      <c r="K929" s="40"/>
      <c r="L929" s="40"/>
      <c r="M929" s="44"/>
      <c r="N929" s="238"/>
      <c r="O929" s="239"/>
      <c r="P929" s="91"/>
      <c r="Q929" s="91"/>
      <c r="R929" s="91"/>
      <c r="S929" s="91"/>
      <c r="T929" s="91"/>
      <c r="U929" s="91"/>
      <c r="V929" s="91"/>
      <c r="W929" s="91"/>
      <c r="X929" s="92"/>
      <c r="Y929" s="38"/>
      <c r="Z929" s="38"/>
      <c r="AA929" s="38"/>
      <c r="AB929" s="38"/>
      <c r="AC929" s="38"/>
      <c r="AD929" s="38"/>
      <c r="AE929" s="38"/>
      <c r="AT929" s="17" t="s">
        <v>176</v>
      </c>
      <c r="AU929" s="17" t="s">
        <v>85</v>
      </c>
    </row>
    <row r="930" s="13" customFormat="1">
      <c r="A930" s="13"/>
      <c r="B930" s="240"/>
      <c r="C930" s="241"/>
      <c r="D930" s="235" t="s">
        <v>205</v>
      </c>
      <c r="E930" s="242" t="s">
        <v>1</v>
      </c>
      <c r="F930" s="243" t="s">
        <v>1770</v>
      </c>
      <c r="G930" s="241"/>
      <c r="H930" s="244">
        <v>53.8</v>
      </c>
      <c r="I930" s="245"/>
      <c r="J930" s="245"/>
      <c r="K930" s="241"/>
      <c r="L930" s="241"/>
      <c r="M930" s="246"/>
      <c r="N930" s="247"/>
      <c r="O930" s="248"/>
      <c r="P930" s="248"/>
      <c r="Q930" s="248"/>
      <c r="R930" s="248"/>
      <c r="S930" s="248"/>
      <c r="T930" s="248"/>
      <c r="U930" s="248"/>
      <c r="V930" s="248"/>
      <c r="W930" s="248"/>
      <c r="X930" s="249"/>
      <c r="Y930" s="13"/>
      <c r="Z930" s="13"/>
      <c r="AA930" s="13"/>
      <c r="AB930" s="13"/>
      <c r="AC930" s="13"/>
      <c r="AD930" s="13"/>
      <c r="AE930" s="13"/>
      <c r="AT930" s="250" t="s">
        <v>205</v>
      </c>
      <c r="AU930" s="250" t="s">
        <v>85</v>
      </c>
      <c r="AV930" s="13" t="s">
        <v>85</v>
      </c>
      <c r="AW930" s="13" t="s">
        <v>5</v>
      </c>
      <c r="AX930" s="13" t="s">
        <v>76</v>
      </c>
      <c r="AY930" s="250" t="s">
        <v>168</v>
      </c>
    </row>
    <row r="931" s="14" customFormat="1">
      <c r="A931" s="14"/>
      <c r="B931" s="251"/>
      <c r="C931" s="252"/>
      <c r="D931" s="235" t="s">
        <v>205</v>
      </c>
      <c r="E931" s="253" t="s">
        <v>1</v>
      </c>
      <c r="F931" s="254" t="s">
        <v>207</v>
      </c>
      <c r="G931" s="252"/>
      <c r="H931" s="255">
        <v>53.8</v>
      </c>
      <c r="I931" s="256"/>
      <c r="J931" s="256"/>
      <c r="K931" s="252"/>
      <c r="L931" s="252"/>
      <c r="M931" s="257"/>
      <c r="N931" s="258"/>
      <c r="O931" s="259"/>
      <c r="P931" s="259"/>
      <c r="Q931" s="259"/>
      <c r="R931" s="259"/>
      <c r="S931" s="259"/>
      <c r="T931" s="259"/>
      <c r="U931" s="259"/>
      <c r="V931" s="259"/>
      <c r="W931" s="259"/>
      <c r="X931" s="260"/>
      <c r="Y931" s="14"/>
      <c r="Z931" s="14"/>
      <c r="AA931" s="14"/>
      <c r="AB931" s="14"/>
      <c r="AC931" s="14"/>
      <c r="AD931" s="14"/>
      <c r="AE931" s="14"/>
      <c r="AT931" s="261" t="s">
        <v>205</v>
      </c>
      <c r="AU931" s="261" t="s">
        <v>85</v>
      </c>
      <c r="AV931" s="14" t="s">
        <v>175</v>
      </c>
      <c r="AW931" s="14" t="s">
        <v>5</v>
      </c>
      <c r="AX931" s="14" t="s">
        <v>83</v>
      </c>
      <c r="AY931" s="261" t="s">
        <v>168</v>
      </c>
    </row>
    <row r="932" s="2" customFormat="1" ht="24.15" customHeight="1">
      <c r="A932" s="38"/>
      <c r="B932" s="39"/>
      <c r="C932" s="262" t="s">
        <v>1160</v>
      </c>
      <c r="D932" s="262" t="s">
        <v>304</v>
      </c>
      <c r="E932" s="263" t="s">
        <v>1151</v>
      </c>
      <c r="F932" s="264" t="s">
        <v>1152</v>
      </c>
      <c r="G932" s="265" t="s">
        <v>292</v>
      </c>
      <c r="H932" s="266">
        <v>34</v>
      </c>
      <c r="I932" s="267"/>
      <c r="J932" s="268"/>
      <c r="K932" s="269">
        <f>ROUND(P932*H932,2)</f>
        <v>0</v>
      </c>
      <c r="L932" s="264" t="s">
        <v>1</v>
      </c>
      <c r="M932" s="270"/>
      <c r="N932" s="271" t="s">
        <v>1</v>
      </c>
      <c r="O932" s="229" t="s">
        <v>39</v>
      </c>
      <c r="P932" s="230">
        <f>I932+J932</f>
        <v>0</v>
      </c>
      <c r="Q932" s="230">
        <f>ROUND(I932*H932,2)</f>
        <v>0</v>
      </c>
      <c r="R932" s="230">
        <f>ROUND(J932*H932,2)</f>
        <v>0</v>
      </c>
      <c r="S932" s="91"/>
      <c r="T932" s="231">
        <f>S932*H932</f>
        <v>0</v>
      </c>
      <c r="U932" s="231">
        <v>0</v>
      </c>
      <c r="V932" s="231">
        <f>U932*H932</f>
        <v>0</v>
      </c>
      <c r="W932" s="231">
        <v>0</v>
      </c>
      <c r="X932" s="232">
        <f>W932*H932</f>
        <v>0</v>
      </c>
      <c r="Y932" s="38"/>
      <c r="Z932" s="38"/>
      <c r="AA932" s="38"/>
      <c r="AB932" s="38"/>
      <c r="AC932" s="38"/>
      <c r="AD932" s="38"/>
      <c r="AE932" s="38"/>
      <c r="AR932" s="233" t="s">
        <v>236</v>
      </c>
      <c r="AT932" s="233" t="s">
        <v>304</v>
      </c>
      <c r="AU932" s="233" t="s">
        <v>85</v>
      </c>
      <c r="AY932" s="17" t="s">
        <v>168</v>
      </c>
      <c r="BE932" s="234">
        <f>IF(O932="základní",K932,0)</f>
        <v>0</v>
      </c>
      <c r="BF932" s="234">
        <f>IF(O932="snížená",K932,0)</f>
        <v>0</v>
      </c>
      <c r="BG932" s="234">
        <f>IF(O932="zákl. přenesená",K932,0)</f>
        <v>0</v>
      </c>
      <c r="BH932" s="234">
        <f>IF(O932="sníž. přenesená",K932,0)</f>
        <v>0</v>
      </c>
      <c r="BI932" s="234">
        <f>IF(O932="nulová",K932,0)</f>
        <v>0</v>
      </c>
      <c r="BJ932" s="17" t="s">
        <v>83</v>
      </c>
      <c r="BK932" s="234">
        <f>ROUND(P932*H932,2)</f>
        <v>0</v>
      </c>
      <c r="BL932" s="17" t="s">
        <v>198</v>
      </c>
      <c r="BM932" s="233" t="s">
        <v>1163</v>
      </c>
    </row>
    <row r="933" s="2" customFormat="1">
      <c r="A933" s="38"/>
      <c r="B933" s="39"/>
      <c r="C933" s="40"/>
      <c r="D933" s="235" t="s">
        <v>176</v>
      </c>
      <c r="E933" s="40"/>
      <c r="F933" s="236" t="s">
        <v>1152</v>
      </c>
      <c r="G933" s="40"/>
      <c r="H933" s="40"/>
      <c r="I933" s="237"/>
      <c r="J933" s="237"/>
      <c r="K933" s="40"/>
      <c r="L933" s="40"/>
      <c r="M933" s="44"/>
      <c r="N933" s="238"/>
      <c r="O933" s="239"/>
      <c r="P933" s="91"/>
      <c r="Q933" s="91"/>
      <c r="R933" s="91"/>
      <c r="S933" s="91"/>
      <c r="T933" s="91"/>
      <c r="U933" s="91"/>
      <c r="V933" s="91"/>
      <c r="W933" s="91"/>
      <c r="X933" s="92"/>
      <c r="Y933" s="38"/>
      <c r="Z933" s="38"/>
      <c r="AA933" s="38"/>
      <c r="AB933" s="38"/>
      <c r="AC933" s="38"/>
      <c r="AD933" s="38"/>
      <c r="AE933" s="38"/>
      <c r="AT933" s="17" t="s">
        <v>176</v>
      </c>
      <c r="AU933" s="17" t="s">
        <v>85</v>
      </c>
    </row>
    <row r="934" s="13" customFormat="1">
      <c r="A934" s="13"/>
      <c r="B934" s="240"/>
      <c r="C934" s="241"/>
      <c r="D934" s="235" t="s">
        <v>205</v>
      </c>
      <c r="E934" s="242" t="s">
        <v>1</v>
      </c>
      <c r="F934" s="243" t="s">
        <v>1154</v>
      </c>
      <c r="G934" s="241"/>
      <c r="H934" s="244">
        <v>10</v>
      </c>
      <c r="I934" s="245"/>
      <c r="J934" s="245"/>
      <c r="K934" s="241"/>
      <c r="L934" s="241"/>
      <c r="M934" s="246"/>
      <c r="N934" s="247"/>
      <c r="O934" s="248"/>
      <c r="P934" s="248"/>
      <c r="Q934" s="248"/>
      <c r="R934" s="248"/>
      <c r="S934" s="248"/>
      <c r="T934" s="248"/>
      <c r="U934" s="248"/>
      <c r="V934" s="248"/>
      <c r="W934" s="248"/>
      <c r="X934" s="249"/>
      <c r="Y934" s="13"/>
      <c r="Z934" s="13"/>
      <c r="AA934" s="13"/>
      <c r="AB934" s="13"/>
      <c r="AC934" s="13"/>
      <c r="AD934" s="13"/>
      <c r="AE934" s="13"/>
      <c r="AT934" s="250" t="s">
        <v>205</v>
      </c>
      <c r="AU934" s="250" t="s">
        <v>85</v>
      </c>
      <c r="AV934" s="13" t="s">
        <v>85</v>
      </c>
      <c r="AW934" s="13" t="s">
        <v>5</v>
      </c>
      <c r="AX934" s="13" t="s">
        <v>76</v>
      </c>
      <c r="AY934" s="250" t="s">
        <v>168</v>
      </c>
    </row>
    <row r="935" s="13" customFormat="1">
      <c r="A935" s="13"/>
      <c r="B935" s="240"/>
      <c r="C935" s="241"/>
      <c r="D935" s="235" t="s">
        <v>205</v>
      </c>
      <c r="E935" s="242" t="s">
        <v>1</v>
      </c>
      <c r="F935" s="243" t="s">
        <v>1771</v>
      </c>
      <c r="G935" s="241"/>
      <c r="H935" s="244">
        <v>24</v>
      </c>
      <c r="I935" s="245"/>
      <c r="J935" s="245"/>
      <c r="K935" s="241"/>
      <c r="L935" s="241"/>
      <c r="M935" s="246"/>
      <c r="N935" s="247"/>
      <c r="O935" s="248"/>
      <c r="P935" s="248"/>
      <c r="Q935" s="248"/>
      <c r="R935" s="248"/>
      <c r="S935" s="248"/>
      <c r="T935" s="248"/>
      <c r="U935" s="248"/>
      <c r="V935" s="248"/>
      <c r="W935" s="248"/>
      <c r="X935" s="249"/>
      <c r="Y935" s="13"/>
      <c r="Z935" s="13"/>
      <c r="AA935" s="13"/>
      <c r="AB935" s="13"/>
      <c r="AC935" s="13"/>
      <c r="AD935" s="13"/>
      <c r="AE935" s="13"/>
      <c r="AT935" s="250" t="s">
        <v>205</v>
      </c>
      <c r="AU935" s="250" t="s">
        <v>85</v>
      </c>
      <c r="AV935" s="13" t="s">
        <v>85</v>
      </c>
      <c r="AW935" s="13" t="s">
        <v>5</v>
      </c>
      <c r="AX935" s="13" t="s">
        <v>76</v>
      </c>
      <c r="AY935" s="250" t="s">
        <v>168</v>
      </c>
    </row>
    <row r="936" s="14" customFormat="1">
      <c r="A936" s="14"/>
      <c r="B936" s="251"/>
      <c r="C936" s="252"/>
      <c r="D936" s="235" t="s">
        <v>205</v>
      </c>
      <c r="E936" s="253" t="s">
        <v>1</v>
      </c>
      <c r="F936" s="254" t="s">
        <v>207</v>
      </c>
      <c r="G936" s="252"/>
      <c r="H936" s="255">
        <v>34</v>
      </c>
      <c r="I936" s="256"/>
      <c r="J936" s="256"/>
      <c r="K936" s="252"/>
      <c r="L936" s="252"/>
      <c r="M936" s="257"/>
      <c r="N936" s="258"/>
      <c r="O936" s="259"/>
      <c r="P936" s="259"/>
      <c r="Q936" s="259"/>
      <c r="R936" s="259"/>
      <c r="S936" s="259"/>
      <c r="T936" s="259"/>
      <c r="U936" s="259"/>
      <c r="V936" s="259"/>
      <c r="W936" s="259"/>
      <c r="X936" s="260"/>
      <c r="Y936" s="14"/>
      <c r="Z936" s="14"/>
      <c r="AA936" s="14"/>
      <c r="AB936" s="14"/>
      <c r="AC936" s="14"/>
      <c r="AD936" s="14"/>
      <c r="AE936" s="14"/>
      <c r="AT936" s="261" t="s">
        <v>205</v>
      </c>
      <c r="AU936" s="261" t="s">
        <v>85</v>
      </c>
      <c r="AV936" s="14" t="s">
        <v>175</v>
      </c>
      <c r="AW936" s="14" t="s">
        <v>5</v>
      </c>
      <c r="AX936" s="14" t="s">
        <v>83</v>
      </c>
      <c r="AY936" s="261" t="s">
        <v>168</v>
      </c>
    </row>
    <row r="937" s="2" customFormat="1" ht="24.15" customHeight="1">
      <c r="A937" s="38"/>
      <c r="B937" s="39"/>
      <c r="C937" s="262" t="s">
        <v>688</v>
      </c>
      <c r="D937" s="262" t="s">
        <v>304</v>
      </c>
      <c r="E937" s="263" t="s">
        <v>1156</v>
      </c>
      <c r="F937" s="264" t="s">
        <v>1157</v>
      </c>
      <c r="G937" s="265" t="s">
        <v>292</v>
      </c>
      <c r="H937" s="266">
        <v>26</v>
      </c>
      <c r="I937" s="267"/>
      <c r="J937" s="268"/>
      <c r="K937" s="269">
        <f>ROUND(P937*H937,2)</f>
        <v>0</v>
      </c>
      <c r="L937" s="264" t="s">
        <v>1</v>
      </c>
      <c r="M937" s="270"/>
      <c r="N937" s="271" t="s">
        <v>1</v>
      </c>
      <c r="O937" s="229" t="s">
        <v>39</v>
      </c>
      <c r="P937" s="230">
        <f>I937+J937</f>
        <v>0</v>
      </c>
      <c r="Q937" s="230">
        <f>ROUND(I937*H937,2)</f>
        <v>0</v>
      </c>
      <c r="R937" s="230">
        <f>ROUND(J937*H937,2)</f>
        <v>0</v>
      </c>
      <c r="S937" s="91"/>
      <c r="T937" s="231">
        <f>S937*H937</f>
        <v>0</v>
      </c>
      <c r="U937" s="231">
        <v>0</v>
      </c>
      <c r="V937" s="231">
        <f>U937*H937</f>
        <v>0</v>
      </c>
      <c r="W937" s="231">
        <v>0</v>
      </c>
      <c r="X937" s="232">
        <f>W937*H937</f>
        <v>0</v>
      </c>
      <c r="Y937" s="38"/>
      <c r="Z937" s="38"/>
      <c r="AA937" s="38"/>
      <c r="AB937" s="38"/>
      <c r="AC937" s="38"/>
      <c r="AD937" s="38"/>
      <c r="AE937" s="38"/>
      <c r="AR937" s="233" t="s">
        <v>236</v>
      </c>
      <c r="AT937" s="233" t="s">
        <v>304</v>
      </c>
      <c r="AU937" s="233" t="s">
        <v>85</v>
      </c>
      <c r="AY937" s="17" t="s">
        <v>168</v>
      </c>
      <c r="BE937" s="234">
        <f>IF(O937="základní",K937,0)</f>
        <v>0</v>
      </c>
      <c r="BF937" s="234">
        <f>IF(O937="snížená",K937,0)</f>
        <v>0</v>
      </c>
      <c r="BG937" s="234">
        <f>IF(O937="zákl. přenesená",K937,0)</f>
        <v>0</v>
      </c>
      <c r="BH937" s="234">
        <f>IF(O937="sníž. přenesená",K937,0)</f>
        <v>0</v>
      </c>
      <c r="BI937" s="234">
        <f>IF(O937="nulová",K937,0)</f>
        <v>0</v>
      </c>
      <c r="BJ937" s="17" t="s">
        <v>83</v>
      </c>
      <c r="BK937" s="234">
        <f>ROUND(P937*H937,2)</f>
        <v>0</v>
      </c>
      <c r="BL937" s="17" t="s">
        <v>198</v>
      </c>
      <c r="BM937" s="233" t="s">
        <v>1169</v>
      </c>
    </row>
    <row r="938" s="2" customFormat="1">
      <c r="A938" s="38"/>
      <c r="B938" s="39"/>
      <c r="C938" s="40"/>
      <c r="D938" s="235" t="s">
        <v>176</v>
      </c>
      <c r="E938" s="40"/>
      <c r="F938" s="236" t="s">
        <v>1157</v>
      </c>
      <c r="G938" s="40"/>
      <c r="H938" s="40"/>
      <c r="I938" s="237"/>
      <c r="J938" s="237"/>
      <c r="K938" s="40"/>
      <c r="L938" s="40"/>
      <c r="M938" s="44"/>
      <c r="N938" s="238"/>
      <c r="O938" s="239"/>
      <c r="P938" s="91"/>
      <c r="Q938" s="91"/>
      <c r="R938" s="91"/>
      <c r="S938" s="91"/>
      <c r="T938" s="91"/>
      <c r="U938" s="91"/>
      <c r="V938" s="91"/>
      <c r="W938" s="91"/>
      <c r="X938" s="92"/>
      <c r="Y938" s="38"/>
      <c r="Z938" s="38"/>
      <c r="AA938" s="38"/>
      <c r="AB938" s="38"/>
      <c r="AC938" s="38"/>
      <c r="AD938" s="38"/>
      <c r="AE938" s="38"/>
      <c r="AT938" s="17" t="s">
        <v>176</v>
      </c>
      <c r="AU938" s="17" t="s">
        <v>85</v>
      </c>
    </row>
    <row r="939" s="13" customFormat="1">
      <c r="A939" s="13"/>
      <c r="B939" s="240"/>
      <c r="C939" s="241"/>
      <c r="D939" s="235" t="s">
        <v>205</v>
      </c>
      <c r="E939" s="242" t="s">
        <v>1</v>
      </c>
      <c r="F939" s="243" t="s">
        <v>1154</v>
      </c>
      <c r="G939" s="241"/>
      <c r="H939" s="244">
        <v>10</v>
      </c>
      <c r="I939" s="245"/>
      <c r="J939" s="245"/>
      <c r="K939" s="241"/>
      <c r="L939" s="241"/>
      <c r="M939" s="246"/>
      <c r="N939" s="247"/>
      <c r="O939" s="248"/>
      <c r="P939" s="248"/>
      <c r="Q939" s="248"/>
      <c r="R939" s="248"/>
      <c r="S939" s="248"/>
      <c r="T939" s="248"/>
      <c r="U939" s="248"/>
      <c r="V939" s="248"/>
      <c r="W939" s="248"/>
      <c r="X939" s="249"/>
      <c r="Y939" s="13"/>
      <c r="Z939" s="13"/>
      <c r="AA939" s="13"/>
      <c r="AB939" s="13"/>
      <c r="AC939" s="13"/>
      <c r="AD939" s="13"/>
      <c r="AE939" s="13"/>
      <c r="AT939" s="250" t="s">
        <v>205</v>
      </c>
      <c r="AU939" s="250" t="s">
        <v>85</v>
      </c>
      <c r="AV939" s="13" t="s">
        <v>85</v>
      </c>
      <c r="AW939" s="13" t="s">
        <v>5</v>
      </c>
      <c r="AX939" s="13" t="s">
        <v>76</v>
      </c>
      <c r="AY939" s="250" t="s">
        <v>168</v>
      </c>
    </row>
    <row r="940" s="13" customFormat="1">
      <c r="A940" s="13"/>
      <c r="B940" s="240"/>
      <c r="C940" s="241"/>
      <c r="D940" s="235" t="s">
        <v>205</v>
      </c>
      <c r="E940" s="242" t="s">
        <v>1</v>
      </c>
      <c r="F940" s="243" t="s">
        <v>1772</v>
      </c>
      <c r="G940" s="241"/>
      <c r="H940" s="244">
        <v>16</v>
      </c>
      <c r="I940" s="245"/>
      <c r="J940" s="245"/>
      <c r="K940" s="241"/>
      <c r="L940" s="241"/>
      <c r="M940" s="246"/>
      <c r="N940" s="247"/>
      <c r="O940" s="248"/>
      <c r="P940" s="248"/>
      <c r="Q940" s="248"/>
      <c r="R940" s="248"/>
      <c r="S940" s="248"/>
      <c r="T940" s="248"/>
      <c r="U940" s="248"/>
      <c r="V940" s="248"/>
      <c r="W940" s="248"/>
      <c r="X940" s="249"/>
      <c r="Y940" s="13"/>
      <c r="Z940" s="13"/>
      <c r="AA940" s="13"/>
      <c r="AB940" s="13"/>
      <c r="AC940" s="13"/>
      <c r="AD940" s="13"/>
      <c r="AE940" s="13"/>
      <c r="AT940" s="250" t="s">
        <v>205</v>
      </c>
      <c r="AU940" s="250" t="s">
        <v>85</v>
      </c>
      <c r="AV940" s="13" t="s">
        <v>85</v>
      </c>
      <c r="AW940" s="13" t="s">
        <v>5</v>
      </c>
      <c r="AX940" s="13" t="s">
        <v>76</v>
      </c>
      <c r="AY940" s="250" t="s">
        <v>168</v>
      </c>
    </row>
    <row r="941" s="14" customFormat="1">
      <c r="A941" s="14"/>
      <c r="B941" s="251"/>
      <c r="C941" s="252"/>
      <c r="D941" s="235" t="s">
        <v>205</v>
      </c>
      <c r="E941" s="253" t="s">
        <v>1</v>
      </c>
      <c r="F941" s="254" t="s">
        <v>207</v>
      </c>
      <c r="G941" s="252"/>
      <c r="H941" s="255">
        <v>26</v>
      </c>
      <c r="I941" s="256"/>
      <c r="J941" s="256"/>
      <c r="K941" s="252"/>
      <c r="L941" s="252"/>
      <c r="M941" s="257"/>
      <c r="N941" s="258"/>
      <c r="O941" s="259"/>
      <c r="P941" s="259"/>
      <c r="Q941" s="259"/>
      <c r="R941" s="259"/>
      <c r="S941" s="259"/>
      <c r="T941" s="259"/>
      <c r="U941" s="259"/>
      <c r="V941" s="259"/>
      <c r="W941" s="259"/>
      <c r="X941" s="260"/>
      <c r="Y941" s="14"/>
      <c r="Z941" s="14"/>
      <c r="AA941" s="14"/>
      <c r="AB941" s="14"/>
      <c r="AC941" s="14"/>
      <c r="AD941" s="14"/>
      <c r="AE941" s="14"/>
      <c r="AT941" s="261" t="s">
        <v>205</v>
      </c>
      <c r="AU941" s="261" t="s">
        <v>85</v>
      </c>
      <c r="AV941" s="14" t="s">
        <v>175</v>
      </c>
      <c r="AW941" s="14" t="s">
        <v>5</v>
      </c>
      <c r="AX941" s="14" t="s">
        <v>83</v>
      </c>
      <c r="AY941" s="261" t="s">
        <v>168</v>
      </c>
    </row>
    <row r="942" s="2" customFormat="1" ht="24.15" customHeight="1">
      <c r="A942" s="38"/>
      <c r="B942" s="39"/>
      <c r="C942" s="221" t="s">
        <v>1170</v>
      </c>
      <c r="D942" s="221" t="s">
        <v>171</v>
      </c>
      <c r="E942" s="222" t="s">
        <v>1161</v>
      </c>
      <c r="F942" s="223" t="s">
        <v>1162</v>
      </c>
      <c r="G942" s="224" t="s">
        <v>203</v>
      </c>
      <c r="H942" s="225">
        <v>73.08</v>
      </c>
      <c r="I942" s="226"/>
      <c r="J942" s="226"/>
      <c r="K942" s="227">
        <f>ROUND(P942*H942,2)</f>
        <v>0</v>
      </c>
      <c r="L942" s="223" t="s">
        <v>1</v>
      </c>
      <c r="M942" s="44"/>
      <c r="N942" s="228" t="s">
        <v>1</v>
      </c>
      <c r="O942" s="229" t="s">
        <v>39</v>
      </c>
      <c r="P942" s="230">
        <f>I942+J942</f>
        <v>0</v>
      </c>
      <c r="Q942" s="230">
        <f>ROUND(I942*H942,2)</f>
        <v>0</v>
      </c>
      <c r="R942" s="230">
        <f>ROUND(J942*H942,2)</f>
        <v>0</v>
      </c>
      <c r="S942" s="91"/>
      <c r="T942" s="231">
        <f>S942*H942</f>
        <v>0</v>
      </c>
      <c r="U942" s="231">
        <v>0</v>
      </c>
      <c r="V942" s="231">
        <f>U942*H942</f>
        <v>0</v>
      </c>
      <c r="W942" s="231">
        <v>0</v>
      </c>
      <c r="X942" s="232">
        <f>W942*H942</f>
        <v>0</v>
      </c>
      <c r="Y942" s="38"/>
      <c r="Z942" s="38"/>
      <c r="AA942" s="38"/>
      <c r="AB942" s="38"/>
      <c r="AC942" s="38"/>
      <c r="AD942" s="38"/>
      <c r="AE942" s="38"/>
      <c r="AR942" s="233" t="s">
        <v>198</v>
      </c>
      <c r="AT942" s="233" t="s">
        <v>171</v>
      </c>
      <c r="AU942" s="233" t="s">
        <v>85</v>
      </c>
      <c r="AY942" s="17" t="s">
        <v>168</v>
      </c>
      <c r="BE942" s="234">
        <f>IF(O942="základní",K942,0)</f>
        <v>0</v>
      </c>
      <c r="BF942" s="234">
        <f>IF(O942="snížená",K942,0)</f>
        <v>0</v>
      </c>
      <c r="BG942" s="234">
        <f>IF(O942="zákl. přenesená",K942,0)</f>
        <v>0</v>
      </c>
      <c r="BH942" s="234">
        <f>IF(O942="sníž. přenesená",K942,0)</f>
        <v>0</v>
      </c>
      <c r="BI942" s="234">
        <f>IF(O942="nulová",K942,0)</f>
        <v>0</v>
      </c>
      <c r="BJ942" s="17" t="s">
        <v>83</v>
      </c>
      <c r="BK942" s="234">
        <f>ROUND(P942*H942,2)</f>
        <v>0</v>
      </c>
      <c r="BL942" s="17" t="s">
        <v>198</v>
      </c>
      <c r="BM942" s="233" t="s">
        <v>1173</v>
      </c>
    </row>
    <row r="943" s="2" customFormat="1">
      <c r="A943" s="38"/>
      <c r="B943" s="39"/>
      <c r="C943" s="40"/>
      <c r="D943" s="235" t="s">
        <v>176</v>
      </c>
      <c r="E943" s="40"/>
      <c r="F943" s="236" t="s">
        <v>1162</v>
      </c>
      <c r="G943" s="40"/>
      <c r="H943" s="40"/>
      <c r="I943" s="237"/>
      <c r="J943" s="237"/>
      <c r="K943" s="40"/>
      <c r="L943" s="40"/>
      <c r="M943" s="44"/>
      <c r="N943" s="238"/>
      <c r="O943" s="239"/>
      <c r="P943" s="91"/>
      <c r="Q943" s="91"/>
      <c r="R943" s="91"/>
      <c r="S943" s="91"/>
      <c r="T943" s="91"/>
      <c r="U943" s="91"/>
      <c r="V943" s="91"/>
      <c r="W943" s="91"/>
      <c r="X943" s="92"/>
      <c r="Y943" s="38"/>
      <c r="Z943" s="38"/>
      <c r="AA943" s="38"/>
      <c r="AB943" s="38"/>
      <c r="AC943" s="38"/>
      <c r="AD943" s="38"/>
      <c r="AE943" s="38"/>
      <c r="AT943" s="17" t="s">
        <v>176</v>
      </c>
      <c r="AU943" s="17" t="s">
        <v>85</v>
      </c>
    </row>
    <row r="944" s="13" customFormat="1">
      <c r="A944" s="13"/>
      <c r="B944" s="240"/>
      <c r="C944" s="241"/>
      <c r="D944" s="235" t="s">
        <v>205</v>
      </c>
      <c r="E944" s="242" t="s">
        <v>1</v>
      </c>
      <c r="F944" s="243" t="s">
        <v>1164</v>
      </c>
      <c r="G944" s="241"/>
      <c r="H944" s="244">
        <v>14.616</v>
      </c>
      <c r="I944" s="245"/>
      <c r="J944" s="245"/>
      <c r="K944" s="241"/>
      <c r="L944" s="241"/>
      <c r="M944" s="246"/>
      <c r="N944" s="247"/>
      <c r="O944" s="248"/>
      <c r="P944" s="248"/>
      <c r="Q944" s="248"/>
      <c r="R944" s="248"/>
      <c r="S944" s="248"/>
      <c r="T944" s="248"/>
      <c r="U944" s="248"/>
      <c r="V944" s="248"/>
      <c r="W944" s="248"/>
      <c r="X944" s="249"/>
      <c r="Y944" s="13"/>
      <c r="Z944" s="13"/>
      <c r="AA944" s="13"/>
      <c r="AB944" s="13"/>
      <c r="AC944" s="13"/>
      <c r="AD944" s="13"/>
      <c r="AE944" s="13"/>
      <c r="AT944" s="250" t="s">
        <v>205</v>
      </c>
      <c r="AU944" s="250" t="s">
        <v>85</v>
      </c>
      <c r="AV944" s="13" t="s">
        <v>85</v>
      </c>
      <c r="AW944" s="13" t="s">
        <v>5</v>
      </c>
      <c r="AX944" s="13" t="s">
        <v>76</v>
      </c>
      <c r="AY944" s="250" t="s">
        <v>168</v>
      </c>
    </row>
    <row r="945" s="13" customFormat="1">
      <c r="A945" s="13"/>
      <c r="B945" s="240"/>
      <c r="C945" s="241"/>
      <c r="D945" s="235" t="s">
        <v>205</v>
      </c>
      <c r="E945" s="242" t="s">
        <v>1</v>
      </c>
      <c r="F945" s="243" t="s">
        <v>1773</v>
      </c>
      <c r="G945" s="241"/>
      <c r="H945" s="244">
        <v>38.976</v>
      </c>
      <c r="I945" s="245"/>
      <c r="J945" s="245"/>
      <c r="K945" s="241"/>
      <c r="L945" s="241"/>
      <c r="M945" s="246"/>
      <c r="N945" s="247"/>
      <c r="O945" s="248"/>
      <c r="P945" s="248"/>
      <c r="Q945" s="248"/>
      <c r="R945" s="248"/>
      <c r="S945" s="248"/>
      <c r="T945" s="248"/>
      <c r="U945" s="248"/>
      <c r="V945" s="248"/>
      <c r="W945" s="248"/>
      <c r="X945" s="249"/>
      <c r="Y945" s="13"/>
      <c r="Z945" s="13"/>
      <c r="AA945" s="13"/>
      <c r="AB945" s="13"/>
      <c r="AC945" s="13"/>
      <c r="AD945" s="13"/>
      <c r="AE945" s="13"/>
      <c r="AT945" s="250" t="s">
        <v>205</v>
      </c>
      <c r="AU945" s="250" t="s">
        <v>85</v>
      </c>
      <c r="AV945" s="13" t="s">
        <v>85</v>
      </c>
      <c r="AW945" s="13" t="s">
        <v>5</v>
      </c>
      <c r="AX945" s="13" t="s">
        <v>76</v>
      </c>
      <c r="AY945" s="250" t="s">
        <v>168</v>
      </c>
    </row>
    <row r="946" s="13" customFormat="1">
      <c r="A946" s="13"/>
      <c r="B946" s="240"/>
      <c r="C946" s="241"/>
      <c r="D946" s="235" t="s">
        <v>205</v>
      </c>
      <c r="E946" s="242" t="s">
        <v>1</v>
      </c>
      <c r="F946" s="243" t="s">
        <v>1166</v>
      </c>
      <c r="G946" s="241"/>
      <c r="H946" s="244">
        <v>19.488</v>
      </c>
      <c r="I946" s="245"/>
      <c r="J946" s="245"/>
      <c r="K946" s="241"/>
      <c r="L946" s="241"/>
      <c r="M946" s="246"/>
      <c r="N946" s="247"/>
      <c r="O946" s="248"/>
      <c r="P946" s="248"/>
      <c r="Q946" s="248"/>
      <c r="R946" s="248"/>
      <c r="S946" s="248"/>
      <c r="T946" s="248"/>
      <c r="U946" s="248"/>
      <c r="V946" s="248"/>
      <c r="W946" s="248"/>
      <c r="X946" s="249"/>
      <c r="Y946" s="13"/>
      <c r="Z946" s="13"/>
      <c r="AA946" s="13"/>
      <c r="AB946" s="13"/>
      <c r="AC946" s="13"/>
      <c r="AD946" s="13"/>
      <c r="AE946" s="13"/>
      <c r="AT946" s="250" t="s">
        <v>205</v>
      </c>
      <c r="AU946" s="250" t="s">
        <v>85</v>
      </c>
      <c r="AV946" s="13" t="s">
        <v>85</v>
      </c>
      <c r="AW946" s="13" t="s">
        <v>5</v>
      </c>
      <c r="AX946" s="13" t="s">
        <v>76</v>
      </c>
      <c r="AY946" s="250" t="s">
        <v>168</v>
      </c>
    </row>
    <row r="947" s="14" customFormat="1">
      <c r="A947" s="14"/>
      <c r="B947" s="251"/>
      <c r="C947" s="252"/>
      <c r="D947" s="235" t="s">
        <v>205</v>
      </c>
      <c r="E947" s="253" t="s">
        <v>1</v>
      </c>
      <c r="F947" s="254" t="s">
        <v>207</v>
      </c>
      <c r="G947" s="252"/>
      <c r="H947" s="255">
        <v>73.08</v>
      </c>
      <c r="I947" s="256"/>
      <c r="J947" s="256"/>
      <c r="K947" s="252"/>
      <c r="L947" s="252"/>
      <c r="M947" s="257"/>
      <c r="N947" s="258"/>
      <c r="O947" s="259"/>
      <c r="P947" s="259"/>
      <c r="Q947" s="259"/>
      <c r="R947" s="259"/>
      <c r="S947" s="259"/>
      <c r="T947" s="259"/>
      <c r="U947" s="259"/>
      <c r="V947" s="259"/>
      <c r="W947" s="259"/>
      <c r="X947" s="260"/>
      <c r="Y947" s="14"/>
      <c r="Z947" s="14"/>
      <c r="AA947" s="14"/>
      <c r="AB947" s="14"/>
      <c r="AC947" s="14"/>
      <c r="AD947" s="14"/>
      <c r="AE947" s="14"/>
      <c r="AT947" s="261" t="s">
        <v>205</v>
      </c>
      <c r="AU947" s="261" t="s">
        <v>85</v>
      </c>
      <c r="AV947" s="14" t="s">
        <v>175</v>
      </c>
      <c r="AW947" s="14" t="s">
        <v>5</v>
      </c>
      <c r="AX947" s="14" t="s">
        <v>83</v>
      </c>
      <c r="AY947" s="261" t="s">
        <v>168</v>
      </c>
    </row>
    <row r="948" s="2" customFormat="1" ht="24.15" customHeight="1">
      <c r="A948" s="38"/>
      <c r="B948" s="39"/>
      <c r="C948" s="262" t="s">
        <v>693</v>
      </c>
      <c r="D948" s="262" t="s">
        <v>304</v>
      </c>
      <c r="E948" s="263" t="s">
        <v>1167</v>
      </c>
      <c r="F948" s="264" t="s">
        <v>1774</v>
      </c>
      <c r="G948" s="265" t="s">
        <v>203</v>
      </c>
      <c r="H948" s="266">
        <v>14.616</v>
      </c>
      <c r="I948" s="267"/>
      <c r="J948" s="268"/>
      <c r="K948" s="269">
        <f>ROUND(P948*H948,2)</f>
        <v>0</v>
      </c>
      <c r="L948" s="264" t="s">
        <v>1</v>
      </c>
      <c r="M948" s="270"/>
      <c r="N948" s="271" t="s">
        <v>1</v>
      </c>
      <c r="O948" s="229" t="s">
        <v>39</v>
      </c>
      <c r="P948" s="230">
        <f>I948+J948</f>
        <v>0</v>
      </c>
      <c r="Q948" s="230">
        <f>ROUND(I948*H948,2)</f>
        <v>0</v>
      </c>
      <c r="R948" s="230">
        <f>ROUND(J948*H948,2)</f>
        <v>0</v>
      </c>
      <c r="S948" s="91"/>
      <c r="T948" s="231">
        <f>S948*H948</f>
        <v>0</v>
      </c>
      <c r="U948" s="231">
        <v>0</v>
      </c>
      <c r="V948" s="231">
        <f>U948*H948</f>
        <v>0</v>
      </c>
      <c r="W948" s="231">
        <v>0</v>
      </c>
      <c r="X948" s="232">
        <f>W948*H948</f>
        <v>0</v>
      </c>
      <c r="Y948" s="38"/>
      <c r="Z948" s="38"/>
      <c r="AA948" s="38"/>
      <c r="AB948" s="38"/>
      <c r="AC948" s="38"/>
      <c r="AD948" s="38"/>
      <c r="AE948" s="38"/>
      <c r="AR948" s="233" t="s">
        <v>236</v>
      </c>
      <c r="AT948" s="233" t="s">
        <v>304</v>
      </c>
      <c r="AU948" s="233" t="s">
        <v>85</v>
      </c>
      <c r="AY948" s="17" t="s">
        <v>168</v>
      </c>
      <c r="BE948" s="234">
        <f>IF(O948="základní",K948,0)</f>
        <v>0</v>
      </c>
      <c r="BF948" s="234">
        <f>IF(O948="snížená",K948,0)</f>
        <v>0</v>
      </c>
      <c r="BG948" s="234">
        <f>IF(O948="zákl. přenesená",K948,0)</f>
        <v>0</v>
      </c>
      <c r="BH948" s="234">
        <f>IF(O948="sníž. přenesená",K948,0)</f>
        <v>0</v>
      </c>
      <c r="BI948" s="234">
        <f>IF(O948="nulová",K948,0)</f>
        <v>0</v>
      </c>
      <c r="BJ948" s="17" t="s">
        <v>83</v>
      </c>
      <c r="BK948" s="234">
        <f>ROUND(P948*H948,2)</f>
        <v>0</v>
      </c>
      <c r="BL948" s="17" t="s">
        <v>198</v>
      </c>
      <c r="BM948" s="233" t="s">
        <v>1176</v>
      </c>
    </row>
    <row r="949" s="2" customFormat="1">
      <c r="A949" s="38"/>
      <c r="B949" s="39"/>
      <c r="C949" s="40"/>
      <c r="D949" s="235" t="s">
        <v>176</v>
      </c>
      <c r="E949" s="40"/>
      <c r="F949" s="236" t="s">
        <v>1774</v>
      </c>
      <c r="G949" s="40"/>
      <c r="H949" s="40"/>
      <c r="I949" s="237"/>
      <c r="J949" s="237"/>
      <c r="K949" s="40"/>
      <c r="L949" s="40"/>
      <c r="M949" s="44"/>
      <c r="N949" s="238"/>
      <c r="O949" s="239"/>
      <c r="P949" s="91"/>
      <c r="Q949" s="91"/>
      <c r="R949" s="91"/>
      <c r="S949" s="91"/>
      <c r="T949" s="91"/>
      <c r="U949" s="91"/>
      <c r="V949" s="91"/>
      <c r="W949" s="91"/>
      <c r="X949" s="92"/>
      <c r="Y949" s="38"/>
      <c r="Z949" s="38"/>
      <c r="AA949" s="38"/>
      <c r="AB949" s="38"/>
      <c r="AC949" s="38"/>
      <c r="AD949" s="38"/>
      <c r="AE949" s="38"/>
      <c r="AT949" s="17" t="s">
        <v>176</v>
      </c>
      <c r="AU949" s="17" t="s">
        <v>85</v>
      </c>
    </row>
    <row r="950" s="13" customFormat="1">
      <c r="A950" s="13"/>
      <c r="B950" s="240"/>
      <c r="C950" s="241"/>
      <c r="D950" s="235" t="s">
        <v>205</v>
      </c>
      <c r="E950" s="242" t="s">
        <v>1</v>
      </c>
      <c r="F950" s="243" t="s">
        <v>1164</v>
      </c>
      <c r="G950" s="241"/>
      <c r="H950" s="244">
        <v>14.616</v>
      </c>
      <c r="I950" s="245"/>
      <c r="J950" s="245"/>
      <c r="K950" s="241"/>
      <c r="L950" s="241"/>
      <c r="M950" s="246"/>
      <c r="N950" s="247"/>
      <c r="O950" s="248"/>
      <c r="P950" s="248"/>
      <c r="Q950" s="248"/>
      <c r="R950" s="248"/>
      <c r="S950" s="248"/>
      <c r="T950" s="248"/>
      <c r="U950" s="248"/>
      <c r="V950" s="248"/>
      <c r="W950" s="248"/>
      <c r="X950" s="249"/>
      <c r="Y950" s="13"/>
      <c r="Z950" s="13"/>
      <c r="AA950" s="13"/>
      <c r="AB950" s="13"/>
      <c r="AC950" s="13"/>
      <c r="AD950" s="13"/>
      <c r="AE950" s="13"/>
      <c r="AT950" s="250" t="s">
        <v>205</v>
      </c>
      <c r="AU950" s="250" t="s">
        <v>85</v>
      </c>
      <c r="AV950" s="13" t="s">
        <v>85</v>
      </c>
      <c r="AW950" s="13" t="s">
        <v>5</v>
      </c>
      <c r="AX950" s="13" t="s">
        <v>76</v>
      </c>
      <c r="AY950" s="250" t="s">
        <v>168</v>
      </c>
    </row>
    <row r="951" s="14" customFormat="1">
      <c r="A951" s="14"/>
      <c r="B951" s="251"/>
      <c r="C951" s="252"/>
      <c r="D951" s="235" t="s">
        <v>205</v>
      </c>
      <c r="E951" s="253" t="s">
        <v>1</v>
      </c>
      <c r="F951" s="254" t="s">
        <v>207</v>
      </c>
      <c r="G951" s="252"/>
      <c r="H951" s="255">
        <v>14.616</v>
      </c>
      <c r="I951" s="256"/>
      <c r="J951" s="256"/>
      <c r="K951" s="252"/>
      <c r="L951" s="252"/>
      <c r="M951" s="257"/>
      <c r="N951" s="258"/>
      <c r="O951" s="259"/>
      <c r="P951" s="259"/>
      <c r="Q951" s="259"/>
      <c r="R951" s="259"/>
      <c r="S951" s="259"/>
      <c r="T951" s="259"/>
      <c r="U951" s="259"/>
      <c r="V951" s="259"/>
      <c r="W951" s="259"/>
      <c r="X951" s="260"/>
      <c r="Y951" s="14"/>
      <c r="Z951" s="14"/>
      <c r="AA951" s="14"/>
      <c r="AB951" s="14"/>
      <c r="AC951" s="14"/>
      <c r="AD951" s="14"/>
      <c r="AE951" s="14"/>
      <c r="AT951" s="261" t="s">
        <v>205</v>
      </c>
      <c r="AU951" s="261" t="s">
        <v>85</v>
      </c>
      <c r="AV951" s="14" t="s">
        <v>175</v>
      </c>
      <c r="AW951" s="14" t="s">
        <v>5</v>
      </c>
      <c r="AX951" s="14" t="s">
        <v>83</v>
      </c>
      <c r="AY951" s="261" t="s">
        <v>168</v>
      </c>
    </row>
    <row r="952" s="2" customFormat="1" ht="24.15" customHeight="1">
      <c r="A952" s="38"/>
      <c r="B952" s="39"/>
      <c r="C952" s="262" t="s">
        <v>1177</v>
      </c>
      <c r="D952" s="262" t="s">
        <v>304</v>
      </c>
      <c r="E952" s="263" t="s">
        <v>1171</v>
      </c>
      <c r="F952" s="264" t="s">
        <v>1172</v>
      </c>
      <c r="G952" s="265" t="s">
        <v>203</v>
      </c>
      <c r="H952" s="266">
        <v>38.976</v>
      </c>
      <c r="I952" s="267"/>
      <c r="J952" s="268"/>
      <c r="K952" s="269">
        <f>ROUND(P952*H952,2)</f>
        <v>0</v>
      </c>
      <c r="L952" s="264" t="s">
        <v>1</v>
      </c>
      <c r="M952" s="270"/>
      <c r="N952" s="271" t="s">
        <v>1</v>
      </c>
      <c r="O952" s="229" t="s">
        <v>39</v>
      </c>
      <c r="P952" s="230">
        <f>I952+J952</f>
        <v>0</v>
      </c>
      <c r="Q952" s="230">
        <f>ROUND(I952*H952,2)</f>
        <v>0</v>
      </c>
      <c r="R952" s="230">
        <f>ROUND(J952*H952,2)</f>
        <v>0</v>
      </c>
      <c r="S952" s="91"/>
      <c r="T952" s="231">
        <f>S952*H952</f>
        <v>0</v>
      </c>
      <c r="U952" s="231">
        <v>0</v>
      </c>
      <c r="V952" s="231">
        <f>U952*H952</f>
        <v>0</v>
      </c>
      <c r="W952" s="231">
        <v>0</v>
      </c>
      <c r="X952" s="232">
        <f>W952*H952</f>
        <v>0</v>
      </c>
      <c r="Y952" s="38"/>
      <c r="Z952" s="38"/>
      <c r="AA952" s="38"/>
      <c r="AB952" s="38"/>
      <c r="AC952" s="38"/>
      <c r="AD952" s="38"/>
      <c r="AE952" s="38"/>
      <c r="AR952" s="233" t="s">
        <v>236</v>
      </c>
      <c r="AT952" s="233" t="s">
        <v>304</v>
      </c>
      <c r="AU952" s="233" t="s">
        <v>85</v>
      </c>
      <c r="AY952" s="17" t="s">
        <v>168</v>
      </c>
      <c r="BE952" s="234">
        <f>IF(O952="základní",K952,0)</f>
        <v>0</v>
      </c>
      <c r="BF952" s="234">
        <f>IF(O952="snížená",K952,0)</f>
        <v>0</v>
      </c>
      <c r="BG952" s="234">
        <f>IF(O952="zákl. přenesená",K952,0)</f>
        <v>0</v>
      </c>
      <c r="BH952" s="234">
        <f>IF(O952="sníž. přenesená",K952,0)</f>
        <v>0</v>
      </c>
      <c r="BI952" s="234">
        <f>IF(O952="nulová",K952,0)</f>
        <v>0</v>
      </c>
      <c r="BJ952" s="17" t="s">
        <v>83</v>
      </c>
      <c r="BK952" s="234">
        <f>ROUND(P952*H952,2)</f>
        <v>0</v>
      </c>
      <c r="BL952" s="17" t="s">
        <v>198</v>
      </c>
      <c r="BM952" s="233" t="s">
        <v>1180</v>
      </c>
    </row>
    <row r="953" s="2" customFormat="1">
      <c r="A953" s="38"/>
      <c r="B953" s="39"/>
      <c r="C953" s="40"/>
      <c r="D953" s="235" t="s">
        <v>176</v>
      </c>
      <c r="E953" s="40"/>
      <c r="F953" s="236" t="s">
        <v>1172</v>
      </c>
      <c r="G953" s="40"/>
      <c r="H953" s="40"/>
      <c r="I953" s="237"/>
      <c r="J953" s="237"/>
      <c r="K953" s="40"/>
      <c r="L953" s="40"/>
      <c r="M953" s="44"/>
      <c r="N953" s="238"/>
      <c r="O953" s="239"/>
      <c r="P953" s="91"/>
      <c r="Q953" s="91"/>
      <c r="R953" s="91"/>
      <c r="S953" s="91"/>
      <c r="T953" s="91"/>
      <c r="U953" s="91"/>
      <c r="V953" s="91"/>
      <c r="W953" s="91"/>
      <c r="X953" s="92"/>
      <c r="Y953" s="38"/>
      <c r="Z953" s="38"/>
      <c r="AA953" s="38"/>
      <c r="AB953" s="38"/>
      <c r="AC953" s="38"/>
      <c r="AD953" s="38"/>
      <c r="AE953" s="38"/>
      <c r="AT953" s="17" t="s">
        <v>176</v>
      </c>
      <c r="AU953" s="17" t="s">
        <v>85</v>
      </c>
    </row>
    <row r="954" s="13" customFormat="1">
      <c r="A954" s="13"/>
      <c r="B954" s="240"/>
      <c r="C954" s="241"/>
      <c r="D954" s="235" t="s">
        <v>205</v>
      </c>
      <c r="E954" s="242" t="s">
        <v>1</v>
      </c>
      <c r="F954" s="243" t="s">
        <v>1773</v>
      </c>
      <c r="G954" s="241"/>
      <c r="H954" s="244">
        <v>38.976</v>
      </c>
      <c r="I954" s="245"/>
      <c r="J954" s="245"/>
      <c r="K954" s="241"/>
      <c r="L954" s="241"/>
      <c r="M954" s="246"/>
      <c r="N954" s="247"/>
      <c r="O954" s="248"/>
      <c r="P954" s="248"/>
      <c r="Q954" s="248"/>
      <c r="R954" s="248"/>
      <c r="S954" s="248"/>
      <c r="T954" s="248"/>
      <c r="U954" s="248"/>
      <c r="V954" s="248"/>
      <c r="W954" s="248"/>
      <c r="X954" s="249"/>
      <c r="Y954" s="13"/>
      <c r="Z954" s="13"/>
      <c r="AA954" s="13"/>
      <c r="AB954" s="13"/>
      <c r="AC954" s="13"/>
      <c r="AD954" s="13"/>
      <c r="AE954" s="13"/>
      <c r="AT954" s="250" t="s">
        <v>205</v>
      </c>
      <c r="AU954" s="250" t="s">
        <v>85</v>
      </c>
      <c r="AV954" s="13" t="s">
        <v>85</v>
      </c>
      <c r="AW954" s="13" t="s">
        <v>5</v>
      </c>
      <c r="AX954" s="13" t="s">
        <v>76</v>
      </c>
      <c r="AY954" s="250" t="s">
        <v>168</v>
      </c>
    </row>
    <row r="955" s="14" customFormat="1">
      <c r="A955" s="14"/>
      <c r="B955" s="251"/>
      <c r="C955" s="252"/>
      <c r="D955" s="235" t="s">
        <v>205</v>
      </c>
      <c r="E955" s="253" t="s">
        <v>1</v>
      </c>
      <c r="F955" s="254" t="s">
        <v>207</v>
      </c>
      <c r="G955" s="252"/>
      <c r="H955" s="255">
        <v>38.976</v>
      </c>
      <c r="I955" s="256"/>
      <c r="J955" s="256"/>
      <c r="K955" s="252"/>
      <c r="L955" s="252"/>
      <c r="M955" s="257"/>
      <c r="N955" s="258"/>
      <c r="O955" s="259"/>
      <c r="P955" s="259"/>
      <c r="Q955" s="259"/>
      <c r="R955" s="259"/>
      <c r="S955" s="259"/>
      <c r="T955" s="259"/>
      <c r="U955" s="259"/>
      <c r="V955" s="259"/>
      <c r="W955" s="259"/>
      <c r="X955" s="260"/>
      <c r="Y955" s="14"/>
      <c r="Z955" s="14"/>
      <c r="AA955" s="14"/>
      <c r="AB955" s="14"/>
      <c r="AC955" s="14"/>
      <c r="AD955" s="14"/>
      <c r="AE955" s="14"/>
      <c r="AT955" s="261" t="s">
        <v>205</v>
      </c>
      <c r="AU955" s="261" t="s">
        <v>85</v>
      </c>
      <c r="AV955" s="14" t="s">
        <v>175</v>
      </c>
      <c r="AW955" s="14" t="s">
        <v>5</v>
      </c>
      <c r="AX955" s="14" t="s">
        <v>83</v>
      </c>
      <c r="AY955" s="261" t="s">
        <v>168</v>
      </c>
    </row>
    <row r="956" s="2" customFormat="1" ht="24.15" customHeight="1">
      <c r="A956" s="38"/>
      <c r="B956" s="39"/>
      <c r="C956" s="262" t="s">
        <v>697</v>
      </c>
      <c r="D956" s="262" t="s">
        <v>304</v>
      </c>
      <c r="E956" s="263" t="s">
        <v>1174</v>
      </c>
      <c r="F956" s="264" t="s">
        <v>1175</v>
      </c>
      <c r="G956" s="265" t="s">
        <v>203</v>
      </c>
      <c r="H956" s="266">
        <v>19.488</v>
      </c>
      <c r="I956" s="267"/>
      <c r="J956" s="268"/>
      <c r="K956" s="269">
        <f>ROUND(P956*H956,2)</f>
        <v>0</v>
      </c>
      <c r="L956" s="264" t="s">
        <v>1</v>
      </c>
      <c r="M956" s="270"/>
      <c r="N956" s="271" t="s">
        <v>1</v>
      </c>
      <c r="O956" s="229" t="s">
        <v>39</v>
      </c>
      <c r="P956" s="230">
        <f>I956+J956</f>
        <v>0</v>
      </c>
      <c r="Q956" s="230">
        <f>ROUND(I956*H956,2)</f>
        <v>0</v>
      </c>
      <c r="R956" s="230">
        <f>ROUND(J956*H956,2)</f>
        <v>0</v>
      </c>
      <c r="S956" s="91"/>
      <c r="T956" s="231">
        <f>S956*H956</f>
        <v>0</v>
      </c>
      <c r="U956" s="231">
        <v>0</v>
      </c>
      <c r="V956" s="231">
        <f>U956*H956</f>
        <v>0</v>
      </c>
      <c r="W956" s="231">
        <v>0</v>
      </c>
      <c r="X956" s="232">
        <f>W956*H956</f>
        <v>0</v>
      </c>
      <c r="Y956" s="38"/>
      <c r="Z956" s="38"/>
      <c r="AA956" s="38"/>
      <c r="AB956" s="38"/>
      <c r="AC956" s="38"/>
      <c r="AD956" s="38"/>
      <c r="AE956" s="38"/>
      <c r="AR956" s="233" t="s">
        <v>236</v>
      </c>
      <c r="AT956" s="233" t="s">
        <v>304</v>
      </c>
      <c r="AU956" s="233" t="s">
        <v>85</v>
      </c>
      <c r="AY956" s="17" t="s">
        <v>168</v>
      </c>
      <c r="BE956" s="234">
        <f>IF(O956="základní",K956,0)</f>
        <v>0</v>
      </c>
      <c r="BF956" s="234">
        <f>IF(O956="snížená",K956,0)</f>
        <v>0</v>
      </c>
      <c r="BG956" s="234">
        <f>IF(O956="zákl. přenesená",K956,0)</f>
        <v>0</v>
      </c>
      <c r="BH956" s="234">
        <f>IF(O956="sníž. přenesená",K956,0)</f>
        <v>0</v>
      </c>
      <c r="BI956" s="234">
        <f>IF(O956="nulová",K956,0)</f>
        <v>0</v>
      </c>
      <c r="BJ956" s="17" t="s">
        <v>83</v>
      </c>
      <c r="BK956" s="234">
        <f>ROUND(P956*H956,2)</f>
        <v>0</v>
      </c>
      <c r="BL956" s="17" t="s">
        <v>198</v>
      </c>
      <c r="BM956" s="233" t="s">
        <v>1184</v>
      </c>
    </row>
    <row r="957" s="2" customFormat="1">
      <c r="A957" s="38"/>
      <c r="B957" s="39"/>
      <c r="C957" s="40"/>
      <c r="D957" s="235" t="s">
        <v>176</v>
      </c>
      <c r="E957" s="40"/>
      <c r="F957" s="236" t="s">
        <v>1175</v>
      </c>
      <c r="G957" s="40"/>
      <c r="H957" s="40"/>
      <c r="I957" s="237"/>
      <c r="J957" s="237"/>
      <c r="K957" s="40"/>
      <c r="L957" s="40"/>
      <c r="M957" s="44"/>
      <c r="N957" s="238"/>
      <c r="O957" s="239"/>
      <c r="P957" s="91"/>
      <c r="Q957" s="91"/>
      <c r="R957" s="91"/>
      <c r="S957" s="91"/>
      <c r="T957" s="91"/>
      <c r="U957" s="91"/>
      <c r="V957" s="91"/>
      <c r="W957" s="91"/>
      <c r="X957" s="92"/>
      <c r="Y957" s="38"/>
      <c r="Z957" s="38"/>
      <c r="AA957" s="38"/>
      <c r="AB957" s="38"/>
      <c r="AC957" s="38"/>
      <c r="AD957" s="38"/>
      <c r="AE957" s="38"/>
      <c r="AT957" s="17" t="s">
        <v>176</v>
      </c>
      <c r="AU957" s="17" t="s">
        <v>85</v>
      </c>
    </row>
    <row r="958" s="13" customFormat="1">
      <c r="A958" s="13"/>
      <c r="B958" s="240"/>
      <c r="C958" s="241"/>
      <c r="D958" s="235" t="s">
        <v>205</v>
      </c>
      <c r="E958" s="242" t="s">
        <v>1</v>
      </c>
      <c r="F958" s="243" t="s">
        <v>1166</v>
      </c>
      <c r="G958" s="241"/>
      <c r="H958" s="244">
        <v>19.488</v>
      </c>
      <c r="I958" s="245"/>
      <c r="J958" s="245"/>
      <c r="K958" s="241"/>
      <c r="L958" s="241"/>
      <c r="M958" s="246"/>
      <c r="N958" s="247"/>
      <c r="O958" s="248"/>
      <c r="P958" s="248"/>
      <c r="Q958" s="248"/>
      <c r="R958" s="248"/>
      <c r="S958" s="248"/>
      <c r="T958" s="248"/>
      <c r="U958" s="248"/>
      <c r="V958" s="248"/>
      <c r="W958" s="248"/>
      <c r="X958" s="249"/>
      <c r="Y958" s="13"/>
      <c r="Z958" s="13"/>
      <c r="AA958" s="13"/>
      <c r="AB958" s="13"/>
      <c r="AC958" s="13"/>
      <c r="AD958" s="13"/>
      <c r="AE958" s="13"/>
      <c r="AT958" s="250" t="s">
        <v>205</v>
      </c>
      <c r="AU958" s="250" t="s">
        <v>85</v>
      </c>
      <c r="AV958" s="13" t="s">
        <v>85</v>
      </c>
      <c r="AW958" s="13" t="s">
        <v>5</v>
      </c>
      <c r="AX958" s="13" t="s">
        <v>76</v>
      </c>
      <c r="AY958" s="250" t="s">
        <v>168</v>
      </c>
    </row>
    <row r="959" s="14" customFormat="1">
      <c r="A959" s="14"/>
      <c r="B959" s="251"/>
      <c r="C959" s="252"/>
      <c r="D959" s="235" t="s">
        <v>205</v>
      </c>
      <c r="E959" s="253" t="s">
        <v>1</v>
      </c>
      <c r="F959" s="254" t="s">
        <v>207</v>
      </c>
      <c r="G959" s="252"/>
      <c r="H959" s="255">
        <v>19.488</v>
      </c>
      <c r="I959" s="256"/>
      <c r="J959" s="256"/>
      <c r="K959" s="252"/>
      <c r="L959" s="252"/>
      <c r="M959" s="257"/>
      <c r="N959" s="258"/>
      <c r="O959" s="259"/>
      <c r="P959" s="259"/>
      <c r="Q959" s="259"/>
      <c r="R959" s="259"/>
      <c r="S959" s="259"/>
      <c r="T959" s="259"/>
      <c r="U959" s="259"/>
      <c r="V959" s="259"/>
      <c r="W959" s="259"/>
      <c r="X959" s="260"/>
      <c r="Y959" s="14"/>
      <c r="Z959" s="14"/>
      <c r="AA959" s="14"/>
      <c r="AB959" s="14"/>
      <c r="AC959" s="14"/>
      <c r="AD959" s="14"/>
      <c r="AE959" s="14"/>
      <c r="AT959" s="261" t="s">
        <v>205</v>
      </c>
      <c r="AU959" s="261" t="s">
        <v>85</v>
      </c>
      <c r="AV959" s="14" t="s">
        <v>175</v>
      </c>
      <c r="AW959" s="14" t="s">
        <v>5</v>
      </c>
      <c r="AX959" s="14" t="s">
        <v>83</v>
      </c>
      <c r="AY959" s="261" t="s">
        <v>168</v>
      </c>
    </row>
    <row r="960" s="2" customFormat="1" ht="24.15" customHeight="1">
      <c r="A960" s="38"/>
      <c r="B960" s="39"/>
      <c r="C960" s="221" t="s">
        <v>1185</v>
      </c>
      <c r="D960" s="221" t="s">
        <v>171</v>
      </c>
      <c r="E960" s="222" t="s">
        <v>1186</v>
      </c>
      <c r="F960" s="223" t="s">
        <v>1187</v>
      </c>
      <c r="G960" s="224" t="s">
        <v>478</v>
      </c>
      <c r="H960" s="225">
        <v>143.16</v>
      </c>
      <c r="I960" s="226"/>
      <c r="J960" s="226"/>
      <c r="K960" s="227">
        <f>ROUND(P960*H960,2)</f>
        <v>0</v>
      </c>
      <c r="L960" s="223" t="s">
        <v>1</v>
      </c>
      <c r="M960" s="44"/>
      <c r="N960" s="228" t="s">
        <v>1</v>
      </c>
      <c r="O960" s="229" t="s">
        <v>39</v>
      </c>
      <c r="P960" s="230">
        <f>I960+J960</f>
        <v>0</v>
      </c>
      <c r="Q960" s="230">
        <f>ROUND(I960*H960,2)</f>
        <v>0</v>
      </c>
      <c r="R960" s="230">
        <f>ROUND(J960*H960,2)</f>
        <v>0</v>
      </c>
      <c r="S960" s="91"/>
      <c r="T960" s="231">
        <f>S960*H960</f>
        <v>0</v>
      </c>
      <c r="U960" s="231">
        <v>0</v>
      </c>
      <c r="V960" s="231">
        <f>U960*H960</f>
        <v>0</v>
      </c>
      <c r="W960" s="231">
        <v>0</v>
      </c>
      <c r="X960" s="232">
        <f>W960*H960</f>
        <v>0</v>
      </c>
      <c r="Y960" s="38"/>
      <c r="Z960" s="38"/>
      <c r="AA960" s="38"/>
      <c r="AB960" s="38"/>
      <c r="AC960" s="38"/>
      <c r="AD960" s="38"/>
      <c r="AE960" s="38"/>
      <c r="AR960" s="233" t="s">
        <v>198</v>
      </c>
      <c r="AT960" s="233" t="s">
        <v>171</v>
      </c>
      <c r="AU960" s="233" t="s">
        <v>85</v>
      </c>
      <c r="AY960" s="17" t="s">
        <v>168</v>
      </c>
      <c r="BE960" s="234">
        <f>IF(O960="základní",K960,0)</f>
        <v>0</v>
      </c>
      <c r="BF960" s="234">
        <f>IF(O960="snížená",K960,0)</f>
        <v>0</v>
      </c>
      <c r="BG960" s="234">
        <f>IF(O960="zákl. přenesená",K960,0)</f>
        <v>0</v>
      </c>
      <c r="BH960" s="234">
        <f>IF(O960="sníž. přenesená",K960,0)</f>
        <v>0</v>
      </c>
      <c r="BI960" s="234">
        <f>IF(O960="nulová",K960,0)</f>
        <v>0</v>
      </c>
      <c r="BJ960" s="17" t="s">
        <v>83</v>
      </c>
      <c r="BK960" s="234">
        <f>ROUND(P960*H960,2)</f>
        <v>0</v>
      </c>
      <c r="BL960" s="17" t="s">
        <v>198</v>
      </c>
      <c r="BM960" s="233" t="s">
        <v>1188</v>
      </c>
    </row>
    <row r="961" s="2" customFormat="1">
      <c r="A961" s="38"/>
      <c r="B961" s="39"/>
      <c r="C961" s="40"/>
      <c r="D961" s="235" t="s">
        <v>176</v>
      </c>
      <c r="E961" s="40"/>
      <c r="F961" s="236" t="s">
        <v>1187</v>
      </c>
      <c r="G961" s="40"/>
      <c r="H961" s="40"/>
      <c r="I961" s="237"/>
      <c r="J961" s="237"/>
      <c r="K961" s="40"/>
      <c r="L961" s="40"/>
      <c r="M961" s="44"/>
      <c r="N961" s="238"/>
      <c r="O961" s="239"/>
      <c r="P961" s="91"/>
      <c r="Q961" s="91"/>
      <c r="R961" s="91"/>
      <c r="S961" s="91"/>
      <c r="T961" s="91"/>
      <c r="U961" s="91"/>
      <c r="V961" s="91"/>
      <c r="W961" s="91"/>
      <c r="X961" s="92"/>
      <c r="Y961" s="38"/>
      <c r="Z961" s="38"/>
      <c r="AA961" s="38"/>
      <c r="AB961" s="38"/>
      <c r="AC961" s="38"/>
      <c r="AD961" s="38"/>
      <c r="AE961" s="38"/>
      <c r="AT961" s="17" t="s">
        <v>176</v>
      </c>
      <c r="AU961" s="17" t="s">
        <v>85</v>
      </c>
    </row>
    <row r="962" s="13" customFormat="1">
      <c r="A962" s="13"/>
      <c r="B962" s="240"/>
      <c r="C962" s="241"/>
      <c r="D962" s="235" t="s">
        <v>205</v>
      </c>
      <c r="E962" s="242" t="s">
        <v>1</v>
      </c>
      <c r="F962" s="243" t="s">
        <v>1775</v>
      </c>
      <c r="G962" s="241"/>
      <c r="H962" s="244">
        <v>132.9</v>
      </c>
      <c r="I962" s="245"/>
      <c r="J962" s="245"/>
      <c r="K962" s="241"/>
      <c r="L962" s="241"/>
      <c r="M962" s="246"/>
      <c r="N962" s="247"/>
      <c r="O962" s="248"/>
      <c r="P962" s="248"/>
      <c r="Q962" s="248"/>
      <c r="R962" s="248"/>
      <c r="S962" s="248"/>
      <c r="T962" s="248"/>
      <c r="U962" s="248"/>
      <c r="V962" s="248"/>
      <c r="W962" s="248"/>
      <c r="X962" s="249"/>
      <c r="Y962" s="13"/>
      <c r="Z962" s="13"/>
      <c r="AA962" s="13"/>
      <c r="AB962" s="13"/>
      <c r="AC962" s="13"/>
      <c r="AD962" s="13"/>
      <c r="AE962" s="13"/>
      <c r="AT962" s="250" t="s">
        <v>205</v>
      </c>
      <c r="AU962" s="250" t="s">
        <v>85</v>
      </c>
      <c r="AV962" s="13" t="s">
        <v>85</v>
      </c>
      <c r="AW962" s="13" t="s">
        <v>5</v>
      </c>
      <c r="AX962" s="13" t="s">
        <v>76</v>
      </c>
      <c r="AY962" s="250" t="s">
        <v>168</v>
      </c>
    </row>
    <row r="963" s="15" customFormat="1">
      <c r="A963" s="15"/>
      <c r="B963" s="273"/>
      <c r="C963" s="274"/>
      <c r="D963" s="235" t="s">
        <v>205</v>
      </c>
      <c r="E963" s="275" t="s">
        <v>1</v>
      </c>
      <c r="F963" s="276" t="s">
        <v>1191</v>
      </c>
      <c r="G963" s="274"/>
      <c r="H963" s="277">
        <v>132.9</v>
      </c>
      <c r="I963" s="278"/>
      <c r="J963" s="278"/>
      <c r="K963" s="274"/>
      <c r="L963" s="274"/>
      <c r="M963" s="279"/>
      <c r="N963" s="280"/>
      <c r="O963" s="281"/>
      <c r="P963" s="281"/>
      <c r="Q963" s="281"/>
      <c r="R963" s="281"/>
      <c r="S963" s="281"/>
      <c r="T963" s="281"/>
      <c r="U963" s="281"/>
      <c r="V963" s="281"/>
      <c r="W963" s="281"/>
      <c r="X963" s="282"/>
      <c r="Y963" s="15"/>
      <c r="Z963" s="15"/>
      <c r="AA963" s="15"/>
      <c r="AB963" s="15"/>
      <c r="AC963" s="15"/>
      <c r="AD963" s="15"/>
      <c r="AE963" s="15"/>
      <c r="AT963" s="283" t="s">
        <v>205</v>
      </c>
      <c r="AU963" s="283" t="s">
        <v>85</v>
      </c>
      <c r="AV963" s="15" t="s">
        <v>179</v>
      </c>
      <c r="AW963" s="15" t="s">
        <v>5</v>
      </c>
      <c r="AX963" s="15" t="s">
        <v>76</v>
      </c>
      <c r="AY963" s="283" t="s">
        <v>168</v>
      </c>
    </row>
    <row r="964" s="13" customFormat="1">
      <c r="A964" s="13"/>
      <c r="B964" s="240"/>
      <c r="C964" s="241"/>
      <c r="D964" s="235" t="s">
        <v>205</v>
      </c>
      <c r="E964" s="242" t="s">
        <v>1</v>
      </c>
      <c r="F964" s="243" t="s">
        <v>1192</v>
      </c>
      <c r="G964" s="241"/>
      <c r="H964" s="244">
        <v>10.26</v>
      </c>
      <c r="I964" s="245"/>
      <c r="J964" s="245"/>
      <c r="K964" s="241"/>
      <c r="L964" s="241"/>
      <c r="M964" s="246"/>
      <c r="N964" s="247"/>
      <c r="O964" s="248"/>
      <c r="P964" s="248"/>
      <c r="Q964" s="248"/>
      <c r="R964" s="248"/>
      <c r="S964" s="248"/>
      <c r="T964" s="248"/>
      <c r="U964" s="248"/>
      <c r="V964" s="248"/>
      <c r="W964" s="248"/>
      <c r="X964" s="249"/>
      <c r="Y964" s="13"/>
      <c r="Z964" s="13"/>
      <c r="AA964" s="13"/>
      <c r="AB964" s="13"/>
      <c r="AC964" s="13"/>
      <c r="AD964" s="13"/>
      <c r="AE964" s="13"/>
      <c r="AT964" s="250" t="s">
        <v>205</v>
      </c>
      <c r="AU964" s="250" t="s">
        <v>85</v>
      </c>
      <c r="AV964" s="13" t="s">
        <v>85</v>
      </c>
      <c r="AW964" s="13" t="s">
        <v>5</v>
      </c>
      <c r="AX964" s="13" t="s">
        <v>76</v>
      </c>
      <c r="AY964" s="250" t="s">
        <v>168</v>
      </c>
    </row>
    <row r="965" s="15" customFormat="1">
      <c r="A965" s="15"/>
      <c r="B965" s="273"/>
      <c r="C965" s="274"/>
      <c r="D965" s="235" t="s">
        <v>205</v>
      </c>
      <c r="E965" s="275" t="s">
        <v>1</v>
      </c>
      <c r="F965" s="276" t="s">
        <v>1193</v>
      </c>
      <c r="G965" s="274"/>
      <c r="H965" s="277">
        <v>10.26</v>
      </c>
      <c r="I965" s="278"/>
      <c r="J965" s="278"/>
      <c r="K965" s="274"/>
      <c r="L965" s="274"/>
      <c r="M965" s="279"/>
      <c r="N965" s="280"/>
      <c r="O965" s="281"/>
      <c r="P965" s="281"/>
      <c r="Q965" s="281"/>
      <c r="R965" s="281"/>
      <c r="S965" s="281"/>
      <c r="T965" s="281"/>
      <c r="U965" s="281"/>
      <c r="V965" s="281"/>
      <c r="W965" s="281"/>
      <c r="X965" s="282"/>
      <c r="Y965" s="15"/>
      <c r="Z965" s="15"/>
      <c r="AA965" s="15"/>
      <c r="AB965" s="15"/>
      <c r="AC965" s="15"/>
      <c r="AD965" s="15"/>
      <c r="AE965" s="15"/>
      <c r="AT965" s="283" t="s">
        <v>205</v>
      </c>
      <c r="AU965" s="283" t="s">
        <v>85</v>
      </c>
      <c r="AV965" s="15" t="s">
        <v>179</v>
      </c>
      <c r="AW965" s="15" t="s">
        <v>5</v>
      </c>
      <c r="AX965" s="15" t="s">
        <v>76</v>
      </c>
      <c r="AY965" s="283" t="s">
        <v>168</v>
      </c>
    </row>
    <row r="966" s="14" customFormat="1">
      <c r="A966" s="14"/>
      <c r="B966" s="251"/>
      <c r="C966" s="252"/>
      <c r="D966" s="235" t="s">
        <v>205</v>
      </c>
      <c r="E966" s="253" t="s">
        <v>1</v>
      </c>
      <c r="F966" s="254" t="s">
        <v>207</v>
      </c>
      <c r="G966" s="252"/>
      <c r="H966" s="255">
        <v>143.16</v>
      </c>
      <c r="I966" s="256"/>
      <c r="J966" s="256"/>
      <c r="K966" s="252"/>
      <c r="L966" s="252"/>
      <c r="M966" s="257"/>
      <c r="N966" s="258"/>
      <c r="O966" s="259"/>
      <c r="P966" s="259"/>
      <c r="Q966" s="259"/>
      <c r="R966" s="259"/>
      <c r="S966" s="259"/>
      <c r="T966" s="259"/>
      <c r="U966" s="259"/>
      <c r="V966" s="259"/>
      <c r="W966" s="259"/>
      <c r="X966" s="260"/>
      <c r="Y966" s="14"/>
      <c r="Z966" s="14"/>
      <c r="AA966" s="14"/>
      <c r="AB966" s="14"/>
      <c r="AC966" s="14"/>
      <c r="AD966" s="14"/>
      <c r="AE966" s="14"/>
      <c r="AT966" s="261" t="s">
        <v>205</v>
      </c>
      <c r="AU966" s="261" t="s">
        <v>85</v>
      </c>
      <c r="AV966" s="14" t="s">
        <v>175</v>
      </c>
      <c r="AW966" s="14" t="s">
        <v>5</v>
      </c>
      <c r="AX966" s="14" t="s">
        <v>83</v>
      </c>
      <c r="AY966" s="261" t="s">
        <v>168</v>
      </c>
    </row>
    <row r="967" s="2" customFormat="1" ht="24.15" customHeight="1">
      <c r="A967" s="38"/>
      <c r="B967" s="39"/>
      <c r="C967" s="221" t="s">
        <v>701</v>
      </c>
      <c r="D967" s="221" t="s">
        <v>171</v>
      </c>
      <c r="E967" s="222" t="s">
        <v>1194</v>
      </c>
      <c r="F967" s="223" t="s">
        <v>1195</v>
      </c>
      <c r="G967" s="224" t="s">
        <v>478</v>
      </c>
      <c r="H967" s="225">
        <v>143.16</v>
      </c>
      <c r="I967" s="226"/>
      <c r="J967" s="226"/>
      <c r="K967" s="227">
        <f>ROUND(P967*H967,2)</f>
        <v>0</v>
      </c>
      <c r="L967" s="223" t="s">
        <v>1</v>
      </c>
      <c r="M967" s="44"/>
      <c r="N967" s="228" t="s">
        <v>1</v>
      </c>
      <c r="O967" s="229" t="s">
        <v>39</v>
      </c>
      <c r="P967" s="230">
        <f>I967+J967</f>
        <v>0</v>
      </c>
      <c r="Q967" s="230">
        <f>ROUND(I967*H967,2)</f>
        <v>0</v>
      </c>
      <c r="R967" s="230">
        <f>ROUND(J967*H967,2)</f>
        <v>0</v>
      </c>
      <c r="S967" s="91"/>
      <c r="T967" s="231">
        <f>S967*H967</f>
        <v>0</v>
      </c>
      <c r="U967" s="231">
        <v>0</v>
      </c>
      <c r="V967" s="231">
        <f>U967*H967</f>
        <v>0</v>
      </c>
      <c r="W967" s="231">
        <v>0</v>
      </c>
      <c r="X967" s="232">
        <f>W967*H967</f>
        <v>0</v>
      </c>
      <c r="Y967" s="38"/>
      <c r="Z967" s="38"/>
      <c r="AA967" s="38"/>
      <c r="AB967" s="38"/>
      <c r="AC967" s="38"/>
      <c r="AD967" s="38"/>
      <c r="AE967" s="38"/>
      <c r="AR967" s="233" t="s">
        <v>198</v>
      </c>
      <c r="AT967" s="233" t="s">
        <v>171</v>
      </c>
      <c r="AU967" s="233" t="s">
        <v>85</v>
      </c>
      <c r="AY967" s="17" t="s">
        <v>168</v>
      </c>
      <c r="BE967" s="234">
        <f>IF(O967="základní",K967,0)</f>
        <v>0</v>
      </c>
      <c r="BF967" s="234">
        <f>IF(O967="snížená",K967,0)</f>
        <v>0</v>
      </c>
      <c r="BG967" s="234">
        <f>IF(O967="zákl. přenesená",K967,0)</f>
        <v>0</v>
      </c>
      <c r="BH967" s="234">
        <f>IF(O967="sníž. přenesená",K967,0)</f>
        <v>0</v>
      </c>
      <c r="BI967" s="234">
        <f>IF(O967="nulová",K967,0)</f>
        <v>0</v>
      </c>
      <c r="BJ967" s="17" t="s">
        <v>83</v>
      </c>
      <c r="BK967" s="234">
        <f>ROUND(P967*H967,2)</f>
        <v>0</v>
      </c>
      <c r="BL967" s="17" t="s">
        <v>198</v>
      </c>
      <c r="BM967" s="233" t="s">
        <v>1196</v>
      </c>
    </row>
    <row r="968" s="2" customFormat="1">
      <c r="A968" s="38"/>
      <c r="B968" s="39"/>
      <c r="C968" s="40"/>
      <c r="D968" s="235" t="s">
        <v>176</v>
      </c>
      <c r="E968" s="40"/>
      <c r="F968" s="236" t="s">
        <v>1195</v>
      </c>
      <c r="G968" s="40"/>
      <c r="H968" s="40"/>
      <c r="I968" s="237"/>
      <c r="J968" s="237"/>
      <c r="K968" s="40"/>
      <c r="L968" s="40"/>
      <c r="M968" s="44"/>
      <c r="N968" s="238"/>
      <c r="O968" s="239"/>
      <c r="P968" s="91"/>
      <c r="Q968" s="91"/>
      <c r="R968" s="91"/>
      <c r="S968" s="91"/>
      <c r="T968" s="91"/>
      <c r="U968" s="91"/>
      <c r="V968" s="91"/>
      <c r="W968" s="91"/>
      <c r="X968" s="92"/>
      <c r="Y968" s="38"/>
      <c r="Z968" s="38"/>
      <c r="AA968" s="38"/>
      <c r="AB968" s="38"/>
      <c r="AC968" s="38"/>
      <c r="AD968" s="38"/>
      <c r="AE968" s="38"/>
      <c r="AT968" s="17" t="s">
        <v>176</v>
      </c>
      <c r="AU968" s="17" t="s">
        <v>85</v>
      </c>
    </row>
    <row r="969" s="2" customFormat="1" ht="37.8" customHeight="1">
      <c r="A969" s="38"/>
      <c r="B969" s="39"/>
      <c r="C969" s="221" t="s">
        <v>1197</v>
      </c>
      <c r="D969" s="221" t="s">
        <v>171</v>
      </c>
      <c r="E969" s="222" t="s">
        <v>1198</v>
      </c>
      <c r="F969" s="223" t="s">
        <v>1199</v>
      </c>
      <c r="G969" s="224" t="s">
        <v>292</v>
      </c>
      <c r="H969" s="225">
        <v>1</v>
      </c>
      <c r="I969" s="226"/>
      <c r="J969" s="226"/>
      <c r="K969" s="227">
        <f>ROUND(P969*H969,2)</f>
        <v>0</v>
      </c>
      <c r="L969" s="223" t="s">
        <v>1</v>
      </c>
      <c r="M969" s="44"/>
      <c r="N969" s="228" t="s">
        <v>1</v>
      </c>
      <c r="O969" s="229" t="s">
        <v>39</v>
      </c>
      <c r="P969" s="230">
        <f>I969+J969</f>
        <v>0</v>
      </c>
      <c r="Q969" s="230">
        <f>ROUND(I969*H969,2)</f>
        <v>0</v>
      </c>
      <c r="R969" s="230">
        <f>ROUND(J969*H969,2)</f>
        <v>0</v>
      </c>
      <c r="S969" s="91"/>
      <c r="T969" s="231">
        <f>S969*H969</f>
        <v>0</v>
      </c>
      <c r="U969" s="231">
        <v>0</v>
      </c>
      <c r="V969" s="231">
        <f>U969*H969</f>
        <v>0</v>
      </c>
      <c r="W969" s="231">
        <v>0</v>
      </c>
      <c r="X969" s="232">
        <f>W969*H969</f>
        <v>0</v>
      </c>
      <c r="Y969" s="38"/>
      <c r="Z969" s="38"/>
      <c r="AA969" s="38"/>
      <c r="AB969" s="38"/>
      <c r="AC969" s="38"/>
      <c r="AD969" s="38"/>
      <c r="AE969" s="38"/>
      <c r="AR969" s="233" t="s">
        <v>198</v>
      </c>
      <c r="AT969" s="233" t="s">
        <v>171</v>
      </c>
      <c r="AU969" s="233" t="s">
        <v>85</v>
      </c>
      <c r="AY969" s="17" t="s">
        <v>168</v>
      </c>
      <c r="BE969" s="234">
        <f>IF(O969="základní",K969,0)</f>
        <v>0</v>
      </c>
      <c r="BF969" s="234">
        <f>IF(O969="snížená",K969,0)</f>
        <v>0</v>
      </c>
      <c r="BG969" s="234">
        <f>IF(O969="zákl. přenesená",K969,0)</f>
        <v>0</v>
      </c>
      <c r="BH969" s="234">
        <f>IF(O969="sníž. přenesená",K969,0)</f>
        <v>0</v>
      </c>
      <c r="BI969" s="234">
        <f>IF(O969="nulová",K969,0)</f>
        <v>0</v>
      </c>
      <c r="BJ969" s="17" t="s">
        <v>83</v>
      </c>
      <c r="BK969" s="234">
        <f>ROUND(P969*H969,2)</f>
        <v>0</v>
      </c>
      <c r="BL969" s="17" t="s">
        <v>198</v>
      </c>
      <c r="BM969" s="233" t="s">
        <v>1200</v>
      </c>
    </row>
    <row r="970" s="2" customFormat="1">
      <c r="A970" s="38"/>
      <c r="B970" s="39"/>
      <c r="C970" s="40"/>
      <c r="D970" s="235" t="s">
        <v>176</v>
      </c>
      <c r="E970" s="40"/>
      <c r="F970" s="236" t="s">
        <v>1199</v>
      </c>
      <c r="G970" s="40"/>
      <c r="H970" s="40"/>
      <c r="I970" s="237"/>
      <c r="J970" s="237"/>
      <c r="K970" s="40"/>
      <c r="L970" s="40"/>
      <c r="M970" s="44"/>
      <c r="N970" s="238"/>
      <c r="O970" s="239"/>
      <c r="P970" s="91"/>
      <c r="Q970" s="91"/>
      <c r="R970" s="91"/>
      <c r="S970" s="91"/>
      <c r="T970" s="91"/>
      <c r="U970" s="91"/>
      <c r="V970" s="91"/>
      <c r="W970" s="91"/>
      <c r="X970" s="92"/>
      <c r="Y970" s="38"/>
      <c r="Z970" s="38"/>
      <c r="AA970" s="38"/>
      <c r="AB970" s="38"/>
      <c r="AC970" s="38"/>
      <c r="AD970" s="38"/>
      <c r="AE970" s="38"/>
      <c r="AT970" s="17" t="s">
        <v>176</v>
      </c>
      <c r="AU970" s="17" t="s">
        <v>85</v>
      </c>
    </row>
    <row r="971" s="2" customFormat="1" ht="37.8" customHeight="1">
      <c r="A971" s="38"/>
      <c r="B971" s="39"/>
      <c r="C971" s="262" t="s">
        <v>706</v>
      </c>
      <c r="D971" s="262" t="s">
        <v>304</v>
      </c>
      <c r="E971" s="263" t="s">
        <v>1202</v>
      </c>
      <c r="F971" s="264" t="s">
        <v>1203</v>
      </c>
      <c r="G971" s="265" t="s">
        <v>203</v>
      </c>
      <c r="H971" s="266">
        <v>6.566</v>
      </c>
      <c r="I971" s="267"/>
      <c r="J971" s="268"/>
      <c r="K971" s="269">
        <f>ROUND(P971*H971,2)</f>
        <v>0</v>
      </c>
      <c r="L971" s="264" t="s">
        <v>1</v>
      </c>
      <c r="M971" s="270"/>
      <c r="N971" s="271" t="s">
        <v>1</v>
      </c>
      <c r="O971" s="229" t="s">
        <v>39</v>
      </c>
      <c r="P971" s="230">
        <f>I971+J971</f>
        <v>0</v>
      </c>
      <c r="Q971" s="230">
        <f>ROUND(I971*H971,2)</f>
        <v>0</v>
      </c>
      <c r="R971" s="230">
        <f>ROUND(J971*H971,2)</f>
        <v>0</v>
      </c>
      <c r="S971" s="91"/>
      <c r="T971" s="231">
        <f>S971*H971</f>
        <v>0</v>
      </c>
      <c r="U971" s="231">
        <v>0</v>
      </c>
      <c r="V971" s="231">
        <f>U971*H971</f>
        <v>0</v>
      </c>
      <c r="W971" s="231">
        <v>0</v>
      </c>
      <c r="X971" s="232">
        <f>W971*H971</f>
        <v>0</v>
      </c>
      <c r="Y971" s="38"/>
      <c r="Z971" s="38"/>
      <c r="AA971" s="38"/>
      <c r="AB971" s="38"/>
      <c r="AC971" s="38"/>
      <c r="AD971" s="38"/>
      <c r="AE971" s="38"/>
      <c r="AR971" s="233" t="s">
        <v>236</v>
      </c>
      <c r="AT971" s="233" t="s">
        <v>304</v>
      </c>
      <c r="AU971" s="233" t="s">
        <v>85</v>
      </c>
      <c r="AY971" s="17" t="s">
        <v>168</v>
      </c>
      <c r="BE971" s="234">
        <f>IF(O971="základní",K971,0)</f>
        <v>0</v>
      </c>
      <c r="BF971" s="234">
        <f>IF(O971="snížená",K971,0)</f>
        <v>0</v>
      </c>
      <c r="BG971" s="234">
        <f>IF(O971="zákl. přenesená",K971,0)</f>
        <v>0</v>
      </c>
      <c r="BH971" s="234">
        <f>IF(O971="sníž. přenesená",K971,0)</f>
        <v>0</v>
      </c>
      <c r="BI971" s="234">
        <f>IF(O971="nulová",K971,0)</f>
        <v>0</v>
      </c>
      <c r="BJ971" s="17" t="s">
        <v>83</v>
      </c>
      <c r="BK971" s="234">
        <f>ROUND(P971*H971,2)</f>
        <v>0</v>
      </c>
      <c r="BL971" s="17" t="s">
        <v>198</v>
      </c>
      <c r="BM971" s="233" t="s">
        <v>1204</v>
      </c>
    </row>
    <row r="972" s="2" customFormat="1">
      <c r="A972" s="38"/>
      <c r="B972" s="39"/>
      <c r="C972" s="40"/>
      <c r="D972" s="235" t="s">
        <v>176</v>
      </c>
      <c r="E972" s="40"/>
      <c r="F972" s="236" t="s">
        <v>1203</v>
      </c>
      <c r="G972" s="40"/>
      <c r="H972" s="40"/>
      <c r="I972" s="237"/>
      <c r="J972" s="237"/>
      <c r="K972" s="40"/>
      <c r="L972" s="40"/>
      <c r="M972" s="44"/>
      <c r="N972" s="238"/>
      <c r="O972" s="239"/>
      <c r="P972" s="91"/>
      <c r="Q972" s="91"/>
      <c r="R972" s="91"/>
      <c r="S972" s="91"/>
      <c r="T972" s="91"/>
      <c r="U972" s="91"/>
      <c r="V972" s="91"/>
      <c r="W972" s="91"/>
      <c r="X972" s="92"/>
      <c r="Y972" s="38"/>
      <c r="Z972" s="38"/>
      <c r="AA972" s="38"/>
      <c r="AB972" s="38"/>
      <c r="AC972" s="38"/>
      <c r="AD972" s="38"/>
      <c r="AE972" s="38"/>
      <c r="AT972" s="17" t="s">
        <v>176</v>
      </c>
      <c r="AU972" s="17" t="s">
        <v>85</v>
      </c>
    </row>
    <row r="973" s="2" customFormat="1">
      <c r="A973" s="38"/>
      <c r="B973" s="39"/>
      <c r="C973" s="40"/>
      <c r="D973" s="235" t="s">
        <v>308</v>
      </c>
      <c r="E973" s="40"/>
      <c r="F973" s="272" t="s">
        <v>1205</v>
      </c>
      <c r="G973" s="40"/>
      <c r="H973" s="40"/>
      <c r="I973" s="237"/>
      <c r="J973" s="237"/>
      <c r="K973" s="40"/>
      <c r="L973" s="40"/>
      <c r="M973" s="44"/>
      <c r="N973" s="238"/>
      <c r="O973" s="239"/>
      <c r="P973" s="91"/>
      <c r="Q973" s="91"/>
      <c r="R973" s="91"/>
      <c r="S973" s="91"/>
      <c r="T973" s="91"/>
      <c r="U973" s="91"/>
      <c r="V973" s="91"/>
      <c r="W973" s="91"/>
      <c r="X973" s="92"/>
      <c r="Y973" s="38"/>
      <c r="Z973" s="38"/>
      <c r="AA973" s="38"/>
      <c r="AB973" s="38"/>
      <c r="AC973" s="38"/>
      <c r="AD973" s="38"/>
      <c r="AE973" s="38"/>
      <c r="AT973" s="17" t="s">
        <v>308</v>
      </c>
      <c r="AU973" s="17" t="s">
        <v>85</v>
      </c>
    </row>
    <row r="974" s="13" customFormat="1">
      <c r="A974" s="13"/>
      <c r="B974" s="240"/>
      <c r="C974" s="241"/>
      <c r="D974" s="235" t="s">
        <v>205</v>
      </c>
      <c r="E974" s="242" t="s">
        <v>1</v>
      </c>
      <c r="F974" s="243" t="s">
        <v>1206</v>
      </c>
      <c r="G974" s="241"/>
      <c r="H974" s="244">
        <v>6.566</v>
      </c>
      <c r="I974" s="245"/>
      <c r="J974" s="245"/>
      <c r="K974" s="241"/>
      <c r="L974" s="241"/>
      <c r="M974" s="246"/>
      <c r="N974" s="247"/>
      <c r="O974" s="248"/>
      <c r="P974" s="248"/>
      <c r="Q974" s="248"/>
      <c r="R974" s="248"/>
      <c r="S974" s="248"/>
      <c r="T974" s="248"/>
      <c r="U974" s="248"/>
      <c r="V974" s="248"/>
      <c r="W974" s="248"/>
      <c r="X974" s="249"/>
      <c r="Y974" s="13"/>
      <c r="Z974" s="13"/>
      <c r="AA974" s="13"/>
      <c r="AB974" s="13"/>
      <c r="AC974" s="13"/>
      <c r="AD974" s="13"/>
      <c r="AE974" s="13"/>
      <c r="AT974" s="250" t="s">
        <v>205</v>
      </c>
      <c r="AU974" s="250" t="s">
        <v>85</v>
      </c>
      <c r="AV974" s="13" t="s">
        <v>85</v>
      </c>
      <c r="AW974" s="13" t="s">
        <v>5</v>
      </c>
      <c r="AX974" s="13" t="s">
        <v>76</v>
      </c>
      <c r="AY974" s="250" t="s">
        <v>168</v>
      </c>
    </row>
    <row r="975" s="14" customFormat="1">
      <c r="A975" s="14"/>
      <c r="B975" s="251"/>
      <c r="C975" s="252"/>
      <c r="D975" s="235" t="s">
        <v>205</v>
      </c>
      <c r="E975" s="253" t="s">
        <v>1</v>
      </c>
      <c r="F975" s="254" t="s">
        <v>207</v>
      </c>
      <c r="G975" s="252"/>
      <c r="H975" s="255">
        <v>6.566</v>
      </c>
      <c r="I975" s="256"/>
      <c r="J975" s="256"/>
      <c r="K975" s="252"/>
      <c r="L975" s="252"/>
      <c r="M975" s="257"/>
      <c r="N975" s="258"/>
      <c r="O975" s="259"/>
      <c r="P975" s="259"/>
      <c r="Q975" s="259"/>
      <c r="R975" s="259"/>
      <c r="S975" s="259"/>
      <c r="T975" s="259"/>
      <c r="U975" s="259"/>
      <c r="V975" s="259"/>
      <c r="W975" s="259"/>
      <c r="X975" s="260"/>
      <c r="Y975" s="14"/>
      <c r="Z975" s="14"/>
      <c r="AA975" s="14"/>
      <c r="AB975" s="14"/>
      <c r="AC975" s="14"/>
      <c r="AD975" s="14"/>
      <c r="AE975" s="14"/>
      <c r="AT975" s="261" t="s">
        <v>205</v>
      </c>
      <c r="AU975" s="261" t="s">
        <v>85</v>
      </c>
      <c r="AV975" s="14" t="s">
        <v>175</v>
      </c>
      <c r="AW975" s="14" t="s">
        <v>5</v>
      </c>
      <c r="AX975" s="14" t="s">
        <v>83</v>
      </c>
      <c r="AY975" s="261" t="s">
        <v>168</v>
      </c>
    </row>
    <row r="976" s="2" customFormat="1" ht="16.5" customHeight="1">
      <c r="A976" s="38"/>
      <c r="B976" s="39"/>
      <c r="C976" s="221" t="s">
        <v>1207</v>
      </c>
      <c r="D976" s="221" t="s">
        <v>171</v>
      </c>
      <c r="E976" s="222" t="s">
        <v>1208</v>
      </c>
      <c r="F976" s="223" t="s">
        <v>1209</v>
      </c>
      <c r="G976" s="224" t="s">
        <v>292</v>
      </c>
      <c r="H976" s="225">
        <v>1</v>
      </c>
      <c r="I976" s="226"/>
      <c r="J976" s="226"/>
      <c r="K976" s="227">
        <f>ROUND(P976*H976,2)</f>
        <v>0</v>
      </c>
      <c r="L976" s="223" t="s">
        <v>1</v>
      </c>
      <c r="M976" s="44"/>
      <c r="N976" s="228" t="s">
        <v>1</v>
      </c>
      <c r="O976" s="229" t="s">
        <v>39</v>
      </c>
      <c r="P976" s="230">
        <f>I976+J976</f>
        <v>0</v>
      </c>
      <c r="Q976" s="230">
        <f>ROUND(I976*H976,2)</f>
        <v>0</v>
      </c>
      <c r="R976" s="230">
        <f>ROUND(J976*H976,2)</f>
        <v>0</v>
      </c>
      <c r="S976" s="91"/>
      <c r="T976" s="231">
        <f>S976*H976</f>
        <v>0</v>
      </c>
      <c r="U976" s="231">
        <v>0</v>
      </c>
      <c r="V976" s="231">
        <f>U976*H976</f>
        <v>0</v>
      </c>
      <c r="W976" s="231">
        <v>0</v>
      </c>
      <c r="X976" s="232">
        <f>W976*H976</f>
        <v>0</v>
      </c>
      <c r="Y976" s="38"/>
      <c r="Z976" s="38"/>
      <c r="AA976" s="38"/>
      <c r="AB976" s="38"/>
      <c r="AC976" s="38"/>
      <c r="AD976" s="38"/>
      <c r="AE976" s="38"/>
      <c r="AR976" s="233" t="s">
        <v>198</v>
      </c>
      <c r="AT976" s="233" t="s">
        <v>171</v>
      </c>
      <c r="AU976" s="233" t="s">
        <v>85</v>
      </c>
      <c r="AY976" s="17" t="s">
        <v>168</v>
      </c>
      <c r="BE976" s="234">
        <f>IF(O976="základní",K976,0)</f>
        <v>0</v>
      </c>
      <c r="BF976" s="234">
        <f>IF(O976="snížená",K976,0)</f>
        <v>0</v>
      </c>
      <c r="BG976" s="234">
        <f>IF(O976="zákl. přenesená",K976,0)</f>
        <v>0</v>
      </c>
      <c r="BH976" s="234">
        <f>IF(O976="sníž. přenesená",K976,0)</f>
        <v>0</v>
      </c>
      <c r="BI976" s="234">
        <f>IF(O976="nulová",K976,0)</f>
        <v>0</v>
      </c>
      <c r="BJ976" s="17" t="s">
        <v>83</v>
      </c>
      <c r="BK976" s="234">
        <f>ROUND(P976*H976,2)</f>
        <v>0</v>
      </c>
      <c r="BL976" s="17" t="s">
        <v>198</v>
      </c>
      <c r="BM976" s="233" t="s">
        <v>1210</v>
      </c>
    </row>
    <row r="977" s="2" customFormat="1">
      <c r="A977" s="38"/>
      <c r="B977" s="39"/>
      <c r="C977" s="40"/>
      <c r="D977" s="235" t="s">
        <v>176</v>
      </c>
      <c r="E977" s="40"/>
      <c r="F977" s="236" t="s">
        <v>1209</v>
      </c>
      <c r="G977" s="40"/>
      <c r="H977" s="40"/>
      <c r="I977" s="237"/>
      <c r="J977" s="237"/>
      <c r="K977" s="40"/>
      <c r="L977" s="40"/>
      <c r="M977" s="44"/>
      <c r="N977" s="238"/>
      <c r="O977" s="239"/>
      <c r="P977" s="91"/>
      <c r="Q977" s="91"/>
      <c r="R977" s="91"/>
      <c r="S977" s="91"/>
      <c r="T977" s="91"/>
      <c r="U977" s="91"/>
      <c r="V977" s="91"/>
      <c r="W977" s="91"/>
      <c r="X977" s="92"/>
      <c r="Y977" s="38"/>
      <c r="Z977" s="38"/>
      <c r="AA977" s="38"/>
      <c r="AB977" s="38"/>
      <c r="AC977" s="38"/>
      <c r="AD977" s="38"/>
      <c r="AE977" s="38"/>
      <c r="AT977" s="17" t="s">
        <v>176</v>
      </c>
      <c r="AU977" s="17" t="s">
        <v>85</v>
      </c>
    </row>
    <row r="978" s="13" customFormat="1">
      <c r="A978" s="13"/>
      <c r="B978" s="240"/>
      <c r="C978" s="241"/>
      <c r="D978" s="235" t="s">
        <v>205</v>
      </c>
      <c r="E978" s="242" t="s">
        <v>1</v>
      </c>
      <c r="F978" s="243" t="s">
        <v>83</v>
      </c>
      <c r="G978" s="241"/>
      <c r="H978" s="244">
        <v>1</v>
      </c>
      <c r="I978" s="245"/>
      <c r="J978" s="245"/>
      <c r="K978" s="241"/>
      <c r="L978" s="241"/>
      <c r="M978" s="246"/>
      <c r="N978" s="247"/>
      <c r="O978" s="248"/>
      <c r="P978" s="248"/>
      <c r="Q978" s="248"/>
      <c r="R978" s="248"/>
      <c r="S978" s="248"/>
      <c r="T978" s="248"/>
      <c r="U978" s="248"/>
      <c r="V978" s="248"/>
      <c r="W978" s="248"/>
      <c r="X978" s="249"/>
      <c r="Y978" s="13"/>
      <c r="Z978" s="13"/>
      <c r="AA978" s="13"/>
      <c r="AB978" s="13"/>
      <c r="AC978" s="13"/>
      <c r="AD978" s="13"/>
      <c r="AE978" s="13"/>
      <c r="AT978" s="250" t="s">
        <v>205</v>
      </c>
      <c r="AU978" s="250" t="s">
        <v>85</v>
      </c>
      <c r="AV978" s="13" t="s">
        <v>85</v>
      </c>
      <c r="AW978" s="13" t="s">
        <v>5</v>
      </c>
      <c r="AX978" s="13" t="s">
        <v>76</v>
      </c>
      <c r="AY978" s="250" t="s">
        <v>168</v>
      </c>
    </row>
    <row r="979" s="14" customFormat="1">
      <c r="A979" s="14"/>
      <c r="B979" s="251"/>
      <c r="C979" s="252"/>
      <c r="D979" s="235" t="s">
        <v>205</v>
      </c>
      <c r="E979" s="253" t="s">
        <v>1</v>
      </c>
      <c r="F979" s="254" t="s">
        <v>207</v>
      </c>
      <c r="G979" s="252"/>
      <c r="H979" s="255">
        <v>1</v>
      </c>
      <c r="I979" s="256"/>
      <c r="J979" s="256"/>
      <c r="K979" s="252"/>
      <c r="L979" s="252"/>
      <c r="M979" s="257"/>
      <c r="N979" s="258"/>
      <c r="O979" s="259"/>
      <c r="P979" s="259"/>
      <c r="Q979" s="259"/>
      <c r="R979" s="259"/>
      <c r="S979" s="259"/>
      <c r="T979" s="259"/>
      <c r="U979" s="259"/>
      <c r="V979" s="259"/>
      <c r="W979" s="259"/>
      <c r="X979" s="260"/>
      <c r="Y979" s="14"/>
      <c r="Z979" s="14"/>
      <c r="AA979" s="14"/>
      <c r="AB979" s="14"/>
      <c r="AC979" s="14"/>
      <c r="AD979" s="14"/>
      <c r="AE979" s="14"/>
      <c r="AT979" s="261" t="s">
        <v>205</v>
      </c>
      <c r="AU979" s="261" t="s">
        <v>85</v>
      </c>
      <c r="AV979" s="14" t="s">
        <v>175</v>
      </c>
      <c r="AW979" s="14" t="s">
        <v>5</v>
      </c>
      <c r="AX979" s="14" t="s">
        <v>83</v>
      </c>
      <c r="AY979" s="261" t="s">
        <v>168</v>
      </c>
    </row>
    <row r="980" s="2" customFormat="1" ht="16.5" customHeight="1">
      <c r="A980" s="38"/>
      <c r="B980" s="39"/>
      <c r="C980" s="262" t="s">
        <v>710</v>
      </c>
      <c r="D980" s="262" t="s">
        <v>304</v>
      </c>
      <c r="E980" s="263" t="s">
        <v>1211</v>
      </c>
      <c r="F980" s="264" t="s">
        <v>1212</v>
      </c>
      <c r="G980" s="265" t="s">
        <v>292</v>
      </c>
      <c r="H980" s="266">
        <v>1</v>
      </c>
      <c r="I980" s="267"/>
      <c r="J980" s="268"/>
      <c r="K980" s="269">
        <f>ROUND(P980*H980,2)</f>
        <v>0</v>
      </c>
      <c r="L980" s="264" t="s">
        <v>1</v>
      </c>
      <c r="M980" s="270"/>
      <c r="N980" s="271" t="s">
        <v>1</v>
      </c>
      <c r="O980" s="229" t="s">
        <v>39</v>
      </c>
      <c r="P980" s="230">
        <f>I980+J980</f>
        <v>0</v>
      </c>
      <c r="Q980" s="230">
        <f>ROUND(I980*H980,2)</f>
        <v>0</v>
      </c>
      <c r="R980" s="230">
        <f>ROUND(J980*H980,2)</f>
        <v>0</v>
      </c>
      <c r="S980" s="91"/>
      <c r="T980" s="231">
        <f>S980*H980</f>
        <v>0</v>
      </c>
      <c r="U980" s="231">
        <v>0</v>
      </c>
      <c r="V980" s="231">
        <f>U980*H980</f>
        <v>0</v>
      </c>
      <c r="W980" s="231">
        <v>0</v>
      </c>
      <c r="X980" s="232">
        <f>W980*H980</f>
        <v>0</v>
      </c>
      <c r="Y980" s="38"/>
      <c r="Z980" s="38"/>
      <c r="AA980" s="38"/>
      <c r="AB980" s="38"/>
      <c r="AC980" s="38"/>
      <c r="AD980" s="38"/>
      <c r="AE980" s="38"/>
      <c r="AR980" s="233" t="s">
        <v>236</v>
      </c>
      <c r="AT980" s="233" t="s">
        <v>304</v>
      </c>
      <c r="AU980" s="233" t="s">
        <v>85</v>
      </c>
      <c r="AY980" s="17" t="s">
        <v>168</v>
      </c>
      <c r="BE980" s="234">
        <f>IF(O980="základní",K980,0)</f>
        <v>0</v>
      </c>
      <c r="BF980" s="234">
        <f>IF(O980="snížená",K980,0)</f>
        <v>0</v>
      </c>
      <c r="BG980" s="234">
        <f>IF(O980="zákl. přenesená",K980,0)</f>
        <v>0</v>
      </c>
      <c r="BH980" s="234">
        <f>IF(O980="sníž. přenesená",K980,0)</f>
        <v>0</v>
      </c>
      <c r="BI980" s="234">
        <f>IF(O980="nulová",K980,0)</f>
        <v>0</v>
      </c>
      <c r="BJ980" s="17" t="s">
        <v>83</v>
      </c>
      <c r="BK980" s="234">
        <f>ROUND(P980*H980,2)</f>
        <v>0</v>
      </c>
      <c r="BL980" s="17" t="s">
        <v>198</v>
      </c>
      <c r="BM980" s="233" t="s">
        <v>1213</v>
      </c>
    </row>
    <row r="981" s="2" customFormat="1">
      <c r="A981" s="38"/>
      <c r="B981" s="39"/>
      <c r="C981" s="40"/>
      <c r="D981" s="235" t="s">
        <v>176</v>
      </c>
      <c r="E981" s="40"/>
      <c r="F981" s="236" t="s">
        <v>1212</v>
      </c>
      <c r="G981" s="40"/>
      <c r="H981" s="40"/>
      <c r="I981" s="237"/>
      <c r="J981" s="237"/>
      <c r="K981" s="40"/>
      <c r="L981" s="40"/>
      <c r="M981" s="44"/>
      <c r="N981" s="238"/>
      <c r="O981" s="239"/>
      <c r="P981" s="91"/>
      <c r="Q981" s="91"/>
      <c r="R981" s="91"/>
      <c r="S981" s="91"/>
      <c r="T981" s="91"/>
      <c r="U981" s="91"/>
      <c r="V981" s="91"/>
      <c r="W981" s="91"/>
      <c r="X981" s="92"/>
      <c r="Y981" s="38"/>
      <c r="Z981" s="38"/>
      <c r="AA981" s="38"/>
      <c r="AB981" s="38"/>
      <c r="AC981" s="38"/>
      <c r="AD981" s="38"/>
      <c r="AE981" s="38"/>
      <c r="AT981" s="17" t="s">
        <v>176</v>
      </c>
      <c r="AU981" s="17" t="s">
        <v>85</v>
      </c>
    </row>
    <row r="982" s="2" customFormat="1" ht="16.5" customHeight="1">
      <c r="A982" s="38"/>
      <c r="B982" s="39"/>
      <c r="C982" s="221" t="s">
        <v>1214</v>
      </c>
      <c r="D982" s="221" t="s">
        <v>171</v>
      </c>
      <c r="E982" s="222" t="s">
        <v>1215</v>
      </c>
      <c r="F982" s="223" t="s">
        <v>1216</v>
      </c>
      <c r="G982" s="224" t="s">
        <v>292</v>
      </c>
      <c r="H982" s="225">
        <v>1</v>
      </c>
      <c r="I982" s="226"/>
      <c r="J982" s="226"/>
      <c r="K982" s="227">
        <f>ROUND(P982*H982,2)</f>
        <v>0</v>
      </c>
      <c r="L982" s="223" t="s">
        <v>1</v>
      </c>
      <c r="M982" s="44"/>
      <c r="N982" s="228" t="s">
        <v>1</v>
      </c>
      <c r="O982" s="229" t="s">
        <v>39</v>
      </c>
      <c r="P982" s="230">
        <f>I982+J982</f>
        <v>0</v>
      </c>
      <c r="Q982" s="230">
        <f>ROUND(I982*H982,2)</f>
        <v>0</v>
      </c>
      <c r="R982" s="230">
        <f>ROUND(J982*H982,2)</f>
        <v>0</v>
      </c>
      <c r="S982" s="91"/>
      <c r="T982" s="231">
        <f>S982*H982</f>
        <v>0</v>
      </c>
      <c r="U982" s="231">
        <v>0</v>
      </c>
      <c r="V982" s="231">
        <f>U982*H982</f>
        <v>0</v>
      </c>
      <c r="W982" s="231">
        <v>0</v>
      </c>
      <c r="X982" s="232">
        <f>W982*H982</f>
        <v>0</v>
      </c>
      <c r="Y982" s="38"/>
      <c r="Z982" s="38"/>
      <c r="AA982" s="38"/>
      <c r="AB982" s="38"/>
      <c r="AC982" s="38"/>
      <c r="AD982" s="38"/>
      <c r="AE982" s="38"/>
      <c r="AR982" s="233" t="s">
        <v>198</v>
      </c>
      <c r="AT982" s="233" t="s">
        <v>171</v>
      </c>
      <c r="AU982" s="233" t="s">
        <v>85</v>
      </c>
      <c r="AY982" s="17" t="s">
        <v>168</v>
      </c>
      <c r="BE982" s="234">
        <f>IF(O982="základní",K982,0)</f>
        <v>0</v>
      </c>
      <c r="BF982" s="234">
        <f>IF(O982="snížená",K982,0)</f>
        <v>0</v>
      </c>
      <c r="BG982" s="234">
        <f>IF(O982="zákl. přenesená",K982,0)</f>
        <v>0</v>
      </c>
      <c r="BH982" s="234">
        <f>IF(O982="sníž. přenesená",K982,0)</f>
        <v>0</v>
      </c>
      <c r="BI982" s="234">
        <f>IF(O982="nulová",K982,0)</f>
        <v>0</v>
      </c>
      <c r="BJ982" s="17" t="s">
        <v>83</v>
      </c>
      <c r="BK982" s="234">
        <f>ROUND(P982*H982,2)</f>
        <v>0</v>
      </c>
      <c r="BL982" s="17" t="s">
        <v>198</v>
      </c>
      <c r="BM982" s="233" t="s">
        <v>1217</v>
      </c>
    </row>
    <row r="983" s="2" customFormat="1">
      <c r="A983" s="38"/>
      <c r="B983" s="39"/>
      <c r="C983" s="40"/>
      <c r="D983" s="235" t="s">
        <v>176</v>
      </c>
      <c r="E983" s="40"/>
      <c r="F983" s="236" t="s">
        <v>1216</v>
      </c>
      <c r="G983" s="40"/>
      <c r="H983" s="40"/>
      <c r="I983" s="237"/>
      <c r="J983" s="237"/>
      <c r="K983" s="40"/>
      <c r="L983" s="40"/>
      <c r="M983" s="44"/>
      <c r="N983" s="238"/>
      <c r="O983" s="239"/>
      <c r="P983" s="91"/>
      <c r="Q983" s="91"/>
      <c r="R983" s="91"/>
      <c r="S983" s="91"/>
      <c r="T983" s="91"/>
      <c r="U983" s="91"/>
      <c r="V983" s="91"/>
      <c r="W983" s="91"/>
      <c r="X983" s="92"/>
      <c r="Y983" s="38"/>
      <c r="Z983" s="38"/>
      <c r="AA983" s="38"/>
      <c r="AB983" s="38"/>
      <c r="AC983" s="38"/>
      <c r="AD983" s="38"/>
      <c r="AE983" s="38"/>
      <c r="AT983" s="17" t="s">
        <v>176</v>
      </c>
      <c r="AU983" s="17" t="s">
        <v>85</v>
      </c>
    </row>
    <row r="984" s="13" customFormat="1">
      <c r="A984" s="13"/>
      <c r="B984" s="240"/>
      <c r="C984" s="241"/>
      <c r="D984" s="235" t="s">
        <v>205</v>
      </c>
      <c r="E984" s="242" t="s">
        <v>1</v>
      </c>
      <c r="F984" s="243" t="s">
        <v>83</v>
      </c>
      <c r="G984" s="241"/>
      <c r="H984" s="244">
        <v>1</v>
      </c>
      <c r="I984" s="245"/>
      <c r="J984" s="245"/>
      <c r="K984" s="241"/>
      <c r="L984" s="241"/>
      <c r="M984" s="246"/>
      <c r="N984" s="247"/>
      <c r="O984" s="248"/>
      <c r="P984" s="248"/>
      <c r="Q984" s="248"/>
      <c r="R984" s="248"/>
      <c r="S984" s="248"/>
      <c r="T984" s="248"/>
      <c r="U984" s="248"/>
      <c r="V984" s="248"/>
      <c r="W984" s="248"/>
      <c r="X984" s="249"/>
      <c r="Y984" s="13"/>
      <c r="Z984" s="13"/>
      <c r="AA984" s="13"/>
      <c r="AB984" s="13"/>
      <c r="AC984" s="13"/>
      <c r="AD984" s="13"/>
      <c r="AE984" s="13"/>
      <c r="AT984" s="250" t="s">
        <v>205</v>
      </c>
      <c r="AU984" s="250" t="s">
        <v>85</v>
      </c>
      <c r="AV984" s="13" t="s">
        <v>85</v>
      </c>
      <c r="AW984" s="13" t="s">
        <v>5</v>
      </c>
      <c r="AX984" s="13" t="s">
        <v>76</v>
      </c>
      <c r="AY984" s="250" t="s">
        <v>168</v>
      </c>
    </row>
    <row r="985" s="14" customFormat="1">
      <c r="A985" s="14"/>
      <c r="B985" s="251"/>
      <c r="C985" s="252"/>
      <c r="D985" s="235" t="s">
        <v>205</v>
      </c>
      <c r="E985" s="253" t="s">
        <v>1</v>
      </c>
      <c r="F985" s="254" t="s">
        <v>207</v>
      </c>
      <c r="G985" s="252"/>
      <c r="H985" s="255">
        <v>1</v>
      </c>
      <c r="I985" s="256"/>
      <c r="J985" s="256"/>
      <c r="K985" s="252"/>
      <c r="L985" s="252"/>
      <c r="M985" s="257"/>
      <c r="N985" s="258"/>
      <c r="O985" s="259"/>
      <c r="P985" s="259"/>
      <c r="Q985" s="259"/>
      <c r="R985" s="259"/>
      <c r="S985" s="259"/>
      <c r="T985" s="259"/>
      <c r="U985" s="259"/>
      <c r="V985" s="259"/>
      <c r="W985" s="259"/>
      <c r="X985" s="260"/>
      <c r="Y985" s="14"/>
      <c r="Z985" s="14"/>
      <c r="AA985" s="14"/>
      <c r="AB985" s="14"/>
      <c r="AC985" s="14"/>
      <c r="AD985" s="14"/>
      <c r="AE985" s="14"/>
      <c r="AT985" s="261" t="s">
        <v>205</v>
      </c>
      <c r="AU985" s="261" t="s">
        <v>85</v>
      </c>
      <c r="AV985" s="14" t="s">
        <v>175</v>
      </c>
      <c r="AW985" s="14" t="s">
        <v>5</v>
      </c>
      <c r="AX985" s="14" t="s">
        <v>83</v>
      </c>
      <c r="AY985" s="261" t="s">
        <v>168</v>
      </c>
    </row>
    <row r="986" s="2" customFormat="1" ht="16.5" customHeight="1">
      <c r="A986" s="38"/>
      <c r="B986" s="39"/>
      <c r="C986" s="262" t="s">
        <v>714</v>
      </c>
      <c r="D986" s="262" t="s">
        <v>304</v>
      </c>
      <c r="E986" s="263" t="s">
        <v>1218</v>
      </c>
      <c r="F986" s="264" t="s">
        <v>1219</v>
      </c>
      <c r="G986" s="265" t="s">
        <v>292</v>
      </c>
      <c r="H986" s="266">
        <v>1</v>
      </c>
      <c r="I986" s="267"/>
      <c r="J986" s="268"/>
      <c r="K986" s="269">
        <f>ROUND(P986*H986,2)</f>
        <v>0</v>
      </c>
      <c r="L986" s="264" t="s">
        <v>1</v>
      </c>
      <c r="M986" s="270"/>
      <c r="N986" s="271" t="s">
        <v>1</v>
      </c>
      <c r="O986" s="229" t="s">
        <v>39</v>
      </c>
      <c r="P986" s="230">
        <f>I986+J986</f>
        <v>0</v>
      </c>
      <c r="Q986" s="230">
        <f>ROUND(I986*H986,2)</f>
        <v>0</v>
      </c>
      <c r="R986" s="230">
        <f>ROUND(J986*H986,2)</f>
        <v>0</v>
      </c>
      <c r="S986" s="91"/>
      <c r="T986" s="231">
        <f>S986*H986</f>
        <v>0</v>
      </c>
      <c r="U986" s="231">
        <v>0</v>
      </c>
      <c r="V986" s="231">
        <f>U986*H986</f>
        <v>0</v>
      </c>
      <c r="W986" s="231">
        <v>0</v>
      </c>
      <c r="X986" s="232">
        <f>W986*H986</f>
        <v>0</v>
      </c>
      <c r="Y986" s="38"/>
      <c r="Z986" s="38"/>
      <c r="AA986" s="38"/>
      <c r="AB986" s="38"/>
      <c r="AC986" s="38"/>
      <c r="AD986" s="38"/>
      <c r="AE986" s="38"/>
      <c r="AR986" s="233" t="s">
        <v>236</v>
      </c>
      <c r="AT986" s="233" t="s">
        <v>304</v>
      </c>
      <c r="AU986" s="233" t="s">
        <v>85</v>
      </c>
      <c r="AY986" s="17" t="s">
        <v>168</v>
      </c>
      <c r="BE986" s="234">
        <f>IF(O986="základní",K986,0)</f>
        <v>0</v>
      </c>
      <c r="BF986" s="234">
        <f>IF(O986="snížená",K986,0)</f>
        <v>0</v>
      </c>
      <c r="BG986" s="234">
        <f>IF(O986="zákl. přenesená",K986,0)</f>
        <v>0</v>
      </c>
      <c r="BH986" s="234">
        <f>IF(O986="sníž. přenesená",K986,0)</f>
        <v>0</v>
      </c>
      <c r="BI986" s="234">
        <f>IF(O986="nulová",K986,0)</f>
        <v>0</v>
      </c>
      <c r="BJ986" s="17" t="s">
        <v>83</v>
      </c>
      <c r="BK986" s="234">
        <f>ROUND(P986*H986,2)</f>
        <v>0</v>
      </c>
      <c r="BL986" s="17" t="s">
        <v>198</v>
      </c>
      <c r="BM986" s="233" t="s">
        <v>1220</v>
      </c>
    </row>
    <row r="987" s="2" customFormat="1">
      <c r="A987" s="38"/>
      <c r="B987" s="39"/>
      <c r="C987" s="40"/>
      <c r="D987" s="235" t="s">
        <v>176</v>
      </c>
      <c r="E987" s="40"/>
      <c r="F987" s="236" t="s">
        <v>1219</v>
      </c>
      <c r="G987" s="40"/>
      <c r="H987" s="40"/>
      <c r="I987" s="237"/>
      <c r="J987" s="237"/>
      <c r="K987" s="40"/>
      <c r="L987" s="40"/>
      <c r="M987" s="44"/>
      <c r="N987" s="238"/>
      <c r="O987" s="239"/>
      <c r="P987" s="91"/>
      <c r="Q987" s="91"/>
      <c r="R987" s="91"/>
      <c r="S987" s="91"/>
      <c r="T987" s="91"/>
      <c r="U987" s="91"/>
      <c r="V987" s="91"/>
      <c r="W987" s="91"/>
      <c r="X987" s="92"/>
      <c r="Y987" s="38"/>
      <c r="Z987" s="38"/>
      <c r="AA987" s="38"/>
      <c r="AB987" s="38"/>
      <c r="AC987" s="38"/>
      <c r="AD987" s="38"/>
      <c r="AE987" s="38"/>
      <c r="AT987" s="17" t="s">
        <v>176</v>
      </c>
      <c r="AU987" s="17" t="s">
        <v>85</v>
      </c>
    </row>
    <row r="988" s="2" customFormat="1" ht="24.15" customHeight="1">
      <c r="A988" s="38"/>
      <c r="B988" s="39"/>
      <c r="C988" s="221" t="s">
        <v>1221</v>
      </c>
      <c r="D988" s="221" t="s">
        <v>171</v>
      </c>
      <c r="E988" s="222" t="s">
        <v>1222</v>
      </c>
      <c r="F988" s="223" t="s">
        <v>1223</v>
      </c>
      <c r="G988" s="224" t="s">
        <v>478</v>
      </c>
      <c r="H988" s="225">
        <v>4.6</v>
      </c>
      <c r="I988" s="226"/>
      <c r="J988" s="226"/>
      <c r="K988" s="227">
        <f>ROUND(P988*H988,2)</f>
        <v>0</v>
      </c>
      <c r="L988" s="223" t="s">
        <v>1</v>
      </c>
      <c r="M988" s="44"/>
      <c r="N988" s="228" t="s">
        <v>1</v>
      </c>
      <c r="O988" s="229" t="s">
        <v>39</v>
      </c>
      <c r="P988" s="230">
        <f>I988+J988</f>
        <v>0</v>
      </c>
      <c r="Q988" s="230">
        <f>ROUND(I988*H988,2)</f>
        <v>0</v>
      </c>
      <c r="R988" s="230">
        <f>ROUND(J988*H988,2)</f>
        <v>0</v>
      </c>
      <c r="S988" s="91"/>
      <c r="T988" s="231">
        <f>S988*H988</f>
        <v>0</v>
      </c>
      <c r="U988" s="231">
        <v>0</v>
      </c>
      <c r="V988" s="231">
        <f>U988*H988</f>
        <v>0</v>
      </c>
      <c r="W988" s="231">
        <v>0</v>
      </c>
      <c r="X988" s="232">
        <f>W988*H988</f>
        <v>0</v>
      </c>
      <c r="Y988" s="38"/>
      <c r="Z988" s="38"/>
      <c r="AA988" s="38"/>
      <c r="AB988" s="38"/>
      <c r="AC988" s="38"/>
      <c r="AD988" s="38"/>
      <c r="AE988" s="38"/>
      <c r="AR988" s="233" t="s">
        <v>198</v>
      </c>
      <c r="AT988" s="233" t="s">
        <v>171</v>
      </c>
      <c r="AU988" s="233" t="s">
        <v>85</v>
      </c>
      <c r="AY988" s="17" t="s">
        <v>168</v>
      </c>
      <c r="BE988" s="234">
        <f>IF(O988="základní",K988,0)</f>
        <v>0</v>
      </c>
      <c r="BF988" s="234">
        <f>IF(O988="snížená",K988,0)</f>
        <v>0</v>
      </c>
      <c r="BG988" s="234">
        <f>IF(O988="zákl. přenesená",K988,0)</f>
        <v>0</v>
      </c>
      <c r="BH988" s="234">
        <f>IF(O988="sníž. přenesená",K988,0)</f>
        <v>0</v>
      </c>
      <c r="BI988" s="234">
        <f>IF(O988="nulová",K988,0)</f>
        <v>0</v>
      </c>
      <c r="BJ988" s="17" t="s">
        <v>83</v>
      </c>
      <c r="BK988" s="234">
        <f>ROUND(P988*H988,2)</f>
        <v>0</v>
      </c>
      <c r="BL988" s="17" t="s">
        <v>198</v>
      </c>
      <c r="BM988" s="233" t="s">
        <v>1224</v>
      </c>
    </row>
    <row r="989" s="2" customFormat="1">
      <c r="A989" s="38"/>
      <c r="B989" s="39"/>
      <c r="C989" s="40"/>
      <c r="D989" s="235" t="s">
        <v>176</v>
      </c>
      <c r="E989" s="40"/>
      <c r="F989" s="236" t="s">
        <v>1223</v>
      </c>
      <c r="G989" s="40"/>
      <c r="H989" s="40"/>
      <c r="I989" s="237"/>
      <c r="J989" s="237"/>
      <c r="K989" s="40"/>
      <c r="L989" s="40"/>
      <c r="M989" s="44"/>
      <c r="N989" s="238"/>
      <c r="O989" s="239"/>
      <c r="P989" s="91"/>
      <c r="Q989" s="91"/>
      <c r="R989" s="91"/>
      <c r="S989" s="91"/>
      <c r="T989" s="91"/>
      <c r="U989" s="91"/>
      <c r="V989" s="91"/>
      <c r="W989" s="91"/>
      <c r="X989" s="92"/>
      <c r="Y989" s="38"/>
      <c r="Z989" s="38"/>
      <c r="AA989" s="38"/>
      <c r="AB989" s="38"/>
      <c r="AC989" s="38"/>
      <c r="AD989" s="38"/>
      <c r="AE989" s="38"/>
      <c r="AT989" s="17" t="s">
        <v>176</v>
      </c>
      <c r="AU989" s="17" t="s">
        <v>85</v>
      </c>
    </row>
    <row r="990" s="2" customFormat="1" ht="37.8" customHeight="1">
      <c r="A990" s="38"/>
      <c r="B990" s="39"/>
      <c r="C990" s="262" t="s">
        <v>719</v>
      </c>
      <c r="D990" s="262" t="s">
        <v>304</v>
      </c>
      <c r="E990" s="263" t="s">
        <v>1225</v>
      </c>
      <c r="F990" s="264" t="s">
        <v>1226</v>
      </c>
      <c r="G990" s="265" t="s">
        <v>478</v>
      </c>
      <c r="H990" s="266">
        <v>4.6</v>
      </c>
      <c r="I990" s="267"/>
      <c r="J990" s="268"/>
      <c r="K990" s="269">
        <f>ROUND(P990*H990,2)</f>
        <v>0</v>
      </c>
      <c r="L990" s="264" t="s">
        <v>1</v>
      </c>
      <c r="M990" s="270"/>
      <c r="N990" s="271" t="s">
        <v>1</v>
      </c>
      <c r="O990" s="229" t="s">
        <v>39</v>
      </c>
      <c r="P990" s="230">
        <f>I990+J990</f>
        <v>0</v>
      </c>
      <c r="Q990" s="230">
        <f>ROUND(I990*H990,2)</f>
        <v>0</v>
      </c>
      <c r="R990" s="230">
        <f>ROUND(J990*H990,2)</f>
        <v>0</v>
      </c>
      <c r="S990" s="91"/>
      <c r="T990" s="231">
        <f>S990*H990</f>
        <v>0</v>
      </c>
      <c r="U990" s="231">
        <v>0</v>
      </c>
      <c r="V990" s="231">
        <f>U990*H990</f>
        <v>0</v>
      </c>
      <c r="W990" s="231">
        <v>0</v>
      </c>
      <c r="X990" s="232">
        <f>W990*H990</f>
        <v>0</v>
      </c>
      <c r="Y990" s="38"/>
      <c r="Z990" s="38"/>
      <c r="AA990" s="38"/>
      <c r="AB990" s="38"/>
      <c r="AC990" s="38"/>
      <c r="AD990" s="38"/>
      <c r="AE990" s="38"/>
      <c r="AR990" s="233" t="s">
        <v>236</v>
      </c>
      <c r="AT990" s="233" t="s">
        <v>304</v>
      </c>
      <c r="AU990" s="233" t="s">
        <v>85</v>
      </c>
      <c r="AY990" s="17" t="s">
        <v>168</v>
      </c>
      <c r="BE990" s="234">
        <f>IF(O990="základní",K990,0)</f>
        <v>0</v>
      </c>
      <c r="BF990" s="234">
        <f>IF(O990="snížená",K990,0)</f>
        <v>0</v>
      </c>
      <c r="BG990" s="234">
        <f>IF(O990="zákl. přenesená",K990,0)</f>
        <v>0</v>
      </c>
      <c r="BH990" s="234">
        <f>IF(O990="sníž. přenesená",K990,0)</f>
        <v>0</v>
      </c>
      <c r="BI990" s="234">
        <f>IF(O990="nulová",K990,0)</f>
        <v>0</v>
      </c>
      <c r="BJ990" s="17" t="s">
        <v>83</v>
      </c>
      <c r="BK990" s="234">
        <f>ROUND(P990*H990,2)</f>
        <v>0</v>
      </c>
      <c r="BL990" s="17" t="s">
        <v>198</v>
      </c>
      <c r="BM990" s="233" t="s">
        <v>1227</v>
      </c>
    </row>
    <row r="991" s="2" customFormat="1">
      <c r="A991" s="38"/>
      <c r="B991" s="39"/>
      <c r="C991" s="40"/>
      <c r="D991" s="235" t="s">
        <v>176</v>
      </c>
      <c r="E991" s="40"/>
      <c r="F991" s="236" t="s">
        <v>1226</v>
      </c>
      <c r="G991" s="40"/>
      <c r="H991" s="40"/>
      <c r="I991" s="237"/>
      <c r="J991" s="237"/>
      <c r="K991" s="40"/>
      <c r="L991" s="40"/>
      <c r="M991" s="44"/>
      <c r="N991" s="238"/>
      <c r="O991" s="239"/>
      <c r="P991" s="91"/>
      <c r="Q991" s="91"/>
      <c r="R991" s="91"/>
      <c r="S991" s="91"/>
      <c r="T991" s="91"/>
      <c r="U991" s="91"/>
      <c r="V991" s="91"/>
      <c r="W991" s="91"/>
      <c r="X991" s="92"/>
      <c r="Y991" s="38"/>
      <c r="Z991" s="38"/>
      <c r="AA991" s="38"/>
      <c r="AB991" s="38"/>
      <c r="AC991" s="38"/>
      <c r="AD991" s="38"/>
      <c r="AE991" s="38"/>
      <c r="AT991" s="17" t="s">
        <v>176</v>
      </c>
      <c r="AU991" s="17" t="s">
        <v>85</v>
      </c>
    </row>
    <row r="992" s="2" customFormat="1" ht="21.75" customHeight="1">
      <c r="A992" s="38"/>
      <c r="B992" s="39"/>
      <c r="C992" s="262" t="s">
        <v>1228</v>
      </c>
      <c r="D992" s="262" t="s">
        <v>304</v>
      </c>
      <c r="E992" s="263" t="s">
        <v>1229</v>
      </c>
      <c r="F992" s="264" t="s">
        <v>1230</v>
      </c>
      <c r="G992" s="265" t="s">
        <v>1231</v>
      </c>
      <c r="H992" s="266">
        <v>1</v>
      </c>
      <c r="I992" s="267"/>
      <c r="J992" s="268"/>
      <c r="K992" s="269">
        <f>ROUND(P992*H992,2)</f>
        <v>0</v>
      </c>
      <c r="L992" s="264" t="s">
        <v>1</v>
      </c>
      <c r="M992" s="270"/>
      <c r="N992" s="271" t="s">
        <v>1</v>
      </c>
      <c r="O992" s="229" t="s">
        <v>39</v>
      </c>
      <c r="P992" s="230">
        <f>I992+J992</f>
        <v>0</v>
      </c>
      <c r="Q992" s="230">
        <f>ROUND(I992*H992,2)</f>
        <v>0</v>
      </c>
      <c r="R992" s="230">
        <f>ROUND(J992*H992,2)</f>
        <v>0</v>
      </c>
      <c r="S992" s="91"/>
      <c r="T992" s="231">
        <f>S992*H992</f>
        <v>0</v>
      </c>
      <c r="U992" s="231">
        <v>0</v>
      </c>
      <c r="V992" s="231">
        <f>U992*H992</f>
        <v>0</v>
      </c>
      <c r="W992" s="231">
        <v>0</v>
      </c>
      <c r="X992" s="232">
        <f>W992*H992</f>
        <v>0</v>
      </c>
      <c r="Y992" s="38"/>
      <c r="Z992" s="38"/>
      <c r="AA992" s="38"/>
      <c r="AB992" s="38"/>
      <c r="AC992" s="38"/>
      <c r="AD992" s="38"/>
      <c r="AE992" s="38"/>
      <c r="AR992" s="233" t="s">
        <v>236</v>
      </c>
      <c r="AT992" s="233" t="s">
        <v>304</v>
      </c>
      <c r="AU992" s="233" t="s">
        <v>85</v>
      </c>
      <c r="AY992" s="17" t="s">
        <v>168</v>
      </c>
      <c r="BE992" s="234">
        <f>IF(O992="základní",K992,0)</f>
        <v>0</v>
      </c>
      <c r="BF992" s="234">
        <f>IF(O992="snížená",K992,0)</f>
        <v>0</v>
      </c>
      <c r="BG992" s="234">
        <f>IF(O992="zákl. přenesená",K992,0)</f>
        <v>0</v>
      </c>
      <c r="BH992" s="234">
        <f>IF(O992="sníž. přenesená",K992,0)</f>
        <v>0</v>
      </c>
      <c r="BI992" s="234">
        <f>IF(O992="nulová",K992,0)</f>
        <v>0</v>
      </c>
      <c r="BJ992" s="17" t="s">
        <v>83</v>
      </c>
      <c r="BK992" s="234">
        <f>ROUND(P992*H992,2)</f>
        <v>0</v>
      </c>
      <c r="BL992" s="17" t="s">
        <v>198</v>
      </c>
      <c r="BM992" s="233" t="s">
        <v>1232</v>
      </c>
    </row>
    <row r="993" s="2" customFormat="1">
      <c r="A993" s="38"/>
      <c r="B993" s="39"/>
      <c r="C993" s="40"/>
      <c r="D993" s="235" t="s">
        <v>176</v>
      </c>
      <c r="E993" s="40"/>
      <c r="F993" s="236" t="s">
        <v>1230</v>
      </c>
      <c r="G993" s="40"/>
      <c r="H993" s="40"/>
      <c r="I993" s="237"/>
      <c r="J993" s="237"/>
      <c r="K993" s="40"/>
      <c r="L993" s="40"/>
      <c r="M993" s="44"/>
      <c r="N993" s="238"/>
      <c r="O993" s="239"/>
      <c r="P993" s="91"/>
      <c r="Q993" s="91"/>
      <c r="R993" s="91"/>
      <c r="S993" s="91"/>
      <c r="T993" s="91"/>
      <c r="U993" s="91"/>
      <c r="V993" s="91"/>
      <c r="W993" s="91"/>
      <c r="X993" s="92"/>
      <c r="Y993" s="38"/>
      <c r="Z993" s="38"/>
      <c r="AA993" s="38"/>
      <c r="AB993" s="38"/>
      <c r="AC993" s="38"/>
      <c r="AD993" s="38"/>
      <c r="AE993" s="38"/>
      <c r="AT993" s="17" t="s">
        <v>176</v>
      </c>
      <c r="AU993" s="17" t="s">
        <v>85</v>
      </c>
    </row>
    <row r="994" s="2" customFormat="1" ht="24.15" customHeight="1">
      <c r="A994" s="38"/>
      <c r="B994" s="39"/>
      <c r="C994" s="221" t="s">
        <v>723</v>
      </c>
      <c r="D994" s="221" t="s">
        <v>171</v>
      </c>
      <c r="E994" s="222" t="s">
        <v>1237</v>
      </c>
      <c r="F994" s="223" t="s">
        <v>1238</v>
      </c>
      <c r="G994" s="224" t="s">
        <v>478</v>
      </c>
      <c r="H994" s="225">
        <v>4</v>
      </c>
      <c r="I994" s="226"/>
      <c r="J994" s="226"/>
      <c r="K994" s="227">
        <f>ROUND(P994*H994,2)</f>
        <v>0</v>
      </c>
      <c r="L994" s="223" t="s">
        <v>1</v>
      </c>
      <c r="M994" s="44"/>
      <c r="N994" s="228" t="s">
        <v>1</v>
      </c>
      <c r="O994" s="229" t="s">
        <v>39</v>
      </c>
      <c r="P994" s="230">
        <f>I994+J994</f>
        <v>0</v>
      </c>
      <c r="Q994" s="230">
        <f>ROUND(I994*H994,2)</f>
        <v>0</v>
      </c>
      <c r="R994" s="230">
        <f>ROUND(J994*H994,2)</f>
        <v>0</v>
      </c>
      <c r="S994" s="91"/>
      <c r="T994" s="231">
        <f>S994*H994</f>
        <v>0</v>
      </c>
      <c r="U994" s="231">
        <v>0</v>
      </c>
      <c r="V994" s="231">
        <f>U994*H994</f>
        <v>0</v>
      </c>
      <c r="W994" s="231">
        <v>0</v>
      </c>
      <c r="X994" s="232">
        <f>W994*H994</f>
        <v>0</v>
      </c>
      <c r="Y994" s="38"/>
      <c r="Z994" s="38"/>
      <c r="AA994" s="38"/>
      <c r="AB994" s="38"/>
      <c r="AC994" s="38"/>
      <c r="AD994" s="38"/>
      <c r="AE994" s="38"/>
      <c r="AR994" s="233" t="s">
        <v>198</v>
      </c>
      <c r="AT994" s="233" t="s">
        <v>171</v>
      </c>
      <c r="AU994" s="233" t="s">
        <v>85</v>
      </c>
      <c r="AY994" s="17" t="s">
        <v>168</v>
      </c>
      <c r="BE994" s="234">
        <f>IF(O994="základní",K994,0)</f>
        <v>0</v>
      </c>
      <c r="BF994" s="234">
        <f>IF(O994="snížená",K994,0)</f>
        <v>0</v>
      </c>
      <c r="BG994" s="234">
        <f>IF(O994="zákl. přenesená",K994,0)</f>
        <v>0</v>
      </c>
      <c r="BH994" s="234">
        <f>IF(O994="sníž. přenesená",K994,0)</f>
        <v>0</v>
      </c>
      <c r="BI994" s="234">
        <f>IF(O994="nulová",K994,0)</f>
        <v>0</v>
      </c>
      <c r="BJ994" s="17" t="s">
        <v>83</v>
      </c>
      <c r="BK994" s="234">
        <f>ROUND(P994*H994,2)</f>
        <v>0</v>
      </c>
      <c r="BL994" s="17" t="s">
        <v>198</v>
      </c>
      <c r="BM994" s="233" t="s">
        <v>1235</v>
      </c>
    </row>
    <row r="995" s="2" customFormat="1">
      <c r="A995" s="38"/>
      <c r="B995" s="39"/>
      <c r="C995" s="40"/>
      <c r="D995" s="235" t="s">
        <v>176</v>
      </c>
      <c r="E995" s="40"/>
      <c r="F995" s="236" t="s">
        <v>1238</v>
      </c>
      <c r="G995" s="40"/>
      <c r="H995" s="40"/>
      <c r="I995" s="237"/>
      <c r="J995" s="237"/>
      <c r="K995" s="40"/>
      <c r="L995" s="40"/>
      <c r="M995" s="44"/>
      <c r="N995" s="238"/>
      <c r="O995" s="239"/>
      <c r="P995" s="91"/>
      <c r="Q995" s="91"/>
      <c r="R995" s="91"/>
      <c r="S995" s="91"/>
      <c r="T995" s="91"/>
      <c r="U995" s="91"/>
      <c r="V995" s="91"/>
      <c r="W995" s="91"/>
      <c r="X995" s="92"/>
      <c r="Y995" s="38"/>
      <c r="Z995" s="38"/>
      <c r="AA995" s="38"/>
      <c r="AB995" s="38"/>
      <c r="AC995" s="38"/>
      <c r="AD995" s="38"/>
      <c r="AE995" s="38"/>
      <c r="AT995" s="17" t="s">
        <v>176</v>
      </c>
      <c r="AU995" s="17" t="s">
        <v>85</v>
      </c>
    </row>
    <row r="996" s="2" customFormat="1" ht="24.15" customHeight="1">
      <c r="A996" s="38"/>
      <c r="B996" s="39"/>
      <c r="C996" s="221" t="s">
        <v>1236</v>
      </c>
      <c r="D996" s="221" t="s">
        <v>171</v>
      </c>
      <c r="E996" s="222" t="s">
        <v>1233</v>
      </c>
      <c r="F996" s="223" t="s">
        <v>1234</v>
      </c>
      <c r="G996" s="224" t="s">
        <v>478</v>
      </c>
      <c r="H996" s="225">
        <v>4.6</v>
      </c>
      <c r="I996" s="226"/>
      <c r="J996" s="226"/>
      <c r="K996" s="227">
        <f>ROUND(P996*H996,2)</f>
        <v>0</v>
      </c>
      <c r="L996" s="223" t="s">
        <v>1</v>
      </c>
      <c r="M996" s="44"/>
      <c r="N996" s="228" t="s">
        <v>1</v>
      </c>
      <c r="O996" s="229" t="s">
        <v>39</v>
      </c>
      <c r="P996" s="230">
        <f>I996+J996</f>
        <v>0</v>
      </c>
      <c r="Q996" s="230">
        <f>ROUND(I996*H996,2)</f>
        <v>0</v>
      </c>
      <c r="R996" s="230">
        <f>ROUND(J996*H996,2)</f>
        <v>0</v>
      </c>
      <c r="S996" s="91"/>
      <c r="T996" s="231">
        <f>S996*H996</f>
        <v>0</v>
      </c>
      <c r="U996" s="231">
        <v>0</v>
      </c>
      <c r="V996" s="231">
        <f>U996*H996</f>
        <v>0</v>
      </c>
      <c r="W996" s="231">
        <v>0</v>
      </c>
      <c r="X996" s="232">
        <f>W996*H996</f>
        <v>0</v>
      </c>
      <c r="Y996" s="38"/>
      <c r="Z996" s="38"/>
      <c r="AA996" s="38"/>
      <c r="AB996" s="38"/>
      <c r="AC996" s="38"/>
      <c r="AD996" s="38"/>
      <c r="AE996" s="38"/>
      <c r="AR996" s="233" t="s">
        <v>198</v>
      </c>
      <c r="AT996" s="233" t="s">
        <v>171</v>
      </c>
      <c r="AU996" s="233" t="s">
        <v>85</v>
      </c>
      <c r="AY996" s="17" t="s">
        <v>168</v>
      </c>
      <c r="BE996" s="234">
        <f>IF(O996="základní",K996,0)</f>
        <v>0</v>
      </c>
      <c r="BF996" s="234">
        <f>IF(O996="snížená",K996,0)</f>
        <v>0</v>
      </c>
      <c r="BG996" s="234">
        <f>IF(O996="zákl. přenesená",K996,0)</f>
        <v>0</v>
      </c>
      <c r="BH996" s="234">
        <f>IF(O996="sníž. přenesená",K996,0)</f>
        <v>0</v>
      </c>
      <c r="BI996" s="234">
        <f>IF(O996="nulová",K996,0)</f>
        <v>0</v>
      </c>
      <c r="BJ996" s="17" t="s">
        <v>83</v>
      </c>
      <c r="BK996" s="234">
        <f>ROUND(P996*H996,2)</f>
        <v>0</v>
      </c>
      <c r="BL996" s="17" t="s">
        <v>198</v>
      </c>
      <c r="BM996" s="233" t="s">
        <v>1239</v>
      </c>
    </row>
    <row r="997" s="2" customFormat="1">
      <c r="A997" s="38"/>
      <c r="B997" s="39"/>
      <c r="C997" s="40"/>
      <c r="D997" s="235" t="s">
        <v>176</v>
      </c>
      <c r="E997" s="40"/>
      <c r="F997" s="236" t="s">
        <v>1234</v>
      </c>
      <c r="G997" s="40"/>
      <c r="H997" s="40"/>
      <c r="I997" s="237"/>
      <c r="J997" s="237"/>
      <c r="K997" s="40"/>
      <c r="L997" s="40"/>
      <c r="M997" s="44"/>
      <c r="N997" s="238"/>
      <c r="O997" s="239"/>
      <c r="P997" s="91"/>
      <c r="Q997" s="91"/>
      <c r="R997" s="91"/>
      <c r="S997" s="91"/>
      <c r="T997" s="91"/>
      <c r="U997" s="91"/>
      <c r="V997" s="91"/>
      <c r="W997" s="91"/>
      <c r="X997" s="92"/>
      <c r="Y997" s="38"/>
      <c r="Z997" s="38"/>
      <c r="AA997" s="38"/>
      <c r="AB997" s="38"/>
      <c r="AC997" s="38"/>
      <c r="AD997" s="38"/>
      <c r="AE997" s="38"/>
      <c r="AT997" s="17" t="s">
        <v>176</v>
      </c>
      <c r="AU997" s="17" t="s">
        <v>85</v>
      </c>
    </row>
    <row r="998" s="2" customFormat="1" ht="24.15" customHeight="1">
      <c r="A998" s="38"/>
      <c r="B998" s="39"/>
      <c r="C998" s="221" t="s">
        <v>727</v>
      </c>
      <c r="D998" s="221" t="s">
        <v>171</v>
      </c>
      <c r="E998" s="222" t="s">
        <v>1240</v>
      </c>
      <c r="F998" s="223" t="s">
        <v>1241</v>
      </c>
      <c r="G998" s="224" t="s">
        <v>292</v>
      </c>
      <c r="H998" s="225">
        <v>1</v>
      </c>
      <c r="I998" s="226"/>
      <c r="J998" s="226"/>
      <c r="K998" s="227">
        <f>ROUND(P998*H998,2)</f>
        <v>0</v>
      </c>
      <c r="L998" s="223" t="s">
        <v>1</v>
      </c>
      <c r="M998" s="44"/>
      <c r="N998" s="228" t="s">
        <v>1</v>
      </c>
      <c r="O998" s="229" t="s">
        <v>39</v>
      </c>
      <c r="P998" s="230">
        <f>I998+J998</f>
        <v>0</v>
      </c>
      <c r="Q998" s="230">
        <f>ROUND(I998*H998,2)</f>
        <v>0</v>
      </c>
      <c r="R998" s="230">
        <f>ROUND(J998*H998,2)</f>
        <v>0</v>
      </c>
      <c r="S998" s="91"/>
      <c r="T998" s="231">
        <f>S998*H998</f>
        <v>0</v>
      </c>
      <c r="U998" s="231">
        <v>0</v>
      </c>
      <c r="V998" s="231">
        <f>U998*H998</f>
        <v>0</v>
      </c>
      <c r="W998" s="231">
        <v>0</v>
      </c>
      <c r="X998" s="232">
        <f>W998*H998</f>
        <v>0</v>
      </c>
      <c r="Y998" s="38"/>
      <c r="Z998" s="38"/>
      <c r="AA998" s="38"/>
      <c r="AB998" s="38"/>
      <c r="AC998" s="38"/>
      <c r="AD998" s="38"/>
      <c r="AE998" s="38"/>
      <c r="AR998" s="233" t="s">
        <v>198</v>
      </c>
      <c r="AT998" s="233" t="s">
        <v>171</v>
      </c>
      <c r="AU998" s="233" t="s">
        <v>85</v>
      </c>
      <c r="AY998" s="17" t="s">
        <v>168</v>
      </c>
      <c r="BE998" s="234">
        <f>IF(O998="základní",K998,0)</f>
        <v>0</v>
      </c>
      <c r="BF998" s="234">
        <f>IF(O998="snížená",K998,0)</f>
        <v>0</v>
      </c>
      <c r="BG998" s="234">
        <f>IF(O998="zákl. přenesená",K998,0)</f>
        <v>0</v>
      </c>
      <c r="BH998" s="234">
        <f>IF(O998="sníž. přenesená",K998,0)</f>
        <v>0</v>
      </c>
      <c r="BI998" s="234">
        <f>IF(O998="nulová",K998,0)</f>
        <v>0</v>
      </c>
      <c r="BJ998" s="17" t="s">
        <v>83</v>
      </c>
      <c r="BK998" s="234">
        <f>ROUND(P998*H998,2)</f>
        <v>0</v>
      </c>
      <c r="BL998" s="17" t="s">
        <v>198</v>
      </c>
      <c r="BM998" s="233" t="s">
        <v>1242</v>
      </c>
    </row>
    <row r="999" s="2" customFormat="1">
      <c r="A999" s="38"/>
      <c r="B999" s="39"/>
      <c r="C999" s="40"/>
      <c r="D999" s="235" t="s">
        <v>176</v>
      </c>
      <c r="E999" s="40"/>
      <c r="F999" s="236" t="s">
        <v>1241</v>
      </c>
      <c r="G999" s="40"/>
      <c r="H999" s="40"/>
      <c r="I999" s="237"/>
      <c r="J999" s="237"/>
      <c r="K999" s="40"/>
      <c r="L999" s="40"/>
      <c r="M999" s="44"/>
      <c r="N999" s="238"/>
      <c r="O999" s="239"/>
      <c r="P999" s="91"/>
      <c r="Q999" s="91"/>
      <c r="R999" s="91"/>
      <c r="S999" s="91"/>
      <c r="T999" s="91"/>
      <c r="U999" s="91"/>
      <c r="V999" s="91"/>
      <c r="W999" s="91"/>
      <c r="X999" s="92"/>
      <c r="Y999" s="38"/>
      <c r="Z999" s="38"/>
      <c r="AA999" s="38"/>
      <c r="AB999" s="38"/>
      <c r="AC999" s="38"/>
      <c r="AD999" s="38"/>
      <c r="AE999" s="38"/>
      <c r="AT999" s="17" t="s">
        <v>176</v>
      </c>
      <c r="AU999" s="17" t="s">
        <v>85</v>
      </c>
    </row>
    <row r="1000" s="2" customFormat="1" ht="24.15" customHeight="1">
      <c r="A1000" s="38"/>
      <c r="B1000" s="39"/>
      <c r="C1000" s="262" t="s">
        <v>1243</v>
      </c>
      <c r="D1000" s="262" t="s">
        <v>304</v>
      </c>
      <c r="E1000" s="263" t="s">
        <v>1244</v>
      </c>
      <c r="F1000" s="264" t="s">
        <v>1245</v>
      </c>
      <c r="G1000" s="265" t="s">
        <v>292</v>
      </c>
      <c r="H1000" s="266">
        <v>1</v>
      </c>
      <c r="I1000" s="267"/>
      <c r="J1000" s="268"/>
      <c r="K1000" s="269">
        <f>ROUND(P1000*H1000,2)</f>
        <v>0</v>
      </c>
      <c r="L1000" s="264" t="s">
        <v>1</v>
      </c>
      <c r="M1000" s="270"/>
      <c r="N1000" s="271" t="s">
        <v>1</v>
      </c>
      <c r="O1000" s="229" t="s">
        <v>39</v>
      </c>
      <c r="P1000" s="230">
        <f>I1000+J1000</f>
        <v>0</v>
      </c>
      <c r="Q1000" s="230">
        <f>ROUND(I1000*H1000,2)</f>
        <v>0</v>
      </c>
      <c r="R1000" s="230">
        <f>ROUND(J1000*H1000,2)</f>
        <v>0</v>
      </c>
      <c r="S1000" s="91"/>
      <c r="T1000" s="231">
        <f>S1000*H1000</f>
        <v>0</v>
      </c>
      <c r="U1000" s="231">
        <v>0</v>
      </c>
      <c r="V1000" s="231">
        <f>U1000*H1000</f>
        <v>0</v>
      </c>
      <c r="W1000" s="231">
        <v>0</v>
      </c>
      <c r="X1000" s="232">
        <f>W1000*H1000</f>
        <v>0</v>
      </c>
      <c r="Y1000" s="38"/>
      <c r="Z1000" s="38"/>
      <c r="AA1000" s="38"/>
      <c r="AB1000" s="38"/>
      <c r="AC1000" s="38"/>
      <c r="AD1000" s="38"/>
      <c r="AE1000" s="38"/>
      <c r="AR1000" s="233" t="s">
        <v>236</v>
      </c>
      <c r="AT1000" s="233" t="s">
        <v>304</v>
      </c>
      <c r="AU1000" s="233" t="s">
        <v>85</v>
      </c>
      <c r="AY1000" s="17" t="s">
        <v>168</v>
      </c>
      <c r="BE1000" s="234">
        <f>IF(O1000="základní",K1000,0)</f>
        <v>0</v>
      </c>
      <c r="BF1000" s="234">
        <f>IF(O1000="snížená",K1000,0)</f>
        <v>0</v>
      </c>
      <c r="BG1000" s="234">
        <f>IF(O1000="zákl. přenesená",K1000,0)</f>
        <v>0</v>
      </c>
      <c r="BH1000" s="234">
        <f>IF(O1000="sníž. přenesená",K1000,0)</f>
        <v>0</v>
      </c>
      <c r="BI1000" s="234">
        <f>IF(O1000="nulová",K1000,0)</f>
        <v>0</v>
      </c>
      <c r="BJ1000" s="17" t="s">
        <v>83</v>
      </c>
      <c r="BK1000" s="234">
        <f>ROUND(P1000*H1000,2)</f>
        <v>0</v>
      </c>
      <c r="BL1000" s="17" t="s">
        <v>198</v>
      </c>
      <c r="BM1000" s="233" t="s">
        <v>1246</v>
      </c>
    </row>
    <row r="1001" s="2" customFormat="1">
      <c r="A1001" s="38"/>
      <c r="B1001" s="39"/>
      <c r="C1001" s="40"/>
      <c r="D1001" s="235" t="s">
        <v>176</v>
      </c>
      <c r="E1001" s="40"/>
      <c r="F1001" s="236" t="s">
        <v>1245</v>
      </c>
      <c r="G1001" s="40"/>
      <c r="H1001" s="40"/>
      <c r="I1001" s="237"/>
      <c r="J1001" s="237"/>
      <c r="K1001" s="40"/>
      <c r="L1001" s="40"/>
      <c r="M1001" s="44"/>
      <c r="N1001" s="238"/>
      <c r="O1001" s="239"/>
      <c r="P1001" s="91"/>
      <c r="Q1001" s="91"/>
      <c r="R1001" s="91"/>
      <c r="S1001" s="91"/>
      <c r="T1001" s="91"/>
      <c r="U1001" s="91"/>
      <c r="V1001" s="91"/>
      <c r="W1001" s="91"/>
      <c r="X1001" s="92"/>
      <c r="Y1001" s="38"/>
      <c r="Z1001" s="38"/>
      <c r="AA1001" s="38"/>
      <c r="AB1001" s="38"/>
      <c r="AC1001" s="38"/>
      <c r="AD1001" s="38"/>
      <c r="AE1001" s="38"/>
      <c r="AT1001" s="17" t="s">
        <v>176</v>
      </c>
      <c r="AU1001" s="17" t="s">
        <v>85</v>
      </c>
    </row>
    <row r="1002" s="2" customFormat="1">
      <c r="A1002" s="38"/>
      <c r="B1002" s="39"/>
      <c r="C1002" s="40"/>
      <c r="D1002" s="235" t="s">
        <v>308</v>
      </c>
      <c r="E1002" s="40"/>
      <c r="F1002" s="272" t="s">
        <v>1247</v>
      </c>
      <c r="G1002" s="40"/>
      <c r="H1002" s="40"/>
      <c r="I1002" s="237"/>
      <c r="J1002" s="237"/>
      <c r="K1002" s="40"/>
      <c r="L1002" s="40"/>
      <c r="M1002" s="44"/>
      <c r="N1002" s="238"/>
      <c r="O1002" s="239"/>
      <c r="P1002" s="91"/>
      <c r="Q1002" s="91"/>
      <c r="R1002" s="91"/>
      <c r="S1002" s="91"/>
      <c r="T1002" s="91"/>
      <c r="U1002" s="91"/>
      <c r="V1002" s="91"/>
      <c r="W1002" s="91"/>
      <c r="X1002" s="92"/>
      <c r="Y1002" s="38"/>
      <c r="Z1002" s="38"/>
      <c r="AA1002" s="38"/>
      <c r="AB1002" s="38"/>
      <c r="AC1002" s="38"/>
      <c r="AD1002" s="38"/>
      <c r="AE1002" s="38"/>
      <c r="AT1002" s="17" t="s">
        <v>308</v>
      </c>
      <c r="AU1002" s="17" t="s">
        <v>85</v>
      </c>
    </row>
    <row r="1003" s="2" customFormat="1" ht="24.15" customHeight="1">
      <c r="A1003" s="38"/>
      <c r="B1003" s="39"/>
      <c r="C1003" s="221" t="s">
        <v>732</v>
      </c>
      <c r="D1003" s="221" t="s">
        <v>171</v>
      </c>
      <c r="E1003" s="222" t="s">
        <v>1259</v>
      </c>
      <c r="F1003" s="223" t="s">
        <v>1260</v>
      </c>
      <c r="G1003" s="224" t="s">
        <v>226</v>
      </c>
      <c r="H1003" s="225">
        <v>9.9309999999999984</v>
      </c>
      <c r="I1003" s="226"/>
      <c r="J1003" s="226"/>
      <c r="K1003" s="227">
        <f>ROUND(P1003*H1003,2)</f>
        <v>0</v>
      </c>
      <c r="L1003" s="223" t="s">
        <v>1</v>
      </c>
      <c r="M1003" s="44"/>
      <c r="N1003" s="228" t="s">
        <v>1</v>
      </c>
      <c r="O1003" s="229" t="s">
        <v>39</v>
      </c>
      <c r="P1003" s="230">
        <f>I1003+J1003</f>
        <v>0</v>
      </c>
      <c r="Q1003" s="230">
        <f>ROUND(I1003*H1003,2)</f>
        <v>0</v>
      </c>
      <c r="R1003" s="230">
        <f>ROUND(J1003*H1003,2)</f>
        <v>0</v>
      </c>
      <c r="S1003" s="91"/>
      <c r="T1003" s="231">
        <f>S1003*H1003</f>
        <v>0</v>
      </c>
      <c r="U1003" s="231">
        <v>0</v>
      </c>
      <c r="V1003" s="231">
        <f>U1003*H1003</f>
        <v>0</v>
      </c>
      <c r="W1003" s="231">
        <v>0</v>
      </c>
      <c r="X1003" s="232">
        <f>W1003*H1003</f>
        <v>0</v>
      </c>
      <c r="Y1003" s="38"/>
      <c r="Z1003" s="38"/>
      <c r="AA1003" s="38"/>
      <c r="AB1003" s="38"/>
      <c r="AC1003" s="38"/>
      <c r="AD1003" s="38"/>
      <c r="AE1003" s="38"/>
      <c r="AR1003" s="233" t="s">
        <v>198</v>
      </c>
      <c r="AT1003" s="233" t="s">
        <v>171</v>
      </c>
      <c r="AU1003" s="233" t="s">
        <v>85</v>
      </c>
      <c r="AY1003" s="17" t="s">
        <v>168</v>
      </c>
      <c r="BE1003" s="234">
        <f>IF(O1003="základní",K1003,0)</f>
        <v>0</v>
      </c>
      <c r="BF1003" s="234">
        <f>IF(O1003="snížená",K1003,0)</f>
        <v>0</v>
      </c>
      <c r="BG1003" s="234">
        <f>IF(O1003="zákl. přenesená",K1003,0)</f>
        <v>0</v>
      </c>
      <c r="BH1003" s="234">
        <f>IF(O1003="sníž. přenesená",K1003,0)</f>
        <v>0</v>
      </c>
      <c r="BI1003" s="234">
        <f>IF(O1003="nulová",K1003,0)</f>
        <v>0</v>
      </c>
      <c r="BJ1003" s="17" t="s">
        <v>83</v>
      </c>
      <c r="BK1003" s="234">
        <f>ROUND(P1003*H1003,2)</f>
        <v>0</v>
      </c>
      <c r="BL1003" s="17" t="s">
        <v>198</v>
      </c>
      <c r="BM1003" s="233" t="s">
        <v>1250</v>
      </c>
    </row>
    <row r="1004" s="2" customFormat="1">
      <c r="A1004" s="38"/>
      <c r="B1004" s="39"/>
      <c r="C1004" s="40"/>
      <c r="D1004" s="235" t="s">
        <v>176</v>
      </c>
      <c r="E1004" s="40"/>
      <c r="F1004" s="236" t="s">
        <v>1260</v>
      </c>
      <c r="G1004" s="40"/>
      <c r="H1004" s="40"/>
      <c r="I1004" s="237"/>
      <c r="J1004" s="237"/>
      <c r="K1004" s="40"/>
      <c r="L1004" s="40"/>
      <c r="M1004" s="44"/>
      <c r="N1004" s="238"/>
      <c r="O1004" s="239"/>
      <c r="P1004" s="91"/>
      <c r="Q1004" s="91"/>
      <c r="R1004" s="91"/>
      <c r="S1004" s="91"/>
      <c r="T1004" s="91"/>
      <c r="U1004" s="91"/>
      <c r="V1004" s="91"/>
      <c r="W1004" s="91"/>
      <c r="X1004" s="92"/>
      <c r="Y1004" s="38"/>
      <c r="Z1004" s="38"/>
      <c r="AA1004" s="38"/>
      <c r="AB1004" s="38"/>
      <c r="AC1004" s="38"/>
      <c r="AD1004" s="38"/>
      <c r="AE1004" s="38"/>
      <c r="AT1004" s="17" t="s">
        <v>176</v>
      </c>
      <c r="AU1004" s="17" t="s">
        <v>85</v>
      </c>
    </row>
    <row r="1005" s="12" customFormat="1" ht="22.8" customHeight="1">
      <c r="A1005" s="12"/>
      <c r="B1005" s="204"/>
      <c r="C1005" s="205"/>
      <c r="D1005" s="206" t="s">
        <v>75</v>
      </c>
      <c r="E1005" s="219" t="s">
        <v>1262</v>
      </c>
      <c r="F1005" s="219" t="s">
        <v>1263</v>
      </c>
      <c r="G1005" s="205"/>
      <c r="H1005" s="205"/>
      <c r="I1005" s="208"/>
      <c r="J1005" s="208"/>
      <c r="K1005" s="220">
        <f>BK1005</f>
        <v>0</v>
      </c>
      <c r="L1005" s="205"/>
      <c r="M1005" s="210"/>
      <c r="N1005" s="211"/>
      <c r="O1005" s="212"/>
      <c r="P1005" s="212"/>
      <c r="Q1005" s="213">
        <f>SUM(Q1006:Q1040)</f>
        <v>0</v>
      </c>
      <c r="R1005" s="213">
        <f>SUM(R1006:R1040)</f>
        <v>0</v>
      </c>
      <c r="S1005" s="212"/>
      <c r="T1005" s="214">
        <f>SUM(T1006:T1040)</f>
        <v>0</v>
      </c>
      <c r="U1005" s="212"/>
      <c r="V1005" s="214">
        <f>SUM(V1006:V1040)</f>
        <v>0</v>
      </c>
      <c r="W1005" s="212"/>
      <c r="X1005" s="215">
        <f>SUM(X1006:X1040)</f>
        <v>0</v>
      </c>
      <c r="Y1005" s="12"/>
      <c r="Z1005" s="12"/>
      <c r="AA1005" s="12"/>
      <c r="AB1005" s="12"/>
      <c r="AC1005" s="12"/>
      <c r="AD1005" s="12"/>
      <c r="AE1005" s="12"/>
      <c r="AR1005" s="216" t="s">
        <v>85</v>
      </c>
      <c r="AT1005" s="217" t="s">
        <v>75</v>
      </c>
      <c r="AU1005" s="217" t="s">
        <v>83</v>
      </c>
      <c r="AY1005" s="216" t="s">
        <v>168</v>
      </c>
      <c r="BK1005" s="218">
        <f>SUM(BK1006:BK1040)</f>
        <v>0</v>
      </c>
    </row>
    <row r="1006" s="2" customFormat="1" ht="24.15" customHeight="1">
      <c r="A1006" s="38"/>
      <c r="B1006" s="39"/>
      <c r="C1006" s="221" t="s">
        <v>1251</v>
      </c>
      <c r="D1006" s="221" t="s">
        <v>171</v>
      </c>
      <c r="E1006" s="222" t="s">
        <v>1264</v>
      </c>
      <c r="F1006" s="223" t="s">
        <v>1265</v>
      </c>
      <c r="G1006" s="224" t="s">
        <v>203</v>
      </c>
      <c r="H1006" s="225">
        <v>110.7</v>
      </c>
      <c r="I1006" s="226"/>
      <c r="J1006" s="226"/>
      <c r="K1006" s="227">
        <f>ROUND(P1006*H1006,2)</f>
        <v>0</v>
      </c>
      <c r="L1006" s="223" t="s">
        <v>1</v>
      </c>
      <c r="M1006" s="44"/>
      <c r="N1006" s="228" t="s">
        <v>1</v>
      </c>
      <c r="O1006" s="229" t="s">
        <v>39</v>
      </c>
      <c r="P1006" s="230">
        <f>I1006+J1006</f>
        <v>0</v>
      </c>
      <c r="Q1006" s="230">
        <f>ROUND(I1006*H1006,2)</f>
        <v>0</v>
      </c>
      <c r="R1006" s="230">
        <f>ROUND(J1006*H1006,2)</f>
        <v>0</v>
      </c>
      <c r="S1006" s="91"/>
      <c r="T1006" s="231">
        <f>S1006*H1006</f>
        <v>0</v>
      </c>
      <c r="U1006" s="231">
        <v>0</v>
      </c>
      <c r="V1006" s="231">
        <f>U1006*H1006</f>
        <v>0</v>
      </c>
      <c r="W1006" s="231">
        <v>0</v>
      </c>
      <c r="X1006" s="232">
        <f>W1006*H1006</f>
        <v>0</v>
      </c>
      <c r="Y1006" s="38"/>
      <c r="Z1006" s="38"/>
      <c r="AA1006" s="38"/>
      <c r="AB1006" s="38"/>
      <c r="AC1006" s="38"/>
      <c r="AD1006" s="38"/>
      <c r="AE1006" s="38"/>
      <c r="AR1006" s="233" t="s">
        <v>198</v>
      </c>
      <c r="AT1006" s="233" t="s">
        <v>171</v>
      </c>
      <c r="AU1006" s="233" t="s">
        <v>85</v>
      </c>
      <c r="AY1006" s="17" t="s">
        <v>168</v>
      </c>
      <c r="BE1006" s="234">
        <f>IF(O1006="základní",K1006,0)</f>
        <v>0</v>
      </c>
      <c r="BF1006" s="234">
        <f>IF(O1006="snížená",K1006,0)</f>
        <v>0</v>
      </c>
      <c r="BG1006" s="234">
        <f>IF(O1006="zákl. přenesená",K1006,0)</f>
        <v>0</v>
      </c>
      <c r="BH1006" s="234">
        <f>IF(O1006="sníž. přenesená",K1006,0)</f>
        <v>0</v>
      </c>
      <c r="BI1006" s="234">
        <f>IF(O1006="nulová",K1006,0)</f>
        <v>0</v>
      </c>
      <c r="BJ1006" s="17" t="s">
        <v>83</v>
      </c>
      <c r="BK1006" s="234">
        <f>ROUND(P1006*H1006,2)</f>
        <v>0</v>
      </c>
      <c r="BL1006" s="17" t="s">
        <v>198</v>
      </c>
      <c r="BM1006" s="233" t="s">
        <v>1254</v>
      </c>
    </row>
    <row r="1007" s="2" customFormat="1">
      <c r="A1007" s="38"/>
      <c r="B1007" s="39"/>
      <c r="C1007" s="40"/>
      <c r="D1007" s="235" t="s">
        <v>176</v>
      </c>
      <c r="E1007" s="40"/>
      <c r="F1007" s="236" t="s">
        <v>1265</v>
      </c>
      <c r="G1007" s="40"/>
      <c r="H1007" s="40"/>
      <c r="I1007" s="237"/>
      <c r="J1007" s="237"/>
      <c r="K1007" s="40"/>
      <c r="L1007" s="40"/>
      <c r="M1007" s="44"/>
      <c r="N1007" s="238"/>
      <c r="O1007" s="239"/>
      <c r="P1007" s="91"/>
      <c r="Q1007" s="91"/>
      <c r="R1007" s="91"/>
      <c r="S1007" s="91"/>
      <c r="T1007" s="91"/>
      <c r="U1007" s="91"/>
      <c r="V1007" s="91"/>
      <c r="W1007" s="91"/>
      <c r="X1007" s="92"/>
      <c r="Y1007" s="38"/>
      <c r="Z1007" s="38"/>
      <c r="AA1007" s="38"/>
      <c r="AB1007" s="38"/>
      <c r="AC1007" s="38"/>
      <c r="AD1007" s="38"/>
      <c r="AE1007" s="38"/>
      <c r="AT1007" s="17" t="s">
        <v>176</v>
      </c>
      <c r="AU1007" s="17" t="s">
        <v>85</v>
      </c>
    </row>
    <row r="1008" s="13" customFormat="1">
      <c r="A1008" s="13"/>
      <c r="B1008" s="240"/>
      <c r="C1008" s="241"/>
      <c r="D1008" s="235" t="s">
        <v>205</v>
      </c>
      <c r="E1008" s="242" t="s">
        <v>1</v>
      </c>
      <c r="F1008" s="243" t="s">
        <v>1267</v>
      </c>
      <c r="G1008" s="241"/>
      <c r="H1008" s="244">
        <v>110.7</v>
      </c>
      <c r="I1008" s="245"/>
      <c r="J1008" s="245"/>
      <c r="K1008" s="241"/>
      <c r="L1008" s="241"/>
      <c r="M1008" s="246"/>
      <c r="N1008" s="247"/>
      <c r="O1008" s="248"/>
      <c r="P1008" s="248"/>
      <c r="Q1008" s="248"/>
      <c r="R1008" s="248"/>
      <c r="S1008" s="248"/>
      <c r="T1008" s="248"/>
      <c r="U1008" s="248"/>
      <c r="V1008" s="248"/>
      <c r="W1008" s="248"/>
      <c r="X1008" s="249"/>
      <c r="Y1008" s="13"/>
      <c r="Z1008" s="13"/>
      <c r="AA1008" s="13"/>
      <c r="AB1008" s="13"/>
      <c r="AC1008" s="13"/>
      <c r="AD1008" s="13"/>
      <c r="AE1008" s="13"/>
      <c r="AT1008" s="250" t="s">
        <v>205</v>
      </c>
      <c r="AU1008" s="250" t="s">
        <v>85</v>
      </c>
      <c r="AV1008" s="13" t="s">
        <v>85</v>
      </c>
      <c r="AW1008" s="13" t="s">
        <v>5</v>
      </c>
      <c r="AX1008" s="13" t="s">
        <v>76</v>
      </c>
      <c r="AY1008" s="250" t="s">
        <v>168</v>
      </c>
    </row>
    <row r="1009" s="14" customFormat="1">
      <c r="A1009" s="14"/>
      <c r="B1009" s="251"/>
      <c r="C1009" s="252"/>
      <c r="D1009" s="235" t="s">
        <v>205</v>
      </c>
      <c r="E1009" s="253" t="s">
        <v>1</v>
      </c>
      <c r="F1009" s="254" t="s">
        <v>207</v>
      </c>
      <c r="G1009" s="252"/>
      <c r="H1009" s="255">
        <v>110.7</v>
      </c>
      <c r="I1009" s="256"/>
      <c r="J1009" s="256"/>
      <c r="K1009" s="252"/>
      <c r="L1009" s="252"/>
      <c r="M1009" s="257"/>
      <c r="N1009" s="258"/>
      <c r="O1009" s="259"/>
      <c r="P1009" s="259"/>
      <c r="Q1009" s="259"/>
      <c r="R1009" s="259"/>
      <c r="S1009" s="259"/>
      <c r="T1009" s="259"/>
      <c r="U1009" s="259"/>
      <c r="V1009" s="259"/>
      <c r="W1009" s="259"/>
      <c r="X1009" s="260"/>
      <c r="Y1009" s="14"/>
      <c r="Z1009" s="14"/>
      <c r="AA1009" s="14"/>
      <c r="AB1009" s="14"/>
      <c r="AC1009" s="14"/>
      <c r="AD1009" s="14"/>
      <c r="AE1009" s="14"/>
      <c r="AT1009" s="261" t="s">
        <v>205</v>
      </c>
      <c r="AU1009" s="261" t="s">
        <v>85</v>
      </c>
      <c r="AV1009" s="14" t="s">
        <v>175</v>
      </c>
      <c r="AW1009" s="14" t="s">
        <v>5</v>
      </c>
      <c r="AX1009" s="14" t="s">
        <v>83</v>
      </c>
      <c r="AY1009" s="261" t="s">
        <v>168</v>
      </c>
    </row>
    <row r="1010" s="2" customFormat="1" ht="24.15" customHeight="1">
      <c r="A1010" s="38"/>
      <c r="B1010" s="39"/>
      <c r="C1010" s="221" t="s">
        <v>736</v>
      </c>
      <c r="D1010" s="221" t="s">
        <v>171</v>
      </c>
      <c r="E1010" s="222" t="s">
        <v>1269</v>
      </c>
      <c r="F1010" s="223" t="s">
        <v>1270</v>
      </c>
      <c r="G1010" s="224" t="s">
        <v>203</v>
      </c>
      <c r="H1010" s="225">
        <v>110.7</v>
      </c>
      <c r="I1010" s="226"/>
      <c r="J1010" s="226"/>
      <c r="K1010" s="227">
        <f>ROUND(P1010*H1010,2)</f>
        <v>0</v>
      </c>
      <c r="L1010" s="223" t="s">
        <v>1</v>
      </c>
      <c r="M1010" s="44"/>
      <c r="N1010" s="228" t="s">
        <v>1</v>
      </c>
      <c r="O1010" s="229" t="s">
        <v>39</v>
      </c>
      <c r="P1010" s="230">
        <f>I1010+J1010</f>
        <v>0</v>
      </c>
      <c r="Q1010" s="230">
        <f>ROUND(I1010*H1010,2)</f>
        <v>0</v>
      </c>
      <c r="R1010" s="230">
        <f>ROUND(J1010*H1010,2)</f>
        <v>0</v>
      </c>
      <c r="S1010" s="91"/>
      <c r="T1010" s="231">
        <f>S1010*H1010</f>
        <v>0</v>
      </c>
      <c r="U1010" s="231">
        <v>0</v>
      </c>
      <c r="V1010" s="231">
        <f>U1010*H1010</f>
        <v>0</v>
      </c>
      <c r="W1010" s="231">
        <v>0</v>
      </c>
      <c r="X1010" s="232">
        <f>W1010*H1010</f>
        <v>0</v>
      </c>
      <c r="Y1010" s="38"/>
      <c r="Z1010" s="38"/>
      <c r="AA1010" s="38"/>
      <c r="AB1010" s="38"/>
      <c r="AC1010" s="38"/>
      <c r="AD1010" s="38"/>
      <c r="AE1010" s="38"/>
      <c r="AR1010" s="233" t="s">
        <v>198</v>
      </c>
      <c r="AT1010" s="233" t="s">
        <v>171</v>
      </c>
      <c r="AU1010" s="233" t="s">
        <v>85</v>
      </c>
      <c r="AY1010" s="17" t="s">
        <v>168</v>
      </c>
      <c r="BE1010" s="234">
        <f>IF(O1010="základní",K1010,0)</f>
        <v>0</v>
      </c>
      <c r="BF1010" s="234">
        <f>IF(O1010="snížená",K1010,0)</f>
        <v>0</v>
      </c>
      <c r="BG1010" s="234">
        <f>IF(O1010="zákl. přenesená",K1010,0)</f>
        <v>0</v>
      </c>
      <c r="BH1010" s="234">
        <f>IF(O1010="sníž. přenesená",K1010,0)</f>
        <v>0</v>
      </c>
      <c r="BI1010" s="234">
        <f>IF(O1010="nulová",K1010,0)</f>
        <v>0</v>
      </c>
      <c r="BJ1010" s="17" t="s">
        <v>83</v>
      </c>
      <c r="BK1010" s="234">
        <f>ROUND(P1010*H1010,2)</f>
        <v>0</v>
      </c>
      <c r="BL1010" s="17" t="s">
        <v>198</v>
      </c>
      <c r="BM1010" s="233" t="s">
        <v>1257</v>
      </c>
    </row>
    <row r="1011" s="2" customFormat="1">
      <c r="A1011" s="38"/>
      <c r="B1011" s="39"/>
      <c r="C1011" s="40"/>
      <c r="D1011" s="235" t="s">
        <v>176</v>
      </c>
      <c r="E1011" s="40"/>
      <c r="F1011" s="236" t="s">
        <v>1270</v>
      </c>
      <c r="G1011" s="40"/>
      <c r="H1011" s="40"/>
      <c r="I1011" s="237"/>
      <c r="J1011" s="237"/>
      <c r="K1011" s="40"/>
      <c r="L1011" s="40"/>
      <c r="M1011" s="44"/>
      <c r="N1011" s="238"/>
      <c r="O1011" s="239"/>
      <c r="P1011" s="91"/>
      <c r="Q1011" s="91"/>
      <c r="R1011" s="91"/>
      <c r="S1011" s="91"/>
      <c r="T1011" s="91"/>
      <c r="U1011" s="91"/>
      <c r="V1011" s="91"/>
      <c r="W1011" s="91"/>
      <c r="X1011" s="92"/>
      <c r="Y1011" s="38"/>
      <c r="Z1011" s="38"/>
      <c r="AA1011" s="38"/>
      <c r="AB1011" s="38"/>
      <c r="AC1011" s="38"/>
      <c r="AD1011" s="38"/>
      <c r="AE1011" s="38"/>
      <c r="AT1011" s="17" t="s">
        <v>176</v>
      </c>
      <c r="AU1011" s="17" t="s">
        <v>85</v>
      </c>
    </row>
    <row r="1012" s="13" customFormat="1">
      <c r="A1012" s="13"/>
      <c r="B1012" s="240"/>
      <c r="C1012" s="241"/>
      <c r="D1012" s="235" t="s">
        <v>205</v>
      </c>
      <c r="E1012" s="242" t="s">
        <v>1</v>
      </c>
      <c r="F1012" s="243" t="s">
        <v>799</v>
      </c>
      <c r="G1012" s="241"/>
      <c r="H1012" s="244">
        <v>110.7</v>
      </c>
      <c r="I1012" s="245"/>
      <c r="J1012" s="245"/>
      <c r="K1012" s="241"/>
      <c r="L1012" s="241"/>
      <c r="M1012" s="246"/>
      <c r="N1012" s="247"/>
      <c r="O1012" s="248"/>
      <c r="P1012" s="248"/>
      <c r="Q1012" s="248"/>
      <c r="R1012" s="248"/>
      <c r="S1012" s="248"/>
      <c r="T1012" s="248"/>
      <c r="U1012" s="248"/>
      <c r="V1012" s="248"/>
      <c r="W1012" s="248"/>
      <c r="X1012" s="249"/>
      <c r="Y1012" s="13"/>
      <c r="Z1012" s="13"/>
      <c r="AA1012" s="13"/>
      <c r="AB1012" s="13"/>
      <c r="AC1012" s="13"/>
      <c r="AD1012" s="13"/>
      <c r="AE1012" s="13"/>
      <c r="AT1012" s="250" t="s">
        <v>205</v>
      </c>
      <c r="AU1012" s="250" t="s">
        <v>85</v>
      </c>
      <c r="AV1012" s="13" t="s">
        <v>85</v>
      </c>
      <c r="AW1012" s="13" t="s">
        <v>5</v>
      </c>
      <c r="AX1012" s="13" t="s">
        <v>76</v>
      </c>
      <c r="AY1012" s="250" t="s">
        <v>168</v>
      </c>
    </row>
    <row r="1013" s="14" customFormat="1">
      <c r="A1013" s="14"/>
      <c r="B1013" s="251"/>
      <c r="C1013" s="252"/>
      <c r="D1013" s="235" t="s">
        <v>205</v>
      </c>
      <c r="E1013" s="253" t="s">
        <v>1</v>
      </c>
      <c r="F1013" s="254" t="s">
        <v>207</v>
      </c>
      <c r="G1013" s="252"/>
      <c r="H1013" s="255">
        <v>110.7</v>
      </c>
      <c r="I1013" s="256"/>
      <c r="J1013" s="256"/>
      <c r="K1013" s="252"/>
      <c r="L1013" s="252"/>
      <c r="M1013" s="257"/>
      <c r="N1013" s="258"/>
      <c r="O1013" s="259"/>
      <c r="P1013" s="259"/>
      <c r="Q1013" s="259"/>
      <c r="R1013" s="259"/>
      <c r="S1013" s="259"/>
      <c r="T1013" s="259"/>
      <c r="U1013" s="259"/>
      <c r="V1013" s="259"/>
      <c r="W1013" s="259"/>
      <c r="X1013" s="260"/>
      <c r="Y1013" s="14"/>
      <c r="Z1013" s="14"/>
      <c r="AA1013" s="14"/>
      <c r="AB1013" s="14"/>
      <c r="AC1013" s="14"/>
      <c r="AD1013" s="14"/>
      <c r="AE1013" s="14"/>
      <c r="AT1013" s="261" t="s">
        <v>205</v>
      </c>
      <c r="AU1013" s="261" t="s">
        <v>85</v>
      </c>
      <c r="AV1013" s="14" t="s">
        <v>175</v>
      </c>
      <c r="AW1013" s="14" t="s">
        <v>5</v>
      </c>
      <c r="AX1013" s="14" t="s">
        <v>83</v>
      </c>
      <c r="AY1013" s="261" t="s">
        <v>168</v>
      </c>
    </row>
    <row r="1014" s="2" customFormat="1" ht="16.5" customHeight="1">
      <c r="A1014" s="38"/>
      <c r="B1014" s="39"/>
      <c r="C1014" s="221" t="s">
        <v>1258</v>
      </c>
      <c r="D1014" s="221" t="s">
        <v>171</v>
      </c>
      <c r="E1014" s="222" t="s">
        <v>1272</v>
      </c>
      <c r="F1014" s="223" t="s">
        <v>1273</v>
      </c>
      <c r="G1014" s="224" t="s">
        <v>203</v>
      </c>
      <c r="H1014" s="225">
        <v>110.7</v>
      </c>
      <c r="I1014" s="226"/>
      <c r="J1014" s="226"/>
      <c r="K1014" s="227">
        <f>ROUND(P1014*H1014,2)</f>
        <v>0</v>
      </c>
      <c r="L1014" s="223" t="s">
        <v>1</v>
      </c>
      <c r="M1014" s="44"/>
      <c r="N1014" s="228" t="s">
        <v>1</v>
      </c>
      <c r="O1014" s="229" t="s">
        <v>39</v>
      </c>
      <c r="P1014" s="230">
        <f>I1014+J1014</f>
        <v>0</v>
      </c>
      <c r="Q1014" s="230">
        <f>ROUND(I1014*H1014,2)</f>
        <v>0</v>
      </c>
      <c r="R1014" s="230">
        <f>ROUND(J1014*H1014,2)</f>
        <v>0</v>
      </c>
      <c r="S1014" s="91"/>
      <c r="T1014" s="231">
        <f>S1014*H1014</f>
        <v>0</v>
      </c>
      <c r="U1014" s="231">
        <v>0</v>
      </c>
      <c r="V1014" s="231">
        <f>U1014*H1014</f>
        <v>0</v>
      </c>
      <c r="W1014" s="231">
        <v>0</v>
      </c>
      <c r="X1014" s="232">
        <f>W1014*H1014</f>
        <v>0</v>
      </c>
      <c r="Y1014" s="38"/>
      <c r="Z1014" s="38"/>
      <c r="AA1014" s="38"/>
      <c r="AB1014" s="38"/>
      <c r="AC1014" s="38"/>
      <c r="AD1014" s="38"/>
      <c r="AE1014" s="38"/>
      <c r="AR1014" s="233" t="s">
        <v>198</v>
      </c>
      <c r="AT1014" s="233" t="s">
        <v>171</v>
      </c>
      <c r="AU1014" s="233" t="s">
        <v>85</v>
      </c>
      <c r="AY1014" s="17" t="s">
        <v>168</v>
      </c>
      <c r="BE1014" s="234">
        <f>IF(O1014="základní",K1014,0)</f>
        <v>0</v>
      </c>
      <c r="BF1014" s="234">
        <f>IF(O1014="snížená",K1014,0)</f>
        <v>0</v>
      </c>
      <c r="BG1014" s="234">
        <f>IF(O1014="zákl. přenesená",K1014,0)</f>
        <v>0</v>
      </c>
      <c r="BH1014" s="234">
        <f>IF(O1014="sníž. přenesená",K1014,0)</f>
        <v>0</v>
      </c>
      <c r="BI1014" s="234">
        <f>IF(O1014="nulová",K1014,0)</f>
        <v>0</v>
      </c>
      <c r="BJ1014" s="17" t="s">
        <v>83</v>
      </c>
      <c r="BK1014" s="234">
        <f>ROUND(P1014*H1014,2)</f>
        <v>0</v>
      </c>
      <c r="BL1014" s="17" t="s">
        <v>198</v>
      </c>
      <c r="BM1014" s="233" t="s">
        <v>1261</v>
      </c>
    </row>
    <row r="1015" s="2" customFormat="1">
      <c r="A1015" s="38"/>
      <c r="B1015" s="39"/>
      <c r="C1015" s="40"/>
      <c r="D1015" s="235" t="s">
        <v>176</v>
      </c>
      <c r="E1015" s="40"/>
      <c r="F1015" s="236" t="s">
        <v>1273</v>
      </c>
      <c r="G1015" s="40"/>
      <c r="H1015" s="40"/>
      <c r="I1015" s="237"/>
      <c r="J1015" s="237"/>
      <c r="K1015" s="40"/>
      <c r="L1015" s="40"/>
      <c r="M1015" s="44"/>
      <c r="N1015" s="238"/>
      <c r="O1015" s="239"/>
      <c r="P1015" s="91"/>
      <c r="Q1015" s="91"/>
      <c r="R1015" s="91"/>
      <c r="S1015" s="91"/>
      <c r="T1015" s="91"/>
      <c r="U1015" s="91"/>
      <c r="V1015" s="91"/>
      <c r="W1015" s="91"/>
      <c r="X1015" s="92"/>
      <c r="Y1015" s="38"/>
      <c r="Z1015" s="38"/>
      <c r="AA1015" s="38"/>
      <c r="AB1015" s="38"/>
      <c r="AC1015" s="38"/>
      <c r="AD1015" s="38"/>
      <c r="AE1015" s="38"/>
      <c r="AT1015" s="17" t="s">
        <v>176</v>
      </c>
      <c r="AU1015" s="17" t="s">
        <v>85</v>
      </c>
    </row>
    <row r="1016" s="2" customFormat="1" ht="33" customHeight="1">
      <c r="A1016" s="38"/>
      <c r="B1016" s="39"/>
      <c r="C1016" s="262" t="s">
        <v>739</v>
      </c>
      <c r="D1016" s="262" t="s">
        <v>304</v>
      </c>
      <c r="E1016" s="263" t="s">
        <v>1276</v>
      </c>
      <c r="F1016" s="264" t="s">
        <v>1277</v>
      </c>
      <c r="G1016" s="265" t="s">
        <v>203</v>
      </c>
      <c r="H1016" s="266">
        <v>121.77</v>
      </c>
      <c r="I1016" s="267"/>
      <c r="J1016" s="268"/>
      <c r="K1016" s="269">
        <f>ROUND(P1016*H1016,2)</f>
        <v>0</v>
      </c>
      <c r="L1016" s="264" t="s">
        <v>1</v>
      </c>
      <c r="M1016" s="270"/>
      <c r="N1016" s="271" t="s">
        <v>1</v>
      </c>
      <c r="O1016" s="229" t="s">
        <v>39</v>
      </c>
      <c r="P1016" s="230">
        <f>I1016+J1016</f>
        <v>0</v>
      </c>
      <c r="Q1016" s="230">
        <f>ROUND(I1016*H1016,2)</f>
        <v>0</v>
      </c>
      <c r="R1016" s="230">
        <f>ROUND(J1016*H1016,2)</f>
        <v>0</v>
      </c>
      <c r="S1016" s="91"/>
      <c r="T1016" s="231">
        <f>S1016*H1016</f>
        <v>0</v>
      </c>
      <c r="U1016" s="231">
        <v>0</v>
      </c>
      <c r="V1016" s="231">
        <f>U1016*H1016</f>
        <v>0</v>
      </c>
      <c r="W1016" s="231">
        <v>0</v>
      </c>
      <c r="X1016" s="232">
        <f>W1016*H1016</f>
        <v>0</v>
      </c>
      <c r="Y1016" s="38"/>
      <c r="Z1016" s="38"/>
      <c r="AA1016" s="38"/>
      <c r="AB1016" s="38"/>
      <c r="AC1016" s="38"/>
      <c r="AD1016" s="38"/>
      <c r="AE1016" s="38"/>
      <c r="AR1016" s="233" t="s">
        <v>236</v>
      </c>
      <c r="AT1016" s="233" t="s">
        <v>304</v>
      </c>
      <c r="AU1016" s="233" t="s">
        <v>85</v>
      </c>
      <c r="AY1016" s="17" t="s">
        <v>168</v>
      </c>
      <c r="BE1016" s="234">
        <f>IF(O1016="základní",K1016,0)</f>
        <v>0</v>
      </c>
      <c r="BF1016" s="234">
        <f>IF(O1016="snížená",K1016,0)</f>
        <v>0</v>
      </c>
      <c r="BG1016" s="234">
        <f>IF(O1016="zákl. přenesená",K1016,0)</f>
        <v>0</v>
      </c>
      <c r="BH1016" s="234">
        <f>IF(O1016="sníž. přenesená",K1016,0)</f>
        <v>0</v>
      </c>
      <c r="BI1016" s="234">
        <f>IF(O1016="nulová",K1016,0)</f>
        <v>0</v>
      </c>
      <c r="BJ1016" s="17" t="s">
        <v>83</v>
      </c>
      <c r="BK1016" s="234">
        <f>ROUND(P1016*H1016,2)</f>
        <v>0</v>
      </c>
      <c r="BL1016" s="17" t="s">
        <v>198</v>
      </c>
      <c r="BM1016" s="233" t="s">
        <v>1266</v>
      </c>
    </row>
    <row r="1017" s="2" customFormat="1">
      <c r="A1017" s="38"/>
      <c r="B1017" s="39"/>
      <c r="C1017" s="40"/>
      <c r="D1017" s="235" t="s">
        <v>176</v>
      </c>
      <c r="E1017" s="40"/>
      <c r="F1017" s="236" t="s">
        <v>1277</v>
      </c>
      <c r="G1017" s="40"/>
      <c r="H1017" s="40"/>
      <c r="I1017" s="237"/>
      <c r="J1017" s="237"/>
      <c r="K1017" s="40"/>
      <c r="L1017" s="40"/>
      <c r="M1017" s="44"/>
      <c r="N1017" s="238"/>
      <c r="O1017" s="239"/>
      <c r="P1017" s="91"/>
      <c r="Q1017" s="91"/>
      <c r="R1017" s="91"/>
      <c r="S1017" s="91"/>
      <c r="T1017" s="91"/>
      <c r="U1017" s="91"/>
      <c r="V1017" s="91"/>
      <c r="W1017" s="91"/>
      <c r="X1017" s="92"/>
      <c r="Y1017" s="38"/>
      <c r="Z1017" s="38"/>
      <c r="AA1017" s="38"/>
      <c r="AB1017" s="38"/>
      <c r="AC1017" s="38"/>
      <c r="AD1017" s="38"/>
      <c r="AE1017" s="38"/>
      <c r="AT1017" s="17" t="s">
        <v>176</v>
      </c>
      <c r="AU1017" s="17" t="s">
        <v>85</v>
      </c>
    </row>
    <row r="1018" s="13" customFormat="1">
      <c r="A1018" s="13"/>
      <c r="B1018" s="240"/>
      <c r="C1018" s="241"/>
      <c r="D1018" s="235" t="s">
        <v>205</v>
      </c>
      <c r="E1018" s="242" t="s">
        <v>1</v>
      </c>
      <c r="F1018" s="243" t="s">
        <v>1279</v>
      </c>
      <c r="G1018" s="241"/>
      <c r="H1018" s="244">
        <v>121.77</v>
      </c>
      <c r="I1018" s="245"/>
      <c r="J1018" s="245"/>
      <c r="K1018" s="241"/>
      <c r="L1018" s="241"/>
      <c r="M1018" s="246"/>
      <c r="N1018" s="247"/>
      <c r="O1018" s="248"/>
      <c r="P1018" s="248"/>
      <c r="Q1018" s="248"/>
      <c r="R1018" s="248"/>
      <c r="S1018" s="248"/>
      <c r="T1018" s="248"/>
      <c r="U1018" s="248"/>
      <c r="V1018" s="248"/>
      <c r="W1018" s="248"/>
      <c r="X1018" s="249"/>
      <c r="Y1018" s="13"/>
      <c r="Z1018" s="13"/>
      <c r="AA1018" s="13"/>
      <c r="AB1018" s="13"/>
      <c r="AC1018" s="13"/>
      <c r="AD1018" s="13"/>
      <c r="AE1018" s="13"/>
      <c r="AT1018" s="250" t="s">
        <v>205</v>
      </c>
      <c r="AU1018" s="250" t="s">
        <v>85</v>
      </c>
      <c r="AV1018" s="13" t="s">
        <v>85</v>
      </c>
      <c r="AW1018" s="13" t="s">
        <v>5</v>
      </c>
      <c r="AX1018" s="13" t="s">
        <v>76</v>
      </c>
      <c r="AY1018" s="250" t="s">
        <v>168</v>
      </c>
    </row>
    <row r="1019" s="14" customFormat="1">
      <c r="A1019" s="14"/>
      <c r="B1019" s="251"/>
      <c r="C1019" s="252"/>
      <c r="D1019" s="235" t="s">
        <v>205</v>
      </c>
      <c r="E1019" s="253" t="s">
        <v>1</v>
      </c>
      <c r="F1019" s="254" t="s">
        <v>207</v>
      </c>
      <c r="G1019" s="252"/>
      <c r="H1019" s="255">
        <v>121.77</v>
      </c>
      <c r="I1019" s="256"/>
      <c r="J1019" s="256"/>
      <c r="K1019" s="252"/>
      <c r="L1019" s="252"/>
      <c r="M1019" s="257"/>
      <c r="N1019" s="258"/>
      <c r="O1019" s="259"/>
      <c r="P1019" s="259"/>
      <c r="Q1019" s="259"/>
      <c r="R1019" s="259"/>
      <c r="S1019" s="259"/>
      <c r="T1019" s="259"/>
      <c r="U1019" s="259"/>
      <c r="V1019" s="259"/>
      <c r="W1019" s="259"/>
      <c r="X1019" s="260"/>
      <c r="Y1019" s="14"/>
      <c r="Z1019" s="14"/>
      <c r="AA1019" s="14"/>
      <c r="AB1019" s="14"/>
      <c r="AC1019" s="14"/>
      <c r="AD1019" s="14"/>
      <c r="AE1019" s="14"/>
      <c r="AT1019" s="261" t="s">
        <v>205</v>
      </c>
      <c r="AU1019" s="261" t="s">
        <v>85</v>
      </c>
      <c r="AV1019" s="14" t="s">
        <v>175</v>
      </c>
      <c r="AW1019" s="14" t="s">
        <v>5</v>
      </c>
      <c r="AX1019" s="14" t="s">
        <v>83</v>
      </c>
      <c r="AY1019" s="261" t="s">
        <v>168</v>
      </c>
    </row>
    <row r="1020" s="2" customFormat="1" ht="24.15" customHeight="1">
      <c r="A1020" s="38"/>
      <c r="B1020" s="39"/>
      <c r="C1020" s="221" t="s">
        <v>1268</v>
      </c>
      <c r="D1020" s="221" t="s">
        <v>171</v>
      </c>
      <c r="E1020" s="222" t="s">
        <v>1280</v>
      </c>
      <c r="F1020" s="223" t="s">
        <v>1281</v>
      </c>
      <c r="G1020" s="224" t="s">
        <v>478</v>
      </c>
      <c r="H1020" s="225">
        <v>220.5</v>
      </c>
      <c r="I1020" s="226"/>
      <c r="J1020" s="226"/>
      <c r="K1020" s="227">
        <f>ROUND(P1020*H1020,2)</f>
        <v>0</v>
      </c>
      <c r="L1020" s="223" t="s">
        <v>1</v>
      </c>
      <c r="M1020" s="44"/>
      <c r="N1020" s="228" t="s">
        <v>1</v>
      </c>
      <c r="O1020" s="229" t="s">
        <v>39</v>
      </c>
      <c r="P1020" s="230">
        <f>I1020+J1020</f>
        <v>0</v>
      </c>
      <c r="Q1020" s="230">
        <f>ROUND(I1020*H1020,2)</f>
        <v>0</v>
      </c>
      <c r="R1020" s="230">
        <f>ROUND(J1020*H1020,2)</f>
        <v>0</v>
      </c>
      <c r="S1020" s="91"/>
      <c r="T1020" s="231">
        <f>S1020*H1020</f>
        <v>0</v>
      </c>
      <c r="U1020" s="231">
        <v>0</v>
      </c>
      <c r="V1020" s="231">
        <f>U1020*H1020</f>
        <v>0</v>
      </c>
      <c r="W1020" s="231">
        <v>0</v>
      </c>
      <c r="X1020" s="232">
        <f>W1020*H1020</f>
        <v>0</v>
      </c>
      <c r="Y1020" s="38"/>
      <c r="Z1020" s="38"/>
      <c r="AA1020" s="38"/>
      <c r="AB1020" s="38"/>
      <c r="AC1020" s="38"/>
      <c r="AD1020" s="38"/>
      <c r="AE1020" s="38"/>
      <c r="AR1020" s="233" t="s">
        <v>198</v>
      </c>
      <c r="AT1020" s="233" t="s">
        <v>171</v>
      </c>
      <c r="AU1020" s="233" t="s">
        <v>85</v>
      </c>
      <c r="AY1020" s="17" t="s">
        <v>168</v>
      </c>
      <c r="BE1020" s="234">
        <f>IF(O1020="základní",K1020,0)</f>
        <v>0</v>
      </c>
      <c r="BF1020" s="234">
        <f>IF(O1020="snížená",K1020,0)</f>
        <v>0</v>
      </c>
      <c r="BG1020" s="234">
        <f>IF(O1020="zákl. přenesená",K1020,0)</f>
        <v>0</v>
      </c>
      <c r="BH1020" s="234">
        <f>IF(O1020="sníž. přenesená",K1020,0)</f>
        <v>0</v>
      </c>
      <c r="BI1020" s="234">
        <f>IF(O1020="nulová",K1020,0)</f>
        <v>0</v>
      </c>
      <c r="BJ1020" s="17" t="s">
        <v>83</v>
      </c>
      <c r="BK1020" s="234">
        <f>ROUND(P1020*H1020,2)</f>
        <v>0</v>
      </c>
      <c r="BL1020" s="17" t="s">
        <v>198</v>
      </c>
      <c r="BM1020" s="233" t="s">
        <v>1271</v>
      </c>
    </row>
    <row r="1021" s="2" customFormat="1">
      <c r="A1021" s="38"/>
      <c r="B1021" s="39"/>
      <c r="C1021" s="40"/>
      <c r="D1021" s="235" t="s">
        <v>176</v>
      </c>
      <c r="E1021" s="40"/>
      <c r="F1021" s="236" t="s">
        <v>1281</v>
      </c>
      <c r="G1021" s="40"/>
      <c r="H1021" s="40"/>
      <c r="I1021" s="237"/>
      <c r="J1021" s="237"/>
      <c r="K1021" s="40"/>
      <c r="L1021" s="40"/>
      <c r="M1021" s="44"/>
      <c r="N1021" s="238"/>
      <c r="O1021" s="239"/>
      <c r="P1021" s="91"/>
      <c r="Q1021" s="91"/>
      <c r="R1021" s="91"/>
      <c r="S1021" s="91"/>
      <c r="T1021" s="91"/>
      <c r="U1021" s="91"/>
      <c r="V1021" s="91"/>
      <c r="W1021" s="91"/>
      <c r="X1021" s="92"/>
      <c r="Y1021" s="38"/>
      <c r="Z1021" s="38"/>
      <c r="AA1021" s="38"/>
      <c r="AB1021" s="38"/>
      <c r="AC1021" s="38"/>
      <c r="AD1021" s="38"/>
      <c r="AE1021" s="38"/>
      <c r="AT1021" s="17" t="s">
        <v>176</v>
      </c>
      <c r="AU1021" s="17" t="s">
        <v>85</v>
      </c>
    </row>
    <row r="1022" s="13" customFormat="1">
      <c r="A1022" s="13"/>
      <c r="B1022" s="240"/>
      <c r="C1022" s="241"/>
      <c r="D1022" s="235" t="s">
        <v>205</v>
      </c>
      <c r="E1022" s="242" t="s">
        <v>1</v>
      </c>
      <c r="F1022" s="243" t="s">
        <v>1283</v>
      </c>
      <c r="G1022" s="241"/>
      <c r="H1022" s="244">
        <v>110.7</v>
      </c>
      <c r="I1022" s="245"/>
      <c r="J1022" s="245"/>
      <c r="K1022" s="241"/>
      <c r="L1022" s="241"/>
      <c r="M1022" s="246"/>
      <c r="N1022" s="247"/>
      <c r="O1022" s="248"/>
      <c r="P1022" s="248"/>
      <c r="Q1022" s="248"/>
      <c r="R1022" s="248"/>
      <c r="S1022" s="248"/>
      <c r="T1022" s="248"/>
      <c r="U1022" s="248"/>
      <c r="V1022" s="248"/>
      <c r="W1022" s="248"/>
      <c r="X1022" s="249"/>
      <c r="Y1022" s="13"/>
      <c r="Z1022" s="13"/>
      <c r="AA1022" s="13"/>
      <c r="AB1022" s="13"/>
      <c r="AC1022" s="13"/>
      <c r="AD1022" s="13"/>
      <c r="AE1022" s="13"/>
      <c r="AT1022" s="250" t="s">
        <v>205</v>
      </c>
      <c r="AU1022" s="250" t="s">
        <v>85</v>
      </c>
      <c r="AV1022" s="13" t="s">
        <v>85</v>
      </c>
      <c r="AW1022" s="13" t="s">
        <v>5</v>
      </c>
      <c r="AX1022" s="13" t="s">
        <v>76</v>
      </c>
      <c r="AY1022" s="250" t="s">
        <v>168</v>
      </c>
    </row>
    <row r="1023" s="13" customFormat="1">
      <c r="A1023" s="13"/>
      <c r="B1023" s="240"/>
      <c r="C1023" s="241"/>
      <c r="D1023" s="235" t="s">
        <v>205</v>
      </c>
      <c r="E1023" s="242" t="s">
        <v>1</v>
      </c>
      <c r="F1023" s="243" t="s">
        <v>1284</v>
      </c>
      <c r="G1023" s="241"/>
      <c r="H1023" s="244">
        <v>109.8</v>
      </c>
      <c r="I1023" s="245"/>
      <c r="J1023" s="245"/>
      <c r="K1023" s="241"/>
      <c r="L1023" s="241"/>
      <c r="M1023" s="246"/>
      <c r="N1023" s="247"/>
      <c r="O1023" s="248"/>
      <c r="P1023" s="248"/>
      <c r="Q1023" s="248"/>
      <c r="R1023" s="248"/>
      <c r="S1023" s="248"/>
      <c r="T1023" s="248"/>
      <c r="U1023" s="248"/>
      <c r="V1023" s="248"/>
      <c r="W1023" s="248"/>
      <c r="X1023" s="249"/>
      <c r="Y1023" s="13"/>
      <c r="Z1023" s="13"/>
      <c r="AA1023" s="13"/>
      <c r="AB1023" s="13"/>
      <c r="AC1023" s="13"/>
      <c r="AD1023" s="13"/>
      <c r="AE1023" s="13"/>
      <c r="AT1023" s="250" t="s">
        <v>205</v>
      </c>
      <c r="AU1023" s="250" t="s">
        <v>85</v>
      </c>
      <c r="AV1023" s="13" t="s">
        <v>85</v>
      </c>
      <c r="AW1023" s="13" t="s">
        <v>5</v>
      </c>
      <c r="AX1023" s="13" t="s">
        <v>76</v>
      </c>
      <c r="AY1023" s="250" t="s">
        <v>168</v>
      </c>
    </row>
    <row r="1024" s="14" customFormat="1">
      <c r="A1024" s="14"/>
      <c r="B1024" s="251"/>
      <c r="C1024" s="252"/>
      <c r="D1024" s="235" t="s">
        <v>205</v>
      </c>
      <c r="E1024" s="253" t="s">
        <v>1</v>
      </c>
      <c r="F1024" s="254" t="s">
        <v>207</v>
      </c>
      <c r="G1024" s="252"/>
      <c r="H1024" s="255">
        <v>220.5</v>
      </c>
      <c r="I1024" s="256"/>
      <c r="J1024" s="256"/>
      <c r="K1024" s="252"/>
      <c r="L1024" s="252"/>
      <c r="M1024" s="257"/>
      <c r="N1024" s="258"/>
      <c r="O1024" s="259"/>
      <c r="P1024" s="259"/>
      <c r="Q1024" s="259"/>
      <c r="R1024" s="259"/>
      <c r="S1024" s="259"/>
      <c r="T1024" s="259"/>
      <c r="U1024" s="259"/>
      <c r="V1024" s="259"/>
      <c r="W1024" s="259"/>
      <c r="X1024" s="260"/>
      <c r="Y1024" s="14"/>
      <c r="Z1024" s="14"/>
      <c r="AA1024" s="14"/>
      <c r="AB1024" s="14"/>
      <c r="AC1024" s="14"/>
      <c r="AD1024" s="14"/>
      <c r="AE1024" s="14"/>
      <c r="AT1024" s="261" t="s">
        <v>205</v>
      </c>
      <c r="AU1024" s="261" t="s">
        <v>85</v>
      </c>
      <c r="AV1024" s="14" t="s">
        <v>175</v>
      </c>
      <c r="AW1024" s="14" t="s">
        <v>5</v>
      </c>
      <c r="AX1024" s="14" t="s">
        <v>83</v>
      </c>
      <c r="AY1024" s="261" t="s">
        <v>168</v>
      </c>
    </row>
    <row r="1025" s="2" customFormat="1" ht="24.15" customHeight="1">
      <c r="A1025" s="38"/>
      <c r="B1025" s="39"/>
      <c r="C1025" s="221" t="s">
        <v>743</v>
      </c>
      <c r="D1025" s="221" t="s">
        <v>171</v>
      </c>
      <c r="E1025" s="222" t="s">
        <v>1286</v>
      </c>
      <c r="F1025" s="223" t="s">
        <v>1287</v>
      </c>
      <c r="G1025" s="224" t="s">
        <v>478</v>
      </c>
      <c r="H1025" s="225">
        <v>110.7</v>
      </c>
      <c r="I1025" s="226"/>
      <c r="J1025" s="226"/>
      <c r="K1025" s="227">
        <f>ROUND(P1025*H1025,2)</f>
        <v>0</v>
      </c>
      <c r="L1025" s="223" t="s">
        <v>1</v>
      </c>
      <c r="M1025" s="44"/>
      <c r="N1025" s="228" t="s">
        <v>1</v>
      </c>
      <c r="O1025" s="229" t="s">
        <v>39</v>
      </c>
      <c r="P1025" s="230">
        <f>I1025+J1025</f>
        <v>0</v>
      </c>
      <c r="Q1025" s="230">
        <f>ROUND(I1025*H1025,2)</f>
        <v>0</v>
      </c>
      <c r="R1025" s="230">
        <f>ROUND(J1025*H1025,2)</f>
        <v>0</v>
      </c>
      <c r="S1025" s="91"/>
      <c r="T1025" s="231">
        <f>S1025*H1025</f>
        <v>0</v>
      </c>
      <c r="U1025" s="231">
        <v>0</v>
      </c>
      <c r="V1025" s="231">
        <f>U1025*H1025</f>
        <v>0</v>
      </c>
      <c r="W1025" s="231">
        <v>0</v>
      </c>
      <c r="X1025" s="232">
        <f>W1025*H1025</f>
        <v>0</v>
      </c>
      <c r="Y1025" s="38"/>
      <c r="Z1025" s="38"/>
      <c r="AA1025" s="38"/>
      <c r="AB1025" s="38"/>
      <c r="AC1025" s="38"/>
      <c r="AD1025" s="38"/>
      <c r="AE1025" s="38"/>
      <c r="AR1025" s="233" t="s">
        <v>198</v>
      </c>
      <c r="AT1025" s="233" t="s">
        <v>171</v>
      </c>
      <c r="AU1025" s="233" t="s">
        <v>85</v>
      </c>
      <c r="AY1025" s="17" t="s">
        <v>168</v>
      </c>
      <c r="BE1025" s="234">
        <f>IF(O1025="základní",K1025,0)</f>
        <v>0</v>
      </c>
      <c r="BF1025" s="234">
        <f>IF(O1025="snížená",K1025,0)</f>
        <v>0</v>
      </c>
      <c r="BG1025" s="234">
        <f>IF(O1025="zákl. přenesená",K1025,0)</f>
        <v>0</v>
      </c>
      <c r="BH1025" s="234">
        <f>IF(O1025="sníž. přenesená",K1025,0)</f>
        <v>0</v>
      </c>
      <c r="BI1025" s="234">
        <f>IF(O1025="nulová",K1025,0)</f>
        <v>0</v>
      </c>
      <c r="BJ1025" s="17" t="s">
        <v>83</v>
      </c>
      <c r="BK1025" s="234">
        <f>ROUND(P1025*H1025,2)</f>
        <v>0</v>
      </c>
      <c r="BL1025" s="17" t="s">
        <v>198</v>
      </c>
      <c r="BM1025" s="233" t="s">
        <v>1274</v>
      </c>
    </row>
    <row r="1026" s="2" customFormat="1">
      <c r="A1026" s="38"/>
      <c r="B1026" s="39"/>
      <c r="C1026" s="40"/>
      <c r="D1026" s="235" t="s">
        <v>176</v>
      </c>
      <c r="E1026" s="40"/>
      <c r="F1026" s="236" t="s">
        <v>1287</v>
      </c>
      <c r="G1026" s="40"/>
      <c r="H1026" s="40"/>
      <c r="I1026" s="237"/>
      <c r="J1026" s="237"/>
      <c r="K1026" s="40"/>
      <c r="L1026" s="40"/>
      <c r="M1026" s="44"/>
      <c r="N1026" s="238"/>
      <c r="O1026" s="239"/>
      <c r="P1026" s="91"/>
      <c r="Q1026" s="91"/>
      <c r="R1026" s="91"/>
      <c r="S1026" s="91"/>
      <c r="T1026" s="91"/>
      <c r="U1026" s="91"/>
      <c r="V1026" s="91"/>
      <c r="W1026" s="91"/>
      <c r="X1026" s="92"/>
      <c r="Y1026" s="38"/>
      <c r="Z1026" s="38"/>
      <c r="AA1026" s="38"/>
      <c r="AB1026" s="38"/>
      <c r="AC1026" s="38"/>
      <c r="AD1026" s="38"/>
      <c r="AE1026" s="38"/>
      <c r="AT1026" s="17" t="s">
        <v>176</v>
      </c>
      <c r="AU1026" s="17" t="s">
        <v>85</v>
      </c>
    </row>
    <row r="1027" s="13" customFormat="1">
      <c r="A1027" s="13"/>
      <c r="B1027" s="240"/>
      <c r="C1027" s="241"/>
      <c r="D1027" s="235" t="s">
        <v>205</v>
      </c>
      <c r="E1027" s="242" t="s">
        <v>1</v>
      </c>
      <c r="F1027" s="243" t="s">
        <v>799</v>
      </c>
      <c r="G1027" s="241"/>
      <c r="H1027" s="244">
        <v>110.7</v>
      </c>
      <c r="I1027" s="245"/>
      <c r="J1027" s="245"/>
      <c r="K1027" s="241"/>
      <c r="L1027" s="241"/>
      <c r="M1027" s="246"/>
      <c r="N1027" s="247"/>
      <c r="O1027" s="248"/>
      <c r="P1027" s="248"/>
      <c r="Q1027" s="248"/>
      <c r="R1027" s="248"/>
      <c r="S1027" s="248"/>
      <c r="T1027" s="248"/>
      <c r="U1027" s="248"/>
      <c r="V1027" s="248"/>
      <c r="W1027" s="248"/>
      <c r="X1027" s="249"/>
      <c r="Y1027" s="13"/>
      <c r="Z1027" s="13"/>
      <c r="AA1027" s="13"/>
      <c r="AB1027" s="13"/>
      <c r="AC1027" s="13"/>
      <c r="AD1027" s="13"/>
      <c r="AE1027" s="13"/>
      <c r="AT1027" s="250" t="s">
        <v>205</v>
      </c>
      <c r="AU1027" s="250" t="s">
        <v>85</v>
      </c>
      <c r="AV1027" s="13" t="s">
        <v>85</v>
      </c>
      <c r="AW1027" s="13" t="s">
        <v>5</v>
      </c>
      <c r="AX1027" s="13" t="s">
        <v>76</v>
      </c>
      <c r="AY1027" s="250" t="s">
        <v>168</v>
      </c>
    </row>
    <row r="1028" s="14" customFormat="1">
      <c r="A1028" s="14"/>
      <c r="B1028" s="251"/>
      <c r="C1028" s="252"/>
      <c r="D1028" s="235" t="s">
        <v>205</v>
      </c>
      <c r="E1028" s="253" t="s">
        <v>1</v>
      </c>
      <c r="F1028" s="254" t="s">
        <v>207</v>
      </c>
      <c r="G1028" s="252"/>
      <c r="H1028" s="255">
        <v>110.7</v>
      </c>
      <c r="I1028" s="256"/>
      <c r="J1028" s="256"/>
      <c r="K1028" s="252"/>
      <c r="L1028" s="252"/>
      <c r="M1028" s="257"/>
      <c r="N1028" s="258"/>
      <c r="O1028" s="259"/>
      <c r="P1028" s="259"/>
      <c r="Q1028" s="259"/>
      <c r="R1028" s="259"/>
      <c r="S1028" s="259"/>
      <c r="T1028" s="259"/>
      <c r="U1028" s="259"/>
      <c r="V1028" s="259"/>
      <c r="W1028" s="259"/>
      <c r="X1028" s="260"/>
      <c r="Y1028" s="14"/>
      <c r="Z1028" s="14"/>
      <c r="AA1028" s="14"/>
      <c r="AB1028" s="14"/>
      <c r="AC1028" s="14"/>
      <c r="AD1028" s="14"/>
      <c r="AE1028" s="14"/>
      <c r="AT1028" s="261" t="s">
        <v>205</v>
      </c>
      <c r="AU1028" s="261" t="s">
        <v>85</v>
      </c>
      <c r="AV1028" s="14" t="s">
        <v>175</v>
      </c>
      <c r="AW1028" s="14" t="s">
        <v>5</v>
      </c>
      <c r="AX1028" s="14" t="s">
        <v>83</v>
      </c>
      <c r="AY1028" s="261" t="s">
        <v>168</v>
      </c>
    </row>
    <row r="1029" s="2" customFormat="1" ht="33" customHeight="1">
      <c r="A1029" s="38"/>
      <c r="B1029" s="39"/>
      <c r="C1029" s="262" t="s">
        <v>1275</v>
      </c>
      <c r="D1029" s="262" t="s">
        <v>304</v>
      </c>
      <c r="E1029" s="263" t="s">
        <v>1276</v>
      </c>
      <c r="F1029" s="264" t="s">
        <v>1277</v>
      </c>
      <c r="G1029" s="265" t="s">
        <v>203</v>
      </c>
      <c r="H1029" s="266">
        <v>10.184</v>
      </c>
      <c r="I1029" s="267"/>
      <c r="J1029" s="268"/>
      <c r="K1029" s="269">
        <f>ROUND(P1029*H1029,2)</f>
        <v>0</v>
      </c>
      <c r="L1029" s="264" t="s">
        <v>1</v>
      </c>
      <c r="M1029" s="270"/>
      <c r="N1029" s="271" t="s">
        <v>1</v>
      </c>
      <c r="O1029" s="229" t="s">
        <v>39</v>
      </c>
      <c r="P1029" s="230">
        <f>I1029+J1029</f>
        <v>0</v>
      </c>
      <c r="Q1029" s="230">
        <f>ROUND(I1029*H1029,2)</f>
        <v>0</v>
      </c>
      <c r="R1029" s="230">
        <f>ROUND(J1029*H1029,2)</f>
        <v>0</v>
      </c>
      <c r="S1029" s="91"/>
      <c r="T1029" s="231">
        <f>S1029*H1029</f>
        <v>0</v>
      </c>
      <c r="U1029" s="231">
        <v>0</v>
      </c>
      <c r="V1029" s="231">
        <f>U1029*H1029</f>
        <v>0</v>
      </c>
      <c r="W1029" s="231">
        <v>0</v>
      </c>
      <c r="X1029" s="232">
        <f>W1029*H1029</f>
        <v>0</v>
      </c>
      <c r="Y1029" s="38"/>
      <c r="Z1029" s="38"/>
      <c r="AA1029" s="38"/>
      <c r="AB1029" s="38"/>
      <c r="AC1029" s="38"/>
      <c r="AD1029" s="38"/>
      <c r="AE1029" s="38"/>
      <c r="AR1029" s="233" t="s">
        <v>236</v>
      </c>
      <c r="AT1029" s="233" t="s">
        <v>304</v>
      </c>
      <c r="AU1029" s="233" t="s">
        <v>85</v>
      </c>
      <c r="AY1029" s="17" t="s">
        <v>168</v>
      </c>
      <c r="BE1029" s="234">
        <f>IF(O1029="základní",K1029,0)</f>
        <v>0</v>
      </c>
      <c r="BF1029" s="234">
        <f>IF(O1029="snížená",K1029,0)</f>
        <v>0</v>
      </c>
      <c r="BG1029" s="234">
        <f>IF(O1029="zákl. přenesená",K1029,0)</f>
        <v>0</v>
      </c>
      <c r="BH1029" s="234">
        <f>IF(O1029="sníž. přenesená",K1029,0)</f>
        <v>0</v>
      </c>
      <c r="BI1029" s="234">
        <f>IF(O1029="nulová",K1029,0)</f>
        <v>0</v>
      </c>
      <c r="BJ1029" s="17" t="s">
        <v>83</v>
      </c>
      <c r="BK1029" s="234">
        <f>ROUND(P1029*H1029,2)</f>
        <v>0</v>
      </c>
      <c r="BL1029" s="17" t="s">
        <v>198</v>
      </c>
      <c r="BM1029" s="233" t="s">
        <v>1278</v>
      </c>
    </row>
    <row r="1030" s="2" customFormat="1">
      <c r="A1030" s="38"/>
      <c r="B1030" s="39"/>
      <c r="C1030" s="40"/>
      <c r="D1030" s="235" t="s">
        <v>176</v>
      </c>
      <c r="E1030" s="40"/>
      <c r="F1030" s="236" t="s">
        <v>1277</v>
      </c>
      <c r="G1030" s="40"/>
      <c r="H1030" s="40"/>
      <c r="I1030" s="237"/>
      <c r="J1030" s="237"/>
      <c r="K1030" s="40"/>
      <c r="L1030" s="40"/>
      <c r="M1030" s="44"/>
      <c r="N1030" s="238"/>
      <c r="O1030" s="239"/>
      <c r="P1030" s="91"/>
      <c r="Q1030" s="91"/>
      <c r="R1030" s="91"/>
      <c r="S1030" s="91"/>
      <c r="T1030" s="91"/>
      <c r="U1030" s="91"/>
      <c r="V1030" s="91"/>
      <c r="W1030" s="91"/>
      <c r="X1030" s="92"/>
      <c r="Y1030" s="38"/>
      <c r="Z1030" s="38"/>
      <c r="AA1030" s="38"/>
      <c r="AB1030" s="38"/>
      <c r="AC1030" s="38"/>
      <c r="AD1030" s="38"/>
      <c r="AE1030" s="38"/>
      <c r="AT1030" s="17" t="s">
        <v>176</v>
      </c>
      <c r="AU1030" s="17" t="s">
        <v>85</v>
      </c>
    </row>
    <row r="1031" s="13" customFormat="1">
      <c r="A1031" s="13"/>
      <c r="B1031" s="240"/>
      <c r="C1031" s="241"/>
      <c r="D1031" s="235" t="s">
        <v>205</v>
      </c>
      <c r="E1031" s="242" t="s">
        <v>1</v>
      </c>
      <c r="F1031" s="243" t="s">
        <v>1290</v>
      </c>
      <c r="G1031" s="241"/>
      <c r="H1031" s="244">
        <v>10.184</v>
      </c>
      <c r="I1031" s="245"/>
      <c r="J1031" s="245"/>
      <c r="K1031" s="241"/>
      <c r="L1031" s="241"/>
      <c r="M1031" s="246"/>
      <c r="N1031" s="247"/>
      <c r="O1031" s="248"/>
      <c r="P1031" s="248"/>
      <c r="Q1031" s="248"/>
      <c r="R1031" s="248"/>
      <c r="S1031" s="248"/>
      <c r="T1031" s="248"/>
      <c r="U1031" s="248"/>
      <c r="V1031" s="248"/>
      <c r="W1031" s="248"/>
      <c r="X1031" s="249"/>
      <c r="Y1031" s="13"/>
      <c r="Z1031" s="13"/>
      <c r="AA1031" s="13"/>
      <c r="AB1031" s="13"/>
      <c r="AC1031" s="13"/>
      <c r="AD1031" s="13"/>
      <c r="AE1031" s="13"/>
      <c r="AT1031" s="250" t="s">
        <v>205</v>
      </c>
      <c r="AU1031" s="250" t="s">
        <v>85</v>
      </c>
      <c r="AV1031" s="13" t="s">
        <v>85</v>
      </c>
      <c r="AW1031" s="13" t="s">
        <v>5</v>
      </c>
      <c r="AX1031" s="13" t="s">
        <v>76</v>
      </c>
      <c r="AY1031" s="250" t="s">
        <v>168</v>
      </c>
    </row>
    <row r="1032" s="14" customFormat="1">
      <c r="A1032" s="14"/>
      <c r="B1032" s="251"/>
      <c r="C1032" s="252"/>
      <c r="D1032" s="235" t="s">
        <v>205</v>
      </c>
      <c r="E1032" s="253" t="s">
        <v>1</v>
      </c>
      <c r="F1032" s="254" t="s">
        <v>207</v>
      </c>
      <c r="G1032" s="252"/>
      <c r="H1032" s="255">
        <v>10.184</v>
      </c>
      <c r="I1032" s="256"/>
      <c r="J1032" s="256"/>
      <c r="K1032" s="252"/>
      <c r="L1032" s="252"/>
      <c r="M1032" s="257"/>
      <c r="N1032" s="258"/>
      <c r="O1032" s="259"/>
      <c r="P1032" s="259"/>
      <c r="Q1032" s="259"/>
      <c r="R1032" s="259"/>
      <c r="S1032" s="259"/>
      <c r="T1032" s="259"/>
      <c r="U1032" s="259"/>
      <c r="V1032" s="259"/>
      <c r="W1032" s="259"/>
      <c r="X1032" s="260"/>
      <c r="Y1032" s="14"/>
      <c r="Z1032" s="14"/>
      <c r="AA1032" s="14"/>
      <c r="AB1032" s="14"/>
      <c r="AC1032" s="14"/>
      <c r="AD1032" s="14"/>
      <c r="AE1032" s="14"/>
      <c r="AT1032" s="261" t="s">
        <v>205</v>
      </c>
      <c r="AU1032" s="261" t="s">
        <v>85</v>
      </c>
      <c r="AV1032" s="14" t="s">
        <v>175</v>
      </c>
      <c r="AW1032" s="14" t="s">
        <v>5</v>
      </c>
      <c r="AX1032" s="14" t="s">
        <v>83</v>
      </c>
      <c r="AY1032" s="261" t="s">
        <v>168</v>
      </c>
    </row>
    <row r="1033" s="2" customFormat="1" ht="16.5" customHeight="1">
      <c r="A1033" s="38"/>
      <c r="B1033" s="39"/>
      <c r="C1033" s="221" t="s">
        <v>746</v>
      </c>
      <c r="D1033" s="221" t="s">
        <v>171</v>
      </c>
      <c r="E1033" s="222" t="s">
        <v>1292</v>
      </c>
      <c r="F1033" s="223" t="s">
        <v>1293</v>
      </c>
      <c r="G1033" s="224" t="s">
        <v>478</v>
      </c>
      <c r="H1033" s="225">
        <v>110.7</v>
      </c>
      <c r="I1033" s="226"/>
      <c r="J1033" s="226"/>
      <c r="K1033" s="227">
        <f>ROUND(P1033*H1033,2)</f>
        <v>0</v>
      </c>
      <c r="L1033" s="223" t="s">
        <v>1</v>
      </c>
      <c r="M1033" s="44"/>
      <c r="N1033" s="228" t="s">
        <v>1</v>
      </c>
      <c r="O1033" s="229" t="s">
        <v>39</v>
      </c>
      <c r="P1033" s="230">
        <f>I1033+J1033</f>
        <v>0</v>
      </c>
      <c r="Q1033" s="230">
        <f>ROUND(I1033*H1033,2)</f>
        <v>0</v>
      </c>
      <c r="R1033" s="230">
        <f>ROUND(J1033*H1033,2)</f>
        <v>0</v>
      </c>
      <c r="S1033" s="91"/>
      <c r="T1033" s="231">
        <f>S1033*H1033</f>
        <v>0</v>
      </c>
      <c r="U1033" s="231">
        <v>0</v>
      </c>
      <c r="V1033" s="231">
        <f>U1033*H1033</f>
        <v>0</v>
      </c>
      <c r="W1033" s="231">
        <v>0</v>
      </c>
      <c r="X1033" s="232">
        <f>W1033*H1033</f>
        <v>0</v>
      </c>
      <c r="Y1033" s="38"/>
      <c r="Z1033" s="38"/>
      <c r="AA1033" s="38"/>
      <c r="AB1033" s="38"/>
      <c r="AC1033" s="38"/>
      <c r="AD1033" s="38"/>
      <c r="AE1033" s="38"/>
      <c r="AR1033" s="233" t="s">
        <v>198</v>
      </c>
      <c r="AT1033" s="233" t="s">
        <v>171</v>
      </c>
      <c r="AU1033" s="233" t="s">
        <v>85</v>
      </c>
      <c r="AY1033" s="17" t="s">
        <v>168</v>
      </c>
      <c r="BE1033" s="234">
        <f>IF(O1033="základní",K1033,0)</f>
        <v>0</v>
      </c>
      <c r="BF1033" s="234">
        <f>IF(O1033="snížená",K1033,0)</f>
        <v>0</v>
      </c>
      <c r="BG1033" s="234">
        <f>IF(O1033="zákl. přenesená",K1033,0)</f>
        <v>0</v>
      </c>
      <c r="BH1033" s="234">
        <f>IF(O1033="sníž. přenesená",K1033,0)</f>
        <v>0</v>
      </c>
      <c r="BI1033" s="234">
        <f>IF(O1033="nulová",K1033,0)</f>
        <v>0</v>
      </c>
      <c r="BJ1033" s="17" t="s">
        <v>83</v>
      </c>
      <c r="BK1033" s="234">
        <f>ROUND(P1033*H1033,2)</f>
        <v>0</v>
      </c>
      <c r="BL1033" s="17" t="s">
        <v>198</v>
      </c>
      <c r="BM1033" s="233" t="s">
        <v>1282</v>
      </c>
    </row>
    <row r="1034" s="2" customFormat="1">
      <c r="A1034" s="38"/>
      <c r="B1034" s="39"/>
      <c r="C1034" s="40"/>
      <c r="D1034" s="235" t="s">
        <v>176</v>
      </c>
      <c r="E1034" s="40"/>
      <c r="F1034" s="236" t="s">
        <v>1293</v>
      </c>
      <c r="G1034" s="40"/>
      <c r="H1034" s="40"/>
      <c r="I1034" s="237"/>
      <c r="J1034" s="237"/>
      <c r="K1034" s="40"/>
      <c r="L1034" s="40"/>
      <c r="M1034" s="44"/>
      <c r="N1034" s="238"/>
      <c r="O1034" s="239"/>
      <c r="P1034" s="91"/>
      <c r="Q1034" s="91"/>
      <c r="R1034" s="91"/>
      <c r="S1034" s="91"/>
      <c r="T1034" s="91"/>
      <c r="U1034" s="91"/>
      <c r="V1034" s="91"/>
      <c r="W1034" s="91"/>
      <c r="X1034" s="92"/>
      <c r="Y1034" s="38"/>
      <c r="Z1034" s="38"/>
      <c r="AA1034" s="38"/>
      <c r="AB1034" s="38"/>
      <c r="AC1034" s="38"/>
      <c r="AD1034" s="38"/>
      <c r="AE1034" s="38"/>
      <c r="AT1034" s="17" t="s">
        <v>176</v>
      </c>
      <c r="AU1034" s="17" t="s">
        <v>85</v>
      </c>
    </row>
    <row r="1035" s="2" customFormat="1" ht="16.5" customHeight="1">
      <c r="A1035" s="38"/>
      <c r="B1035" s="39"/>
      <c r="C1035" s="262" t="s">
        <v>1285</v>
      </c>
      <c r="D1035" s="262" t="s">
        <v>304</v>
      </c>
      <c r="E1035" s="263" t="s">
        <v>1295</v>
      </c>
      <c r="F1035" s="264" t="s">
        <v>1296</v>
      </c>
      <c r="G1035" s="265" t="s">
        <v>478</v>
      </c>
      <c r="H1035" s="266">
        <v>112.914</v>
      </c>
      <c r="I1035" s="267"/>
      <c r="J1035" s="268"/>
      <c r="K1035" s="269">
        <f>ROUND(P1035*H1035,2)</f>
        <v>0</v>
      </c>
      <c r="L1035" s="264" t="s">
        <v>1</v>
      </c>
      <c r="M1035" s="270"/>
      <c r="N1035" s="271" t="s">
        <v>1</v>
      </c>
      <c r="O1035" s="229" t="s">
        <v>39</v>
      </c>
      <c r="P1035" s="230">
        <f>I1035+J1035</f>
        <v>0</v>
      </c>
      <c r="Q1035" s="230">
        <f>ROUND(I1035*H1035,2)</f>
        <v>0</v>
      </c>
      <c r="R1035" s="230">
        <f>ROUND(J1035*H1035,2)</f>
        <v>0</v>
      </c>
      <c r="S1035" s="91"/>
      <c r="T1035" s="231">
        <f>S1035*H1035</f>
        <v>0</v>
      </c>
      <c r="U1035" s="231">
        <v>0</v>
      </c>
      <c r="V1035" s="231">
        <f>U1035*H1035</f>
        <v>0</v>
      </c>
      <c r="W1035" s="231">
        <v>0</v>
      </c>
      <c r="X1035" s="232">
        <f>W1035*H1035</f>
        <v>0</v>
      </c>
      <c r="Y1035" s="38"/>
      <c r="Z1035" s="38"/>
      <c r="AA1035" s="38"/>
      <c r="AB1035" s="38"/>
      <c r="AC1035" s="38"/>
      <c r="AD1035" s="38"/>
      <c r="AE1035" s="38"/>
      <c r="AR1035" s="233" t="s">
        <v>236</v>
      </c>
      <c r="AT1035" s="233" t="s">
        <v>304</v>
      </c>
      <c r="AU1035" s="233" t="s">
        <v>85</v>
      </c>
      <c r="AY1035" s="17" t="s">
        <v>168</v>
      </c>
      <c r="BE1035" s="234">
        <f>IF(O1035="základní",K1035,0)</f>
        <v>0</v>
      </c>
      <c r="BF1035" s="234">
        <f>IF(O1035="snížená",K1035,0)</f>
        <v>0</v>
      </c>
      <c r="BG1035" s="234">
        <f>IF(O1035="zákl. přenesená",K1035,0)</f>
        <v>0</v>
      </c>
      <c r="BH1035" s="234">
        <f>IF(O1035="sníž. přenesená",K1035,0)</f>
        <v>0</v>
      </c>
      <c r="BI1035" s="234">
        <f>IF(O1035="nulová",K1035,0)</f>
        <v>0</v>
      </c>
      <c r="BJ1035" s="17" t="s">
        <v>83</v>
      </c>
      <c r="BK1035" s="234">
        <f>ROUND(P1035*H1035,2)</f>
        <v>0</v>
      </c>
      <c r="BL1035" s="17" t="s">
        <v>198</v>
      </c>
      <c r="BM1035" s="233" t="s">
        <v>1288</v>
      </c>
    </row>
    <row r="1036" s="2" customFormat="1">
      <c r="A1036" s="38"/>
      <c r="B1036" s="39"/>
      <c r="C1036" s="40"/>
      <c r="D1036" s="235" t="s">
        <v>176</v>
      </c>
      <c r="E1036" s="40"/>
      <c r="F1036" s="236" t="s">
        <v>1296</v>
      </c>
      <c r="G1036" s="40"/>
      <c r="H1036" s="40"/>
      <c r="I1036" s="237"/>
      <c r="J1036" s="237"/>
      <c r="K1036" s="40"/>
      <c r="L1036" s="40"/>
      <c r="M1036" s="44"/>
      <c r="N1036" s="238"/>
      <c r="O1036" s="239"/>
      <c r="P1036" s="91"/>
      <c r="Q1036" s="91"/>
      <c r="R1036" s="91"/>
      <c r="S1036" s="91"/>
      <c r="T1036" s="91"/>
      <c r="U1036" s="91"/>
      <c r="V1036" s="91"/>
      <c r="W1036" s="91"/>
      <c r="X1036" s="92"/>
      <c r="Y1036" s="38"/>
      <c r="Z1036" s="38"/>
      <c r="AA1036" s="38"/>
      <c r="AB1036" s="38"/>
      <c r="AC1036" s="38"/>
      <c r="AD1036" s="38"/>
      <c r="AE1036" s="38"/>
      <c r="AT1036" s="17" t="s">
        <v>176</v>
      </c>
      <c r="AU1036" s="17" t="s">
        <v>85</v>
      </c>
    </row>
    <row r="1037" s="13" customFormat="1">
      <c r="A1037" s="13"/>
      <c r="B1037" s="240"/>
      <c r="C1037" s="241"/>
      <c r="D1037" s="235" t="s">
        <v>205</v>
      </c>
      <c r="E1037" s="242" t="s">
        <v>1</v>
      </c>
      <c r="F1037" s="243" t="s">
        <v>1298</v>
      </c>
      <c r="G1037" s="241"/>
      <c r="H1037" s="244">
        <v>112.914</v>
      </c>
      <c r="I1037" s="245"/>
      <c r="J1037" s="245"/>
      <c r="K1037" s="241"/>
      <c r="L1037" s="241"/>
      <c r="M1037" s="246"/>
      <c r="N1037" s="247"/>
      <c r="O1037" s="248"/>
      <c r="P1037" s="248"/>
      <c r="Q1037" s="248"/>
      <c r="R1037" s="248"/>
      <c r="S1037" s="248"/>
      <c r="T1037" s="248"/>
      <c r="U1037" s="248"/>
      <c r="V1037" s="248"/>
      <c r="W1037" s="248"/>
      <c r="X1037" s="249"/>
      <c r="Y1037" s="13"/>
      <c r="Z1037" s="13"/>
      <c r="AA1037" s="13"/>
      <c r="AB1037" s="13"/>
      <c r="AC1037" s="13"/>
      <c r="AD1037" s="13"/>
      <c r="AE1037" s="13"/>
      <c r="AT1037" s="250" t="s">
        <v>205</v>
      </c>
      <c r="AU1037" s="250" t="s">
        <v>85</v>
      </c>
      <c r="AV1037" s="13" t="s">
        <v>85</v>
      </c>
      <c r="AW1037" s="13" t="s">
        <v>5</v>
      </c>
      <c r="AX1037" s="13" t="s">
        <v>76</v>
      </c>
      <c r="AY1037" s="250" t="s">
        <v>168</v>
      </c>
    </row>
    <row r="1038" s="14" customFormat="1">
      <c r="A1038" s="14"/>
      <c r="B1038" s="251"/>
      <c r="C1038" s="252"/>
      <c r="D1038" s="235" t="s">
        <v>205</v>
      </c>
      <c r="E1038" s="253" t="s">
        <v>1</v>
      </c>
      <c r="F1038" s="254" t="s">
        <v>207</v>
      </c>
      <c r="G1038" s="252"/>
      <c r="H1038" s="255">
        <v>112.914</v>
      </c>
      <c r="I1038" s="256"/>
      <c r="J1038" s="256"/>
      <c r="K1038" s="252"/>
      <c r="L1038" s="252"/>
      <c r="M1038" s="257"/>
      <c r="N1038" s="258"/>
      <c r="O1038" s="259"/>
      <c r="P1038" s="259"/>
      <c r="Q1038" s="259"/>
      <c r="R1038" s="259"/>
      <c r="S1038" s="259"/>
      <c r="T1038" s="259"/>
      <c r="U1038" s="259"/>
      <c r="V1038" s="259"/>
      <c r="W1038" s="259"/>
      <c r="X1038" s="260"/>
      <c r="Y1038" s="14"/>
      <c r="Z1038" s="14"/>
      <c r="AA1038" s="14"/>
      <c r="AB1038" s="14"/>
      <c r="AC1038" s="14"/>
      <c r="AD1038" s="14"/>
      <c r="AE1038" s="14"/>
      <c r="AT1038" s="261" t="s">
        <v>205</v>
      </c>
      <c r="AU1038" s="261" t="s">
        <v>85</v>
      </c>
      <c r="AV1038" s="14" t="s">
        <v>175</v>
      </c>
      <c r="AW1038" s="14" t="s">
        <v>5</v>
      </c>
      <c r="AX1038" s="14" t="s">
        <v>83</v>
      </c>
      <c r="AY1038" s="261" t="s">
        <v>168</v>
      </c>
    </row>
    <row r="1039" s="2" customFormat="1" ht="24.15" customHeight="1">
      <c r="A1039" s="38"/>
      <c r="B1039" s="39"/>
      <c r="C1039" s="221" t="s">
        <v>750</v>
      </c>
      <c r="D1039" s="221" t="s">
        <v>171</v>
      </c>
      <c r="E1039" s="222" t="s">
        <v>1300</v>
      </c>
      <c r="F1039" s="223" t="s">
        <v>1301</v>
      </c>
      <c r="G1039" s="224" t="s">
        <v>226</v>
      </c>
      <c r="H1039" s="225">
        <v>0.441</v>
      </c>
      <c r="I1039" s="226"/>
      <c r="J1039" s="226"/>
      <c r="K1039" s="227">
        <f>ROUND(P1039*H1039,2)</f>
        <v>0</v>
      </c>
      <c r="L1039" s="223" t="s">
        <v>1</v>
      </c>
      <c r="M1039" s="44"/>
      <c r="N1039" s="228" t="s">
        <v>1</v>
      </c>
      <c r="O1039" s="229" t="s">
        <v>39</v>
      </c>
      <c r="P1039" s="230">
        <f>I1039+J1039</f>
        <v>0</v>
      </c>
      <c r="Q1039" s="230">
        <f>ROUND(I1039*H1039,2)</f>
        <v>0</v>
      </c>
      <c r="R1039" s="230">
        <f>ROUND(J1039*H1039,2)</f>
        <v>0</v>
      </c>
      <c r="S1039" s="91"/>
      <c r="T1039" s="231">
        <f>S1039*H1039</f>
        <v>0</v>
      </c>
      <c r="U1039" s="231">
        <v>0</v>
      </c>
      <c r="V1039" s="231">
        <f>U1039*H1039</f>
        <v>0</v>
      </c>
      <c r="W1039" s="231">
        <v>0</v>
      </c>
      <c r="X1039" s="232">
        <f>W1039*H1039</f>
        <v>0</v>
      </c>
      <c r="Y1039" s="38"/>
      <c r="Z1039" s="38"/>
      <c r="AA1039" s="38"/>
      <c r="AB1039" s="38"/>
      <c r="AC1039" s="38"/>
      <c r="AD1039" s="38"/>
      <c r="AE1039" s="38"/>
      <c r="AR1039" s="233" t="s">
        <v>198</v>
      </c>
      <c r="AT1039" s="233" t="s">
        <v>171</v>
      </c>
      <c r="AU1039" s="233" t="s">
        <v>85</v>
      </c>
      <c r="AY1039" s="17" t="s">
        <v>168</v>
      </c>
      <c r="BE1039" s="234">
        <f>IF(O1039="základní",K1039,0)</f>
        <v>0</v>
      </c>
      <c r="BF1039" s="234">
        <f>IF(O1039="snížená",K1039,0)</f>
        <v>0</v>
      </c>
      <c r="BG1039" s="234">
        <f>IF(O1039="zákl. přenesená",K1039,0)</f>
        <v>0</v>
      </c>
      <c r="BH1039" s="234">
        <f>IF(O1039="sníž. přenesená",K1039,0)</f>
        <v>0</v>
      </c>
      <c r="BI1039" s="234">
        <f>IF(O1039="nulová",K1039,0)</f>
        <v>0</v>
      </c>
      <c r="BJ1039" s="17" t="s">
        <v>83</v>
      </c>
      <c r="BK1039" s="234">
        <f>ROUND(P1039*H1039,2)</f>
        <v>0</v>
      </c>
      <c r="BL1039" s="17" t="s">
        <v>198</v>
      </c>
      <c r="BM1039" s="233" t="s">
        <v>1289</v>
      </c>
    </row>
    <row r="1040" s="2" customFormat="1">
      <c r="A1040" s="38"/>
      <c r="B1040" s="39"/>
      <c r="C1040" s="40"/>
      <c r="D1040" s="235" t="s">
        <v>176</v>
      </c>
      <c r="E1040" s="40"/>
      <c r="F1040" s="236" t="s">
        <v>1301</v>
      </c>
      <c r="G1040" s="40"/>
      <c r="H1040" s="40"/>
      <c r="I1040" s="237"/>
      <c r="J1040" s="237"/>
      <c r="K1040" s="40"/>
      <c r="L1040" s="40"/>
      <c r="M1040" s="44"/>
      <c r="N1040" s="238"/>
      <c r="O1040" s="239"/>
      <c r="P1040" s="91"/>
      <c r="Q1040" s="91"/>
      <c r="R1040" s="91"/>
      <c r="S1040" s="91"/>
      <c r="T1040" s="91"/>
      <c r="U1040" s="91"/>
      <c r="V1040" s="91"/>
      <c r="W1040" s="91"/>
      <c r="X1040" s="92"/>
      <c r="Y1040" s="38"/>
      <c r="Z1040" s="38"/>
      <c r="AA1040" s="38"/>
      <c r="AB1040" s="38"/>
      <c r="AC1040" s="38"/>
      <c r="AD1040" s="38"/>
      <c r="AE1040" s="38"/>
      <c r="AT1040" s="17" t="s">
        <v>176</v>
      </c>
      <c r="AU1040" s="17" t="s">
        <v>85</v>
      </c>
    </row>
    <row r="1041" s="12" customFormat="1" ht="22.8" customHeight="1">
      <c r="A1041" s="12"/>
      <c r="B1041" s="204"/>
      <c r="C1041" s="205"/>
      <c r="D1041" s="206" t="s">
        <v>75</v>
      </c>
      <c r="E1041" s="219" t="s">
        <v>1303</v>
      </c>
      <c r="F1041" s="219" t="s">
        <v>1304</v>
      </c>
      <c r="G1041" s="205"/>
      <c r="H1041" s="205"/>
      <c r="I1041" s="208"/>
      <c r="J1041" s="208"/>
      <c r="K1041" s="220">
        <f>BK1041</f>
        <v>0</v>
      </c>
      <c r="L1041" s="205"/>
      <c r="M1041" s="210"/>
      <c r="N1041" s="211"/>
      <c r="O1041" s="212"/>
      <c r="P1041" s="212"/>
      <c r="Q1041" s="213">
        <f>SUM(Q1042:Q1069)</f>
        <v>0</v>
      </c>
      <c r="R1041" s="213">
        <f>SUM(R1042:R1069)</f>
        <v>0</v>
      </c>
      <c r="S1041" s="212"/>
      <c r="T1041" s="214">
        <f>SUM(T1042:T1069)</f>
        <v>0</v>
      </c>
      <c r="U1041" s="212"/>
      <c r="V1041" s="214">
        <f>SUM(V1042:V1069)</f>
        <v>0</v>
      </c>
      <c r="W1041" s="212"/>
      <c r="X1041" s="215">
        <f>SUM(X1042:X1069)</f>
        <v>0</v>
      </c>
      <c r="Y1041" s="12"/>
      <c r="Z1041" s="12"/>
      <c r="AA1041" s="12"/>
      <c r="AB1041" s="12"/>
      <c r="AC1041" s="12"/>
      <c r="AD1041" s="12"/>
      <c r="AE1041" s="12"/>
      <c r="AR1041" s="216" t="s">
        <v>85</v>
      </c>
      <c r="AT1041" s="217" t="s">
        <v>75</v>
      </c>
      <c r="AU1041" s="217" t="s">
        <v>83</v>
      </c>
      <c r="AY1041" s="216" t="s">
        <v>168</v>
      </c>
      <c r="BK1041" s="218">
        <f>SUM(BK1042:BK1069)</f>
        <v>0</v>
      </c>
    </row>
    <row r="1042" s="2" customFormat="1" ht="16.5" customHeight="1">
      <c r="A1042" s="38"/>
      <c r="B1042" s="39"/>
      <c r="C1042" s="221" t="s">
        <v>1291</v>
      </c>
      <c r="D1042" s="221" t="s">
        <v>171</v>
      </c>
      <c r="E1042" s="222" t="s">
        <v>1305</v>
      </c>
      <c r="F1042" s="223" t="s">
        <v>1306</v>
      </c>
      <c r="G1042" s="224" t="s">
        <v>203</v>
      </c>
      <c r="H1042" s="225">
        <v>18.747</v>
      </c>
      <c r="I1042" s="226"/>
      <c r="J1042" s="226"/>
      <c r="K1042" s="227">
        <f>ROUND(P1042*H1042,2)</f>
        <v>0</v>
      </c>
      <c r="L1042" s="223" t="s">
        <v>1</v>
      </c>
      <c r="M1042" s="44"/>
      <c r="N1042" s="228" t="s">
        <v>1</v>
      </c>
      <c r="O1042" s="229" t="s">
        <v>39</v>
      </c>
      <c r="P1042" s="230">
        <f>I1042+J1042</f>
        <v>0</v>
      </c>
      <c r="Q1042" s="230">
        <f>ROUND(I1042*H1042,2)</f>
        <v>0</v>
      </c>
      <c r="R1042" s="230">
        <f>ROUND(J1042*H1042,2)</f>
        <v>0</v>
      </c>
      <c r="S1042" s="91"/>
      <c r="T1042" s="231">
        <f>S1042*H1042</f>
        <v>0</v>
      </c>
      <c r="U1042" s="231">
        <v>0</v>
      </c>
      <c r="V1042" s="231">
        <f>U1042*H1042</f>
        <v>0</v>
      </c>
      <c r="W1042" s="231">
        <v>0</v>
      </c>
      <c r="X1042" s="232">
        <f>W1042*H1042</f>
        <v>0</v>
      </c>
      <c r="Y1042" s="38"/>
      <c r="Z1042" s="38"/>
      <c r="AA1042" s="38"/>
      <c r="AB1042" s="38"/>
      <c r="AC1042" s="38"/>
      <c r="AD1042" s="38"/>
      <c r="AE1042" s="38"/>
      <c r="AR1042" s="233" t="s">
        <v>198</v>
      </c>
      <c r="AT1042" s="233" t="s">
        <v>171</v>
      </c>
      <c r="AU1042" s="233" t="s">
        <v>85</v>
      </c>
      <c r="AY1042" s="17" t="s">
        <v>168</v>
      </c>
      <c r="BE1042" s="234">
        <f>IF(O1042="základní",K1042,0)</f>
        <v>0</v>
      </c>
      <c r="BF1042" s="234">
        <f>IF(O1042="snížená",K1042,0)</f>
        <v>0</v>
      </c>
      <c r="BG1042" s="234">
        <f>IF(O1042="zákl. přenesená",K1042,0)</f>
        <v>0</v>
      </c>
      <c r="BH1042" s="234">
        <f>IF(O1042="sníž. přenesená",K1042,0)</f>
        <v>0</v>
      </c>
      <c r="BI1042" s="234">
        <f>IF(O1042="nulová",K1042,0)</f>
        <v>0</v>
      </c>
      <c r="BJ1042" s="17" t="s">
        <v>83</v>
      </c>
      <c r="BK1042" s="234">
        <f>ROUND(P1042*H1042,2)</f>
        <v>0</v>
      </c>
      <c r="BL1042" s="17" t="s">
        <v>198</v>
      </c>
      <c r="BM1042" s="233" t="s">
        <v>1294</v>
      </c>
    </row>
    <row r="1043" s="2" customFormat="1">
      <c r="A1043" s="38"/>
      <c r="B1043" s="39"/>
      <c r="C1043" s="40"/>
      <c r="D1043" s="235" t="s">
        <v>176</v>
      </c>
      <c r="E1043" s="40"/>
      <c r="F1043" s="236" t="s">
        <v>1306</v>
      </c>
      <c r="G1043" s="40"/>
      <c r="H1043" s="40"/>
      <c r="I1043" s="237"/>
      <c r="J1043" s="237"/>
      <c r="K1043" s="40"/>
      <c r="L1043" s="40"/>
      <c r="M1043" s="44"/>
      <c r="N1043" s="238"/>
      <c r="O1043" s="239"/>
      <c r="P1043" s="91"/>
      <c r="Q1043" s="91"/>
      <c r="R1043" s="91"/>
      <c r="S1043" s="91"/>
      <c r="T1043" s="91"/>
      <c r="U1043" s="91"/>
      <c r="V1043" s="91"/>
      <c r="W1043" s="91"/>
      <c r="X1043" s="92"/>
      <c r="Y1043" s="38"/>
      <c r="Z1043" s="38"/>
      <c r="AA1043" s="38"/>
      <c r="AB1043" s="38"/>
      <c r="AC1043" s="38"/>
      <c r="AD1043" s="38"/>
      <c r="AE1043" s="38"/>
      <c r="AT1043" s="17" t="s">
        <v>176</v>
      </c>
      <c r="AU1043" s="17" t="s">
        <v>85</v>
      </c>
    </row>
    <row r="1044" s="2" customFormat="1" ht="24.15" customHeight="1">
      <c r="A1044" s="38"/>
      <c r="B1044" s="39"/>
      <c r="C1044" s="221" t="s">
        <v>754</v>
      </c>
      <c r="D1044" s="221" t="s">
        <v>171</v>
      </c>
      <c r="E1044" s="222" t="s">
        <v>1309</v>
      </c>
      <c r="F1044" s="223" t="s">
        <v>1310</v>
      </c>
      <c r="G1044" s="224" t="s">
        <v>203</v>
      </c>
      <c r="H1044" s="225">
        <v>18.747</v>
      </c>
      <c r="I1044" s="226"/>
      <c r="J1044" s="226"/>
      <c r="K1044" s="227">
        <f>ROUND(P1044*H1044,2)</f>
        <v>0</v>
      </c>
      <c r="L1044" s="223" t="s">
        <v>1</v>
      </c>
      <c r="M1044" s="44"/>
      <c r="N1044" s="228" t="s">
        <v>1</v>
      </c>
      <c r="O1044" s="229" t="s">
        <v>39</v>
      </c>
      <c r="P1044" s="230">
        <f>I1044+J1044</f>
        <v>0</v>
      </c>
      <c r="Q1044" s="230">
        <f>ROUND(I1044*H1044,2)</f>
        <v>0</v>
      </c>
      <c r="R1044" s="230">
        <f>ROUND(J1044*H1044,2)</f>
        <v>0</v>
      </c>
      <c r="S1044" s="91"/>
      <c r="T1044" s="231">
        <f>S1044*H1044</f>
        <v>0</v>
      </c>
      <c r="U1044" s="231">
        <v>0</v>
      </c>
      <c r="V1044" s="231">
        <f>U1044*H1044</f>
        <v>0</v>
      </c>
      <c r="W1044" s="231">
        <v>0</v>
      </c>
      <c r="X1044" s="232">
        <f>W1044*H1044</f>
        <v>0</v>
      </c>
      <c r="Y1044" s="38"/>
      <c r="Z1044" s="38"/>
      <c r="AA1044" s="38"/>
      <c r="AB1044" s="38"/>
      <c r="AC1044" s="38"/>
      <c r="AD1044" s="38"/>
      <c r="AE1044" s="38"/>
      <c r="AR1044" s="233" t="s">
        <v>198</v>
      </c>
      <c r="AT1044" s="233" t="s">
        <v>171</v>
      </c>
      <c r="AU1044" s="233" t="s">
        <v>85</v>
      </c>
      <c r="AY1044" s="17" t="s">
        <v>168</v>
      </c>
      <c r="BE1044" s="234">
        <f>IF(O1044="základní",K1044,0)</f>
        <v>0</v>
      </c>
      <c r="BF1044" s="234">
        <f>IF(O1044="snížená",K1044,0)</f>
        <v>0</v>
      </c>
      <c r="BG1044" s="234">
        <f>IF(O1044="zákl. přenesená",K1044,0)</f>
        <v>0</v>
      </c>
      <c r="BH1044" s="234">
        <f>IF(O1044="sníž. přenesená",K1044,0)</f>
        <v>0</v>
      </c>
      <c r="BI1044" s="234">
        <f>IF(O1044="nulová",K1044,0)</f>
        <v>0</v>
      </c>
      <c r="BJ1044" s="17" t="s">
        <v>83</v>
      </c>
      <c r="BK1044" s="234">
        <f>ROUND(P1044*H1044,2)</f>
        <v>0</v>
      </c>
      <c r="BL1044" s="17" t="s">
        <v>198</v>
      </c>
      <c r="BM1044" s="233" t="s">
        <v>1297</v>
      </c>
    </row>
    <row r="1045" s="2" customFormat="1">
      <c r="A1045" s="38"/>
      <c r="B1045" s="39"/>
      <c r="C1045" s="40"/>
      <c r="D1045" s="235" t="s">
        <v>176</v>
      </c>
      <c r="E1045" s="40"/>
      <c r="F1045" s="236" t="s">
        <v>1310</v>
      </c>
      <c r="G1045" s="40"/>
      <c r="H1045" s="40"/>
      <c r="I1045" s="237"/>
      <c r="J1045" s="237"/>
      <c r="K1045" s="40"/>
      <c r="L1045" s="40"/>
      <c r="M1045" s="44"/>
      <c r="N1045" s="238"/>
      <c r="O1045" s="239"/>
      <c r="P1045" s="91"/>
      <c r="Q1045" s="91"/>
      <c r="R1045" s="91"/>
      <c r="S1045" s="91"/>
      <c r="T1045" s="91"/>
      <c r="U1045" s="91"/>
      <c r="V1045" s="91"/>
      <c r="W1045" s="91"/>
      <c r="X1045" s="92"/>
      <c r="Y1045" s="38"/>
      <c r="Z1045" s="38"/>
      <c r="AA1045" s="38"/>
      <c r="AB1045" s="38"/>
      <c r="AC1045" s="38"/>
      <c r="AD1045" s="38"/>
      <c r="AE1045" s="38"/>
      <c r="AT1045" s="17" t="s">
        <v>176</v>
      </c>
      <c r="AU1045" s="17" t="s">
        <v>85</v>
      </c>
    </row>
    <row r="1046" s="2" customFormat="1" ht="24.15" customHeight="1">
      <c r="A1046" s="38"/>
      <c r="B1046" s="39"/>
      <c r="C1046" s="221" t="s">
        <v>1299</v>
      </c>
      <c r="D1046" s="221" t="s">
        <v>171</v>
      </c>
      <c r="E1046" s="222" t="s">
        <v>1312</v>
      </c>
      <c r="F1046" s="223" t="s">
        <v>1313</v>
      </c>
      <c r="G1046" s="224" t="s">
        <v>478</v>
      </c>
      <c r="H1046" s="225">
        <v>23.015</v>
      </c>
      <c r="I1046" s="226"/>
      <c r="J1046" s="226"/>
      <c r="K1046" s="227">
        <f>ROUND(P1046*H1046,2)</f>
        <v>0</v>
      </c>
      <c r="L1046" s="223" t="s">
        <v>1</v>
      </c>
      <c r="M1046" s="44"/>
      <c r="N1046" s="228" t="s">
        <v>1</v>
      </c>
      <c r="O1046" s="229" t="s">
        <v>39</v>
      </c>
      <c r="P1046" s="230">
        <f>I1046+J1046</f>
        <v>0</v>
      </c>
      <c r="Q1046" s="230">
        <f>ROUND(I1046*H1046,2)</f>
        <v>0</v>
      </c>
      <c r="R1046" s="230">
        <f>ROUND(J1046*H1046,2)</f>
        <v>0</v>
      </c>
      <c r="S1046" s="91"/>
      <c r="T1046" s="231">
        <f>S1046*H1046</f>
        <v>0</v>
      </c>
      <c r="U1046" s="231">
        <v>0</v>
      </c>
      <c r="V1046" s="231">
        <f>U1046*H1046</f>
        <v>0</v>
      </c>
      <c r="W1046" s="231">
        <v>0</v>
      </c>
      <c r="X1046" s="232">
        <f>W1046*H1046</f>
        <v>0</v>
      </c>
      <c r="Y1046" s="38"/>
      <c r="Z1046" s="38"/>
      <c r="AA1046" s="38"/>
      <c r="AB1046" s="38"/>
      <c r="AC1046" s="38"/>
      <c r="AD1046" s="38"/>
      <c r="AE1046" s="38"/>
      <c r="AR1046" s="233" t="s">
        <v>198</v>
      </c>
      <c r="AT1046" s="233" t="s">
        <v>171</v>
      </c>
      <c r="AU1046" s="233" t="s">
        <v>85</v>
      </c>
      <c r="AY1046" s="17" t="s">
        <v>168</v>
      </c>
      <c r="BE1046" s="234">
        <f>IF(O1046="základní",K1046,0)</f>
        <v>0</v>
      </c>
      <c r="BF1046" s="234">
        <f>IF(O1046="snížená",K1046,0)</f>
        <v>0</v>
      </c>
      <c r="BG1046" s="234">
        <f>IF(O1046="zákl. přenesená",K1046,0)</f>
        <v>0</v>
      </c>
      <c r="BH1046" s="234">
        <f>IF(O1046="sníž. přenesená",K1046,0)</f>
        <v>0</v>
      </c>
      <c r="BI1046" s="234">
        <f>IF(O1046="nulová",K1046,0)</f>
        <v>0</v>
      </c>
      <c r="BJ1046" s="17" t="s">
        <v>83</v>
      </c>
      <c r="BK1046" s="234">
        <f>ROUND(P1046*H1046,2)</f>
        <v>0</v>
      </c>
      <c r="BL1046" s="17" t="s">
        <v>198</v>
      </c>
      <c r="BM1046" s="233" t="s">
        <v>1302</v>
      </c>
    </row>
    <row r="1047" s="2" customFormat="1">
      <c r="A1047" s="38"/>
      <c r="B1047" s="39"/>
      <c r="C1047" s="40"/>
      <c r="D1047" s="235" t="s">
        <v>176</v>
      </c>
      <c r="E1047" s="40"/>
      <c r="F1047" s="236" t="s">
        <v>1313</v>
      </c>
      <c r="G1047" s="40"/>
      <c r="H1047" s="40"/>
      <c r="I1047" s="237"/>
      <c r="J1047" s="237"/>
      <c r="K1047" s="40"/>
      <c r="L1047" s="40"/>
      <c r="M1047" s="44"/>
      <c r="N1047" s="238"/>
      <c r="O1047" s="239"/>
      <c r="P1047" s="91"/>
      <c r="Q1047" s="91"/>
      <c r="R1047" s="91"/>
      <c r="S1047" s="91"/>
      <c r="T1047" s="91"/>
      <c r="U1047" s="91"/>
      <c r="V1047" s="91"/>
      <c r="W1047" s="91"/>
      <c r="X1047" s="92"/>
      <c r="Y1047" s="38"/>
      <c r="Z1047" s="38"/>
      <c r="AA1047" s="38"/>
      <c r="AB1047" s="38"/>
      <c r="AC1047" s="38"/>
      <c r="AD1047" s="38"/>
      <c r="AE1047" s="38"/>
      <c r="AT1047" s="17" t="s">
        <v>176</v>
      </c>
      <c r="AU1047" s="17" t="s">
        <v>85</v>
      </c>
    </row>
    <row r="1048" s="13" customFormat="1">
      <c r="A1048" s="13"/>
      <c r="B1048" s="240"/>
      <c r="C1048" s="241"/>
      <c r="D1048" s="235" t="s">
        <v>205</v>
      </c>
      <c r="E1048" s="242" t="s">
        <v>1</v>
      </c>
      <c r="F1048" s="243" t="s">
        <v>1315</v>
      </c>
      <c r="G1048" s="241"/>
      <c r="H1048" s="244">
        <v>8.215</v>
      </c>
      <c r="I1048" s="245"/>
      <c r="J1048" s="245"/>
      <c r="K1048" s="241"/>
      <c r="L1048" s="241"/>
      <c r="M1048" s="246"/>
      <c r="N1048" s="247"/>
      <c r="O1048" s="248"/>
      <c r="P1048" s="248"/>
      <c r="Q1048" s="248"/>
      <c r="R1048" s="248"/>
      <c r="S1048" s="248"/>
      <c r="T1048" s="248"/>
      <c r="U1048" s="248"/>
      <c r="V1048" s="248"/>
      <c r="W1048" s="248"/>
      <c r="X1048" s="249"/>
      <c r="Y1048" s="13"/>
      <c r="Z1048" s="13"/>
      <c r="AA1048" s="13"/>
      <c r="AB1048" s="13"/>
      <c r="AC1048" s="13"/>
      <c r="AD1048" s="13"/>
      <c r="AE1048" s="13"/>
      <c r="AT1048" s="250" t="s">
        <v>205</v>
      </c>
      <c r="AU1048" s="250" t="s">
        <v>85</v>
      </c>
      <c r="AV1048" s="13" t="s">
        <v>85</v>
      </c>
      <c r="AW1048" s="13" t="s">
        <v>5</v>
      </c>
      <c r="AX1048" s="13" t="s">
        <v>76</v>
      </c>
      <c r="AY1048" s="250" t="s">
        <v>168</v>
      </c>
    </row>
    <row r="1049" s="13" customFormat="1">
      <c r="A1049" s="13"/>
      <c r="B1049" s="240"/>
      <c r="C1049" s="241"/>
      <c r="D1049" s="235" t="s">
        <v>205</v>
      </c>
      <c r="E1049" s="242" t="s">
        <v>1</v>
      </c>
      <c r="F1049" s="243" t="s">
        <v>1316</v>
      </c>
      <c r="G1049" s="241"/>
      <c r="H1049" s="244">
        <v>5.6</v>
      </c>
      <c r="I1049" s="245"/>
      <c r="J1049" s="245"/>
      <c r="K1049" s="241"/>
      <c r="L1049" s="241"/>
      <c r="M1049" s="246"/>
      <c r="N1049" s="247"/>
      <c r="O1049" s="248"/>
      <c r="P1049" s="248"/>
      <c r="Q1049" s="248"/>
      <c r="R1049" s="248"/>
      <c r="S1049" s="248"/>
      <c r="T1049" s="248"/>
      <c r="U1049" s="248"/>
      <c r="V1049" s="248"/>
      <c r="W1049" s="248"/>
      <c r="X1049" s="249"/>
      <c r="Y1049" s="13"/>
      <c r="Z1049" s="13"/>
      <c r="AA1049" s="13"/>
      <c r="AB1049" s="13"/>
      <c r="AC1049" s="13"/>
      <c r="AD1049" s="13"/>
      <c r="AE1049" s="13"/>
      <c r="AT1049" s="250" t="s">
        <v>205</v>
      </c>
      <c r="AU1049" s="250" t="s">
        <v>85</v>
      </c>
      <c r="AV1049" s="13" t="s">
        <v>85</v>
      </c>
      <c r="AW1049" s="13" t="s">
        <v>5</v>
      </c>
      <c r="AX1049" s="13" t="s">
        <v>76</v>
      </c>
      <c r="AY1049" s="250" t="s">
        <v>168</v>
      </c>
    </row>
    <row r="1050" s="13" customFormat="1">
      <c r="A1050" s="13"/>
      <c r="B1050" s="240"/>
      <c r="C1050" s="241"/>
      <c r="D1050" s="235" t="s">
        <v>205</v>
      </c>
      <c r="E1050" s="242" t="s">
        <v>1</v>
      </c>
      <c r="F1050" s="243" t="s">
        <v>1776</v>
      </c>
      <c r="G1050" s="241"/>
      <c r="H1050" s="244">
        <v>9.2</v>
      </c>
      <c r="I1050" s="245"/>
      <c r="J1050" s="245"/>
      <c r="K1050" s="241"/>
      <c r="L1050" s="241"/>
      <c r="M1050" s="246"/>
      <c r="N1050" s="247"/>
      <c r="O1050" s="248"/>
      <c r="P1050" s="248"/>
      <c r="Q1050" s="248"/>
      <c r="R1050" s="248"/>
      <c r="S1050" s="248"/>
      <c r="T1050" s="248"/>
      <c r="U1050" s="248"/>
      <c r="V1050" s="248"/>
      <c r="W1050" s="248"/>
      <c r="X1050" s="249"/>
      <c r="Y1050" s="13"/>
      <c r="Z1050" s="13"/>
      <c r="AA1050" s="13"/>
      <c r="AB1050" s="13"/>
      <c r="AC1050" s="13"/>
      <c r="AD1050" s="13"/>
      <c r="AE1050" s="13"/>
      <c r="AT1050" s="250" t="s">
        <v>205</v>
      </c>
      <c r="AU1050" s="250" t="s">
        <v>85</v>
      </c>
      <c r="AV1050" s="13" t="s">
        <v>85</v>
      </c>
      <c r="AW1050" s="13" t="s">
        <v>5</v>
      </c>
      <c r="AX1050" s="13" t="s">
        <v>76</v>
      </c>
      <c r="AY1050" s="250" t="s">
        <v>168</v>
      </c>
    </row>
    <row r="1051" s="14" customFormat="1">
      <c r="A1051" s="14"/>
      <c r="B1051" s="251"/>
      <c r="C1051" s="252"/>
      <c r="D1051" s="235" t="s">
        <v>205</v>
      </c>
      <c r="E1051" s="253" t="s">
        <v>1</v>
      </c>
      <c r="F1051" s="254" t="s">
        <v>207</v>
      </c>
      <c r="G1051" s="252"/>
      <c r="H1051" s="255">
        <v>23.015</v>
      </c>
      <c r="I1051" s="256"/>
      <c r="J1051" s="256"/>
      <c r="K1051" s="252"/>
      <c r="L1051" s="252"/>
      <c r="M1051" s="257"/>
      <c r="N1051" s="258"/>
      <c r="O1051" s="259"/>
      <c r="P1051" s="259"/>
      <c r="Q1051" s="259"/>
      <c r="R1051" s="259"/>
      <c r="S1051" s="259"/>
      <c r="T1051" s="259"/>
      <c r="U1051" s="259"/>
      <c r="V1051" s="259"/>
      <c r="W1051" s="259"/>
      <c r="X1051" s="260"/>
      <c r="Y1051" s="14"/>
      <c r="Z1051" s="14"/>
      <c r="AA1051" s="14"/>
      <c r="AB1051" s="14"/>
      <c r="AC1051" s="14"/>
      <c r="AD1051" s="14"/>
      <c r="AE1051" s="14"/>
      <c r="AT1051" s="261" t="s">
        <v>205</v>
      </c>
      <c r="AU1051" s="261" t="s">
        <v>85</v>
      </c>
      <c r="AV1051" s="14" t="s">
        <v>175</v>
      </c>
      <c r="AW1051" s="14" t="s">
        <v>5</v>
      </c>
      <c r="AX1051" s="14" t="s">
        <v>83</v>
      </c>
      <c r="AY1051" s="261" t="s">
        <v>168</v>
      </c>
    </row>
    <row r="1052" s="2" customFormat="1" ht="24.15" customHeight="1">
      <c r="A1052" s="38"/>
      <c r="B1052" s="39"/>
      <c r="C1052" s="262" t="s">
        <v>759</v>
      </c>
      <c r="D1052" s="262" t="s">
        <v>304</v>
      </c>
      <c r="E1052" s="263" t="s">
        <v>1318</v>
      </c>
      <c r="F1052" s="264" t="s">
        <v>1319</v>
      </c>
      <c r="G1052" s="265" t="s">
        <v>478</v>
      </c>
      <c r="H1052" s="266">
        <v>25.317</v>
      </c>
      <c r="I1052" s="267"/>
      <c r="J1052" s="268"/>
      <c r="K1052" s="269">
        <f>ROUND(P1052*H1052,2)</f>
        <v>0</v>
      </c>
      <c r="L1052" s="264" t="s">
        <v>1</v>
      </c>
      <c r="M1052" s="270"/>
      <c r="N1052" s="271" t="s">
        <v>1</v>
      </c>
      <c r="O1052" s="229" t="s">
        <v>39</v>
      </c>
      <c r="P1052" s="230">
        <f>I1052+J1052</f>
        <v>0</v>
      </c>
      <c r="Q1052" s="230">
        <f>ROUND(I1052*H1052,2)</f>
        <v>0</v>
      </c>
      <c r="R1052" s="230">
        <f>ROUND(J1052*H1052,2)</f>
        <v>0</v>
      </c>
      <c r="S1052" s="91"/>
      <c r="T1052" s="231">
        <f>S1052*H1052</f>
        <v>0</v>
      </c>
      <c r="U1052" s="231">
        <v>0</v>
      </c>
      <c r="V1052" s="231">
        <f>U1052*H1052</f>
        <v>0</v>
      </c>
      <c r="W1052" s="231">
        <v>0</v>
      </c>
      <c r="X1052" s="232">
        <f>W1052*H1052</f>
        <v>0</v>
      </c>
      <c r="Y1052" s="38"/>
      <c r="Z1052" s="38"/>
      <c r="AA1052" s="38"/>
      <c r="AB1052" s="38"/>
      <c r="AC1052" s="38"/>
      <c r="AD1052" s="38"/>
      <c r="AE1052" s="38"/>
      <c r="AR1052" s="233" t="s">
        <v>236</v>
      </c>
      <c r="AT1052" s="233" t="s">
        <v>304</v>
      </c>
      <c r="AU1052" s="233" t="s">
        <v>85</v>
      </c>
      <c r="AY1052" s="17" t="s">
        <v>168</v>
      </c>
      <c r="BE1052" s="234">
        <f>IF(O1052="základní",K1052,0)</f>
        <v>0</v>
      </c>
      <c r="BF1052" s="234">
        <f>IF(O1052="snížená",K1052,0)</f>
        <v>0</v>
      </c>
      <c r="BG1052" s="234">
        <f>IF(O1052="zákl. přenesená",K1052,0)</f>
        <v>0</v>
      </c>
      <c r="BH1052" s="234">
        <f>IF(O1052="sníž. přenesená",K1052,0)</f>
        <v>0</v>
      </c>
      <c r="BI1052" s="234">
        <f>IF(O1052="nulová",K1052,0)</f>
        <v>0</v>
      </c>
      <c r="BJ1052" s="17" t="s">
        <v>83</v>
      </c>
      <c r="BK1052" s="234">
        <f>ROUND(P1052*H1052,2)</f>
        <v>0</v>
      </c>
      <c r="BL1052" s="17" t="s">
        <v>198</v>
      </c>
      <c r="BM1052" s="233" t="s">
        <v>1307</v>
      </c>
    </row>
    <row r="1053" s="2" customFormat="1">
      <c r="A1053" s="38"/>
      <c r="B1053" s="39"/>
      <c r="C1053" s="40"/>
      <c r="D1053" s="235" t="s">
        <v>176</v>
      </c>
      <c r="E1053" s="40"/>
      <c r="F1053" s="236" t="s">
        <v>1319</v>
      </c>
      <c r="G1053" s="40"/>
      <c r="H1053" s="40"/>
      <c r="I1053" s="237"/>
      <c r="J1053" s="237"/>
      <c r="K1053" s="40"/>
      <c r="L1053" s="40"/>
      <c r="M1053" s="44"/>
      <c r="N1053" s="238"/>
      <c r="O1053" s="239"/>
      <c r="P1053" s="91"/>
      <c r="Q1053" s="91"/>
      <c r="R1053" s="91"/>
      <c r="S1053" s="91"/>
      <c r="T1053" s="91"/>
      <c r="U1053" s="91"/>
      <c r="V1053" s="91"/>
      <c r="W1053" s="91"/>
      <c r="X1053" s="92"/>
      <c r="Y1053" s="38"/>
      <c r="Z1053" s="38"/>
      <c r="AA1053" s="38"/>
      <c r="AB1053" s="38"/>
      <c r="AC1053" s="38"/>
      <c r="AD1053" s="38"/>
      <c r="AE1053" s="38"/>
      <c r="AT1053" s="17" t="s">
        <v>176</v>
      </c>
      <c r="AU1053" s="17" t="s">
        <v>85</v>
      </c>
    </row>
    <row r="1054" s="13" customFormat="1">
      <c r="A1054" s="13"/>
      <c r="B1054" s="240"/>
      <c r="C1054" s="241"/>
      <c r="D1054" s="235" t="s">
        <v>205</v>
      </c>
      <c r="E1054" s="242" t="s">
        <v>1</v>
      </c>
      <c r="F1054" s="243" t="s">
        <v>1777</v>
      </c>
      <c r="G1054" s="241"/>
      <c r="H1054" s="244">
        <v>25.317</v>
      </c>
      <c r="I1054" s="245"/>
      <c r="J1054" s="245"/>
      <c r="K1054" s="241"/>
      <c r="L1054" s="241"/>
      <c r="M1054" s="246"/>
      <c r="N1054" s="247"/>
      <c r="O1054" s="248"/>
      <c r="P1054" s="248"/>
      <c r="Q1054" s="248"/>
      <c r="R1054" s="248"/>
      <c r="S1054" s="248"/>
      <c r="T1054" s="248"/>
      <c r="U1054" s="248"/>
      <c r="V1054" s="248"/>
      <c r="W1054" s="248"/>
      <c r="X1054" s="249"/>
      <c r="Y1054" s="13"/>
      <c r="Z1054" s="13"/>
      <c r="AA1054" s="13"/>
      <c r="AB1054" s="13"/>
      <c r="AC1054" s="13"/>
      <c r="AD1054" s="13"/>
      <c r="AE1054" s="13"/>
      <c r="AT1054" s="250" t="s">
        <v>205</v>
      </c>
      <c r="AU1054" s="250" t="s">
        <v>85</v>
      </c>
      <c r="AV1054" s="13" t="s">
        <v>85</v>
      </c>
      <c r="AW1054" s="13" t="s">
        <v>5</v>
      </c>
      <c r="AX1054" s="13" t="s">
        <v>76</v>
      </c>
      <c r="AY1054" s="250" t="s">
        <v>168</v>
      </c>
    </row>
    <row r="1055" s="14" customFormat="1">
      <c r="A1055" s="14"/>
      <c r="B1055" s="251"/>
      <c r="C1055" s="252"/>
      <c r="D1055" s="235" t="s">
        <v>205</v>
      </c>
      <c r="E1055" s="253" t="s">
        <v>1</v>
      </c>
      <c r="F1055" s="254" t="s">
        <v>207</v>
      </c>
      <c r="G1055" s="252"/>
      <c r="H1055" s="255">
        <v>25.317</v>
      </c>
      <c r="I1055" s="256"/>
      <c r="J1055" s="256"/>
      <c r="K1055" s="252"/>
      <c r="L1055" s="252"/>
      <c r="M1055" s="257"/>
      <c r="N1055" s="258"/>
      <c r="O1055" s="259"/>
      <c r="P1055" s="259"/>
      <c r="Q1055" s="259"/>
      <c r="R1055" s="259"/>
      <c r="S1055" s="259"/>
      <c r="T1055" s="259"/>
      <c r="U1055" s="259"/>
      <c r="V1055" s="259"/>
      <c r="W1055" s="259"/>
      <c r="X1055" s="260"/>
      <c r="Y1055" s="14"/>
      <c r="Z1055" s="14"/>
      <c r="AA1055" s="14"/>
      <c r="AB1055" s="14"/>
      <c r="AC1055" s="14"/>
      <c r="AD1055" s="14"/>
      <c r="AE1055" s="14"/>
      <c r="AT1055" s="261" t="s">
        <v>205</v>
      </c>
      <c r="AU1055" s="261" t="s">
        <v>85</v>
      </c>
      <c r="AV1055" s="14" t="s">
        <v>175</v>
      </c>
      <c r="AW1055" s="14" t="s">
        <v>5</v>
      </c>
      <c r="AX1055" s="14" t="s">
        <v>83</v>
      </c>
      <c r="AY1055" s="261" t="s">
        <v>168</v>
      </c>
    </row>
    <row r="1056" s="2" customFormat="1" ht="33" customHeight="1">
      <c r="A1056" s="38"/>
      <c r="B1056" s="39"/>
      <c r="C1056" s="221" t="s">
        <v>1308</v>
      </c>
      <c r="D1056" s="221" t="s">
        <v>171</v>
      </c>
      <c r="E1056" s="222" t="s">
        <v>1322</v>
      </c>
      <c r="F1056" s="223" t="s">
        <v>1323</v>
      </c>
      <c r="G1056" s="224" t="s">
        <v>203</v>
      </c>
      <c r="H1056" s="225">
        <v>18.747</v>
      </c>
      <c r="I1056" s="226"/>
      <c r="J1056" s="226"/>
      <c r="K1056" s="227">
        <f>ROUND(P1056*H1056,2)</f>
        <v>0</v>
      </c>
      <c r="L1056" s="223" t="s">
        <v>1</v>
      </c>
      <c r="M1056" s="44"/>
      <c r="N1056" s="228" t="s">
        <v>1</v>
      </c>
      <c r="O1056" s="229" t="s">
        <v>39</v>
      </c>
      <c r="P1056" s="230">
        <f>I1056+J1056</f>
        <v>0</v>
      </c>
      <c r="Q1056" s="230">
        <f>ROUND(I1056*H1056,2)</f>
        <v>0</v>
      </c>
      <c r="R1056" s="230">
        <f>ROUND(J1056*H1056,2)</f>
        <v>0</v>
      </c>
      <c r="S1056" s="91"/>
      <c r="T1056" s="231">
        <f>S1056*H1056</f>
        <v>0</v>
      </c>
      <c r="U1056" s="231">
        <v>0</v>
      </c>
      <c r="V1056" s="231">
        <f>U1056*H1056</f>
        <v>0</v>
      </c>
      <c r="W1056" s="231">
        <v>0</v>
      </c>
      <c r="X1056" s="232">
        <f>W1056*H1056</f>
        <v>0</v>
      </c>
      <c r="Y1056" s="38"/>
      <c r="Z1056" s="38"/>
      <c r="AA1056" s="38"/>
      <c r="AB1056" s="38"/>
      <c r="AC1056" s="38"/>
      <c r="AD1056" s="38"/>
      <c r="AE1056" s="38"/>
      <c r="AR1056" s="233" t="s">
        <v>198</v>
      </c>
      <c r="AT1056" s="233" t="s">
        <v>171</v>
      </c>
      <c r="AU1056" s="233" t="s">
        <v>85</v>
      </c>
      <c r="AY1056" s="17" t="s">
        <v>168</v>
      </c>
      <c r="BE1056" s="234">
        <f>IF(O1056="základní",K1056,0)</f>
        <v>0</v>
      </c>
      <c r="BF1056" s="234">
        <f>IF(O1056="snížená",K1056,0)</f>
        <v>0</v>
      </c>
      <c r="BG1056" s="234">
        <f>IF(O1056="zákl. přenesená",K1056,0)</f>
        <v>0</v>
      </c>
      <c r="BH1056" s="234">
        <f>IF(O1056="sníž. přenesená",K1056,0)</f>
        <v>0</v>
      </c>
      <c r="BI1056" s="234">
        <f>IF(O1056="nulová",K1056,0)</f>
        <v>0</v>
      </c>
      <c r="BJ1056" s="17" t="s">
        <v>83</v>
      </c>
      <c r="BK1056" s="234">
        <f>ROUND(P1056*H1056,2)</f>
        <v>0</v>
      </c>
      <c r="BL1056" s="17" t="s">
        <v>198</v>
      </c>
      <c r="BM1056" s="233" t="s">
        <v>1311</v>
      </c>
    </row>
    <row r="1057" s="2" customFormat="1">
      <c r="A1057" s="38"/>
      <c r="B1057" s="39"/>
      <c r="C1057" s="40"/>
      <c r="D1057" s="235" t="s">
        <v>176</v>
      </c>
      <c r="E1057" s="40"/>
      <c r="F1057" s="236" t="s">
        <v>1323</v>
      </c>
      <c r="G1057" s="40"/>
      <c r="H1057" s="40"/>
      <c r="I1057" s="237"/>
      <c r="J1057" s="237"/>
      <c r="K1057" s="40"/>
      <c r="L1057" s="40"/>
      <c r="M1057" s="44"/>
      <c r="N1057" s="238"/>
      <c r="O1057" s="239"/>
      <c r="P1057" s="91"/>
      <c r="Q1057" s="91"/>
      <c r="R1057" s="91"/>
      <c r="S1057" s="91"/>
      <c r="T1057" s="91"/>
      <c r="U1057" s="91"/>
      <c r="V1057" s="91"/>
      <c r="W1057" s="91"/>
      <c r="X1057" s="92"/>
      <c r="Y1057" s="38"/>
      <c r="Z1057" s="38"/>
      <c r="AA1057" s="38"/>
      <c r="AB1057" s="38"/>
      <c r="AC1057" s="38"/>
      <c r="AD1057" s="38"/>
      <c r="AE1057" s="38"/>
      <c r="AT1057" s="17" t="s">
        <v>176</v>
      </c>
      <c r="AU1057" s="17" t="s">
        <v>85</v>
      </c>
    </row>
    <row r="1058" s="13" customFormat="1">
      <c r="A1058" s="13"/>
      <c r="B1058" s="240"/>
      <c r="C1058" s="241"/>
      <c r="D1058" s="235" t="s">
        <v>205</v>
      </c>
      <c r="E1058" s="242" t="s">
        <v>1</v>
      </c>
      <c r="F1058" s="243" t="s">
        <v>1325</v>
      </c>
      <c r="G1058" s="241"/>
      <c r="H1058" s="244">
        <v>5.067</v>
      </c>
      <c r="I1058" s="245"/>
      <c r="J1058" s="245"/>
      <c r="K1058" s="241"/>
      <c r="L1058" s="241"/>
      <c r="M1058" s="246"/>
      <c r="N1058" s="247"/>
      <c r="O1058" s="248"/>
      <c r="P1058" s="248"/>
      <c r="Q1058" s="248"/>
      <c r="R1058" s="248"/>
      <c r="S1058" s="248"/>
      <c r="T1058" s="248"/>
      <c r="U1058" s="248"/>
      <c r="V1058" s="248"/>
      <c r="W1058" s="248"/>
      <c r="X1058" s="249"/>
      <c r="Y1058" s="13"/>
      <c r="Z1058" s="13"/>
      <c r="AA1058" s="13"/>
      <c r="AB1058" s="13"/>
      <c r="AC1058" s="13"/>
      <c r="AD1058" s="13"/>
      <c r="AE1058" s="13"/>
      <c r="AT1058" s="250" t="s">
        <v>205</v>
      </c>
      <c r="AU1058" s="250" t="s">
        <v>85</v>
      </c>
      <c r="AV1058" s="13" t="s">
        <v>85</v>
      </c>
      <c r="AW1058" s="13" t="s">
        <v>5</v>
      </c>
      <c r="AX1058" s="13" t="s">
        <v>76</v>
      </c>
      <c r="AY1058" s="250" t="s">
        <v>168</v>
      </c>
    </row>
    <row r="1059" s="13" customFormat="1">
      <c r="A1059" s="13"/>
      <c r="B1059" s="240"/>
      <c r="C1059" s="241"/>
      <c r="D1059" s="235" t="s">
        <v>205</v>
      </c>
      <c r="E1059" s="242" t="s">
        <v>1</v>
      </c>
      <c r="F1059" s="243" t="s">
        <v>1326</v>
      </c>
      <c r="G1059" s="241"/>
      <c r="H1059" s="244">
        <v>3.6</v>
      </c>
      <c r="I1059" s="245"/>
      <c r="J1059" s="245"/>
      <c r="K1059" s="241"/>
      <c r="L1059" s="241"/>
      <c r="M1059" s="246"/>
      <c r="N1059" s="247"/>
      <c r="O1059" s="248"/>
      <c r="P1059" s="248"/>
      <c r="Q1059" s="248"/>
      <c r="R1059" s="248"/>
      <c r="S1059" s="248"/>
      <c r="T1059" s="248"/>
      <c r="U1059" s="248"/>
      <c r="V1059" s="248"/>
      <c r="W1059" s="248"/>
      <c r="X1059" s="249"/>
      <c r="Y1059" s="13"/>
      <c r="Z1059" s="13"/>
      <c r="AA1059" s="13"/>
      <c r="AB1059" s="13"/>
      <c r="AC1059" s="13"/>
      <c r="AD1059" s="13"/>
      <c r="AE1059" s="13"/>
      <c r="AT1059" s="250" t="s">
        <v>205</v>
      </c>
      <c r="AU1059" s="250" t="s">
        <v>85</v>
      </c>
      <c r="AV1059" s="13" t="s">
        <v>85</v>
      </c>
      <c r="AW1059" s="13" t="s">
        <v>5</v>
      </c>
      <c r="AX1059" s="13" t="s">
        <v>76</v>
      </c>
      <c r="AY1059" s="250" t="s">
        <v>168</v>
      </c>
    </row>
    <row r="1060" s="13" customFormat="1">
      <c r="A1060" s="13"/>
      <c r="B1060" s="240"/>
      <c r="C1060" s="241"/>
      <c r="D1060" s="235" t="s">
        <v>205</v>
      </c>
      <c r="E1060" s="242" t="s">
        <v>1</v>
      </c>
      <c r="F1060" s="243" t="s">
        <v>1778</v>
      </c>
      <c r="G1060" s="241"/>
      <c r="H1060" s="244">
        <v>10.08</v>
      </c>
      <c r="I1060" s="245"/>
      <c r="J1060" s="245"/>
      <c r="K1060" s="241"/>
      <c r="L1060" s="241"/>
      <c r="M1060" s="246"/>
      <c r="N1060" s="247"/>
      <c r="O1060" s="248"/>
      <c r="P1060" s="248"/>
      <c r="Q1060" s="248"/>
      <c r="R1060" s="248"/>
      <c r="S1060" s="248"/>
      <c r="T1060" s="248"/>
      <c r="U1060" s="248"/>
      <c r="V1060" s="248"/>
      <c r="W1060" s="248"/>
      <c r="X1060" s="249"/>
      <c r="Y1060" s="13"/>
      <c r="Z1060" s="13"/>
      <c r="AA1060" s="13"/>
      <c r="AB1060" s="13"/>
      <c r="AC1060" s="13"/>
      <c r="AD1060" s="13"/>
      <c r="AE1060" s="13"/>
      <c r="AT1060" s="250" t="s">
        <v>205</v>
      </c>
      <c r="AU1060" s="250" t="s">
        <v>85</v>
      </c>
      <c r="AV1060" s="13" t="s">
        <v>85</v>
      </c>
      <c r="AW1060" s="13" t="s">
        <v>5</v>
      </c>
      <c r="AX1060" s="13" t="s">
        <v>76</v>
      </c>
      <c r="AY1060" s="250" t="s">
        <v>168</v>
      </c>
    </row>
    <row r="1061" s="14" customFormat="1">
      <c r="A1061" s="14"/>
      <c r="B1061" s="251"/>
      <c r="C1061" s="252"/>
      <c r="D1061" s="235" t="s">
        <v>205</v>
      </c>
      <c r="E1061" s="253" t="s">
        <v>1</v>
      </c>
      <c r="F1061" s="254" t="s">
        <v>207</v>
      </c>
      <c r="G1061" s="252"/>
      <c r="H1061" s="255">
        <v>18.747</v>
      </c>
      <c r="I1061" s="256"/>
      <c r="J1061" s="256"/>
      <c r="K1061" s="252"/>
      <c r="L1061" s="252"/>
      <c r="M1061" s="257"/>
      <c r="N1061" s="258"/>
      <c r="O1061" s="259"/>
      <c r="P1061" s="259"/>
      <c r="Q1061" s="259"/>
      <c r="R1061" s="259"/>
      <c r="S1061" s="259"/>
      <c r="T1061" s="259"/>
      <c r="U1061" s="259"/>
      <c r="V1061" s="259"/>
      <c r="W1061" s="259"/>
      <c r="X1061" s="260"/>
      <c r="Y1061" s="14"/>
      <c r="Z1061" s="14"/>
      <c r="AA1061" s="14"/>
      <c r="AB1061" s="14"/>
      <c r="AC1061" s="14"/>
      <c r="AD1061" s="14"/>
      <c r="AE1061" s="14"/>
      <c r="AT1061" s="261" t="s">
        <v>205</v>
      </c>
      <c r="AU1061" s="261" t="s">
        <v>85</v>
      </c>
      <c r="AV1061" s="14" t="s">
        <v>175</v>
      </c>
      <c r="AW1061" s="14" t="s">
        <v>5</v>
      </c>
      <c r="AX1061" s="14" t="s">
        <v>83</v>
      </c>
      <c r="AY1061" s="261" t="s">
        <v>168</v>
      </c>
    </row>
    <row r="1062" s="2" customFormat="1" ht="24.15" customHeight="1">
      <c r="A1062" s="38"/>
      <c r="B1062" s="39"/>
      <c r="C1062" s="262" t="s">
        <v>764</v>
      </c>
      <c r="D1062" s="262" t="s">
        <v>304</v>
      </c>
      <c r="E1062" s="263" t="s">
        <v>1328</v>
      </c>
      <c r="F1062" s="264" t="s">
        <v>1329</v>
      </c>
      <c r="G1062" s="265" t="s">
        <v>203</v>
      </c>
      <c r="H1062" s="266">
        <v>20.622</v>
      </c>
      <c r="I1062" s="267"/>
      <c r="J1062" s="268"/>
      <c r="K1062" s="269">
        <f>ROUND(P1062*H1062,2)</f>
        <v>0</v>
      </c>
      <c r="L1062" s="264" t="s">
        <v>1</v>
      </c>
      <c r="M1062" s="270"/>
      <c r="N1062" s="271" t="s">
        <v>1</v>
      </c>
      <c r="O1062" s="229" t="s">
        <v>39</v>
      </c>
      <c r="P1062" s="230">
        <f>I1062+J1062</f>
        <v>0</v>
      </c>
      <c r="Q1062" s="230">
        <f>ROUND(I1062*H1062,2)</f>
        <v>0</v>
      </c>
      <c r="R1062" s="230">
        <f>ROUND(J1062*H1062,2)</f>
        <v>0</v>
      </c>
      <c r="S1062" s="91"/>
      <c r="T1062" s="231">
        <f>S1062*H1062</f>
        <v>0</v>
      </c>
      <c r="U1062" s="231">
        <v>0</v>
      </c>
      <c r="V1062" s="231">
        <f>U1062*H1062</f>
        <v>0</v>
      </c>
      <c r="W1062" s="231">
        <v>0</v>
      </c>
      <c r="X1062" s="232">
        <f>W1062*H1062</f>
        <v>0</v>
      </c>
      <c r="Y1062" s="38"/>
      <c r="Z1062" s="38"/>
      <c r="AA1062" s="38"/>
      <c r="AB1062" s="38"/>
      <c r="AC1062" s="38"/>
      <c r="AD1062" s="38"/>
      <c r="AE1062" s="38"/>
      <c r="AR1062" s="233" t="s">
        <v>236</v>
      </c>
      <c r="AT1062" s="233" t="s">
        <v>304</v>
      </c>
      <c r="AU1062" s="233" t="s">
        <v>85</v>
      </c>
      <c r="AY1062" s="17" t="s">
        <v>168</v>
      </c>
      <c r="BE1062" s="234">
        <f>IF(O1062="základní",K1062,0)</f>
        <v>0</v>
      </c>
      <c r="BF1062" s="234">
        <f>IF(O1062="snížená",K1062,0)</f>
        <v>0</v>
      </c>
      <c r="BG1062" s="234">
        <f>IF(O1062="zákl. přenesená",K1062,0)</f>
        <v>0</v>
      </c>
      <c r="BH1062" s="234">
        <f>IF(O1062="sníž. přenesená",K1062,0)</f>
        <v>0</v>
      </c>
      <c r="BI1062" s="234">
        <f>IF(O1062="nulová",K1062,0)</f>
        <v>0</v>
      </c>
      <c r="BJ1062" s="17" t="s">
        <v>83</v>
      </c>
      <c r="BK1062" s="234">
        <f>ROUND(P1062*H1062,2)</f>
        <v>0</v>
      </c>
      <c r="BL1062" s="17" t="s">
        <v>198</v>
      </c>
      <c r="BM1062" s="233" t="s">
        <v>1314</v>
      </c>
    </row>
    <row r="1063" s="2" customFormat="1">
      <c r="A1063" s="38"/>
      <c r="B1063" s="39"/>
      <c r="C1063" s="40"/>
      <c r="D1063" s="235" t="s">
        <v>176</v>
      </c>
      <c r="E1063" s="40"/>
      <c r="F1063" s="236" t="s">
        <v>1329</v>
      </c>
      <c r="G1063" s="40"/>
      <c r="H1063" s="40"/>
      <c r="I1063" s="237"/>
      <c r="J1063" s="237"/>
      <c r="K1063" s="40"/>
      <c r="L1063" s="40"/>
      <c r="M1063" s="44"/>
      <c r="N1063" s="238"/>
      <c r="O1063" s="239"/>
      <c r="P1063" s="91"/>
      <c r="Q1063" s="91"/>
      <c r="R1063" s="91"/>
      <c r="S1063" s="91"/>
      <c r="T1063" s="91"/>
      <c r="U1063" s="91"/>
      <c r="V1063" s="91"/>
      <c r="W1063" s="91"/>
      <c r="X1063" s="92"/>
      <c r="Y1063" s="38"/>
      <c r="Z1063" s="38"/>
      <c r="AA1063" s="38"/>
      <c r="AB1063" s="38"/>
      <c r="AC1063" s="38"/>
      <c r="AD1063" s="38"/>
      <c r="AE1063" s="38"/>
      <c r="AT1063" s="17" t="s">
        <v>176</v>
      </c>
      <c r="AU1063" s="17" t="s">
        <v>85</v>
      </c>
    </row>
    <row r="1064" s="13" customFormat="1">
      <c r="A1064" s="13"/>
      <c r="B1064" s="240"/>
      <c r="C1064" s="241"/>
      <c r="D1064" s="235" t="s">
        <v>205</v>
      </c>
      <c r="E1064" s="242" t="s">
        <v>1</v>
      </c>
      <c r="F1064" s="243" t="s">
        <v>1779</v>
      </c>
      <c r="G1064" s="241"/>
      <c r="H1064" s="244">
        <v>20.622</v>
      </c>
      <c r="I1064" s="245"/>
      <c r="J1064" s="245"/>
      <c r="K1064" s="241"/>
      <c r="L1064" s="241"/>
      <c r="M1064" s="246"/>
      <c r="N1064" s="247"/>
      <c r="O1064" s="248"/>
      <c r="P1064" s="248"/>
      <c r="Q1064" s="248"/>
      <c r="R1064" s="248"/>
      <c r="S1064" s="248"/>
      <c r="T1064" s="248"/>
      <c r="U1064" s="248"/>
      <c r="V1064" s="248"/>
      <c r="W1064" s="248"/>
      <c r="X1064" s="249"/>
      <c r="Y1064" s="13"/>
      <c r="Z1064" s="13"/>
      <c r="AA1064" s="13"/>
      <c r="AB1064" s="13"/>
      <c r="AC1064" s="13"/>
      <c r="AD1064" s="13"/>
      <c r="AE1064" s="13"/>
      <c r="AT1064" s="250" t="s">
        <v>205</v>
      </c>
      <c r="AU1064" s="250" t="s">
        <v>85</v>
      </c>
      <c r="AV1064" s="13" t="s">
        <v>85</v>
      </c>
      <c r="AW1064" s="13" t="s">
        <v>5</v>
      </c>
      <c r="AX1064" s="13" t="s">
        <v>76</v>
      </c>
      <c r="AY1064" s="250" t="s">
        <v>168</v>
      </c>
    </row>
    <row r="1065" s="14" customFormat="1">
      <c r="A1065" s="14"/>
      <c r="B1065" s="251"/>
      <c r="C1065" s="252"/>
      <c r="D1065" s="235" t="s">
        <v>205</v>
      </c>
      <c r="E1065" s="253" t="s">
        <v>1</v>
      </c>
      <c r="F1065" s="254" t="s">
        <v>207</v>
      </c>
      <c r="G1065" s="252"/>
      <c r="H1065" s="255">
        <v>20.622</v>
      </c>
      <c r="I1065" s="256"/>
      <c r="J1065" s="256"/>
      <c r="K1065" s="252"/>
      <c r="L1065" s="252"/>
      <c r="M1065" s="257"/>
      <c r="N1065" s="258"/>
      <c r="O1065" s="259"/>
      <c r="P1065" s="259"/>
      <c r="Q1065" s="259"/>
      <c r="R1065" s="259"/>
      <c r="S1065" s="259"/>
      <c r="T1065" s="259"/>
      <c r="U1065" s="259"/>
      <c r="V1065" s="259"/>
      <c r="W1065" s="259"/>
      <c r="X1065" s="260"/>
      <c r="Y1065" s="14"/>
      <c r="Z1065" s="14"/>
      <c r="AA1065" s="14"/>
      <c r="AB1065" s="14"/>
      <c r="AC1065" s="14"/>
      <c r="AD1065" s="14"/>
      <c r="AE1065" s="14"/>
      <c r="AT1065" s="261" t="s">
        <v>205</v>
      </c>
      <c r="AU1065" s="261" t="s">
        <v>85</v>
      </c>
      <c r="AV1065" s="14" t="s">
        <v>175</v>
      </c>
      <c r="AW1065" s="14" t="s">
        <v>5</v>
      </c>
      <c r="AX1065" s="14" t="s">
        <v>83</v>
      </c>
      <c r="AY1065" s="261" t="s">
        <v>168</v>
      </c>
    </row>
    <row r="1066" s="2" customFormat="1" ht="33" customHeight="1">
      <c r="A1066" s="38"/>
      <c r="B1066" s="39"/>
      <c r="C1066" s="221" t="s">
        <v>1317</v>
      </c>
      <c r="D1066" s="221" t="s">
        <v>171</v>
      </c>
      <c r="E1066" s="222" t="s">
        <v>1332</v>
      </c>
      <c r="F1066" s="223" t="s">
        <v>1333</v>
      </c>
      <c r="G1066" s="224" t="s">
        <v>203</v>
      </c>
      <c r="H1066" s="225">
        <v>8.667</v>
      </c>
      <c r="I1066" s="226"/>
      <c r="J1066" s="226"/>
      <c r="K1066" s="227">
        <f>ROUND(P1066*H1066,2)</f>
        <v>0</v>
      </c>
      <c r="L1066" s="223" t="s">
        <v>1</v>
      </c>
      <c r="M1066" s="44"/>
      <c r="N1066" s="228" t="s">
        <v>1</v>
      </c>
      <c r="O1066" s="229" t="s">
        <v>39</v>
      </c>
      <c r="P1066" s="230">
        <f>I1066+J1066</f>
        <v>0</v>
      </c>
      <c r="Q1066" s="230">
        <f>ROUND(I1066*H1066,2)</f>
        <v>0</v>
      </c>
      <c r="R1066" s="230">
        <f>ROUND(J1066*H1066,2)</f>
        <v>0</v>
      </c>
      <c r="S1066" s="91"/>
      <c r="T1066" s="231">
        <f>S1066*H1066</f>
        <v>0</v>
      </c>
      <c r="U1066" s="231">
        <v>0</v>
      </c>
      <c r="V1066" s="231">
        <f>U1066*H1066</f>
        <v>0</v>
      </c>
      <c r="W1066" s="231">
        <v>0</v>
      </c>
      <c r="X1066" s="232">
        <f>W1066*H1066</f>
        <v>0</v>
      </c>
      <c r="Y1066" s="38"/>
      <c r="Z1066" s="38"/>
      <c r="AA1066" s="38"/>
      <c r="AB1066" s="38"/>
      <c r="AC1066" s="38"/>
      <c r="AD1066" s="38"/>
      <c r="AE1066" s="38"/>
      <c r="AR1066" s="233" t="s">
        <v>198</v>
      </c>
      <c r="AT1066" s="233" t="s">
        <v>171</v>
      </c>
      <c r="AU1066" s="233" t="s">
        <v>85</v>
      </c>
      <c r="AY1066" s="17" t="s">
        <v>168</v>
      </c>
      <c r="BE1066" s="234">
        <f>IF(O1066="základní",K1066,0)</f>
        <v>0</v>
      </c>
      <c r="BF1066" s="234">
        <f>IF(O1066="snížená",K1066,0)</f>
        <v>0</v>
      </c>
      <c r="BG1066" s="234">
        <f>IF(O1066="zákl. přenesená",K1066,0)</f>
        <v>0</v>
      </c>
      <c r="BH1066" s="234">
        <f>IF(O1066="sníž. přenesená",K1066,0)</f>
        <v>0</v>
      </c>
      <c r="BI1066" s="234">
        <f>IF(O1066="nulová",K1066,0)</f>
        <v>0</v>
      </c>
      <c r="BJ1066" s="17" t="s">
        <v>83</v>
      </c>
      <c r="BK1066" s="234">
        <f>ROUND(P1066*H1066,2)</f>
        <v>0</v>
      </c>
      <c r="BL1066" s="17" t="s">
        <v>198</v>
      </c>
      <c r="BM1066" s="233" t="s">
        <v>1320</v>
      </c>
    </row>
    <row r="1067" s="2" customFormat="1">
      <c r="A1067" s="38"/>
      <c r="B1067" s="39"/>
      <c r="C1067" s="40"/>
      <c r="D1067" s="235" t="s">
        <v>176</v>
      </c>
      <c r="E1067" s="40"/>
      <c r="F1067" s="236" t="s">
        <v>1333</v>
      </c>
      <c r="G1067" s="40"/>
      <c r="H1067" s="40"/>
      <c r="I1067" s="237"/>
      <c r="J1067" s="237"/>
      <c r="K1067" s="40"/>
      <c r="L1067" s="40"/>
      <c r="M1067" s="44"/>
      <c r="N1067" s="238"/>
      <c r="O1067" s="239"/>
      <c r="P1067" s="91"/>
      <c r="Q1067" s="91"/>
      <c r="R1067" s="91"/>
      <c r="S1067" s="91"/>
      <c r="T1067" s="91"/>
      <c r="U1067" s="91"/>
      <c r="V1067" s="91"/>
      <c r="W1067" s="91"/>
      <c r="X1067" s="92"/>
      <c r="Y1067" s="38"/>
      <c r="Z1067" s="38"/>
      <c r="AA1067" s="38"/>
      <c r="AB1067" s="38"/>
      <c r="AC1067" s="38"/>
      <c r="AD1067" s="38"/>
      <c r="AE1067" s="38"/>
      <c r="AT1067" s="17" t="s">
        <v>176</v>
      </c>
      <c r="AU1067" s="17" t="s">
        <v>85</v>
      </c>
    </row>
    <row r="1068" s="2" customFormat="1" ht="24.15" customHeight="1">
      <c r="A1068" s="38"/>
      <c r="B1068" s="39"/>
      <c r="C1068" s="221" t="s">
        <v>766</v>
      </c>
      <c r="D1068" s="221" t="s">
        <v>171</v>
      </c>
      <c r="E1068" s="222" t="s">
        <v>1336</v>
      </c>
      <c r="F1068" s="223" t="s">
        <v>1337</v>
      </c>
      <c r="G1068" s="224" t="s">
        <v>226</v>
      </c>
      <c r="H1068" s="225">
        <v>0.475</v>
      </c>
      <c r="I1068" s="226"/>
      <c r="J1068" s="226"/>
      <c r="K1068" s="227">
        <f>ROUND(P1068*H1068,2)</f>
        <v>0</v>
      </c>
      <c r="L1068" s="223" t="s">
        <v>1</v>
      </c>
      <c r="M1068" s="44"/>
      <c r="N1068" s="228" t="s">
        <v>1</v>
      </c>
      <c r="O1068" s="229" t="s">
        <v>39</v>
      </c>
      <c r="P1068" s="230">
        <f>I1068+J1068</f>
        <v>0</v>
      </c>
      <c r="Q1068" s="230">
        <f>ROUND(I1068*H1068,2)</f>
        <v>0</v>
      </c>
      <c r="R1068" s="230">
        <f>ROUND(J1068*H1068,2)</f>
        <v>0</v>
      </c>
      <c r="S1068" s="91"/>
      <c r="T1068" s="231">
        <f>S1068*H1068</f>
        <v>0</v>
      </c>
      <c r="U1068" s="231">
        <v>0</v>
      </c>
      <c r="V1068" s="231">
        <f>U1068*H1068</f>
        <v>0</v>
      </c>
      <c r="W1068" s="231">
        <v>0</v>
      </c>
      <c r="X1068" s="232">
        <f>W1068*H1068</f>
        <v>0</v>
      </c>
      <c r="Y1068" s="38"/>
      <c r="Z1068" s="38"/>
      <c r="AA1068" s="38"/>
      <c r="AB1068" s="38"/>
      <c r="AC1068" s="38"/>
      <c r="AD1068" s="38"/>
      <c r="AE1068" s="38"/>
      <c r="AR1068" s="233" t="s">
        <v>198</v>
      </c>
      <c r="AT1068" s="233" t="s">
        <v>171</v>
      </c>
      <c r="AU1068" s="233" t="s">
        <v>85</v>
      </c>
      <c r="AY1068" s="17" t="s">
        <v>168</v>
      </c>
      <c r="BE1068" s="234">
        <f>IF(O1068="základní",K1068,0)</f>
        <v>0</v>
      </c>
      <c r="BF1068" s="234">
        <f>IF(O1068="snížená",K1068,0)</f>
        <v>0</v>
      </c>
      <c r="BG1068" s="234">
        <f>IF(O1068="zákl. přenesená",K1068,0)</f>
        <v>0</v>
      </c>
      <c r="BH1068" s="234">
        <f>IF(O1068="sníž. přenesená",K1068,0)</f>
        <v>0</v>
      </c>
      <c r="BI1068" s="234">
        <f>IF(O1068="nulová",K1068,0)</f>
        <v>0</v>
      </c>
      <c r="BJ1068" s="17" t="s">
        <v>83</v>
      </c>
      <c r="BK1068" s="234">
        <f>ROUND(P1068*H1068,2)</f>
        <v>0</v>
      </c>
      <c r="BL1068" s="17" t="s">
        <v>198</v>
      </c>
      <c r="BM1068" s="233" t="s">
        <v>1324</v>
      </c>
    </row>
    <row r="1069" s="2" customFormat="1">
      <c r="A1069" s="38"/>
      <c r="B1069" s="39"/>
      <c r="C1069" s="40"/>
      <c r="D1069" s="235" t="s">
        <v>176</v>
      </c>
      <c r="E1069" s="40"/>
      <c r="F1069" s="236" t="s">
        <v>1337</v>
      </c>
      <c r="G1069" s="40"/>
      <c r="H1069" s="40"/>
      <c r="I1069" s="237"/>
      <c r="J1069" s="237"/>
      <c r="K1069" s="40"/>
      <c r="L1069" s="40"/>
      <c r="M1069" s="44"/>
      <c r="N1069" s="238"/>
      <c r="O1069" s="239"/>
      <c r="P1069" s="91"/>
      <c r="Q1069" s="91"/>
      <c r="R1069" s="91"/>
      <c r="S1069" s="91"/>
      <c r="T1069" s="91"/>
      <c r="U1069" s="91"/>
      <c r="V1069" s="91"/>
      <c r="W1069" s="91"/>
      <c r="X1069" s="92"/>
      <c r="Y1069" s="38"/>
      <c r="Z1069" s="38"/>
      <c r="AA1069" s="38"/>
      <c r="AB1069" s="38"/>
      <c r="AC1069" s="38"/>
      <c r="AD1069" s="38"/>
      <c r="AE1069" s="38"/>
      <c r="AT1069" s="17" t="s">
        <v>176</v>
      </c>
      <c r="AU1069" s="17" t="s">
        <v>85</v>
      </c>
    </row>
    <row r="1070" s="12" customFormat="1" ht="22.8" customHeight="1">
      <c r="A1070" s="12"/>
      <c r="B1070" s="204"/>
      <c r="C1070" s="205"/>
      <c r="D1070" s="206" t="s">
        <v>75</v>
      </c>
      <c r="E1070" s="219" t="s">
        <v>1339</v>
      </c>
      <c r="F1070" s="219" t="s">
        <v>1340</v>
      </c>
      <c r="G1070" s="205"/>
      <c r="H1070" s="205"/>
      <c r="I1070" s="208"/>
      <c r="J1070" s="208"/>
      <c r="K1070" s="220">
        <f>BK1070</f>
        <v>0</v>
      </c>
      <c r="L1070" s="205"/>
      <c r="M1070" s="210"/>
      <c r="N1070" s="211"/>
      <c r="O1070" s="212"/>
      <c r="P1070" s="212"/>
      <c r="Q1070" s="213">
        <f>SUM(Q1071:Q1077)</f>
        <v>0</v>
      </c>
      <c r="R1070" s="213">
        <f>SUM(R1071:R1077)</f>
        <v>0</v>
      </c>
      <c r="S1070" s="212"/>
      <c r="T1070" s="214">
        <f>SUM(T1071:T1077)</f>
        <v>0</v>
      </c>
      <c r="U1070" s="212"/>
      <c r="V1070" s="214">
        <f>SUM(V1071:V1077)</f>
        <v>0</v>
      </c>
      <c r="W1070" s="212"/>
      <c r="X1070" s="215">
        <f>SUM(X1071:X1077)</f>
        <v>0</v>
      </c>
      <c r="Y1070" s="12"/>
      <c r="Z1070" s="12"/>
      <c r="AA1070" s="12"/>
      <c r="AB1070" s="12"/>
      <c r="AC1070" s="12"/>
      <c r="AD1070" s="12"/>
      <c r="AE1070" s="12"/>
      <c r="AR1070" s="216" t="s">
        <v>85</v>
      </c>
      <c r="AT1070" s="217" t="s">
        <v>75</v>
      </c>
      <c r="AU1070" s="217" t="s">
        <v>83</v>
      </c>
      <c r="AY1070" s="216" t="s">
        <v>168</v>
      </c>
      <c r="BK1070" s="218">
        <f>SUM(BK1071:BK1077)</f>
        <v>0</v>
      </c>
    </row>
    <row r="1071" s="2" customFormat="1" ht="24.15" customHeight="1">
      <c r="A1071" s="38"/>
      <c r="B1071" s="39"/>
      <c r="C1071" s="221" t="s">
        <v>1327</v>
      </c>
      <c r="D1071" s="221" t="s">
        <v>171</v>
      </c>
      <c r="E1071" s="222" t="s">
        <v>1341</v>
      </c>
      <c r="F1071" s="223" t="s">
        <v>1342</v>
      </c>
      <c r="G1071" s="224" t="s">
        <v>203</v>
      </c>
      <c r="H1071" s="225">
        <v>0.35</v>
      </c>
      <c r="I1071" s="226"/>
      <c r="J1071" s="226"/>
      <c r="K1071" s="227">
        <f>ROUND(P1071*H1071,2)</f>
        <v>0</v>
      </c>
      <c r="L1071" s="223" t="s">
        <v>1</v>
      </c>
      <c r="M1071" s="44"/>
      <c r="N1071" s="228" t="s">
        <v>1</v>
      </c>
      <c r="O1071" s="229" t="s">
        <v>39</v>
      </c>
      <c r="P1071" s="230">
        <f>I1071+J1071</f>
        <v>0</v>
      </c>
      <c r="Q1071" s="230">
        <f>ROUND(I1071*H1071,2)</f>
        <v>0</v>
      </c>
      <c r="R1071" s="230">
        <f>ROUND(J1071*H1071,2)</f>
        <v>0</v>
      </c>
      <c r="S1071" s="91"/>
      <c r="T1071" s="231">
        <f>S1071*H1071</f>
        <v>0</v>
      </c>
      <c r="U1071" s="231">
        <v>0</v>
      </c>
      <c r="V1071" s="231">
        <f>U1071*H1071</f>
        <v>0</v>
      </c>
      <c r="W1071" s="231">
        <v>0</v>
      </c>
      <c r="X1071" s="232">
        <f>W1071*H1071</f>
        <v>0</v>
      </c>
      <c r="Y1071" s="38"/>
      <c r="Z1071" s="38"/>
      <c r="AA1071" s="38"/>
      <c r="AB1071" s="38"/>
      <c r="AC1071" s="38"/>
      <c r="AD1071" s="38"/>
      <c r="AE1071" s="38"/>
      <c r="AR1071" s="233" t="s">
        <v>198</v>
      </c>
      <c r="AT1071" s="233" t="s">
        <v>171</v>
      </c>
      <c r="AU1071" s="233" t="s">
        <v>85</v>
      </c>
      <c r="AY1071" s="17" t="s">
        <v>168</v>
      </c>
      <c r="BE1071" s="234">
        <f>IF(O1071="základní",K1071,0)</f>
        <v>0</v>
      </c>
      <c r="BF1071" s="234">
        <f>IF(O1071="snížená",K1071,0)</f>
        <v>0</v>
      </c>
      <c r="BG1071" s="234">
        <f>IF(O1071="zákl. přenesená",K1071,0)</f>
        <v>0</v>
      </c>
      <c r="BH1071" s="234">
        <f>IF(O1071="sníž. přenesená",K1071,0)</f>
        <v>0</v>
      </c>
      <c r="BI1071" s="234">
        <f>IF(O1071="nulová",K1071,0)</f>
        <v>0</v>
      </c>
      <c r="BJ1071" s="17" t="s">
        <v>83</v>
      </c>
      <c r="BK1071" s="234">
        <f>ROUND(P1071*H1071,2)</f>
        <v>0</v>
      </c>
      <c r="BL1071" s="17" t="s">
        <v>198</v>
      </c>
      <c r="BM1071" s="233" t="s">
        <v>1330</v>
      </c>
    </row>
    <row r="1072" s="2" customFormat="1">
      <c r="A1072" s="38"/>
      <c r="B1072" s="39"/>
      <c r="C1072" s="40"/>
      <c r="D1072" s="235" t="s">
        <v>176</v>
      </c>
      <c r="E1072" s="40"/>
      <c r="F1072" s="236" t="s">
        <v>1342</v>
      </c>
      <c r="G1072" s="40"/>
      <c r="H1072" s="40"/>
      <c r="I1072" s="237"/>
      <c r="J1072" s="237"/>
      <c r="K1072" s="40"/>
      <c r="L1072" s="40"/>
      <c r="M1072" s="44"/>
      <c r="N1072" s="238"/>
      <c r="O1072" s="239"/>
      <c r="P1072" s="91"/>
      <c r="Q1072" s="91"/>
      <c r="R1072" s="91"/>
      <c r="S1072" s="91"/>
      <c r="T1072" s="91"/>
      <c r="U1072" s="91"/>
      <c r="V1072" s="91"/>
      <c r="W1072" s="91"/>
      <c r="X1072" s="92"/>
      <c r="Y1072" s="38"/>
      <c r="Z1072" s="38"/>
      <c r="AA1072" s="38"/>
      <c r="AB1072" s="38"/>
      <c r="AC1072" s="38"/>
      <c r="AD1072" s="38"/>
      <c r="AE1072" s="38"/>
      <c r="AT1072" s="17" t="s">
        <v>176</v>
      </c>
      <c r="AU1072" s="17" t="s">
        <v>85</v>
      </c>
    </row>
    <row r="1073" s="13" customFormat="1">
      <c r="A1073" s="13"/>
      <c r="B1073" s="240"/>
      <c r="C1073" s="241"/>
      <c r="D1073" s="235" t="s">
        <v>205</v>
      </c>
      <c r="E1073" s="242" t="s">
        <v>1</v>
      </c>
      <c r="F1073" s="243" t="s">
        <v>1344</v>
      </c>
      <c r="G1073" s="241"/>
      <c r="H1073" s="244">
        <v>0.252</v>
      </c>
      <c r="I1073" s="245"/>
      <c r="J1073" s="245"/>
      <c r="K1073" s="241"/>
      <c r="L1073" s="241"/>
      <c r="M1073" s="246"/>
      <c r="N1073" s="247"/>
      <c r="O1073" s="248"/>
      <c r="P1073" s="248"/>
      <c r="Q1073" s="248"/>
      <c r="R1073" s="248"/>
      <c r="S1073" s="248"/>
      <c r="T1073" s="248"/>
      <c r="U1073" s="248"/>
      <c r="V1073" s="248"/>
      <c r="W1073" s="248"/>
      <c r="X1073" s="249"/>
      <c r="Y1073" s="13"/>
      <c r="Z1073" s="13"/>
      <c r="AA1073" s="13"/>
      <c r="AB1073" s="13"/>
      <c r="AC1073" s="13"/>
      <c r="AD1073" s="13"/>
      <c r="AE1073" s="13"/>
      <c r="AT1073" s="250" t="s">
        <v>205</v>
      </c>
      <c r="AU1073" s="250" t="s">
        <v>85</v>
      </c>
      <c r="AV1073" s="13" t="s">
        <v>85</v>
      </c>
      <c r="AW1073" s="13" t="s">
        <v>5</v>
      </c>
      <c r="AX1073" s="13" t="s">
        <v>76</v>
      </c>
      <c r="AY1073" s="250" t="s">
        <v>168</v>
      </c>
    </row>
    <row r="1074" s="13" customFormat="1">
      <c r="A1074" s="13"/>
      <c r="B1074" s="240"/>
      <c r="C1074" s="241"/>
      <c r="D1074" s="235" t="s">
        <v>205</v>
      </c>
      <c r="E1074" s="242" t="s">
        <v>1</v>
      </c>
      <c r="F1074" s="243" t="s">
        <v>1780</v>
      </c>
      <c r="G1074" s="241"/>
      <c r="H1074" s="244">
        <v>0.098</v>
      </c>
      <c r="I1074" s="245"/>
      <c r="J1074" s="245"/>
      <c r="K1074" s="241"/>
      <c r="L1074" s="241"/>
      <c r="M1074" s="246"/>
      <c r="N1074" s="247"/>
      <c r="O1074" s="248"/>
      <c r="P1074" s="248"/>
      <c r="Q1074" s="248"/>
      <c r="R1074" s="248"/>
      <c r="S1074" s="248"/>
      <c r="T1074" s="248"/>
      <c r="U1074" s="248"/>
      <c r="V1074" s="248"/>
      <c r="W1074" s="248"/>
      <c r="X1074" s="249"/>
      <c r="Y1074" s="13"/>
      <c r="Z1074" s="13"/>
      <c r="AA1074" s="13"/>
      <c r="AB1074" s="13"/>
      <c r="AC1074" s="13"/>
      <c r="AD1074" s="13"/>
      <c r="AE1074" s="13"/>
      <c r="AT1074" s="250" t="s">
        <v>205</v>
      </c>
      <c r="AU1074" s="250" t="s">
        <v>85</v>
      </c>
      <c r="AV1074" s="13" t="s">
        <v>85</v>
      </c>
      <c r="AW1074" s="13" t="s">
        <v>5</v>
      </c>
      <c r="AX1074" s="13" t="s">
        <v>76</v>
      </c>
      <c r="AY1074" s="250" t="s">
        <v>168</v>
      </c>
    </row>
    <row r="1075" s="14" customFormat="1">
      <c r="A1075" s="14"/>
      <c r="B1075" s="251"/>
      <c r="C1075" s="252"/>
      <c r="D1075" s="235" t="s">
        <v>205</v>
      </c>
      <c r="E1075" s="253" t="s">
        <v>1</v>
      </c>
      <c r="F1075" s="254" t="s">
        <v>207</v>
      </c>
      <c r="G1075" s="252"/>
      <c r="H1075" s="255">
        <v>0.35</v>
      </c>
      <c r="I1075" s="256"/>
      <c r="J1075" s="256"/>
      <c r="K1075" s="252"/>
      <c r="L1075" s="252"/>
      <c r="M1075" s="257"/>
      <c r="N1075" s="258"/>
      <c r="O1075" s="259"/>
      <c r="P1075" s="259"/>
      <c r="Q1075" s="259"/>
      <c r="R1075" s="259"/>
      <c r="S1075" s="259"/>
      <c r="T1075" s="259"/>
      <c r="U1075" s="259"/>
      <c r="V1075" s="259"/>
      <c r="W1075" s="259"/>
      <c r="X1075" s="260"/>
      <c r="Y1075" s="14"/>
      <c r="Z1075" s="14"/>
      <c r="AA1075" s="14"/>
      <c r="AB1075" s="14"/>
      <c r="AC1075" s="14"/>
      <c r="AD1075" s="14"/>
      <c r="AE1075" s="14"/>
      <c r="AT1075" s="261" t="s">
        <v>205</v>
      </c>
      <c r="AU1075" s="261" t="s">
        <v>85</v>
      </c>
      <c r="AV1075" s="14" t="s">
        <v>175</v>
      </c>
      <c r="AW1075" s="14" t="s">
        <v>5</v>
      </c>
      <c r="AX1075" s="14" t="s">
        <v>83</v>
      </c>
      <c r="AY1075" s="261" t="s">
        <v>168</v>
      </c>
    </row>
    <row r="1076" s="2" customFormat="1" ht="24.15" customHeight="1">
      <c r="A1076" s="38"/>
      <c r="B1076" s="39"/>
      <c r="C1076" s="221" t="s">
        <v>771</v>
      </c>
      <c r="D1076" s="221" t="s">
        <v>171</v>
      </c>
      <c r="E1076" s="222" t="s">
        <v>1346</v>
      </c>
      <c r="F1076" s="223" t="s">
        <v>1347</v>
      </c>
      <c r="G1076" s="224" t="s">
        <v>203</v>
      </c>
      <c r="H1076" s="225">
        <v>0.35</v>
      </c>
      <c r="I1076" s="226"/>
      <c r="J1076" s="226"/>
      <c r="K1076" s="227">
        <f>ROUND(P1076*H1076,2)</f>
        <v>0</v>
      </c>
      <c r="L1076" s="223" t="s">
        <v>1</v>
      </c>
      <c r="M1076" s="44"/>
      <c r="N1076" s="228" t="s">
        <v>1</v>
      </c>
      <c r="O1076" s="229" t="s">
        <v>39</v>
      </c>
      <c r="P1076" s="230">
        <f>I1076+J1076</f>
        <v>0</v>
      </c>
      <c r="Q1076" s="230">
        <f>ROUND(I1076*H1076,2)</f>
        <v>0</v>
      </c>
      <c r="R1076" s="230">
        <f>ROUND(J1076*H1076,2)</f>
        <v>0</v>
      </c>
      <c r="S1076" s="91"/>
      <c r="T1076" s="231">
        <f>S1076*H1076</f>
        <v>0</v>
      </c>
      <c r="U1076" s="231">
        <v>0</v>
      </c>
      <c r="V1076" s="231">
        <f>U1076*H1076</f>
        <v>0</v>
      </c>
      <c r="W1076" s="231">
        <v>0</v>
      </c>
      <c r="X1076" s="232">
        <f>W1076*H1076</f>
        <v>0</v>
      </c>
      <c r="Y1076" s="38"/>
      <c r="Z1076" s="38"/>
      <c r="AA1076" s="38"/>
      <c r="AB1076" s="38"/>
      <c r="AC1076" s="38"/>
      <c r="AD1076" s="38"/>
      <c r="AE1076" s="38"/>
      <c r="AR1076" s="233" t="s">
        <v>198</v>
      </c>
      <c r="AT1076" s="233" t="s">
        <v>171</v>
      </c>
      <c r="AU1076" s="233" t="s">
        <v>85</v>
      </c>
      <c r="AY1076" s="17" t="s">
        <v>168</v>
      </c>
      <c r="BE1076" s="234">
        <f>IF(O1076="základní",K1076,0)</f>
        <v>0</v>
      </c>
      <c r="BF1076" s="234">
        <f>IF(O1076="snížená",K1076,0)</f>
        <v>0</v>
      </c>
      <c r="BG1076" s="234">
        <f>IF(O1076="zákl. přenesená",K1076,0)</f>
        <v>0</v>
      </c>
      <c r="BH1076" s="234">
        <f>IF(O1076="sníž. přenesená",K1076,0)</f>
        <v>0</v>
      </c>
      <c r="BI1076" s="234">
        <f>IF(O1076="nulová",K1076,0)</f>
        <v>0</v>
      </c>
      <c r="BJ1076" s="17" t="s">
        <v>83</v>
      </c>
      <c r="BK1076" s="234">
        <f>ROUND(P1076*H1076,2)</f>
        <v>0</v>
      </c>
      <c r="BL1076" s="17" t="s">
        <v>198</v>
      </c>
      <c r="BM1076" s="233" t="s">
        <v>1334</v>
      </c>
    </row>
    <row r="1077" s="2" customFormat="1">
      <c r="A1077" s="38"/>
      <c r="B1077" s="39"/>
      <c r="C1077" s="40"/>
      <c r="D1077" s="235" t="s">
        <v>176</v>
      </c>
      <c r="E1077" s="40"/>
      <c r="F1077" s="236" t="s">
        <v>1347</v>
      </c>
      <c r="G1077" s="40"/>
      <c r="H1077" s="40"/>
      <c r="I1077" s="237"/>
      <c r="J1077" s="237"/>
      <c r="K1077" s="40"/>
      <c r="L1077" s="40"/>
      <c r="M1077" s="44"/>
      <c r="N1077" s="238"/>
      <c r="O1077" s="239"/>
      <c r="P1077" s="91"/>
      <c r="Q1077" s="91"/>
      <c r="R1077" s="91"/>
      <c r="S1077" s="91"/>
      <c r="T1077" s="91"/>
      <c r="U1077" s="91"/>
      <c r="V1077" s="91"/>
      <c r="W1077" s="91"/>
      <c r="X1077" s="92"/>
      <c r="Y1077" s="38"/>
      <c r="Z1077" s="38"/>
      <c r="AA1077" s="38"/>
      <c r="AB1077" s="38"/>
      <c r="AC1077" s="38"/>
      <c r="AD1077" s="38"/>
      <c r="AE1077" s="38"/>
      <c r="AT1077" s="17" t="s">
        <v>176</v>
      </c>
      <c r="AU1077" s="17" t="s">
        <v>85</v>
      </c>
    </row>
    <row r="1078" s="12" customFormat="1" ht="22.8" customHeight="1">
      <c r="A1078" s="12"/>
      <c r="B1078" s="204"/>
      <c r="C1078" s="205"/>
      <c r="D1078" s="206" t="s">
        <v>75</v>
      </c>
      <c r="E1078" s="219" t="s">
        <v>1349</v>
      </c>
      <c r="F1078" s="219" t="s">
        <v>1350</v>
      </c>
      <c r="G1078" s="205"/>
      <c r="H1078" s="205"/>
      <c r="I1078" s="208"/>
      <c r="J1078" s="208"/>
      <c r="K1078" s="220">
        <f>BK1078</f>
        <v>0</v>
      </c>
      <c r="L1078" s="205"/>
      <c r="M1078" s="210"/>
      <c r="N1078" s="211"/>
      <c r="O1078" s="212"/>
      <c r="P1078" s="212"/>
      <c r="Q1078" s="213">
        <f>SUM(Q1079:Q1129)</f>
        <v>0</v>
      </c>
      <c r="R1078" s="213">
        <f>SUM(R1079:R1129)</f>
        <v>0</v>
      </c>
      <c r="S1078" s="212"/>
      <c r="T1078" s="214">
        <f>SUM(T1079:T1129)</f>
        <v>0</v>
      </c>
      <c r="U1078" s="212"/>
      <c r="V1078" s="214">
        <f>SUM(V1079:V1129)</f>
        <v>0</v>
      </c>
      <c r="W1078" s="212"/>
      <c r="X1078" s="215">
        <f>SUM(X1079:X1129)</f>
        <v>0</v>
      </c>
      <c r="Y1078" s="12"/>
      <c r="Z1078" s="12"/>
      <c r="AA1078" s="12"/>
      <c r="AB1078" s="12"/>
      <c r="AC1078" s="12"/>
      <c r="AD1078" s="12"/>
      <c r="AE1078" s="12"/>
      <c r="AR1078" s="216" t="s">
        <v>85</v>
      </c>
      <c r="AT1078" s="217" t="s">
        <v>75</v>
      </c>
      <c r="AU1078" s="217" t="s">
        <v>83</v>
      </c>
      <c r="AY1078" s="216" t="s">
        <v>168</v>
      </c>
      <c r="BK1078" s="218">
        <f>SUM(BK1079:BK1129)</f>
        <v>0</v>
      </c>
    </row>
    <row r="1079" s="2" customFormat="1" ht="16.5" customHeight="1">
      <c r="A1079" s="38"/>
      <c r="B1079" s="39"/>
      <c r="C1079" s="221" t="s">
        <v>1335</v>
      </c>
      <c r="D1079" s="221" t="s">
        <v>171</v>
      </c>
      <c r="E1079" s="222" t="s">
        <v>1351</v>
      </c>
      <c r="F1079" s="223" t="s">
        <v>1352</v>
      </c>
      <c r="G1079" s="224" t="s">
        <v>203</v>
      </c>
      <c r="H1079" s="225">
        <v>60.205</v>
      </c>
      <c r="I1079" s="226"/>
      <c r="J1079" s="226"/>
      <c r="K1079" s="227">
        <f>ROUND(P1079*H1079,2)</f>
        <v>0</v>
      </c>
      <c r="L1079" s="223" t="s">
        <v>1</v>
      </c>
      <c r="M1079" s="44"/>
      <c r="N1079" s="228" t="s">
        <v>1</v>
      </c>
      <c r="O1079" s="229" t="s">
        <v>39</v>
      </c>
      <c r="P1079" s="230">
        <f>I1079+J1079</f>
        <v>0</v>
      </c>
      <c r="Q1079" s="230">
        <f>ROUND(I1079*H1079,2)</f>
        <v>0</v>
      </c>
      <c r="R1079" s="230">
        <f>ROUND(J1079*H1079,2)</f>
        <v>0</v>
      </c>
      <c r="S1079" s="91"/>
      <c r="T1079" s="231">
        <f>S1079*H1079</f>
        <v>0</v>
      </c>
      <c r="U1079" s="231">
        <v>0</v>
      </c>
      <c r="V1079" s="231">
        <f>U1079*H1079</f>
        <v>0</v>
      </c>
      <c r="W1079" s="231">
        <v>0</v>
      </c>
      <c r="X1079" s="232">
        <f>W1079*H1079</f>
        <v>0</v>
      </c>
      <c r="Y1079" s="38"/>
      <c r="Z1079" s="38"/>
      <c r="AA1079" s="38"/>
      <c r="AB1079" s="38"/>
      <c r="AC1079" s="38"/>
      <c r="AD1079" s="38"/>
      <c r="AE1079" s="38"/>
      <c r="AR1079" s="233" t="s">
        <v>198</v>
      </c>
      <c r="AT1079" s="233" t="s">
        <v>171</v>
      </c>
      <c r="AU1079" s="233" t="s">
        <v>85</v>
      </c>
      <c r="AY1079" s="17" t="s">
        <v>168</v>
      </c>
      <c r="BE1079" s="234">
        <f>IF(O1079="základní",K1079,0)</f>
        <v>0</v>
      </c>
      <c r="BF1079" s="234">
        <f>IF(O1079="snížená",K1079,0)</f>
        <v>0</v>
      </c>
      <c r="BG1079" s="234">
        <f>IF(O1079="zákl. přenesená",K1079,0)</f>
        <v>0</v>
      </c>
      <c r="BH1079" s="234">
        <f>IF(O1079="sníž. přenesená",K1079,0)</f>
        <v>0</v>
      </c>
      <c r="BI1079" s="234">
        <f>IF(O1079="nulová",K1079,0)</f>
        <v>0</v>
      </c>
      <c r="BJ1079" s="17" t="s">
        <v>83</v>
      </c>
      <c r="BK1079" s="234">
        <f>ROUND(P1079*H1079,2)</f>
        <v>0</v>
      </c>
      <c r="BL1079" s="17" t="s">
        <v>198</v>
      </c>
      <c r="BM1079" s="233" t="s">
        <v>1338</v>
      </c>
    </row>
    <row r="1080" s="2" customFormat="1">
      <c r="A1080" s="38"/>
      <c r="B1080" s="39"/>
      <c r="C1080" s="40"/>
      <c r="D1080" s="235" t="s">
        <v>176</v>
      </c>
      <c r="E1080" s="40"/>
      <c r="F1080" s="236" t="s">
        <v>1352</v>
      </c>
      <c r="G1080" s="40"/>
      <c r="H1080" s="40"/>
      <c r="I1080" s="237"/>
      <c r="J1080" s="237"/>
      <c r="K1080" s="40"/>
      <c r="L1080" s="40"/>
      <c r="M1080" s="44"/>
      <c r="N1080" s="238"/>
      <c r="O1080" s="239"/>
      <c r="P1080" s="91"/>
      <c r="Q1080" s="91"/>
      <c r="R1080" s="91"/>
      <c r="S1080" s="91"/>
      <c r="T1080" s="91"/>
      <c r="U1080" s="91"/>
      <c r="V1080" s="91"/>
      <c r="W1080" s="91"/>
      <c r="X1080" s="92"/>
      <c r="Y1080" s="38"/>
      <c r="Z1080" s="38"/>
      <c r="AA1080" s="38"/>
      <c r="AB1080" s="38"/>
      <c r="AC1080" s="38"/>
      <c r="AD1080" s="38"/>
      <c r="AE1080" s="38"/>
      <c r="AT1080" s="17" t="s">
        <v>176</v>
      </c>
      <c r="AU1080" s="17" t="s">
        <v>85</v>
      </c>
    </row>
    <row r="1081" s="13" customFormat="1">
      <c r="A1081" s="13"/>
      <c r="B1081" s="240"/>
      <c r="C1081" s="241"/>
      <c r="D1081" s="235" t="s">
        <v>205</v>
      </c>
      <c r="E1081" s="242" t="s">
        <v>1</v>
      </c>
      <c r="F1081" s="243" t="s">
        <v>1781</v>
      </c>
      <c r="G1081" s="241"/>
      <c r="H1081" s="244">
        <v>60.205</v>
      </c>
      <c r="I1081" s="245"/>
      <c r="J1081" s="245"/>
      <c r="K1081" s="241"/>
      <c r="L1081" s="241"/>
      <c r="M1081" s="246"/>
      <c r="N1081" s="247"/>
      <c r="O1081" s="248"/>
      <c r="P1081" s="248"/>
      <c r="Q1081" s="248"/>
      <c r="R1081" s="248"/>
      <c r="S1081" s="248"/>
      <c r="T1081" s="248"/>
      <c r="U1081" s="248"/>
      <c r="V1081" s="248"/>
      <c r="W1081" s="248"/>
      <c r="X1081" s="249"/>
      <c r="Y1081" s="13"/>
      <c r="Z1081" s="13"/>
      <c r="AA1081" s="13"/>
      <c r="AB1081" s="13"/>
      <c r="AC1081" s="13"/>
      <c r="AD1081" s="13"/>
      <c r="AE1081" s="13"/>
      <c r="AT1081" s="250" t="s">
        <v>205</v>
      </c>
      <c r="AU1081" s="250" t="s">
        <v>85</v>
      </c>
      <c r="AV1081" s="13" t="s">
        <v>85</v>
      </c>
      <c r="AW1081" s="13" t="s">
        <v>5</v>
      </c>
      <c r="AX1081" s="13" t="s">
        <v>76</v>
      </c>
      <c r="AY1081" s="250" t="s">
        <v>168</v>
      </c>
    </row>
    <row r="1082" s="14" customFormat="1">
      <c r="A1082" s="14"/>
      <c r="B1082" s="251"/>
      <c r="C1082" s="252"/>
      <c r="D1082" s="235" t="s">
        <v>205</v>
      </c>
      <c r="E1082" s="253" t="s">
        <v>1</v>
      </c>
      <c r="F1082" s="254" t="s">
        <v>207</v>
      </c>
      <c r="G1082" s="252"/>
      <c r="H1082" s="255">
        <v>60.205</v>
      </c>
      <c r="I1082" s="256"/>
      <c r="J1082" s="256"/>
      <c r="K1082" s="252"/>
      <c r="L1082" s="252"/>
      <c r="M1082" s="257"/>
      <c r="N1082" s="258"/>
      <c r="O1082" s="259"/>
      <c r="P1082" s="259"/>
      <c r="Q1082" s="259"/>
      <c r="R1082" s="259"/>
      <c r="S1082" s="259"/>
      <c r="T1082" s="259"/>
      <c r="U1082" s="259"/>
      <c r="V1082" s="259"/>
      <c r="W1082" s="259"/>
      <c r="X1082" s="260"/>
      <c r="Y1082" s="14"/>
      <c r="Z1082" s="14"/>
      <c r="AA1082" s="14"/>
      <c r="AB1082" s="14"/>
      <c r="AC1082" s="14"/>
      <c r="AD1082" s="14"/>
      <c r="AE1082" s="14"/>
      <c r="AT1082" s="261" t="s">
        <v>205</v>
      </c>
      <c r="AU1082" s="261" t="s">
        <v>85</v>
      </c>
      <c r="AV1082" s="14" t="s">
        <v>175</v>
      </c>
      <c r="AW1082" s="14" t="s">
        <v>5</v>
      </c>
      <c r="AX1082" s="14" t="s">
        <v>83</v>
      </c>
      <c r="AY1082" s="261" t="s">
        <v>168</v>
      </c>
    </row>
    <row r="1083" s="2" customFormat="1" ht="16.5" customHeight="1">
      <c r="A1083" s="38"/>
      <c r="B1083" s="39"/>
      <c r="C1083" s="221" t="s">
        <v>772</v>
      </c>
      <c r="D1083" s="221" t="s">
        <v>171</v>
      </c>
      <c r="E1083" s="222" t="s">
        <v>1356</v>
      </c>
      <c r="F1083" s="223" t="s">
        <v>1357</v>
      </c>
      <c r="G1083" s="224" t="s">
        <v>203</v>
      </c>
      <c r="H1083" s="225">
        <v>256.11</v>
      </c>
      <c r="I1083" s="226"/>
      <c r="J1083" s="226"/>
      <c r="K1083" s="227">
        <f>ROUND(P1083*H1083,2)</f>
        <v>0</v>
      </c>
      <c r="L1083" s="223" t="s">
        <v>1</v>
      </c>
      <c r="M1083" s="44"/>
      <c r="N1083" s="228" t="s">
        <v>1</v>
      </c>
      <c r="O1083" s="229" t="s">
        <v>39</v>
      </c>
      <c r="P1083" s="230">
        <f>I1083+J1083</f>
        <v>0</v>
      </c>
      <c r="Q1083" s="230">
        <f>ROUND(I1083*H1083,2)</f>
        <v>0</v>
      </c>
      <c r="R1083" s="230">
        <f>ROUND(J1083*H1083,2)</f>
        <v>0</v>
      </c>
      <c r="S1083" s="91"/>
      <c r="T1083" s="231">
        <f>S1083*H1083</f>
        <v>0</v>
      </c>
      <c r="U1083" s="231">
        <v>0</v>
      </c>
      <c r="V1083" s="231">
        <f>U1083*H1083</f>
        <v>0</v>
      </c>
      <c r="W1083" s="231">
        <v>0</v>
      </c>
      <c r="X1083" s="232">
        <f>W1083*H1083</f>
        <v>0</v>
      </c>
      <c r="Y1083" s="38"/>
      <c r="Z1083" s="38"/>
      <c r="AA1083" s="38"/>
      <c r="AB1083" s="38"/>
      <c r="AC1083" s="38"/>
      <c r="AD1083" s="38"/>
      <c r="AE1083" s="38"/>
      <c r="AR1083" s="233" t="s">
        <v>198</v>
      </c>
      <c r="AT1083" s="233" t="s">
        <v>171</v>
      </c>
      <c r="AU1083" s="233" t="s">
        <v>85</v>
      </c>
      <c r="AY1083" s="17" t="s">
        <v>168</v>
      </c>
      <c r="BE1083" s="234">
        <f>IF(O1083="základní",K1083,0)</f>
        <v>0</v>
      </c>
      <c r="BF1083" s="234">
        <f>IF(O1083="snížená",K1083,0)</f>
        <v>0</v>
      </c>
      <c r="BG1083" s="234">
        <f>IF(O1083="zákl. přenesená",K1083,0)</f>
        <v>0</v>
      </c>
      <c r="BH1083" s="234">
        <f>IF(O1083="sníž. přenesená",K1083,0)</f>
        <v>0</v>
      </c>
      <c r="BI1083" s="234">
        <f>IF(O1083="nulová",K1083,0)</f>
        <v>0</v>
      </c>
      <c r="BJ1083" s="17" t="s">
        <v>83</v>
      </c>
      <c r="BK1083" s="234">
        <f>ROUND(P1083*H1083,2)</f>
        <v>0</v>
      </c>
      <c r="BL1083" s="17" t="s">
        <v>198</v>
      </c>
      <c r="BM1083" s="233" t="s">
        <v>1343</v>
      </c>
    </row>
    <row r="1084" s="2" customFormat="1">
      <c r="A1084" s="38"/>
      <c r="B1084" s="39"/>
      <c r="C1084" s="40"/>
      <c r="D1084" s="235" t="s">
        <v>176</v>
      </c>
      <c r="E1084" s="40"/>
      <c r="F1084" s="236" t="s">
        <v>1357</v>
      </c>
      <c r="G1084" s="40"/>
      <c r="H1084" s="40"/>
      <c r="I1084" s="237"/>
      <c r="J1084" s="237"/>
      <c r="K1084" s="40"/>
      <c r="L1084" s="40"/>
      <c r="M1084" s="44"/>
      <c r="N1084" s="238"/>
      <c r="O1084" s="239"/>
      <c r="P1084" s="91"/>
      <c r="Q1084" s="91"/>
      <c r="R1084" s="91"/>
      <c r="S1084" s="91"/>
      <c r="T1084" s="91"/>
      <c r="U1084" s="91"/>
      <c r="V1084" s="91"/>
      <c r="W1084" s="91"/>
      <c r="X1084" s="92"/>
      <c r="Y1084" s="38"/>
      <c r="Z1084" s="38"/>
      <c r="AA1084" s="38"/>
      <c r="AB1084" s="38"/>
      <c r="AC1084" s="38"/>
      <c r="AD1084" s="38"/>
      <c r="AE1084" s="38"/>
      <c r="AT1084" s="17" t="s">
        <v>176</v>
      </c>
      <c r="AU1084" s="17" t="s">
        <v>85</v>
      </c>
    </row>
    <row r="1085" s="13" customFormat="1">
      <c r="A1085" s="13"/>
      <c r="B1085" s="240"/>
      <c r="C1085" s="241"/>
      <c r="D1085" s="235" t="s">
        <v>205</v>
      </c>
      <c r="E1085" s="242" t="s">
        <v>1</v>
      </c>
      <c r="F1085" s="243" t="s">
        <v>585</v>
      </c>
      <c r="G1085" s="241"/>
      <c r="H1085" s="244">
        <v>197.2</v>
      </c>
      <c r="I1085" s="245"/>
      <c r="J1085" s="245"/>
      <c r="K1085" s="241"/>
      <c r="L1085" s="241"/>
      <c r="M1085" s="246"/>
      <c r="N1085" s="247"/>
      <c r="O1085" s="248"/>
      <c r="P1085" s="248"/>
      <c r="Q1085" s="248"/>
      <c r="R1085" s="248"/>
      <c r="S1085" s="248"/>
      <c r="T1085" s="248"/>
      <c r="U1085" s="248"/>
      <c r="V1085" s="248"/>
      <c r="W1085" s="248"/>
      <c r="X1085" s="249"/>
      <c r="Y1085" s="13"/>
      <c r="Z1085" s="13"/>
      <c r="AA1085" s="13"/>
      <c r="AB1085" s="13"/>
      <c r="AC1085" s="13"/>
      <c r="AD1085" s="13"/>
      <c r="AE1085" s="13"/>
      <c r="AT1085" s="250" t="s">
        <v>205</v>
      </c>
      <c r="AU1085" s="250" t="s">
        <v>85</v>
      </c>
      <c r="AV1085" s="13" t="s">
        <v>85</v>
      </c>
      <c r="AW1085" s="13" t="s">
        <v>5</v>
      </c>
      <c r="AX1085" s="13" t="s">
        <v>76</v>
      </c>
      <c r="AY1085" s="250" t="s">
        <v>168</v>
      </c>
    </row>
    <row r="1086" s="13" customFormat="1">
      <c r="A1086" s="13"/>
      <c r="B1086" s="240"/>
      <c r="C1086" s="241"/>
      <c r="D1086" s="235" t="s">
        <v>205</v>
      </c>
      <c r="E1086" s="242" t="s">
        <v>1</v>
      </c>
      <c r="F1086" s="243" t="s">
        <v>586</v>
      </c>
      <c r="G1086" s="241"/>
      <c r="H1086" s="244">
        <v>51.5</v>
      </c>
      <c r="I1086" s="245"/>
      <c r="J1086" s="245"/>
      <c r="K1086" s="241"/>
      <c r="L1086" s="241"/>
      <c r="M1086" s="246"/>
      <c r="N1086" s="247"/>
      <c r="O1086" s="248"/>
      <c r="P1086" s="248"/>
      <c r="Q1086" s="248"/>
      <c r="R1086" s="248"/>
      <c r="S1086" s="248"/>
      <c r="T1086" s="248"/>
      <c r="U1086" s="248"/>
      <c r="V1086" s="248"/>
      <c r="W1086" s="248"/>
      <c r="X1086" s="249"/>
      <c r="Y1086" s="13"/>
      <c r="Z1086" s="13"/>
      <c r="AA1086" s="13"/>
      <c r="AB1086" s="13"/>
      <c r="AC1086" s="13"/>
      <c r="AD1086" s="13"/>
      <c r="AE1086" s="13"/>
      <c r="AT1086" s="250" t="s">
        <v>205</v>
      </c>
      <c r="AU1086" s="250" t="s">
        <v>85</v>
      </c>
      <c r="AV1086" s="13" t="s">
        <v>85</v>
      </c>
      <c r="AW1086" s="13" t="s">
        <v>5</v>
      </c>
      <c r="AX1086" s="13" t="s">
        <v>76</v>
      </c>
      <c r="AY1086" s="250" t="s">
        <v>168</v>
      </c>
    </row>
    <row r="1087" s="13" customFormat="1">
      <c r="A1087" s="13"/>
      <c r="B1087" s="240"/>
      <c r="C1087" s="241"/>
      <c r="D1087" s="235" t="s">
        <v>205</v>
      </c>
      <c r="E1087" s="242" t="s">
        <v>1</v>
      </c>
      <c r="F1087" s="243" t="s">
        <v>1782</v>
      </c>
      <c r="G1087" s="241"/>
      <c r="H1087" s="244">
        <v>7.41</v>
      </c>
      <c r="I1087" s="245"/>
      <c r="J1087" s="245"/>
      <c r="K1087" s="241"/>
      <c r="L1087" s="241"/>
      <c r="M1087" s="246"/>
      <c r="N1087" s="247"/>
      <c r="O1087" s="248"/>
      <c r="P1087" s="248"/>
      <c r="Q1087" s="248"/>
      <c r="R1087" s="248"/>
      <c r="S1087" s="248"/>
      <c r="T1087" s="248"/>
      <c r="U1087" s="248"/>
      <c r="V1087" s="248"/>
      <c r="W1087" s="248"/>
      <c r="X1087" s="249"/>
      <c r="Y1087" s="13"/>
      <c r="Z1087" s="13"/>
      <c r="AA1087" s="13"/>
      <c r="AB1087" s="13"/>
      <c r="AC1087" s="13"/>
      <c r="AD1087" s="13"/>
      <c r="AE1087" s="13"/>
      <c r="AT1087" s="250" t="s">
        <v>205</v>
      </c>
      <c r="AU1087" s="250" t="s">
        <v>85</v>
      </c>
      <c r="AV1087" s="13" t="s">
        <v>85</v>
      </c>
      <c r="AW1087" s="13" t="s">
        <v>5</v>
      </c>
      <c r="AX1087" s="13" t="s">
        <v>76</v>
      </c>
      <c r="AY1087" s="250" t="s">
        <v>168</v>
      </c>
    </row>
    <row r="1088" s="14" customFormat="1">
      <c r="A1088" s="14"/>
      <c r="B1088" s="251"/>
      <c r="C1088" s="252"/>
      <c r="D1088" s="235" t="s">
        <v>205</v>
      </c>
      <c r="E1088" s="253" t="s">
        <v>1</v>
      </c>
      <c r="F1088" s="254" t="s">
        <v>207</v>
      </c>
      <c r="G1088" s="252"/>
      <c r="H1088" s="255">
        <v>256.11</v>
      </c>
      <c r="I1088" s="256"/>
      <c r="J1088" s="256"/>
      <c r="K1088" s="252"/>
      <c r="L1088" s="252"/>
      <c r="M1088" s="257"/>
      <c r="N1088" s="258"/>
      <c r="O1088" s="259"/>
      <c r="P1088" s="259"/>
      <c r="Q1088" s="259"/>
      <c r="R1088" s="259"/>
      <c r="S1088" s="259"/>
      <c r="T1088" s="259"/>
      <c r="U1088" s="259"/>
      <c r="V1088" s="259"/>
      <c r="W1088" s="259"/>
      <c r="X1088" s="260"/>
      <c r="Y1088" s="14"/>
      <c r="Z1088" s="14"/>
      <c r="AA1088" s="14"/>
      <c r="AB1088" s="14"/>
      <c r="AC1088" s="14"/>
      <c r="AD1088" s="14"/>
      <c r="AE1088" s="14"/>
      <c r="AT1088" s="261" t="s">
        <v>205</v>
      </c>
      <c r="AU1088" s="261" t="s">
        <v>85</v>
      </c>
      <c r="AV1088" s="14" t="s">
        <v>175</v>
      </c>
      <c r="AW1088" s="14" t="s">
        <v>5</v>
      </c>
      <c r="AX1088" s="14" t="s">
        <v>83</v>
      </c>
      <c r="AY1088" s="261" t="s">
        <v>168</v>
      </c>
    </row>
    <row r="1089" s="2" customFormat="1" ht="16.5" customHeight="1">
      <c r="A1089" s="38"/>
      <c r="B1089" s="39"/>
      <c r="C1089" s="262" t="s">
        <v>1345</v>
      </c>
      <c r="D1089" s="262" t="s">
        <v>304</v>
      </c>
      <c r="E1089" s="263" t="s">
        <v>1359</v>
      </c>
      <c r="F1089" s="264" t="s">
        <v>1360</v>
      </c>
      <c r="G1089" s="265" t="s">
        <v>203</v>
      </c>
      <c r="H1089" s="266">
        <v>268.916</v>
      </c>
      <c r="I1089" s="267"/>
      <c r="J1089" s="268"/>
      <c r="K1089" s="269">
        <f>ROUND(P1089*H1089,2)</f>
        <v>0</v>
      </c>
      <c r="L1089" s="264" t="s">
        <v>1</v>
      </c>
      <c r="M1089" s="270"/>
      <c r="N1089" s="271" t="s">
        <v>1</v>
      </c>
      <c r="O1089" s="229" t="s">
        <v>39</v>
      </c>
      <c r="P1089" s="230">
        <f>I1089+J1089</f>
        <v>0</v>
      </c>
      <c r="Q1089" s="230">
        <f>ROUND(I1089*H1089,2)</f>
        <v>0</v>
      </c>
      <c r="R1089" s="230">
        <f>ROUND(J1089*H1089,2)</f>
        <v>0</v>
      </c>
      <c r="S1089" s="91"/>
      <c r="T1089" s="231">
        <f>S1089*H1089</f>
        <v>0</v>
      </c>
      <c r="U1089" s="231">
        <v>0</v>
      </c>
      <c r="V1089" s="231">
        <f>U1089*H1089</f>
        <v>0</v>
      </c>
      <c r="W1089" s="231">
        <v>0</v>
      </c>
      <c r="X1089" s="232">
        <f>W1089*H1089</f>
        <v>0</v>
      </c>
      <c r="Y1089" s="38"/>
      <c r="Z1089" s="38"/>
      <c r="AA1089" s="38"/>
      <c r="AB1089" s="38"/>
      <c r="AC1089" s="38"/>
      <c r="AD1089" s="38"/>
      <c r="AE1089" s="38"/>
      <c r="AR1089" s="233" t="s">
        <v>236</v>
      </c>
      <c r="AT1089" s="233" t="s">
        <v>304</v>
      </c>
      <c r="AU1089" s="233" t="s">
        <v>85</v>
      </c>
      <c r="AY1089" s="17" t="s">
        <v>168</v>
      </c>
      <c r="BE1089" s="234">
        <f>IF(O1089="základní",K1089,0)</f>
        <v>0</v>
      </c>
      <c r="BF1089" s="234">
        <f>IF(O1089="snížená",K1089,0)</f>
        <v>0</v>
      </c>
      <c r="BG1089" s="234">
        <f>IF(O1089="zákl. přenesená",K1089,0)</f>
        <v>0</v>
      </c>
      <c r="BH1089" s="234">
        <f>IF(O1089="sníž. přenesená",K1089,0)</f>
        <v>0</v>
      </c>
      <c r="BI1089" s="234">
        <f>IF(O1089="nulová",K1089,0)</f>
        <v>0</v>
      </c>
      <c r="BJ1089" s="17" t="s">
        <v>83</v>
      </c>
      <c r="BK1089" s="234">
        <f>ROUND(P1089*H1089,2)</f>
        <v>0</v>
      </c>
      <c r="BL1089" s="17" t="s">
        <v>198</v>
      </c>
      <c r="BM1089" s="233" t="s">
        <v>1348</v>
      </c>
    </row>
    <row r="1090" s="2" customFormat="1">
      <c r="A1090" s="38"/>
      <c r="B1090" s="39"/>
      <c r="C1090" s="40"/>
      <c r="D1090" s="235" t="s">
        <v>176</v>
      </c>
      <c r="E1090" s="40"/>
      <c r="F1090" s="236" t="s">
        <v>1360</v>
      </c>
      <c r="G1090" s="40"/>
      <c r="H1090" s="40"/>
      <c r="I1090" s="237"/>
      <c r="J1090" s="237"/>
      <c r="K1090" s="40"/>
      <c r="L1090" s="40"/>
      <c r="M1090" s="44"/>
      <c r="N1090" s="238"/>
      <c r="O1090" s="239"/>
      <c r="P1090" s="91"/>
      <c r="Q1090" s="91"/>
      <c r="R1090" s="91"/>
      <c r="S1090" s="91"/>
      <c r="T1090" s="91"/>
      <c r="U1090" s="91"/>
      <c r="V1090" s="91"/>
      <c r="W1090" s="91"/>
      <c r="X1090" s="92"/>
      <c r="Y1090" s="38"/>
      <c r="Z1090" s="38"/>
      <c r="AA1090" s="38"/>
      <c r="AB1090" s="38"/>
      <c r="AC1090" s="38"/>
      <c r="AD1090" s="38"/>
      <c r="AE1090" s="38"/>
      <c r="AT1090" s="17" t="s">
        <v>176</v>
      </c>
      <c r="AU1090" s="17" t="s">
        <v>85</v>
      </c>
    </row>
    <row r="1091" s="13" customFormat="1">
      <c r="A1091" s="13"/>
      <c r="B1091" s="240"/>
      <c r="C1091" s="241"/>
      <c r="D1091" s="235" t="s">
        <v>205</v>
      </c>
      <c r="E1091" s="242" t="s">
        <v>1</v>
      </c>
      <c r="F1091" s="243" t="s">
        <v>1783</v>
      </c>
      <c r="G1091" s="241"/>
      <c r="H1091" s="244">
        <v>268.916</v>
      </c>
      <c r="I1091" s="245"/>
      <c r="J1091" s="245"/>
      <c r="K1091" s="241"/>
      <c r="L1091" s="241"/>
      <c r="M1091" s="246"/>
      <c r="N1091" s="247"/>
      <c r="O1091" s="248"/>
      <c r="P1091" s="248"/>
      <c r="Q1091" s="248"/>
      <c r="R1091" s="248"/>
      <c r="S1091" s="248"/>
      <c r="T1091" s="248"/>
      <c r="U1091" s="248"/>
      <c r="V1091" s="248"/>
      <c r="W1091" s="248"/>
      <c r="X1091" s="249"/>
      <c r="Y1091" s="13"/>
      <c r="Z1091" s="13"/>
      <c r="AA1091" s="13"/>
      <c r="AB1091" s="13"/>
      <c r="AC1091" s="13"/>
      <c r="AD1091" s="13"/>
      <c r="AE1091" s="13"/>
      <c r="AT1091" s="250" t="s">
        <v>205</v>
      </c>
      <c r="AU1091" s="250" t="s">
        <v>85</v>
      </c>
      <c r="AV1091" s="13" t="s">
        <v>85</v>
      </c>
      <c r="AW1091" s="13" t="s">
        <v>5</v>
      </c>
      <c r="AX1091" s="13" t="s">
        <v>76</v>
      </c>
      <c r="AY1091" s="250" t="s">
        <v>168</v>
      </c>
    </row>
    <row r="1092" s="14" customFormat="1">
      <c r="A1092" s="14"/>
      <c r="B1092" s="251"/>
      <c r="C1092" s="252"/>
      <c r="D1092" s="235" t="s">
        <v>205</v>
      </c>
      <c r="E1092" s="253" t="s">
        <v>1</v>
      </c>
      <c r="F1092" s="254" t="s">
        <v>207</v>
      </c>
      <c r="G1092" s="252"/>
      <c r="H1092" s="255">
        <v>268.916</v>
      </c>
      <c r="I1092" s="256"/>
      <c r="J1092" s="256"/>
      <c r="K1092" s="252"/>
      <c r="L1092" s="252"/>
      <c r="M1092" s="257"/>
      <c r="N1092" s="258"/>
      <c r="O1092" s="259"/>
      <c r="P1092" s="259"/>
      <c r="Q1092" s="259"/>
      <c r="R1092" s="259"/>
      <c r="S1092" s="259"/>
      <c r="T1092" s="259"/>
      <c r="U1092" s="259"/>
      <c r="V1092" s="259"/>
      <c r="W1092" s="259"/>
      <c r="X1092" s="260"/>
      <c r="Y1092" s="14"/>
      <c r="Z1092" s="14"/>
      <c r="AA1092" s="14"/>
      <c r="AB1092" s="14"/>
      <c r="AC1092" s="14"/>
      <c r="AD1092" s="14"/>
      <c r="AE1092" s="14"/>
      <c r="AT1092" s="261" t="s">
        <v>205</v>
      </c>
      <c r="AU1092" s="261" t="s">
        <v>85</v>
      </c>
      <c r="AV1092" s="14" t="s">
        <v>175</v>
      </c>
      <c r="AW1092" s="14" t="s">
        <v>5</v>
      </c>
      <c r="AX1092" s="14" t="s">
        <v>83</v>
      </c>
      <c r="AY1092" s="261" t="s">
        <v>168</v>
      </c>
    </row>
    <row r="1093" s="2" customFormat="1" ht="21.75" customHeight="1">
      <c r="A1093" s="38"/>
      <c r="B1093" s="39"/>
      <c r="C1093" s="221" t="s">
        <v>777</v>
      </c>
      <c r="D1093" s="221" t="s">
        <v>171</v>
      </c>
      <c r="E1093" s="222" t="s">
        <v>1364</v>
      </c>
      <c r="F1093" s="223" t="s">
        <v>1365</v>
      </c>
      <c r="G1093" s="224" t="s">
        <v>203</v>
      </c>
      <c r="H1093" s="225">
        <v>137.02699999999998</v>
      </c>
      <c r="I1093" s="226"/>
      <c r="J1093" s="226"/>
      <c r="K1093" s="227">
        <f>ROUND(P1093*H1093,2)</f>
        <v>0</v>
      </c>
      <c r="L1093" s="223" t="s">
        <v>1</v>
      </c>
      <c r="M1093" s="44"/>
      <c r="N1093" s="228" t="s">
        <v>1</v>
      </c>
      <c r="O1093" s="229" t="s">
        <v>39</v>
      </c>
      <c r="P1093" s="230">
        <f>I1093+J1093</f>
        <v>0</v>
      </c>
      <c r="Q1093" s="230">
        <f>ROUND(I1093*H1093,2)</f>
        <v>0</v>
      </c>
      <c r="R1093" s="230">
        <f>ROUND(J1093*H1093,2)</f>
        <v>0</v>
      </c>
      <c r="S1093" s="91"/>
      <c r="T1093" s="231">
        <f>S1093*H1093</f>
        <v>0</v>
      </c>
      <c r="U1093" s="231">
        <v>0</v>
      </c>
      <c r="V1093" s="231">
        <f>U1093*H1093</f>
        <v>0</v>
      </c>
      <c r="W1093" s="231">
        <v>0</v>
      </c>
      <c r="X1093" s="232">
        <f>W1093*H1093</f>
        <v>0</v>
      </c>
      <c r="Y1093" s="38"/>
      <c r="Z1093" s="38"/>
      <c r="AA1093" s="38"/>
      <c r="AB1093" s="38"/>
      <c r="AC1093" s="38"/>
      <c r="AD1093" s="38"/>
      <c r="AE1093" s="38"/>
      <c r="AR1093" s="233" t="s">
        <v>198</v>
      </c>
      <c r="AT1093" s="233" t="s">
        <v>171</v>
      </c>
      <c r="AU1093" s="233" t="s">
        <v>85</v>
      </c>
      <c r="AY1093" s="17" t="s">
        <v>168</v>
      </c>
      <c r="BE1093" s="234">
        <f>IF(O1093="základní",K1093,0)</f>
        <v>0</v>
      </c>
      <c r="BF1093" s="234">
        <f>IF(O1093="snížená",K1093,0)</f>
        <v>0</v>
      </c>
      <c r="BG1093" s="234">
        <f>IF(O1093="zákl. přenesená",K1093,0)</f>
        <v>0</v>
      </c>
      <c r="BH1093" s="234">
        <f>IF(O1093="sníž. přenesená",K1093,0)</f>
        <v>0</v>
      </c>
      <c r="BI1093" s="234">
        <f>IF(O1093="nulová",K1093,0)</f>
        <v>0</v>
      </c>
      <c r="BJ1093" s="17" t="s">
        <v>83</v>
      </c>
      <c r="BK1093" s="234">
        <f>ROUND(P1093*H1093,2)</f>
        <v>0</v>
      </c>
      <c r="BL1093" s="17" t="s">
        <v>198</v>
      </c>
      <c r="BM1093" s="233" t="s">
        <v>1353</v>
      </c>
    </row>
    <row r="1094" s="2" customFormat="1">
      <c r="A1094" s="38"/>
      <c r="B1094" s="39"/>
      <c r="C1094" s="40"/>
      <c r="D1094" s="235" t="s">
        <v>176</v>
      </c>
      <c r="E1094" s="40"/>
      <c r="F1094" s="236" t="s">
        <v>1365</v>
      </c>
      <c r="G1094" s="40"/>
      <c r="H1094" s="40"/>
      <c r="I1094" s="237"/>
      <c r="J1094" s="237"/>
      <c r="K1094" s="40"/>
      <c r="L1094" s="40"/>
      <c r="M1094" s="44"/>
      <c r="N1094" s="238"/>
      <c r="O1094" s="239"/>
      <c r="P1094" s="91"/>
      <c r="Q1094" s="91"/>
      <c r="R1094" s="91"/>
      <c r="S1094" s="91"/>
      <c r="T1094" s="91"/>
      <c r="U1094" s="91"/>
      <c r="V1094" s="91"/>
      <c r="W1094" s="91"/>
      <c r="X1094" s="92"/>
      <c r="Y1094" s="38"/>
      <c r="Z1094" s="38"/>
      <c r="AA1094" s="38"/>
      <c r="AB1094" s="38"/>
      <c r="AC1094" s="38"/>
      <c r="AD1094" s="38"/>
      <c r="AE1094" s="38"/>
      <c r="AT1094" s="17" t="s">
        <v>176</v>
      </c>
      <c r="AU1094" s="17" t="s">
        <v>85</v>
      </c>
    </row>
    <row r="1095" s="13" customFormat="1">
      <c r="A1095" s="13"/>
      <c r="B1095" s="240"/>
      <c r="C1095" s="241"/>
      <c r="D1095" s="235" t="s">
        <v>205</v>
      </c>
      <c r="E1095" s="242" t="s">
        <v>1</v>
      </c>
      <c r="F1095" s="243" t="s">
        <v>1784</v>
      </c>
      <c r="G1095" s="241"/>
      <c r="H1095" s="244">
        <v>107.184</v>
      </c>
      <c r="I1095" s="245"/>
      <c r="J1095" s="245"/>
      <c r="K1095" s="241"/>
      <c r="L1095" s="241"/>
      <c r="M1095" s="246"/>
      <c r="N1095" s="247"/>
      <c r="O1095" s="248"/>
      <c r="P1095" s="248"/>
      <c r="Q1095" s="248"/>
      <c r="R1095" s="248"/>
      <c r="S1095" s="248"/>
      <c r="T1095" s="248"/>
      <c r="U1095" s="248"/>
      <c r="V1095" s="248"/>
      <c r="W1095" s="248"/>
      <c r="X1095" s="249"/>
      <c r="Y1095" s="13"/>
      <c r="Z1095" s="13"/>
      <c r="AA1095" s="13"/>
      <c r="AB1095" s="13"/>
      <c r="AC1095" s="13"/>
      <c r="AD1095" s="13"/>
      <c r="AE1095" s="13"/>
      <c r="AT1095" s="250" t="s">
        <v>205</v>
      </c>
      <c r="AU1095" s="250" t="s">
        <v>85</v>
      </c>
      <c r="AV1095" s="13" t="s">
        <v>85</v>
      </c>
      <c r="AW1095" s="13" t="s">
        <v>5</v>
      </c>
      <c r="AX1095" s="13" t="s">
        <v>76</v>
      </c>
      <c r="AY1095" s="250" t="s">
        <v>168</v>
      </c>
    </row>
    <row r="1096" s="13" customFormat="1">
      <c r="A1096" s="13"/>
      <c r="B1096" s="240"/>
      <c r="C1096" s="241"/>
      <c r="D1096" s="235" t="s">
        <v>205</v>
      </c>
      <c r="E1096" s="242" t="s">
        <v>1</v>
      </c>
      <c r="F1096" s="243" t="s">
        <v>1785</v>
      </c>
      <c r="G1096" s="241"/>
      <c r="H1096" s="244">
        <v>29.843</v>
      </c>
      <c r="I1096" s="245"/>
      <c r="J1096" s="245"/>
      <c r="K1096" s="241"/>
      <c r="L1096" s="241"/>
      <c r="M1096" s="246"/>
      <c r="N1096" s="247"/>
      <c r="O1096" s="248"/>
      <c r="P1096" s="248"/>
      <c r="Q1096" s="248"/>
      <c r="R1096" s="248"/>
      <c r="S1096" s="248"/>
      <c r="T1096" s="248"/>
      <c r="U1096" s="248"/>
      <c r="V1096" s="248"/>
      <c r="W1096" s="248"/>
      <c r="X1096" s="249"/>
      <c r="Y1096" s="13"/>
      <c r="Z1096" s="13"/>
      <c r="AA1096" s="13"/>
      <c r="AB1096" s="13"/>
      <c r="AC1096" s="13"/>
      <c r="AD1096" s="13"/>
      <c r="AE1096" s="13"/>
      <c r="AT1096" s="250" t="s">
        <v>205</v>
      </c>
      <c r="AU1096" s="250" t="s">
        <v>85</v>
      </c>
      <c r="AV1096" s="13" t="s">
        <v>85</v>
      </c>
      <c r="AW1096" s="13" t="s">
        <v>5</v>
      </c>
      <c r="AX1096" s="13" t="s">
        <v>76</v>
      </c>
      <c r="AY1096" s="250" t="s">
        <v>168</v>
      </c>
    </row>
    <row r="1097" s="14" customFormat="1">
      <c r="A1097" s="14"/>
      <c r="B1097" s="251"/>
      <c r="C1097" s="252"/>
      <c r="D1097" s="235" t="s">
        <v>205</v>
      </c>
      <c r="E1097" s="253" t="s">
        <v>1</v>
      </c>
      <c r="F1097" s="254" t="s">
        <v>207</v>
      </c>
      <c r="G1097" s="252"/>
      <c r="H1097" s="255">
        <v>137.02699999999998</v>
      </c>
      <c r="I1097" s="256"/>
      <c r="J1097" s="256"/>
      <c r="K1097" s="252"/>
      <c r="L1097" s="252"/>
      <c r="M1097" s="257"/>
      <c r="N1097" s="258"/>
      <c r="O1097" s="259"/>
      <c r="P1097" s="259"/>
      <c r="Q1097" s="259"/>
      <c r="R1097" s="259"/>
      <c r="S1097" s="259"/>
      <c r="T1097" s="259"/>
      <c r="U1097" s="259"/>
      <c r="V1097" s="259"/>
      <c r="W1097" s="259"/>
      <c r="X1097" s="260"/>
      <c r="Y1097" s="14"/>
      <c r="Z1097" s="14"/>
      <c r="AA1097" s="14"/>
      <c r="AB1097" s="14"/>
      <c r="AC1097" s="14"/>
      <c r="AD1097" s="14"/>
      <c r="AE1097" s="14"/>
      <c r="AT1097" s="261" t="s">
        <v>205</v>
      </c>
      <c r="AU1097" s="261" t="s">
        <v>85</v>
      </c>
      <c r="AV1097" s="14" t="s">
        <v>175</v>
      </c>
      <c r="AW1097" s="14" t="s">
        <v>5</v>
      </c>
      <c r="AX1097" s="14" t="s">
        <v>83</v>
      </c>
      <c r="AY1097" s="261" t="s">
        <v>168</v>
      </c>
    </row>
    <row r="1098" s="2" customFormat="1" ht="16.5" customHeight="1">
      <c r="A1098" s="38"/>
      <c r="B1098" s="39"/>
      <c r="C1098" s="262" t="s">
        <v>1355</v>
      </c>
      <c r="D1098" s="262" t="s">
        <v>304</v>
      </c>
      <c r="E1098" s="263" t="s">
        <v>1370</v>
      </c>
      <c r="F1098" s="264" t="s">
        <v>1371</v>
      </c>
      <c r="G1098" s="265" t="s">
        <v>203</v>
      </c>
      <c r="H1098" s="266">
        <v>143.87799999999998</v>
      </c>
      <c r="I1098" s="267"/>
      <c r="J1098" s="268"/>
      <c r="K1098" s="269">
        <f>ROUND(P1098*H1098,2)</f>
        <v>0</v>
      </c>
      <c r="L1098" s="264" t="s">
        <v>1</v>
      </c>
      <c r="M1098" s="270"/>
      <c r="N1098" s="271" t="s">
        <v>1</v>
      </c>
      <c r="O1098" s="229" t="s">
        <v>39</v>
      </c>
      <c r="P1098" s="230">
        <f>I1098+J1098</f>
        <v>0</v>
      </c>
      <c r="Q1098" s="230">
        <f>ROUND(I1098*H1098,2)</f>
        <v>0</v>
      </c>
      <c r="R1098" s="230">
        <f>ROUND(J1098*H1098,2)</f>
        <v>0</v>
      </c>
      <c r="S1098" s="91"/>
      <c r="T1098" s="231">
        <f>S1098*H1098</f>
        <v>0</v>
      </c>
      <c r="U1098" s="231">
        <v>0</v>
      </c>
      <c r="V1098" s="231">
        <f>U1098*H1098</f>
        <v>0</v>
      </c>
      <c r="W1098" s="231">
        <v>0</v>
      </c>
      <c r="X1098" s="232">
        <f>W1098*H1098</f>
        <v>0</v>
      </c>
      <c r="Y1098" s="38"/>
      <c r="Z1098" s="38"/>
      <c r="AA1098" s="38"/>
      <c r="AB1098" s="38"/>
      <c r="AC1098" s="38"/>
      <c r="AD1098" s="38"/>
      <c r="AE1098" s="38"/>
      <c r="AR1098" s="233" t="s">
        <v>236</v>
      </c>
      <c r="AT1098" s="233" t="s">
        <v>304</v>
      </c>
      <c r="AU1098" s="233" t="s">
        <v>85</v>
      </c>
      <c r="AY1098" s="17" t="s">
        <v>168</v>
      </c>
      <c r="BE1098" s="234">
        <f>IF(O1098="základní",K1098,0)</f>
        <v>0</v>
      </c>
      <c r="BF1098" s="234">
        <f>IF(O1098="snížená",K1098,0)</f>
        <v>0</v>
      </c>
      <c r="BG1098" s="234">
        <f>IF(O1098="zákl. přenesená",K1098,0)</f>
        <v>0</v>
      </c>
      <c r="BH1098" s="234">
        <f>IF(O1098="sníž. přenesená",K1098,0)</f>
        <v>0</v>
      </c>
      <c r="BI1098" s="234">
        <f>IF(O1098="nulová",K1098,0)</f>
        <v>0</v>
      </c>
      <c r="BJ1098" s="17" t="s">
        <v>83</v>
      </c>
      <c r="BK1098" s="234">
        <f>ROUND(P1098*H1098,2)</f>
        <v>0</v>
      </c>
      <c r="BL1098" s="17" t="s">
        <v>198</v>
      </c>
      <c r="BM1098" s="233" t="s">
        <v>1358</v>
      </c>
    </row>
    <row r="1099" s="2" customFormat="1">
      <c r="A1099" s="38"/>
      <c r="B1099" s="39"/>
      <c r="C1099" s="40"/>
      <c r="D1099" s="235" t="s">
        <v>176</v>
      </c>
      <c r="E1099" s="40"/>
      <c r="F1099" s="236" t="s">
        <v>1371</v>
      </c>
      <c r="G1099" s="40"/>
      <c r="H1099" s="40"/>
      <c r="I1099" s="237"/>
      <c r="J1099" s="237"/>
      <c r="K1099" s="40"/>
      <c r="L1099" s="40"/>
      <c r="M1099" s="44"/>
      <c r="N1099" s="238"/>
      <c r="O1099" s="239"/>
      <c r="P1099" s="91"/>
      <c r="Q1099" s="91"/>
      <c r="R1099" s="91"/>
      <c r="S1099" s="91"/>
      <c r="T1099" s="91"/>
      <c r="U1099" s="91"/>
      <c r="V1099" s="91"/>
      <c r="W1099" s="91"/>
      <c r="X1099" s="92"/>
      <c r="Y1099" s="38"/>
      <c r="Z1099" s="38"/>
      <c r="AA1099" s="38"/>
      <c r="AB1099" s="38"/>
      <c r="AC1099" s="38"/>
      <c r="AD1099" s="38"/>
      <c r="AE1099" s="38"/>
      <c r="AT1099" s="17" t="s">
        <v>176</v>
      </c>
      <c r="AU1099" s="17" t="s">
        <v>85</v>
      </c>
    </row>
    <row r="1100" s="13" customFormat="1">
      <c r="A1100" s="13"/>
      <c r="B1100" s="240"/>
      <c r="C1100" s="241"/>
      <c r="D1100" s="235" t="s">
        <v>205</v>
      </c>
      <c r="E1100" s="242" t="s">
        <v>1</v>
      </c>
      <c r="F1100" s="243" t="s">
        <v>1786</v>
      </c>
      <c r="G1100" s="241"/>
      <c r="H1100" s="244">
        <v>143.87799999999998</v>
      </c>
      <c r="I1100" s="245"/>
      <c r="J1100" s="245"/>
      <c r="K1100" s="241"/>
      <c r="L1100" s="241"/>
      <c r="M1100" s="246"/>
      <c r="N1100" s="247"/>
      <c r="O1100" s="248"/>
      <c r="P1100" s="248"/>
      <c r="Q1100" s="248"/>
      <c r="R1100" s="248"/>
      <c r="S1100" s="248"/>
      <c r="T1100" s="248"/>
      <c r="U1100" s="248"/>
      <c r="V1100" s="248"/>
      <c r="W1100" s="248"/>
      <c r="X1100" s="249"/>
      <c r="Y1100" s="13"/>
      <c r="Z1100" s="13"/>
      <c r="AA1100" s="13"/>
      <c r="AB1100" s="13"/>
      <c r="AC1100" s="13"/>
      <c r="AD1100" s="13"/>
      <c r="AE1100" s="13"/>
      <c r="AT1100" s="250" t="s">
        <v>205</v>
      </c>
      <c r="AU1100" s="250" t="s">
        <v>85</v>
      </c>
      <c r="AV1100" s="13" t="s">
        <v>85</v>
      </c>
      <c r="AW1100" s="13" t="s">
        <v>5</v>
      </c>
      <c r="AX1100" s="13" t="s">
        <v>76</v>
      </c>
      <c r="AY1100" s="250" t="s">
        <v>168</v>
      </c>
    </row>
    <row r="1101" s="14" customFormat="1">
      <c r="A1101" s="14"/>
      <c r="B1101" s="251"/>
      <c r="C1101" s="252"/>
      <c r="D1101" s="235" t="s">
        <v>205</v>
      </c>
      <c r="E1101" s="253" t="s">
        <v>1</v>
      </c>
      <c r="F1101" s="254" t="s">
        <v>207</v>
      </c>
      <c r="G1101" s="252"/>
      <c r="H1101" s="255">
        <v>143.87799999999998</v>
      </c>
      <c r="I1101" s="256"/>
      <c r="J1101" s="256"/>
      <c r="K1101" s="252"/>
      <c r="L1101" s="252"/>
      <c r="M1101" s="257"/>
      <c r="N1101" s="258"/>
      <c r="O1101" s="259"/>
      <c r="P1101" s="259"/>
      <c r="Q1101" s="259"/>
      <c r="R1101" s="259"/>
      <c r="S1101" s="259"/>
      <c r="T1101" s="259"/>
      <c r="U1101" s="259"/>
      <c r="V1101" s="259"/>
      <c r="W1101" s="259"/>
      <c r="X1101" s="260"/>
      <c r="Y1101" s="14"/>
      <c r="Z1101" s="14"/>
      <c r="AA1101" s="14"/>
      <c r="AB1101" s="14"/>
      <c r="AC1101" s="14"/>
      <c r="AD1101" s="14"/>
      <c r="AE1101" s="14"/>
      <c r="AT1101" s="261" t="s">
        <v>205</v>
      </c>
      <c r="AU1101" s="261" t="s">
        <v>85</v>
      </c>
      <c r="AV1101" s="14" t="s">
        <v>175</v>
      </c>
      <c r="AW1101" s="14" t="s">
        <v>5</v>
      </c>
      <c r="AX1101" s="14" t="s">
        <v>83</v>
      </c>
      <c r="AY1101" s="261" t="s">
        <v>168</v>
      </c>
    </row>
    <row r="1102" s="2" customFormat="1" ht="24.15" customHeight="1">
      <c r="A1102" s="38"/>
      <c r="B1102" s="39"/>
      <c r="C1102" s="221" t="s">
        <v>779</v>
      </c>
      <c r="D1102" s="221" t="s">
        <v>171</v>
      </c>
      <c r="E1102" s="222" t="s">
        <v>1375</v>
      </c>
      <c r="F1102" s="223" t="s">
        <v>1376</v>
      </c>
      <c r="G1102" s="224" t="s">
        <v>203</v>
      </c>
      <c r="H1102" s="225">
        <v>820.291</v>
      </c>
      <c r="I1102" s="226"/>
      <c r="J1102" s="226"/>
      <c r="K1102" s="227">
        <f>ROUND(P1102*H1102,2)</f>
        <v>0</v>
      </c>
      <c r="L1102" s="223" t="s">
        <v>1</v>
      </c>
      <c r="M1102" s="44"/>
      <c r="N1102" s="228" t="s">
        <v>1</v>
      </c>
      <c r="O1102" s="229" t="s">
        <v>39</v>
      </c>
      <c r="P1102" s="230">
        <f>I1102+J1102</f>
        <v>0</v>
      </c>
      <c r="Q1102" s="230">
        <f>ROUND(I1102*H1102,2)</f>
        <v>0</v>
      </c>
      <c r="R1102" s="230">
        <f>ROUND(J1102*H1102,2)</f>
        <v>0</v>
      </c>
      <c r="S1102" s="91"/>
      <c r="T1102" s="231">
        <f>S1102*H1102</f>
        <v>0</v>
      </c>
      <c r="U1102" s="231">
        <v>0</v>
      </c>
      <c r="V1102" s="231">
        <f>U1102*H1102</f>
        <v>0</v>
      </c>
      <c r="W1102" s="231">
        <v>0</v>
      </c>
      <c r="X1102" s="232">
        <f>W1102*H1102</f>
        <v>0</v>
      </c>
      <c r="Y1102" s="38"/>
      <c r="Z1102" s="38"/>
      <c r="AA1102" s="38"/>
      <c r="AB1102" s="38"/>
      <c r="AC1102" s="38"/>
      <c r="AD1102" s="38"/>
      <c r="AE1102" s="38"/>
      <c r="AR1102" s="233" t="s">
        <v>198</v>
      </c>
      <c r="AT1102" s="233" t="s">
        <v>171</v>
      </c>
      <c r="AU1102" s="233" t="s">
        <v>85</v>
      </c>
      <c r="AY1102" s="17" t="s">
        <v>168</v>
      </c>
      <c r="BE1102" s="234">
        <f>IF(O1102="základní",K1102,0)</f>
        <v>0</v>
      </c>
      <c r="BF1102" s="234">
        <f>IF(O1102="snížená",K1102,0)</f>
        <v>0</v>
      </c>
      <c r="BG1102" s="234">
        <f>IF(O1102="zákl. přenesená",K1102,0)</f>
        <v>0</v>
      </c>
      <c r="BH1102" s="234">
        <f>IF(O1102="sníž. přenesená",K1102,0)</f>
        <v>0</v>
      </c>
      <c r="BI1102" s="234">
        <f>IF(O1102="nulová",K1102,0)</f>
        <v>0</v>
      </c>
      <c r="BJ1102" s="17" t="s">
        <v>83</v>
      </c>
      <c r="BK1102" s="234">
        <f>ROUND(P1102*H1102,2)</f>
        <v>0</v>
      </c>
      <c r="BL1102" s="17" t="s">
        <v>198</v>
      </c>
      <c r="BM1102" s="233" t="s">
        <v>1361</v>
      </c>
    </row>
    <row r="1103" s="2" customFormat="1">
      <c r="A1103" s="38"/>
      <c r="B1103" s="39"/>
      <c r="C1103" s="40"/>
      <c r="D1103" s="235" t="s">
        <v>176</v>
      </c>
      <c r="E1103" s="40"/>
      <c r="F1103" s="236" t="s">
        <v>1376</v>
      </c>
      <c r="G1103" s="40"/>
      <c r="H1103" s="40"/>
      <c r="I1103" s="237"/>
      <c r="J1103" s="237"/>
      <c r="K1103" s="40"/>
      <c r="L1103" s="40"/>
      <c r="M1103" s="44"/>
      <c r="N1103" s="238"/>
      <c r="O1103" s="239"/>
      <c r="P1103" s="91"/>
      <c r="Q1103" s="91"/>
      <c r="R1103" s="91"/>
      <c r="S1103" s="91"/>
      <c r="T1103" s="91"/>
      <c r="U1103" s="91"/>
      <c r="V1103" s="91"/>
      <c r="W1103" s="91"/>
      <c r="X1103" s="92"/>
      <c r="Y1103" s="38"/>
      <c r="Z1103" s="38"/>
      <c r="AA1103" s="38"/>
      <c r="AB1103" s="38"/>
      <c r="AC1103" s="38"/>
      <c r="AD1103" s="38"/>
      <c r="AE1103" s="38"/>
      <c r="AT1103" s="17" t="s">
        <v>176</v>
      </c>
      <c r="AU1103" s="17" t="s">
        <v>85</v>
      </c>
    </row>
    <row r="1104" s="2" customFormat="1" ht="33" customHeight="1">
      <c r="A1104" s="38"/>
      <c r="B1104" s="39"/>
      <c r="C1104" s="221" t="s">
        <v>1363</v>
      </c>
      <c r="D1104" s="221" t="s">
        <v>171</v>
      </c>
      <c r="E1104" s="222" t="s">
        <v>1378</v>
      </c>
      <c r="F1104" s="223" t="s">
        <v>1379</v>
      </c>
      <c r="G1104" s="224" t="s">
        <v>203</v>
      </c>
      <c r="H1104" s="225">
        <v>820.291</v>
      </c>
      <c r="I1104" s="226"/>
      <c r="J1104" s="226"/>
      <c r="K1104" s="227">
        <f>ROUND(P1104*H1104,2)</f>
        <v>0</v>
      </c>
      <c r="L1104" s="223" t="s">
        <v>1</v>
      </c>
      <c r="M1104" s="44"/>
      <c r="N1104" s="228" t="s">
        <v>1</v>
      </c>
      <c r="O1104" s="229" t="s">
        <v>39</v>
      </c>
      <c r="P1104" s="230">
        <f>I1104+J1104</f>
        <v>0</v>
      </c>
      <c r="Q1104" s="230">
        <f>ROUND(I1104*H1104,2)</f>
        <v>0</v>
      </c>
      <c r="R1104" s="230">
        <f>ROUND(J1104*H1104,2)</f>
        <v>0</v>
      </c>
      <c r="S1104" s="91"/>
      <c r="T1104" s="231">
        <f>S1104*H1104</f>
        <v>0</v>
      </c>
      <c r="U1104" s="231">
        <v>0</v>
      </c>
      <c r="V1104" s="231">
        <f>U1104*H1104</f>
        <v>0</v>
      </c>
      <c r="W1104" s="231">
        <v>0</v>
      </c>
      <c r="X1104" s="232">
        <f>W1104*H1104</f>
        <v>0</v>
      </c>
      <c r="Y1104" s="38"/>
      <c r="Z1104" s="38"/>
      <c r="AA1104" s="38"/>
      <c r="AB1104" s="38"/>
      <c r="AC1104" s="38"/>
      <c r="AD1104" s="38"/>
      <c r="AE1104" s="38"/>
      <c r="AR1104" s="233" t="s">
        <v>198</v>
      </c>
      <c r="AT1104" s="233" t="s">
        <v>171</v>
      </c>
      <c r="AU1104" s="233" t="s">
        <v>85</v>
      </c>
      <c r="AY1104" s="17" t="s">
        <v>168</v>
      </c>
      <c r="BE1104" s="234">
        <f>IF(O1104="základní",K1104,0)</f>
        <v>0</v>
      </c>
      <c r="BF1104" s="234">
        <f>IF(O1104="snížená",K1104,0)</f>
        <v>0</v>
      </c>
      <c r="BG1104" s="234">
        <f>IF(O1104="zákl. přenesená",K1104,0)</f>
        <v>0</v>
      </c>
      <c r="BH1104" s="234">
        <f>IF(O1104="sníž. přenesená",K1104,0)</f>
        <v>0</v>
      </c>
      <c r="BI1104" s="234">
        <f>IF(O1104="nulová",K1104,0)</f>
        <v>0</v>
      </c>
      <c r="BJ1104" s="17" t="s">
        <v>83</v>
      </c>
      <c r="BK1104" s="234">
        <f>ROUND(P1104*H1104,2)</f>
        <v>0</v>
      </c>
      <c r="BL1104" s="17" t="s">
        <v>198</v>
      </c>
      <c r="BM1104" s="233" t="s">
        <v>1366</v>
      </c>
    </row>
    <row r="1105" s="2" customFormat="1">
      <c r="A1105" s="38"/>
      <c r="B1105" s="39"/>
      <c r="C1105" s="40"/>
      <c r="D1105" s="235" t="s">
        <v>176</v>
      </c>
      <c r="E1105" s="40"/>
      <c r="F1105" s="236" t="s">
        <v>1379</v>
      </c>
      <c r="G1105" s="40"/>
      <c r="H1105" s="40"/>
      <c r="I1105" s="237"/>
      <c r="J1105" s="237"/>
      <c r="K1105" s="40"/>
      <c r="L1105" s="40"/>
      <c r="M1105" s="44"/>
      <c r="N1105" s="238"/>
      <c r="O1105" s="239"/>
      <c r="P1105" s="91"/>
      <c r="Q1105" s="91"/>
      <c r="R1105" s="91"/>
      <c r="S1105" s="91"/>
      <c r="T1105" s="91"/>
      <c r="U1105" s="91"/>
      <c r="V1105" s="91"/>
      <c r="W1105" s="91"/>
      <c r="X1105" s="92"/>
      <c r="Y1105" s="38"/>
      <c r="Z1105" s="38"/>
      <c r="AA1105" s="38"/>
      <c r="AB1105" s="38"/>
      <c r="AC1105" s="38"/>
      <c r="AD1105" s="38"/>
      <c r="AE1105" s="38"/>
      <c r="AT1105" s="17" t="s">
        <v>176</v>
      </c>
      <c r="AU1105" s="17" t="s">
        <v>85</v>
      </c>
    </row>
    <row r="1106" s="13" customFormat="1">
      <c r="A1106" s="13"/>
      <c r="B1106" s="240"/>
      <c r="C1106" s="241"/>
      <c r="D1106" s="235" t="s">
        <v>205</v>
      </c>
      <c r="E1106" s="242" t="s">
        <v>1</v>
      </c>
      <c r="F1106" s="243" t="s">
        <v>1381</v>
      </c>
      <c r="G1106" s="241"/>
      <c r="H1106" s="244">
        <v>156</v>
      </c>
      <c r="I1106" s="245"/>
      <c r="J1106" s="245"/>
      <c r="K1106" s="241"/>
      <c r="L1106" s="241"/>
      <c r="M1106" s="246"/>
      <c r="N1106" s="247"/>
      <c r="O1106" s="248"/>
      <c r="P1106" s="248"/>
      <c r="Q1106" s="248"/>
      <c r="R1106" s="248"/>
      <c r="S1106" s="248"/>
      <c r="T1106" s="248"/>
      <c r="U1106" s="248"/>
      <c r="V1106" s="248"/>
      <c r="W1106" s="248"/>
      <c r="X1106" s="249"/>
      <c r="Y1106" s="13"/>
      <c r="Z1106" s="13"/>
      <c r="AA1106" s="13"/>
      <c r="AB1106" s="13"/>
      <c r="AC1106" s="13"/>
      <c r="AD1106" s="13"/>
      <c r="AE1106" s="13"/>
      <c r="AT1106" s="250" t="s">
        <v>205</v>
      </c>
      <c r="AU1106" s="250" t="s">
        <v>85</v>
      </c>
      <c r="AV1106" s="13" t="s">
        <v>85</v>
      </c>
      <c r="AW1106" s="13" t="s">
        <v>5</v>
      </c>
      <c r="AX1106" s="13" t="s">
        <v>76</v>
      </c>
      <c r="AY1106" s="250" t="s">
        <v>168</v>
      </c>
    </row>
    <row r="1107" s="13" customFormat="1">
      <c r="A1107" s="13"/>
      <c r="B1107" s="240"/>
      <c r="C1107" s="241"/>
      <c r="D1107" s="235" t="s">
        <v>205</v>
      </c>
      <c r="E1107" s="242" t="s">
        <v>1</v>
      </c>
      <c r="F1107" s="243" t="s">
        <v>1382</v>
      </c>
      <c r="G1107" s="241"/>
      <c r="H1107" s="244">
        <v>35.4</v>
      </c>
      <c r="I1107" s="245"/>
      <c r="J1107" s="245"/>
      <c r="K1107" s="241"/>
      <c r="L1107" s="241"/>
      <c r="M1107" s="246"/>
      <c r="N1107" s="247"/>
      <c r="O1107" s="248"/>
      <c r="P1107" s="248"/>
      <c r="Q1107" s="248"/>
      <c r="R1107" s="248"/>
      <c r="S1107" s="248"/>
      <c r="T1107" s="248"/>
      <c r="U1107" s="248"/>
      <c r="V1107" s="248"/>
      <c r="W1107" s="248"/>
      <c r="X1107" s="249"/>
      <c r="Y1107" s="13"/>
      <c r="Z1107" s="13"/>
      <c r="AA1107" s="13"/>
      <c r="AB1107" s="13"/>
      <c r="AC1107" s="13"/>
      <c r="AD1107" s="13"/>
      <c r="AE1107" s="13"/>
      <c r="AT1107" s="250" t="s">
        <v>205</v>
      </c>
      <c r="AU1107" s="250" t="s">
        <v>85</v>
      </c>
      <c r="AV1107" s="13" t="s">
        <v>85</v>
      </c>
      <c r="AW1107" s="13" t="s">
        <v>5</v>
      </c>
      <c r="AX1107" s="13" t="s">
        <v>76</v>
      </c>
      <c r="AY1107" s="250" t="s">
        <v>168</v>
      </c>
    </row>
    <row r="1108" s="13" customFormat="1">
      <c r="A1108" s="13"/>
      <c r="B1108" s="240"/>
      <c r="C1108" s="241"/>
      <c r="D1108" s="235" t="s">
        <v>205</v>
      </c>
      <c r="E1108" s="242" t="s">
        <v>1</v>
      </c>
      <c r="F1108" s="243" t="s">
        <v>1383</v>
      </c>
      <c r="G1108" s="241"/>
      <c r="H1108" s="244">
        <v>172.175</v>
      </c>
      <c r="I1108" s="245"/>
      <c r="J1108" s="245"/>
      <c r="K1108" s="241"/>
      <c r="L1108" s="241"/>
      <c r="M1108" s="246"/>
      <c r="N1108" s="247"/>
      <c r="O1108" s="248"/>
      <c r="P1108" s="248"/>
      <c r="Q1108" s="248"/>
      <c r="R1108" s="248"/>
      <c r="S1108" s="248"/>
      <c r="T1108" s="248"/>
      <c r="U1108" s="248"/>
      <c r="V1108" s="248"/>
      <c r="W1108" s="248"/>
      <c r="X1108" s="249"/>
      <c r="Y1108" s="13"/>
      <c r="Z1108" s="13"/>
      <c r="AA1108" s="13"/>
      <c r="AB1108" s="13"/>
      <c r="AC1108" s="13"/>
      <c r="AD1108" s="13"/>
      <c r="AE1108" s="13"/>
      <c r="AT1108" s="250" t="s">
        <v>205</v>
      </c>
      <c r="AU1108" s="250" t="s">
        <v>85</v>
      </c>
      <c r="AV1108" s="13" t="s">
        <v>85</v>
      </c>
      <c r="AW1108" s="13" t="s">
        <v>5</v>
      </c>
      <c r="AX1108" s="13" t="s">
        <v>76</v>
      </c>
      <c r="AY1108" s="250" t="s">
        <v>168</v>
      </c>
    </row>
    <row r="1109" s="15" customFormat="1">
      <c r="A1109" s="15"/>
      <c r="B1109" s="273"/>
      <c r="C1109" s="274"/>
      <c r="D1109" s="235" t="s">
        <v>205</v>
      </c>
      <c r="E1109" s="275" t="s">
        <v>1</v>
      </c>
      <c r="F1109" s="276" t="s">
        <v>1384</v>
      </c>
      <c r="G1109" s="274"/>
      <c r="H1109" s="277">
        <v>363.57500000000008</v>
      </c>
      <c r="I1109" s="278"/>
      <c r="J1109" s="278"/>
      <c r="K1109" s="274"/>
      <c r="L1109" s="274"/>
      <c r="M1109" s="279"/>
      <c r="N1109" s="280"/>
      <c r="O1109" s="281"/>
      <c r="P1109" s="281"/>
      <c r="Q1109" s="281"/>
      <c r="R1109" s="281"/>
      <c r="S1109" s="281"/>
      <c r="T1109" s="281"/>
      <c r="U1109" s="281"/>
      <c r="V1109" s="281"/>
      <c r="W1109" s="281"/>
      <c r="X1109" s="282"/>
      <c r="Y1109" s="15"/>
      <c r="Z1109" s="15"/>
      <c r="AA1109" s="15"/>
      <c r="AB1109" s="15"/>
      <c r="AC1109" s="15"/>
      <c r="AD1109" s="15"/>
      <c r="AE1109" s="15"/>
      <c r="AT1109" s="283" t="s">
        <v>205</v>
      </c>
      <c r="AU1109" s="283" t="s">
        <v>85</v>
      </c>
      <c r="AV1109" s="15" t="s">
        <v>179</v>
      </c>
      <c r="AW1109" s="15" t="s">
        <v>5</v>
      </c>
      <c r="AX1109" s="15" t="s">
        <v>76</v>
      </c>
      <c r="AY1109" s="283" t="s">
        <v>168</v>
      </c>
    </row>
    <row r="1110" s="13" customFormat="1">
      <c r="A1110" s="13"/>
      <c r="B1110" s="240"/>
      <c r="C1110" s="241"/>
      <c r="D1110" s="235" t="s">
        <v>205</v>
      </c>
      <c r="E1110" s="242" t="s">
        <v>1</v>
      </c>
      <c r="F1110" s="243" t="s">
        <v>1385</v>
      </c>
      <c r="G1110" s="241"/>
      <c r="H1110" s="244">
        <v>329.51100000000004</v>
      </c>
      <c r="I1110" s="245"/>
      <c r="J1110" s="245"/>
      <c r="K1110" s="241"/>
      <c r="L1110" s="241"/>
      <c r="M1110" s="246"/>
      <c r="N1110" s="247"/>
      <c r="O1110" s="248"/>
      <c r="P1110" s="248"/>
      <c r="Q1110" s="248"/>
      <c r="R1110" s="248"/>
      <c r="S1110" s="248"/>
      <c r="T1110" s="248"/>
      <c r="U1110" s="248"/>
      <c r="V1110" s="248"/>
      <c r="W1110" s="248"/>
      <c r="X1110" s="249"/>
      <c r="Y1110" s="13"/>
      <c r="Z1110" s="13"/>
      <c r="AA1110" s="13"/>
      <c r="AB1110" s="13"/>
      <c r="AC1110" s="13"/>
      <c r="AD1110" s="13"/>
      <c r="AE1110" s="13"/>
      <c r="AT1110" s="250" t="s">
        <v>205</v>
      </c>
      <c r="AU1110" s="250" t="s">
        <v>85</v>
      </c>
      <c r="AV1110" s="13" t="s">
        <v>85</v>
      </c>
      <c r="AW1110" s="13" t="s">
        <v>5</v>
      </c>
      <c r="AX1110" s="13" t="s">
        <v>76</v>
      </c>
      <c r="AY1110" s="250" t="s">
        <v>168</v>
      </c>
    </row>
    <row r="1111" s="15" customFormat="1">
      <c r="A1111" s="15"/>
      <c r="B1111" s="273"/>
      <c r="C1111" s="274"/>
      <c r="D1111" s="235" t="s">
        <v>205</v>
      </c>
      <c r="E1111" s="275" t="s">
        <v>1</v>
      </c>
      <c r="F1111" s="276" t="s">
        <v>1386</v>
      </c>
      <c r="G1111" s="274"/>
      <c r="H1111" s="277">
        <v>329.51100000000004</v>
      </c>
      <c r="I1111" s="278"/>
      <c r="J1111" s="278"/>
      <c r="K1111" s="274"/>
      <c r="L1111" s="274"/>
      <c r="M1111" s="279"/>
      <c r="N1111" s="280"/>
      <c r="O1111" s="281"/>
      <c r="P1111" s="281"/>
      <c r="Q1111" s="281"/>
      <c r="R1111" s="281"/>
      <c r="S1111" s="281"/>
      <c r="T1111" s="281"/>
      <c r="U1111" s="281"/>
      <c r="V1111" s="281"/>
      <c r="W1111" s="281"/>
      <c r="X1111" s="282"/>
      <c r="Y1111" s="15"/>
      <c r="Z1111" s="15"/>
      <c r="AA1111" s="15"/>
      <c r="AB1111" s="15"/>
      <c r="AC1111" s="15"/>
      <c r="AD1111" s="15"/>
      <c r="AE1111" s="15"/>
      <c r="AT1111" s="283" t="s">
        <v>205</v>
      </c>
      <c r="AU1111" s="283" t="s">
        <v>85</v>
      </c>
      <c r="AV1111" s="15" t="s">
        <v>179</v>
      </c>
      <c r="AW1111" s="15" t="s">
        <v>5</v>
      </c>
      <c r="AX1111" s="15" t="s">
        <v>76</v>
      </c>
      <c r="AY1111" s="283" t="s">
        <v>168</v>
      </c>
    </row>
    <row r="1112" s="13" customFormat="1">
      <c r="A1112" s="13"/>
      <c r="B1112" s="240"/>
      <c r="C1112" s="241"/>
      <c r="D1112" s="235" t="s">
        <v>205</v>
      </c>
      <c r="E1112" s="242" t="s">
        <v>1</v>
      </c>
      <c r="F1112" s="243" t="s">
        <v>1389</v>
      </c>
      <c r="G1112" s="241"/>
      <c r="H1112" s="244">
        <v>69.120000000000008</v>
      </c>
      <c r="I1112" s="245"/>
      <c r="J1112" s="245"/>
      <c r="K1112" s="241"/>
      <c r="L1112" s="241"/>
      <c r="M1112" s="246"/>
      <c r="N1112" s="247"/>
      <c r="O1112" s="248"/>
      <c r="P1112" s="248"/>
      <c r="Q1112" s="248"/>
      <c r="R1112" s="248"/>
      <c r="S1112" s="248"/>
      <c r="T1112" s="248"/>
      <c r="U1112" s="248"/>
      <c r="V1112" s="248"/>
      <c r="W1112" s="248"/>
      <c r="X1112" s="249"/>
      <c r="Y1112" s="13"/>
      <c r="Z1112" s="13"/>
      <c r="AA1112" s="13"/>
      <c r="AB1112" s="13"/>
      <c r="AC1112" s="13"/>
      <c r="AD1112" s="13"/>
      <c r="AE1112" s="13"/>
      <c r="AT1112" s="250" t="s">
        <v>205</v>
      </c>
      <c r="AU1112" s="250" t="s">
        <v>85</v>
      </c>
      <c r="AV1112" s="13" t="s">
        <v>85</v>
      </c>
      <c r="AW1112" s="13" t="s">
        <v>5</v>
      </c>
      <c r="AX1112" s="13" t="s">
        <v>76</v>
      </c>
      <c r="AY1112" s="250" t="s">
        <v>168</v>
      </c>
    </row>
    <row r="1113" s="13" customFormat="1">
      <c r="A1113" s="13"/>
      <c r="B1113" s="240"/>
      <c r="C1113" s="241"/>
      <c r="D1113" s="235" t="s">
        <v>205</v>
      </c>
      <c r="E1113" s="242" t="s">
        <v>1</v>
      </c>
      <c r="F1113" s="243" t="s">
        <v>1787</v>
      </c>
      <c r="G1113" s="241"/>
      <c r="H1113" s="244">
        <v>15.06</v>
      </c>
      <c r="I1113" s="245"/>
      <c r="J1113" s="245"/>
      <c r="K1113" s="241"/>
      <c r="L1113" s="241"/>
      <c r="M1113" s="246"/>
      <c r="N1113" s="247"/>
      <c r="O1113" s="248"/>
      <c r="P1113" s="248"/>
      <c r="Q1113" s="248"/>
      <c r="R1113" s="248"/>
      <c r="S1113" s="248"/>
      <c r="T1113" s="248"/>
      <c r="U1113" s="248"/>
      <c r="V1113" s="248"/>
      <c r="W1113" s="248"/>
      <c r="X1113" s="249"/>
      <c r="Y1113" s="13"/>
      <c r="Z1113" s="13"/>
      <c r="AA1113" s="13"/>
      <c r="AB1113" s="13"/>
      <c r="AC1113" s="13"/>
      <c r="AD1113" s="13"/>
      <c r="AE1113" s="13"/>
      <c r="AT1113" s="250" t="s">
        <v>205</v>
      </c>
      <c r="AU1113" s="250" t="s">
        <v>85</v>
      </c>
      <c r="AV1113" s="13" t="s">
        <v>85</v>
      </c>
      <c r="AW1113" s="13" t="s">
        <v>5</v>
      </c>
      <c r="AX1113" s="13" t="s">
        <v>76</v>
      </c>
      <c r="AY1113" s="250" t="s">
        <v>168</v>
      </c>
    </row>
    <row r="1114" s="13" customFormat="1">
      <c r="A1114" s="13"/>
      <c r="B1114" s="240"/>
      <c r="C1114" s="241"/>
      <c r="D1114" s="235" t="s">
        <v>205</v>
      </c>
      <c r="E1114" s="242" t="s">
        <v>1</v>
      </c>
      <c r="F1114" s="243" t="s">
        <v>1788</v>
      </c>
      <c r="G1114" s="241"/>
      <c r="H1114" s="244">
        <v>10</v>
      </c>
      <c r="I1114" s="245"/>
      <c r="J1114" s="245"/>
      <c r="K1114" s="241"/>
      <c r="L1114" s="241"/>
      <c r="M1114" s="246"/>
      <c r="N1114" s="247"/>
      <c r="O1114" s="248"/>
      <c r="P1114" s="248"/>
      <c r="Q1114" s="248"/>
      <c r="R1114" s="248"/>
      <c r="S1114" s="248"/>
      <c r="T1114" s="248"/>
      <c r="U1114" s="248"/>
      <c r="V1114" s="248"/>
      <c r="W1114" s="248"/>
      <c r="X1114" s="249"/>
      <c r="Y1114" s="13"/>
      <c r="Z1114" s="13"/>
      <c r="AA1114" s="13"/>
      <c r="AB1114" s="13"/>
      <c r="AC1114" s="13"/>
      <c r="AD1114" s="13"/>
      <c r="AE1114" s="13"/>
      <c r="AT1114" s="250" t="s">
        <v>205</v>
      </c>
      <c r="AU1114" s="250" t="s">
        <v>85</v>
      </c>
      <c r="AV1114" s="13" t="s">
        <v>85</v>
      </c>
      <c r="AW1114" s="13" t="s">
        <v>5</v>
      </c>
      <c r="AX1114" s="13" t="s">
        <v>76</v>
      </c>
      <c r="AY1114" s="250" t="s">
        <v>168</v>
      </c>
    </row>
    <row r="1115" s="13" customFormat="1">
      <c r="A1115" s="13"/>
      <c r="B1115" s="240"/>
      <c r="C1115" s="241"/>
      <c r="D1115" s="235" t="s">
        <v>205</v>
      </c>
      <c r="E1115" s="242" t="s">
        <v>1</v>
      </c>
      <c r="F1115" s="243" t="s">
        <v>1789</v>
      </c>
      <c r="G1115" s="241"/>
      <c r="H1115" s="244">
        <v>2.08</v>
      </c>
      <c r="I1115" s="245"/>
      <c r="J1115" s="245"/>
      <c r="K1115" s="241"/>
      <c r="L1115" s="241"/>
      <c r="M1115" s="246"/>
      <c r="N1115" s="247"/>
      <c r="O1115" s="248"/>
      <c r="P1115" s="248"/>
      <c r="Q1115" s="248"/>
      <c r="R1115" s="248"/>
      <c r="S1115" s="248"/>
      <c r="T1115" s="248"/>
      <c r="U1115" s="248"/>
      <c r="V1115" s="248"/>
      <c r="W1115" s="248"/>
      <c r="X1115" s="249"/>
      <c r="Y1115" s="13"/>
      <c r="Z1115" s="13"/>
      <c r="AA1115" s="13"/>
      <c r="AB1115" s="13"/>
      <c r="AC1115" s="13"/>
      <c r="AD1115" s="13"/>
      <c r="AE1115" s="13"/>
      <c r="AT1115" s="250" t="s">
        <v>205</v>
      </c>
      <c r="AU1115" s="250" t="s">
        <v>85</v>
      </c>
      <c r="AV1115" s="13" t="s">
        <v>85</v>
      </c>
      <c r="AW1115" s="13" t="s">
        <v>5</v>
      </c>
      <c r="AX1115" s="13" t="s">
        <v>76</v>
      </c>
      <c r="AY1115" s="250" t="s">
        <v>168</v>
      </c>
    </row>
    <row r="1116" s="13" customFormat="1">
      <c r="A1116" s="13"/>
      <c r="B1116" s="240"/>
      <c r="C1116" s="241"/>
      <c r="D1116" s="235" t="s">
        <v>205</v>
      </c>
      <c r="E1116" s="242" t="s">
        <v>1</v>
      </c>
      <c r="F1116" s="243" t="s">
        <v>1790</v>
      </c>
      <c r="G1116" s="241"/>
      <c r="H1116" s="244">
        <v>3.69</v>
      </c>
      <c r="I1116" s="245"/>
      <c r="J1116" s="245"/>
      <c r="K1116" s="241"/>
      <c r="L1116" s="241"/>
      <c r="M1116" s="246"/>
      <c r="N1116" s="247"/>
      <c r="O1116" s="248"/>
      <c r="P1116" s="248"/>
      <c r="Q1116" s="248"/>
      <c r="R1116" s="248"/>
      <c r="S1116" s="248"/>
      <c r="T1116" s="248"/>
      <c r="U1116" s="248"/>
      <c r="V1116" s="248"/>
      <c r="W1116" s="248"/>
      <c r="X1116" s="249"/>
      <c r="Y1116" s="13"/>
      <c r="Z1116" s="13"/>
      <c r="AA1116" s="13"/>
      <c r="AB1116" s="13"/>
      <c r="AC1116" s="13"/>
      <c r="AD1116" s="13"/>
      <c r="AE1116" s="13"/>
      <c r="AT1116" s="250" t="s">
        <v>205</v>
      </c>
      <c r="AU1116" s="250" t="s">
        <v>85</v>
      </c>
      <c r="AV1116" s="13" t="s">
        <v>85</v>
      </c>
      <c r="AW1116" s="13" t="s">
        <v>5</v>
      </c>
      <c r="AX1116" s="13" t="s">
        <v>76</v>
      </c>
      <c r="AY1116" s="250" t="s">
        <v>168</v>
      </c>
    </row>
    <row r="1117" s="13" customFormat="1">
      <c r="A1117" s="13"/>
      <c r="B1117" s="240"/>
      <c r="C1117" s="241"/>
      <c r="D1117" s="235" t="s">
        <v>205</v>
      </c>
      <c r="E1117" s="242" t="s">
        <v>1</v>
      </c>
      <c r="F1117" s="243" t="s">
        <v>1395</v>
      </c>
      <c r="G1117" s="241"/>
      <c r="H1117" s="244">
        <v>2.4</v>
      </c>
      <c r="I1117" s="245"/>
      <c r="J1117" s="245"/>
      <c r="K1117" s="241"/>
      <c r="L1117" s="241"/>
      <c r="M1117" s="246"/>
      <c r="N1117" s="247"/>
      <c r="O1117" s="248"/>
      <c r="P1117" s="248"/>
      <c r="Q1117" s="248"/>
      <c r="R1117" s="248"/>
      <c r="S1117" s="248"/>
      <c r="T1117" s="248"/>
      <c r="U1117" s="248"/>
      <c r="V1117" s="248"/>
      <c r="W1117" s="248"/>
      <c r="X1117" s="249"/>
      <c r="Y1117" s="13"/>
      <c r="Z1117" s="13"/>
      <c r="AA1117" s="13"/>
      <c r="AB1117" s="13"/>
      <c r="AC1117" s="13"/>
      <c r="AD1117" s="13"/>
      <c r="AE1117" s="13"/>
      <c r="AT1117" s="250" t="s">
        <v>205</v>
      </c>
      <c r="AU1117" s="250" t="s">
        <v>85</v>
      </c>
      <c r="AV1117" s="13" t="s">
        <v>85</v>
      </c>
      <c r="AW1117" s="13" t="s">
        <v>5</v>
      </c>
      <c r="AX1117" s="13" t="s">
        <v>76</v>
      </c>
      <c r="AY1117" s="250" t="s">
        <v>168</v>
      </c>
    </row>
    <row r="1118" s="13" customFormat="1">
      <c r="A1118" s="13"/>
      <c r="B1118" s="240"/>
      <c r="C1118" s="241"/>
      <c r="D1118" s="235" t="s">
        <v>205</v>
      </c>
      <c r="E1118" s="242" t="s">
        <v>1</v>
      </c>
      <c r="F1118" s="243" t="s">
        <v>1791</v>
      </c>
      <c r="G1118" s="241"/>
      <c r="H1118" s="244">
        <v>24.855</v>
      </c>
      <c r="I1118" s="245"/>
      <c r="J1118" s="245"/>
      <c r="K1118" s="241"/>
      <c r="L1118" s="241"/>
      <c r="M1118" s="246"/>
      <c r="N1118" s="247"/>
      <c r="O1118" s="248"/>
      <c r="P1118" s="248"/>
      <c r="Q1118" s="248"/>
      <c r="R1118" s="248"/>
      <c r="S1118" s="248"/>
      <c r="T1118" s="248"/>
      <c r="U1118" s="248"/>
      <c r="V1118" s="248"/>
      <c r="W1118" s="248"/>
      <c r="X1118" s="249"/>
      <c r="Y1118" s="13"/>
      <c r="Z1118" s="13"/>
      <c r="AA1118" s="13"/>
      <c r="AB1118" s="13"/>
      <c r="AC1118" s="13"/>
      <c r="AD1118" s="13"/>
      <c r="AE1118" s="13"/>
      <c r="AT1118" s="250" t="s">
        <v>205</v>
      </c>
      <c r="AU1118" s="250" t="s">
        <v>85</v>
      </c>
      <c r="AV1118" s="13" t="s">
        <v>85</v>
      </c>
      <c r="AW1118" s="13" t="s">
        <v>5</v>
      </c>
      <c r="AX1118" s="13" t="s">
        <v>76</v>
      </c>
      <c r="AY1118" s="250" t="s">
        <v>168</v>
      </c>
    </row>
    <row r="1119" s="15" customFormat="1">
      <c r="A1119" s="15"/>
      <c r="B1119" s="273"/>
      <c r="C1119" s="274"/>
      <c r="D1119" s="235" t="s">
        <v>205</v>
      </c>
      <c r="E1119" s="275" t="s">
        <v>1</v>
      </c>
      <c r="F1119" s="276" t="s">
        <v>1397</v>
      </c>
      <c r="G1119" s="274"/>
      <c r="H1119" s="277">
        <v>127.20500000000002</v>
      </c>
      <c r="I1119" s="278"/>
      <c r="J1119" s="278"/>
      <c r="K1119" s="274"/>
      <c r="L1119" s="274"/>
      <c r="M1119" s="279"/>
      <c r="N1119" s="280"/>
      <c r="O1119" s="281"/>
      <c r="P1119" s="281"/>
      <c r="Q1119" s="281"/>
      <c r="R1119" s="281"/>
      <c r="S1119" s="281"/>
      <c r="T1119" s="281"/>
      <c r="U1119" s="281"/>
      <c r="V1119" s="281"/>
      <c r="W1119" s="281"/>
      <c r="X1119" s="282"/>
      <c r="Y1119" s="15"/>
      <c r="Z1119" s="15"/>
      <c r="AA1119" s="15"/>
      <c r="AB1119" s="15"/>
      <c r="AC1119" s="15"/>
      <c r="AD1119" s="15"/>
      <c r="AE1119" s="15"/>
      <c r="AT1119" s="283" t="s">
        <v>205</v>
      </c>
      <c r="AU1119" s="283" t="s">
        <v>85</v>
      </c>
      <c r="AV1119" s="15" t="s">
        <v>179</v>
      </c>
      <c r="AW1119" s="15" t="s">
        <v>5</v>
      </c>
      <c r="AX1119" s="15" t="s">
        <v>76</v>
      </c>
      <c r="AY1119" s="283" t="s">
        <v>168</v>
      </c>
    </row>
    <row r="1120" s="14" customFormat="1">
      <c r="A1120" s="14"/>
      <c r="B1120" s="251"/>
      <c r="C1120" s="252"/>
      <c r="D1120" s="235" t="s">
        <v>205</v>
      </c>
      <c r="E1120" s="253" t="s">
        <v>1</v>
      </c>
      <c r="F1120" s="254" t="s">
        <v>207</v>
      </c>
      <c r="G1120" s="252"/>
      <c r="H1120" s="255">
        <v>820.291</v>
      </c>
      <c r="I1120" s="256"/>
      <c r="J1120" s="256"/>
      <c r="K1120" s="252"/>
      <c r="L1120" s="252"/>
      <c r="M1120" s="257"/>
      <c r="N1120" s="258"/>
      <c r="O1120" s="259"/>
      <c r="P1120" s="259"/>
      <c r="Q1120" s="259"/>
      <c r="R1120" s="259"/>
      <c r="S1120" s="259"/>
      <c r="T1120" s="259"/>
      <c r="U1120" s="259"/>
      <c r="V1120" s="259"/>
      <c r="W1120" s="259"/>
      <c r="X1120" s="260"/>
      <c r="Y1120" s="14"/>
      <c r="Z1120" s="14"/>
      <c r="AA1120" s="14"/>
      <c r="AB1120" s="14"/>
      <c r="AC1120" s="14"/>
      <c r="AD1120" s="14"/>
      <c r="AE1120" s="14"/>
      <c r="AT1120" s="261" t="s">
        <v>205</v>
      </c>
      <c r="AU1120" s="261" t="s">
        <v>85</v>
      </c>
      <c r="AV1120" s="14" t="s">
        <v>175</v>
      </c>
      <c r="AW1120" s="14" t="s">
        <v>5</v>
      </c>
      <c r="AX1120" s="14" t="s">
        <v>83</v>
      </c>
      <c r="AY1120" s="261" t="s">
        <v>168</v>
      </c>
    </row>
    <row r="1121" s="2" customFormat="1" ht="24.15" customHeight="1">
      <c r="A1121" s="38"/>
      <c r="B1121" s="39"/>
      <c r="C1121" s="221" t="s">
        <v>784</v>
      </c>
      <c r="D1121" s="221" t="s">
        <v>171</v>
      </c>
      <c r="E1121" s="222" t="s">
        <v>1399</v>
      </c>
      <c r="F1121" s="223" t="s">
        <v>1400</v>
      </c>
      <c r="G1121" s="224" t="s">
        <v>203</v>
      </c>
      <c r="H1121" s="225">
        <v>79.336</v>
      </c>
      <c r="I1121" s="226"/>
      <c r="J1121" s="226"/>
      <c r="K1121" s="227">
        <f>ROUND(P1121*H1121,2)</f>
        <v>0</v>
      </c>
      <c r="L1121" s="223" t="s">
        <v>1</v>
      </c>
      <c r="M1121" s="44"/>
      <c r="N1121" s="228" t="s">
        <v>1</v>
      </c>
      <c r="O1121" s="229" t="s">
        <v>39</v>
      </c>
      <c r="P1121" s="230">
        <f>I1121+J1121</f>
        <v>0</v>
      </c>
      <c r="Q1121" s="230">
        <f>ROUND(I1121*H1121,2)</f>
        <v>0</v>
      </c>
      <c r="R1121" s="230">
        <f>ROUND(J1121*H1121,2)</f>
        <v>0</v>
      </c>
      <c r="S1121" s="91"/>
      <c r="T1121" s="231">
        <f>S1121*H1121</f>
        <v>0</v>
      </c>
      <c r="U1121" s="231">
        <v>0</v>
      </c>
      <c r="V1121" s="231">
        <f>U1121*H1121</f>
        <v>0</v>
      </c>
      <c r="W1121" s="231">
        <v>0</v>
      </c>
      <c r="X1121" s="232">
        <f>W1121*H1121</f>
        <v>0</v>
      </c>
      <c r="Y1121" s="38"/>
      <c r="Z1121" s="38"/>
      <c r="AA1121" s="38"/>
      <c r="AB1121" s="38"/>
      <c r="AC1121" s="38"/>
      <c r="AD1121" s="38"/>
      <c r="AE1121" s="38"/>
      <c r="AR1121" s="233" t="s">
        <v>198</v>
      </c>
      <c r="AT1121" s="233" t="s">
        <v>171</v>
      </c>
      <c r="AU1121" s="233" t="s">
        <v>85</v>
      </c>
      <c r="AY1121" s="17" t="s">
        <v>168</v>
      </c>
      <c r="BE1121" s="234">
        <f>IF(O1121="základní",K1121,0)</f>
        <v>0</v>
      </c>
      <c r="BF1121" s="234">
        <f>IF(O1121="snížená",K1121,0)</f>
        <v>0</v>
      </c>
      <c r="BG1121" s="234">
        <f>IF(O1121="zákl. přenesená",K1121,0)</f>
        <v>0</v>
      </c>
      <c r="BH1121" s="234">
        <f>IF(O1121="sníž. přenesená",K1121,0)</f>
        <v>0</v>
      </c>
      <c r="BI1121" s="234">
        <f>IF(O1121="nulová",K1121,0)</f>
        <v>0</v>
      </c>
      <c r="BJ1121" s="17" t="s">
        <v>83</v>
      </c>
      <c r="BK1121" s="234">
        <f>ROUND(P1121*H1121,2)</f>
        <v>0</v>
      </c>
      <c r="BL1121" s="17" t="s">
        <v>198</v>
      </c>
      <c r="BM1121" s="233" t="s">
        <v>1372</v>
      </c>
    </row>
    <row r="1122" s="2" customFormat="1">
      <c r="A1122" s="38"/>
      <c r="B1122" s="39"/>
      <c r="C1122" s="40"/>
      <c r="D1122" s="235" t="s">
        <v>176</v>
      </c>
      <c r="E1122" s="40"/>
      <c r="F1122" s="236" t="s">
        <v>1400</v>
      </c>
      <c r="G1122" s="40"/>
      <c r="H1122" s="40"/>
      <c r="I1122" s="237"/>
      <c r="J1122" s="237"/>
      <c r="K1122" s="40"/>
      <c r="L1122" s="40"/>
      <c r="M1122" s="44"/>
      <c r="N1122" s="238"/>
      <c r="O1122" s="239"/>
      <c r="P1122" s="91"/>
      <c r="Q1122" s="91"/>
      <c r="R1122" s="91"/>
      <c r="S1122" s="91"/>
      <c r="T1122" s="91"/>
      <c r="U1122" s="91"/>
      <c r="V1122" s="91"/>
      <c r="W1122" s="91"/>
      <c r="X1122" s="92"/>
      <c r="Y1122" s="38"/>
      <c r="Z1122" s="38"/>
      <c r="AA1122" s="38"/>
      <c r="AB1122" s="38"/>
      <c r="AC1122" s="38"/>
      <c r="AD1122" s="38"/>
      <c r="AE1122" s="38"/>
      <c r="AT1122" s="17" t="s">
        <v>176</v>
      </c>
      <c r="AU1122" s="17" t="s">
        <v>85</v>
      </c>
    </row>
    <row r="1123" s="13" customFormat="1">
      <c r="A1123" s="13"/>
      <c r="B1123" s="240"/>
      <c r="C1123" s="241"/>
      <c r="D1123" s="235" t="s">
        <v>205</v>
      </c>
      <c r="E1123" s="242" t="s">
        <v>1</v>
      </c>
      <c r="F1123" s="243" t="s">
        <v>1402</v>
      </c>
      <c r="G1123" s="241"/>
      <c r="H1123" s="244">
        <v>35.14</v>
      </c>
      <c r="I1123" s="245"/>
      <c r="J1123" s="245"/>
      <c r="K1123" s="241"/>
      <c r="L1123" s="241"/>
      <c r="M1123" s="246"/>
      <c r="N1123" s="247"/>
      <c r="O1123" s="248"/>
      <c r="P1123" s="248"/>
      <c r="Q1123" s="248"/>
      <c r="R1123" s="248"/>
      <c r="S1123" s="248"/>
      <c r="T1123" s="248"/>
      <c r="U1123" s="248"/>
      <c r="V1123" s="248"/>
      <c r="W1123" s="248"/>
      <c r="X1123" s="249"/>
      <c r="Y1123" s="13"/>
      <c r="Z1123" s="13"/>
      <c r="AA1123" s="13"/>
      <c r="AB1123" s="13"/>
      <c r="AC1123" s="13"/>
      <c r="AD1123" s="13"/>
      <c r="AE1123" s="13"/>
      <c r="AT1123" s="250" t="s">
        <v>205</v>
      </c>
      <c r="AU1123" s="250" t="s">
        <v>85</v>
      </c>
      <c r="AV1123" s="13" t="s">
        <v>85</v>
      </c>
      <c r="AW1123" s="13" t="s">
        <v>5</v>
      </c>
      <c r="AX1123" s="13" t="s">
        <v>76</v>
      </c>
      <c r="AY1123" s="250" t="s">
        <v>168</v>
      </c>
    </row>
    <row r="1124" s="13" customFormat="1">
      <c r="A1124" s="13"/>
      <c r="B1124" s="240"/>
      <c r="C1124" s="241"/>
      <c r="D1124" s="235" t="s">
        <v>205</v>
      </c>
      <c r="E1124" s="242" t="s">
        <v>1</v>
      </c>
      <c r="F1124" s="243" t="s">
        <v>1403</v>
      </c>
      <c r="G1124" s="241"/>
      <c r="H1124" s="244">
        <v>36.748</v>
      </c>
      <c r="I1124" s="245"/>
      <c r="J1124" s="245"/>
      <c r="K1124" s="241"/>
      <c r="L1124" s="241"/>
      <c r="M1124" s="246"/>
      <c r="N1124" s="247"/>
      <c r="O1124" s="248"/>
      <c r="P1124" s="248"/>
      <c r="Q1124" s="248"/>
      <c r="R1124" s="248"/>
      <c r="S1124" s="248"/>
      <c r="T1124" s="248"/>
      <c r="U1124" s="248"/>
      <c r="V1124" s="248"/>
      <c r="W1124" s="248"/>
      <c r="X1124" s="249"/>
      <c r="Y1124" s="13"/>
      <c r="Z1124" s="13"/>
      <c r="AA1124" s="13"/>
      <c r="AB1124" s="13"/>
      <c r="AC1124" s="13"/>
      <c r="AD1124" s="13"/>
      <c r="AE1124" s="13"/>
      <c r="AT1124" s="250" t="s">
        <v>205</v>
      </c>
      <c r="AU1124" s="250" t="s">
        <v>85</v>
      </c>
      <c r="AV1124" s="13" t="s">
        <v>85</v>
      </c>
      <c r="AW1124" s="13" t="s">
        <v>5</v>
      </c>
      <c r="AX1124" s="13" t="s">
        <v>76</v>
      </c>
      <c r="AY1124" s="250" t="s">
        <v>168</v>
      </c>
    </row>
    <row r="1125" s="13" customFormat="1">
      <c r="A1125" s="13"/>
      <c r="B1125" s="240"/>
      <c r="C1125" s="241"/>
      <c r="D1125" s="235" t="s">
        <v>205</v>
      </c>
      <c r="E1125" s="242" t="s">
        <v>1</v>
      </c>
      <c r="F1125" s="243" t="s">
        <v>1792</v>
      </c>
      <c r="G1125" s="241"/>
      <c r="H1125" s="244">
        <v>3.36</v>
      </c>
      <c r="I1125" s="245"/>
      <c r="J1125" s="245"/>
      <c r="K1125" s="241"/>
      <c r="L1125" s="241"/>
      <c r="M1125" s="246"/>
      <c r="N1125" s="247"/>
      <c r="O1125" s="248"/>
      <c r="P1125" s="248"/>
      <c r="Q1125" s="248"/>
      <c r="R1125" s="248"/>
      <c r="S1125" s="248"/>
      <c r="T1125" s="248"/>
      <c r="U1125" s="248"/>
      <c r="V1125" s="248"/>
      <c r="W1125" s="248"/>
      <c r="X1125" s="249"/>
      <c r="Y1125" s="13"/>
      <c r="Z1125" s="13"/>
      <c r="AA1125" s="13"/>
      <c r="AB1125" s="13"/>
      <c r="AC1125" s="13"/>
      <c r="AD1125" s="13"/>
      <c r="AE1125" s="13"/>
      <c r="AT1125" s="250" t="s">
        <v>205</v>
      </c>
      <c r="AU1125" s="250" t="s">
        <v>85</v>
      </c>
      <c r="AV1125" s="13" t="s">
        <v>85</v>
      </c>
      <c r="AW1125" s="13" t="s">
        <v>5</v>
      </c>
      <c r="AX1125" s="13" t="s">
        <v>76</v>
      </c>
      <c r="AY1125" s="250" t="s">
        <v>168</v>
      </c>
    </row>
    <row r="1126" s="13" customFormat="1">
      <c r="A1126" s="13"/>
      <c r="B1126" s="240"/>
      <c r="C1126" s="241"/>
      <c r="D1126" s="235" t="s">
        <v>205</v>
      </c>
      <c r="E1126" s="242" t="s">
        <v>1</v>
      </c>
      <c r="F1126" s="243" t="s">
        <v>1793</v>
      </c>
      <c r="G1126" s="241"/>
      <c r="H1126" s="244">
        <v>4.088</v>
      </c>
      <c r="I1126" s="245"/>
      <c r="J1126" s="245"/>
      <c r="K1126" s="241"/>
      <c r="L1126" s="241"/>
      <c r="M1126" s="246"/>
      <c r="N1126" s="247"/>
      <c r="O1126" s="248"/>
      <c r="P1126" s="248"/>
      <c r="Q1126" s="248"/>
      <c r="R1126" s="248"/>
      <c r="S1126" s="248"/>
      <c r="T1126" s="248"/>
      <c r="U1126" s="248"/>
      <c r="V1126" s="248"/>
      <c r="W1126" s="248"/>
      <c r="X1126" s="249"/>
      <c r="Y1126" s="13"/>
      <c r="Z1126" s="13"/>
      <c r="AA1126" s="13"/>
      <c r="AB1126" s="13"/>
      <c r="AC1126" s="13"/>
      <c r="AD1126" s="13"/>
      <c r="AE1126" s="13"/>
      <c r="AT1126" s="250" t="s">
        <v>205</v>
      </c>
      <c r="AU1126" s="250" t="s">
        <v>85</v>
      </c>
      <c r="AV1126" s="13" t="s">
        <v>85</v>
      </c>
      <c r="AW1126" s="13" t="s">
        <v>5</v>
      </c>
      <c r="AX1126" s="13" t="s">
        <v>76</v>
      </c>
      <c r="AY1126" s="250" t="s">
        <v>168</v>
      </c>
    </row>
    <row r="1127" s="14" customFormat="1">
      <c r="A1127" s="14"/>
      <c r="B1127" s="251"/>
      <c r="C1127" s="252"/>
      <c r="D1127" s="235" t="s">
        <v>205</v>
      </c>
      <c r="E1127" s="253" t="s">
        <v>1</v>
      </c>
      <c r="F1127" s="254" t="s">
        <v>207</v>
      </c>
      <c r="G1127" s="252"/>
      <c r="H1127" s="255">
        <v>79.336</v>
      </c>
      <c r="I1127" s="256"/>
      <c r="J1127" s="256"/>
      <c r="K1127" s="252"/>
      <c r="L1127" s="252"/>
      <c r="M1127" s="257"/>
      <c r="N1127" s="258"/>
      <c r="O1127" s="259"/>
      <c r="P1127" s="259"/>
      <c r="Q1127" s="259"/>
      <c r="R1127" s="259"/>
      <c r="S1127" s="259"/>
      <c r="T1127" s="259"/>
      <c r="U1127" s="259"/>
      <c r="V1127" s="259"/>
      <c r="W1127" s="259"/>
      <c r="X1127" s="260"/>
      <c r="Y1127" s="14"/>
      <c r="Z1127" s="14"/>
      <c r="AA1127" s="14"/>
      <c r="AB1127" s="14"/>
      <c r="AC1127" s="14"/>
      <c r="AD1127" s="14"/>
      <c r="AE1127" s="14"/>
      <c r="AT1127" s="261" t="s">
        <v>205</v>
      </c>
      <c r="AU1127" s="261" t="s">
        <v>85</v>
      </c>
      <c r="AV1127" s="14" t="s">
        <v>175</v>
      </c>
      <c r="AW1127" s="14" t="s">
        <v>5</v>
      </c>
      <c r="AX1127" s="14" t="s">
        <v>83</v>
      </c>
      <c r="AY1127" s="261" t="s">
        <v>168</v>
      </c>
    </row>
    <row r="1128" s="2" customFormat="1" ht="24.15" customHeight="1">
      <c r="A1128" s="38"/>
      <c r="B1128" s="39"/>
      <c r="C1128" s="221" t="s">
        <v>1374</v>
      </c>
      <c r="D1128" s="221" t="s">
        <v>171</v>
      </c>
      <c r="E1128" s="222" t="s">
        <v>1406</v>
      </c>
      <c r="F1128" s="223" t="s">
        <v>1407</v>
      </c>
      <c r="G1128" s="224" t="s">
        <v>292</v>
      </c>
      <c r="H1128" s="225">
        <v>4</v>
      </c>
      <c r="I1128" s="226"/>
      <c r="J1128" s="226"/>
      <c r="K1128" s="227">
        <f>ROUND(P1128*H1128,2)</f>
        <v>0</v>
      </c>
      <c r="L1128" s="223" t="s">
        <v>1</v>
      </c>
      <c r="M1128" s="44"/>
      <c r="N1128" s="228" t="s">
        <v>1</v>
      </c>
      <c r="O1128" s="229" t="s">
        <v>39</v>
      </c>
      <c r="P1128" s="230">
        <f>I1128+J1128</f>
        <v>0</v>
      </c>
      <c r="Q1128" s="230">
        <f>ROUND(I1128*H1128,2)</f>
        <v>0</v>
      </c>
      <c r="R1128" s="230">
        <f>ROUND(J1128*H1128,2)</f>
        <v>0</v>
      </c>
      <c r="S1128" s="91"/>
      <c r="T1128" s="231">
        <f>S1128*H1128</f>
        <v>0</v>
      </c>
      <c r="U1128" s="231">
        <v>0</v>
      </c>
      <c r="V1128" s="231">
        <f>U1128*H1128</f>
        <v>0</v>
      </c>
      <c r="W1128" s="231">
        <v>0</v>
      </c>
      <c r="X1128" s="232">
        <f>W1128*H1128</f>
        <v>0</v>
      </c>
      <c r="Y1128" s="38"/>
      <c r="Z1128" s="38"/>
      <c r="AA1128" s="38"/>
      <c r="AB1128" s="38"/>
      <c r="AC1128" s="38"/>
      <c r="AD1128" s="38"/>
      <c r="AE1128" s="38"/>
      <c r="AR1128" s="233" t="s">
        <v>198</v>
      </c>
      <c r="AT1128" s="233" t="s">
        <v>171</v>
      </c>
      <c r="AU1128" s="233" t="s">
        <v>85</v>
      </c>
      <c r="AY1128" s="17" t="s">
        <v>168</v>
      </c>
      <c r="BE1128" s="234">
        <f>IF(O1128="základní",K1128,0)</f>
        <v>0</v>
      </c>
      <c r="BF1128" s="234">
        <f>IF(O1128="snížená",K1128,0)</f>
        <v>0</v>
      </c>
      <c r="BG1128" s="234">
        <f>IF(O1128="zákl. přenesená",K1128,0)</f>
        <v>0</v>
      </c>
      <c r="BH1128" s="234">
        <f>IF(O1128="sníž. přenesená",K1128,0)</f>
        <v>0</v>
      </c>
      <c r="BI1128" s="234">
        <f>IF(O1128="nulová",K1128,0)</f>
        <v>0</v>
      </c>
      <c r="BJ1128" s="17" t="s">
        <v>83</v>
      </c>
      <c r="BK1128" s="234">
        <f>ROUND(P1128*H1128,2)</f>
        <v>0</v>
      </c>
      <c r="BL1128" s="17" t="s">
        <v>198</v>
      </c>
      <c r="BM1128" s="233" t="s">
        <v>1377</v>
      </c>
    </row>
    <row r="1129" s="2" customFormat="1">
      <c r="A1129" s="38"/>
      <c r="B1129" s="39"/>
      <c r="C1129" s="40"/>
      <c r="D1129" s="235" t="s">
        <v>176</v>
      </c>
      <c r="E1129" s="40"/>
      <c r="F1129" s="236" t="s">
        <v>1407</v>
      </c>
      <c r="G1129" s="40"/>
      <c r="H1129" s="40"/>
      <c r="I1129" s="237"/>
      <c r="J1129" s="237"/>
      <c r="K1129" s="40"/>
      <c r="L1129" s="40"/>
      <c r="M1129" s="44"/>
      <c r="N1129" s="238"/>
      <c r="O1129" s="239"/>
      <c r="P1129" s="91"/>
      <c r="Q1129" s="91"/>
      <c r="R1129" s="91"/>
      <c r="S1129" s="91"/>
      <c r="T1129" s="91"/>
      <c r="U1129" s="91"/>
      <c r="V1129" s="91"/>
      <c r="W1129" s="91"/>
      <c r="X1129" s="92"/>
      <c r="Y1129" s="38"/>
      <c r="Z1129" s="38"/>
      <c r="AA1129" s="38"/>
      <c r="AB1129" s="38"/>
      <c r="AC1129" s="38"/>
      <c r="AD1129" s="38"/>
      <c r="AE1129" s="38"/>
      <c r="AT1129" s="17" t="s">
        <v>176</v>
      </c>
      <c r="AU1129" s="17" t="s">
        <v>85</v>
      </c>
    </row>
    <row r="1130" s="12" customFormat="1" ht="25.92" customHeight="1">
      <c r="A1130" s="12"/>
      <c r="B1130" s="204"/>
      <c r="C1130" s="205"/>
      <c r="D1130" s="206" t="s">
        <v>75</v>
      </c>
      <c r="E1130" s="207" t="s">
        <v>1409</v>
      </c>
      <c r="F1130" s="207" t="s">
        <v>1410</v>
      </c>
      <c r="G1130" s="205"/>
      <c r="H1130" s="205"/>
      <c r="I1130" s="208"/>
      <c r="J1130" s="208"/>
      <c r="K1130" s="209">
        <f>BK1130</f>
        <v>0</v>
      </c>
      <c r="L1130" s="205"/>
      <c r="M1130" s="210"/>
      <c r="N1130" s="211"/>
      <c r="O1130" s="212"/>
      <c r="P1130" s="212"/>
      <c r="Q1130" s="213">
        <f>SUM(Q1131:Q1148)</f>
        <v>0</v>
      </c>
      <c r="R1130" s="213">
        <f>SUM(R1131:R1148)</f>
        <v>0</v>
      </c>
      <c r="S1130" s="212"/>
      <c r="T1130" s="214">
        <f>SUM(T1131:T1148)</f>
        <v>0</v>
      </c>
      <c r="U1130" s="212"/>
      <c r="V1130" s="214">
        <f>SUM(V1131:V1148)</f>
        <v>0</v>
      </c>
      <c r="W1130" s="212"/>
      <c r="X1130" s="215">
        <f>SUM(X1131:X1148)</f>
        <v>0</v>
      </c>
      <c r="Y1130" s="12"/>
      <c r="Z1130" s="12"/>
      <c r="AA1130" s="12"/>
      <c r="AB1130" s="12"/>
      <c r="AC1130" s="12"/>
      <c r="AD1130" s="12"/>
      <c r="AE1130" s="12"/>
      <c r="AR1130" s="216" t="s">
        <v>186</v>
      </c>
      <c r="AT1130" s="217" t="s">
        <v>75</v>
      </c>
      <c r="AU1130" s="217" t="s">
        <v>76</v>
      </c>
      <c r="AY1130" s="216" t="s">
        <v>168</v>
      </c>
      <c r="BK1130" s="218">
        <f>SUM(BK1131:BK1148)</f>
        <v>0</v>
      </c>
    </row>
    <row r="1131" s="2" customFormat="1" ht="16.5" customHeight="1">
      <c r="A1131" s="38"/>
      <c r="B1131" s="39"/>
      <c r="C1131" s="221" t="s">
        <v>789</v>
      </c>
      <c r="D1131" s="221" t="s">
        <v>171</v>
      </c>
      <c r="E1131" s="222" t="s">
        <v>1412</v>
      </c>
      <c r="F1131" s="223" t="s">
        <v>1413</v>
      </c>
      <c r="G1131" s="224" t="s">
        <v>174</v>
      </c>
      <c r="H1131" s="225">
        <v>1</v>
      </c>
      <c r="I1131" s="226"/>
      <c r="J1131" s="226"/>
      <c r="K1131" s="227">
        <f>ROUND(P1131*H1131,2)</f>
        <v>0</v>
      </c>
      <c r="L1131" s="223" t="s">
        <v>1</v>
      </c>
      <c r="M1131" s="44"/>
      <c r="N1131" s="228" t="s">
        <v>1</v>
      </c>
      <c r="O1131" s="229" t="s">
        <v>39</v>
      </c>
      <c r="P1131" s="230">
        <f>I1131+J1131</f>
        <v>0</v>
      </c>
      <c r="Q1131" s="230">
        <f>ROUND(I1131*H1131,2)</f>
        <v>0</v>
      </c>
      <c r="R1131" s="230">
        <f>ROUND(J1131*H1131,2)</f>
        <v>0</v>
      </c>
      <c r="S1131" s="91"/>
      <c r="T1131" s="231">
        <f>S1131*H1131</f>
        <v>0</v>
      </c>
      <c r="U1131" s="231">
        <v>0</v>
      </c>
      <c r="V1131" s="231">
        <f>U1131*H1131</f>
        <v>0</v>
      </c>
      <c r="W1131" s="231">
        <v>0</v>
      </c>
      <c r="X1131" s="232">
        <f>W1131*H1131</f>
        <v>0</v>
      </c>
      <c r="Y1131" s="38"/>
      <c r="Z1131" s="38"/>
      <c r="AA1131" s="38"/>
      <c r="AB1131" s="38"/>
      <c r="AC1131" s="38"/>
      <c r="AD1131" s="38"/>
      <c r="AE1131" s="38"/>
      <c r="AR1131" s="233" t="s">
        <v>175</v>
      </c>
      <c r="AT1131" s="233" t="s">
        <v>171</v>
      </c>
      <c r="AU1131" s="233" t="s">
        <v>83</v>
      </c>
      <c r="AY1131" s="17" t="s">
        <v>168</v>
      </c>
      <c r="BE1131" s="234">
        <f>IF(O1131="základní",K1131,0)</f>
        <v>0</v>
      </c>
      <c r="BF1131" s="234">
        <f>IF(O1131="snížená",K1131,0)</f>
        <v>0</v>
      </c>
      <c r="BG1131" s="234">
        <f>IF(O1131="zákl. přenesená",K1131,0)</f>
        <v>0</v>
      </c>
      <c r="BH1131" s="234">
        <f>IF(O1131="sníž. přenesená",K1131,0)</f>
        <v>0</v>
      </c>
      <c r="BI1131" s="234">
        <f>IF(O1131="nulová",K1131,0)</f>
        <v>0</v>
      </c>
      <c r="BJ1131" s="17" t="s">
        <v>83</v>
      </c>
      <c r="BK1131" s="234">
        <f>ROUND(P1131*H1131,2)</f>
        <v>0</v>
      </c>
      <c r="BL1131" s="17" t="s">
        <v>175</v>
      </c>
      <c r="BM1131" s="233" t="s">
        <v>1380</v>
      </c>
    </row>
    <row r="1132" s="2" customFormat="1">
      <c r="A1132" s="38"/>
      <c r="B1132" s="39"/>
      <c r="C1132" s="40"/>
      <c r="D1132" s="235" t="s">
        <v>176</v>
      </c>
      <c r="E1132" s="40"/>
      <c r="F1132" s="236" t="s">
        <v>1413</v>
      </c>
      <c r="G1132" s="40"/>
      <c r="H1132" s="40"/>
      <c r="I1132" s="237"/>
      <c r="J1132" s="237"/>
      <c r="K1132" s="40"/>
      <c r="L1132" s="40"/>
      <c r="M1132" s="44"/>
      <c r="N1132" s="238"/>
      <c r="O1132" s="239"/>
      <c r="P1132" s="91"/>
      <c r="Q1132" s="91"/>
      <c r="R1132" s="91"/>
      <c r="S1132" s="91"/>
      <c r="T1132" s="91"/>
      <c r="U1132" s="91"/>
      <c r="V1132" s="91"/>
      <c r="W1132" s="91"/>
      <c r="X1132" s="92"/>
      <c r="Y1132" s="38"/>
      <c r="Z1132" s="38"/>
      <c r="AA1132" s="38"/>
      <c r="AB1132" s="38"/>
      <c r="AC1132" s="38"/>
      <c r="AD1132" s="38"/>
      <c r="AE1132" s="38"/>
      <c r="AT1132" s="17" t="s">
        <v>176</v>
      </c>
      <c r="AU1132" s="17" t="s">
        <v>83</v>
      </c>
    </row>
    <row r="1133" s="2" customFormat="1" ht="16.5" customHeight="1">
      <c r="A1133" s="38"/>
      <c r="B1133" s="39"/>
      <c r="C1133" s="221" t="s">
        <v>1398</v>
      </c>
      <c r="D1133" s="221" t="s">
        <v>171</v>
      </c>
      <c r="E1133" s="222" t="s">
        <v>1415</v>
      </c>
      <c r="F1133" s="223" t="s">
        <v>1416</v>
      </c>
      <c r="G1133" s="224" t="s">
        <v>878</v>
      </c>
      <c r="H1133" s="284"/>
      <c r="I1133" s="226"/>
      <c r="J1133" s="226"/>
      <c r="K1133" s="227">
        <f>ROUND(P1133*H1133,2)</f>
        <v>0</v>
      </c>
      <c r="L1133" s="223" t="s">
        <v>1</v>
      </c>
      <c r="M1133" s="44"/>
      <c r="N1133" s="228" t="s">
        <v>1</v>
      </c>
      <c r="O1133" s="229" t="s">
        <v>39</v>
      </c>
      <c r="P1133" s="230">
        <f>I1133+J1133</f>
        <v>0</v>
      </c>
      <c r="Q1133" s="230">
        <f>ROUND(I1133*H1133,2)</f>
        <v>0</v>
      </c>
      <c r="R1133" s="230">
        <f>ROUND(J1133*H1133,2)</f>
        <v>0</v>
      </c>
      <c r="S1133" s="91"/>
      <c r="T1133" s="231">
        <f>S1133*H1133</f>
        <v>0</v>
      </c>
      <c r="U1133" s="231">
        <v>0</v>
      </c>
      <c r="V1133" s="231">
        <f>U1133*H1133</f>
        <v>0</v>
      </c>
      <c r="W1133" s="231">
        <v>0</v>
      </c>
      <c r="X1133" s="232">
        <f>W1133*H1133</f>
        <v>0</v>
      </c>
      <c r="Y1133" s="38"/>
      <c r="Z1133" s="38"/>
      <c r="AA1133" s="38"/>
      <c r="AB1133" s="38"/>
      <c r="AC1133" s="38"/>
      <c r="AD1133" s="38"/>
      <c r="AE1133" s="38"/>
      <c r="AR1133" s="233" t="s">
        <v>175</v>
      </c>
      <c r="AT1133" s="233" t="s">
        <v>171</v>
      </c>
      <c r="AU1133" s="233" t="s">
        <v>83</v>
      </c>
      <c r="AY1133" s="17" t="s">
        <v>168</v>
      </c>
      <c r="BE1133" s="234">
        <f>IF(O1133="základní",K1133,0)</f>
        <v>0</v>
      </c>
      <c r="BF1133" s="234">
        <f>IF(O1133="snížená",K1133,0)</f>
        <v>0</v>
      </c>
      <c r="BG1133" s="234">
        <f>IF(O1133="zákl. přenesená",K1133,0)</f>
        <v>0</v>
      </c>
      <c r="BH1133" s="234">
        <f>IF(O1133="sníž. přenesená",K1133,0)</f>
        <v>0</v>
      </c>
      <c r="BI1133" s="234">
        <f>IF(O1133="nulová",K1133,0)</f>
        <v>0</v>
      </c>
      <c r="BJ1133" s="17" t="s">
        <v>83</v>
      </c>
      <c r="BK1133" s="234">
        <f>ROUND(P1133*H1133,2)</f>
        <v>0</v>
      </c>
      <c r="BL1133" s="17" t="s">
        <v>175</v>
      </c>
      <c r="BM1133" s="233" t="s">
        <v>1401</v>
      </c>
    </row>
    <row r="1134" s="2" customFormat="1">
      <c r="A1134" s="38"/>
      <c r="B1134" s="39"/>
      <c r="C1134" s="40"/>
      <c r="D1134" s="235" t="s">
        <v>176</v>
      </c>
      <c r="E1134" s="40"/>
      <c r="F1134" s="236" t="s">
        <v>1416</v>
      </c>
      <c r="G1134" s="40"/>
      <c r="H1134" s="40"/>
      <c r="I1134" s="237"/>
      <c r="J1134" s="237"/>
      <c r="K1134" s="40"/>
      <c r="L1134" s="40"/>
      <c r="M1134" s="44"/>
      <c r="N1134" s="238"/>
      <c r="O1134" s="239"/>
      <c r="P1134" s="91"/>
      <c r="Q1134" s="91"/>
      <c r="R1134" s="91"/>
      <c r="S1134" s="91"/>
      <c r="T1134" s="91"/>
      <c r="U1134" s="91"/>
      <c r="V1134" s="91"/>
      <c r="W1134" s="91"/>
      <c r="X1134" s="92"/>
      <c r="Y1134" s="38"/>
      <c r="Z1134" s="38"/>
      <c r="AA1134" s="38"/>
      <c r="AB1134" s="38"/>
      <c r="AC1134" s="38"/>
      <c r="AD1134" s="38"/>
      <c r="AE1134" s="38"/>
      <c r="AT1134" s="17" t="s">
        <v>176</v>
      </c>
      <c r="AU1134" s="17" t="s">
        <v>83</v>
      </c>
    </row>
    <row r="1135" s="2" customFormat="1" ht="21.75" customHeight="1">
      <c r="A1135" s="38"/>
      <c r="B1135" s="39"/>
      <c r="C1135" s="221" t="s">
        <v>794</v>
      </c>
      <c r="D1135" s="221" t="s">
        <v>171</v>
      </c>
      <c r="E1135" s="222" t="s">
        <v>1419</v>
      </c>
      <c r="F1135" s="223" t="s">
        <v>1420</v>
      </c>
      <c r="G1135" s="224" t="s">
        <v>174</v>
      </c>
      <c r="H1135" s="225">
        <v>1</v>
      </c>
      <c r="I1135" s="226"/>
      <c r="J1135" s="226"/>
      <c r="K1135" s="227">
        <f>ROUND(P1135*H1135,2)</f>
        <v>0</v>
      </c>
      <c r="L1135" s="223" t="s">
        <v>1</v>
      </c>
      <c r="M1135" s="44"/>
      <c r="N1135" s="228" t="s">
        <v>1</v>
      </c>
      <c r="O1135" s="229" t="s">
        <v>39</v>
      </c>
      <c r="P1135" s="230">
        <f>I1135+J1135</f>
        <v>0</v>
      </c>
      <c r="Q1135" s="230">
        <f>ROUND(I1135*H1135,2)</f>
        <v>0</v>
      </c>
      <c r="R1135" s="230">
        <f>ROUND(J1135*H1135,2)</f>
        <v>0</v>
      </c>
      <c r="S1135" s="91"/>
      <c r="T1135" s="231">
        <f>S1135*H1135</f>
        <v>0</v>
      </c>
      <c r="U1135" s="231">
        <v>0</v>
      </c>
      <c r="V1135" s="231">
        <f>U1135*H1135</f>
        <v>0</v>
      </c>
      <c r="W1135" s="231">
        <v>0</v>
      </c>
      <c r="X1135" s="232">
        <f>W1135*H1135</f>
        <v>0</v>
      </c>
      <c r="Y1135" s="38"/>
      <c r="Z1135" s="38"/>
      <c r="AA1135" s="38"/>
      <c r="AB1135" s="38"/>
      <c r="AC1135" s="38"/>
      <c r="AD1135" s="38"/>
      <c r="AE1135" s="38"/>
      <c r="AR1135" s="233" t="s">
        <v>175</v>
      </c>
      <c r="AT1135" s="233" t="s">
        <v>171</v>
      </c>
      <c r="AU1135" s="233" t="s">
        <v>83</v>
      </c>
      <c r="AY1135" s="17" t="s">
        <v>168</v>
      </c>
      <c r="BE1135" s="234">
        <f>IF(O1135="základní",K1135,0)</f>
        <v>0</v>
      </c>
      <c r="BF1135" s="234">
        <f>IF(O1135="snížená",K1135,0)</f>
        <v>0</v>
      </c>
      <c r="BG1135" s="234">
        <f>IF(O1135="zákl. přenesená",K1135,0)</f>
        <v>0</v>
      </c>
      <c r="BH1135" s="234">
        <f>IF(O1135="sníž. přenesená",K1135,0)</f>
        <v>0</v>
      </c>
      <c r="BI1135" s="234">
        <f>IF(O1135="nulová",K1135,0)</f>
        <v>0</v>
      </c>
      <c r="BJ1135" s="17" t="s">
        <v>83</v>
      </c>
      <c r="BK1135" s="234">
        <f>ROUND(P1135*H1135,2)</f>
        <v>0</v>
      </c>
      <c r="BL1135" s="17" t="s">
        <v>175</v>
      </c>
      <c r="BM1135" s="233" t="s">
        <v>1408</v>
      </c>
    </row>
    <row r="1136" s="2" customFormat="1">
      <c r="A1136" s="38"/>
      <c r="B1136" s="39"/>
      <c r="C1136" s="40"/>
      <c r="D1136" s="235" t="s">
        <v>176</v>
      </c>
      <c r="E1136" s="40"/>
      <c r="F1136" s="236" t="s">
        <v>1420</v>
      </c>
      <c r="G1136" s="40"/>
      <c r="H1136" s="40"/>
      <c r="I1136" s="237"/>
      <c r="J1136" s="237"/>
      <c r="K1136" s="40"/>
      <c r="L1136" s="40"/>
      <c r="M1136" s="44"/>
      <c r="N1136" s="238"/>
      <c r="O1136" s="239"/>
      <c r="P1136" s="91"/>
      <c r="Q1136" s="91"/>
      <c r="R1136" s="91"/>
      <c r="S1136" s="91"/>
      <c r="T1136" s="91"/>
      <c r="U1136" s="91"/>
      <c r="V1136" s="91"/>
      <c r="W1136" s="91"/>
      <c r="X1136" s="92"/>
      <c r="Y1136" s="38"/>
      <c r="Z1136" s="38"/>
      <c r="AA1136" s="38"/>
      <c r="AB1136" s="38"/>
      <c r="AC1136" s="38"/>
      <c r="AD1136" s="38"/>
      <c r="AE1136" s="38"/>
      <c r="AT1136" s="17" t="s">
        <v>176</v>
      </c>
      <c r="AU1136" s="17" t="s">
        <v>83</v>
      </c>
    </row>
    <row r="1137" s="2" customFormat="1" ht="16.5" customHeight="1">
      <c r="A1137" s="38"/>
      <c r="B1137" s="39"/>
      <c r="C1137" s="221" t="s">
        <v>1411</v>
      </c>
      <c r="D1137" s="221" t="s">
        <v>171</v>
      </c>
      <c r="E1137" s="222" t="s">
        <v>1422</v>
      </c>
      <c r="F1137" s="223" t="s">
        <v>1423</v>
      </c>
      <c r="G1137" s="224" t="s">
        <v>878</v>
      </c>
      <c r="H1137" s="284"/>
      <c r="I1137" s="226"/>
      <c r="J1137" s="226"/>
      <c r="K1137" s="227">
        <f>ROUND(P1137*H1137,2)</f>
        <v>0</v>
      </c>
      <c r="L1137" s="223" t="s">
        <v>1</v>
      </c>
      <c r="M1137" s="44"/>
      <c r="N1137" s="228" t="s">
        <v>1</v>
      </c>
      <c r="O1137" s="229" t="s">
        <v>39</v>
      </c>
      <c r="P1137" s="230">
        <f>I1137+J1137</f>
        <v>0</v>
      </c>
      <c r="Q1137" s="230">
        <f>ROUND(I1137*H1137,2)</f>
        <v>0</v>
      </c>
      <c r="R1137" s="230">
        <f>ROUND(J1137*H1137,2)</f>
        <v>0</v>
      </c>
      <c r="S1137" s="91"/>
      <c r="T1137" s="231">
        <f>S1137*H1137</f>
        <v>0</v>
      </c>
      <c r="U1137" s="231">
        <v>0</v>
      </c>
      <c r="V1137" s="231">
        <f>U1137*H1137</f>
        <v>0</v>
      </c>
      <c r="W1137" s="231">
        <v>0</v>
      </c>
      <c r="X1137" s="232">
        <f>W1137*H1137</f>
        <v>0</v>
      </c>
      <c r="Y1137" s="38"/>
      <c r="Z1137" s="38"/>
      <c r="AA1137" s="38"/>
      <c r="AB1137" s="38"/>
      <c r="AC1137" s="38"/>
      <c r="AD1137" s="38"/>
      <c r="AE1137" s="38"/>
      <c r="AR1137" s="233" t="s">
        <v>175</v>
      </c>
      <c r="AT1137" s="233" t="s">
        <v>171</v>
      </c>
      <c r="AU1137" s="233" t="s">
        <v>83</v>
      </c>
      <c r="AY1137" s="17" t="s">
        <v>168</v>
      </c>
      <c r="BE1137" s="234">
        <f>IF(O1137="základní",K1137,0)</f>
        <v>0</v>
      </c>
      <c r="BF1137" s="234">
        <f>IF(O1137="snížená",K1137,0)</f>
        <v>0</v>
      </c>
      <c r="BG1137" s="234">
        <f>IF(O1137="zákl. přenesená",K1137,0)</f>
        <v>0</v>
      </c>
      <c r="BH1137" s="234">
        <f>IF(O1137="sníž. přenesená",K1137,0)</f>
        <v>0</v>
      </c>
      <c r="BI1137" s="234">
        <f>IF(O1137="nulová",K1137,0)</f>
        <v>0</v>
      </c>
      <c r="BJ1137" s="17" t="s">
        <v>83</v>
      </c>
      <c r="BK1137" s="234">
        <f>ROUND(P1137*H1137,2)</f>
        <v>0</v>
      </c>
      <c r="BL1137" s="17" t="s">
        <v>175</v>
      </c>
      <c r="BM1137" s="233" t="s">
        <v>1414</v>
      </c>
    </row>
    <row r="1138" s="2" customFormat="1">
      <c r="A1138" s="38"/>
      <c r="B1138" s="39"/>
      <c r="C1138" s="40"/>
      <c r="D1138" s="235" t="s">
        <v>176</v>
      </c>
      <c r="E1138" s="40"/>
      <c r="F1138" s="236" t="s">
        <v>1423</v>
      </c>
      <c r="G1138" s="40"/>
      <c r="H1138" s="40"/>
      <c r="I1138" s="237"/>
      <c r="J1138" s="237"/>
      <c r="K1138" s="40"/>
      <c r="L1138" s="40"/>
      <c r="M1138" s="44"/>
      <c r="N1138" s="238"/>
      <c r="O1138" s="239"/>
      <c r="P1138" s="91"/>
      <c r="Q1138" s="91"/>
      <c r="R1138" s="91"/>
      <c r="S1138" s="91"/>
      <c r="T1138" s="91"/>
      <c r="U1138" s="91"/>
      <c r="V1138" s="91"/>
      <c r="W1138" s="91"/>
      <c r="X1138" s="92"/>
      <c r="Y1138" s="38"/>
      <c r="Z1138" s="38"/>
      <c r="AA1138" s="38"/>
      <c r="AB1138" s="38"/>
      <c r="AC1138" s="38"/>
      <c r="AD1138" s="38"/>
      <c r="AE1138" s="38"/>
      <c r="AT1138" s="17" t="s">
        <v>176</v>
      </c>
      <c r="AU1138" s="17" t="s">
        <v>83</v>
      </c>
    </row>
    <row r="1139" s="2" customFormat="1" ht="16.5" customHeight="1">
      <c r="A1139" s="38"/>
      <c r="B1139" s="39"/>
      <c r="C1139" s="221" t="s">
        <v>798</v>
      </c>
      <c r="D1139" s="221" t="s">
        <v>171</v>
      </c>
      <c r="E1139" s="222" t="s">
        <v>1426</v>
      </c>
      <c r="F1139" s="223" t="s">
        <v>1427</v>
      </c>
      <c r="G1139" s="224" t="s">
        <v>878</v>
      </c>
      <c r="H1139" s="284"/>
      <c r="I1139" s="226"/>
      <c r="J1139" s="226"/>
      <c r="K1139" s="227">
        <f>ROUND(P1139*H1139,2)</f>
        <v>0</v>
      </c>
      <c r="L1139" s="223" t="s">
        <v>1</v>
      </c>
      <c r="M1139" s="44"/>
      <c r="N1139" s="228" t="s">
        <v>1</v>
      </c>
      <c r="O1139" s="229" t="s">
        <v>39</v>
      </c>
      <c r="P1139" s="230">
        <f>I1139+J1139</f>
        <v>0</v>
      </c>
      <c r="Q1139" s="230">
        <f>ROUND(I1139*H1139,2)</f>
        <v>0</v>
      </c>
      <c r="R1139" s="230">
        <f>ROUND(J1139*H1139,2)</f>
        <v>0</v>
      </c>
      <c r="S1139" s="91"/>
      <c r="T1139" s="231">
        <f>S1139*H1139</f>
        <v>0</v>
      </c>
      <c r="U1139" s="231">
        <v>0</v>
      </c>
      <c r="V1139" s="231">
        <f>U1139*H1139</f>
        <v>0</v>
      </c>
      <c r="W1139" s="231">
        <v>0</v>
      </c>
      <c r="X1139" s="232">
        <f>W1139*H1139</f>
        <v>0</v>
      </c>
      <c r="Y1139" s="38"/>
      <c r="Z1139" s="38"/>
      <c r="AA1139" s="38"/>
      <c r="AB1139" s="38"/>
      <c r="AC1139" s="38"/>
      <c r="AD1139" s="38"/>
      <c r="AE1139" s="38"/>
      <c r="AR1139" s="233" t="s">
        <v>175</v>
      </c>
      <c r="AT1139" s="233" t="s">
        <v>171</v>
      </c>
      <c r="AU1139" s="233" t="s">
        <v>83</v>
      </c>
      <c r="AY1139" s="17" t="s">
        <v>168</v>
      </c>
      <c r="BE1139" s="234">
        <f>IF(O1139="základní",K1139,0)</f>
        <v>0</v>
      </c>
      <c r="BF1139" s="234">
        <f>IF(O1139="snížená",K1139,0)</f>
        <v>0</v>
      </c>
      <c r="BG1139" s="234">
        <f>IF(O1139="zákl. přenesená",K1139,0)</f>
        <v>0</v>
      </c>
      <c r="BH1139" s="234">
        <f>IF(O1139="sníž. přenesená",K1139,0)</f>
        <v>0</v>
      </c>
      <c r="BI1139" s="234">
        <f>IF(O1139="nulová",K1139,0)</f>
        <v>0</v>
      </c>
      <c r="BJ1139" s="17" t="s">
        <v>83</v>
      </c>
      <c r="BK1139" s="234">
        <f>ROUND(P1139*H1139,2)</f>
        <v>0</v>
      </c>
      <c r="BL1139" s="17" t="s">
        <v>175</v>
      </c>
      <c r="BM1139" s="233" t="s">
        <v>1417</v>
      </c>
    </row>
    <row r="1140" s="2" customFormat="1">
      <c r="A1140" s="38"/>
      <c r="B1140" s="39"/>
      <c r="C1140" s="40"/>
      <c r="D1140" s="235" t="s">
        <v>176</v>
      </c>
      <c r="E1140" s="40"/>
      <c r="F1140" s="236" t="s">
        <v>1427</v>
      </c>
      <c r="G1140" s="40"/>
      <c r="H1140" s="40"/>
      <c r="I1140" s="237"/>
      <c r="J1140" s="237"/>
      <c r="K1140" s="40"/>
      <c r="L1140" s="40"/>
      <c r="M1140" s="44"/>
      <c r="N1140" s="238"/>
      <c r="O1140" s="239"/>
      <c r="P1140" s="91"/>
      <c r="Q1140" s="91"/>
      <c r="R1140" s="91"/>
      <c r="S1140" s="91"/>
      <c r="T1140" s="91"/>
      <c r="U1140" s="91"/>
      <c r="V1140" s="91"/>
      <c r="W1140" s="91"/>
      <c r="X1140" s="92"/>
      <c r="Y1140" s="38"/>
      <c r="Z1140" s="38"/>
      <c r="AA1140" s="38"/>
      <c r="AB1140" s="38"/>
      <c r="AC1140" s="38"/>
      <c r="AD1140" s="38"/>
      <c r="AE1140" s="38"/>
      <c r="AT1140" s="17" t="s">
        <v>176</v>
      </c>
      <c r="AU1140" s="17" t="s">
        <v>83</v>
      </c>
    </row>
    <row r="1141" s="2" customFormat="1" ht="21.75" customHeight="1">
      <c r="A1141" s="38"/>
      <c r="B1141" s="39"/>
      <c r="C1141" s="221" t="s">
        <v>1418</v>
      </c>
      <c r="D1141" s="221" t="s">
        <v>171</v>
      </c>
      <c r="E1141" s="222" t="s">
        <v>1429</v>
      </c>
      <c r="F1141" s="223" t="s">
        <v>1430</v>
      </c>
      <c r="G1141" s="224" t="s">
        <v>174</v>
      </c>
      <c r="H1141" s="225">
        <v>1</v>
      </c>
      <c r="I1141" s="226"/>
      <c r="J1141" s="226"/>
      <c r="K1141" s="227">
        <f>ROUND(P1141*H1141,2)</f>
        <v>0</v>
      </c>
      <c r="L1141" s="223" t="s">
        <v>1</v>
      </c>
      <c r="M1141" s="44"/>
      <c r="N1141" s="228" t="s">
        <v>1</v>
      </c>
      <c r="O1141" s="229" t="s">
        <v>39</v>
      </c>
      <c r="P1141" s="230">
        <f>I1141+J1141</f>
        <v>0</v>
      </c>
      <c r="Q1141" s="230">
        <f>ROUND(I1141*H1141,2)</f>
        <v>0</v>
      </c>
      <c r="R1141" s="230">
        <f>ROUND(J1141*H1141,2)</f>
        <v>0</v>
      </c>
      <c r="S1141" s="91"/>
      <c r="T1141" s="231">
        <f>S1141*H1141</f>
        <v>0</v>
      </c>
      <c r="U1141" s="231">
        <v>0</v>
      </c>
      <c r="V1141" s="231">
        <f>U1141*H1141</f>
        <v>0</v>
      </c>
      <c r="W1141" s="231">
        <v>0</v>
      </c>
      <c r="X1141" s="232">
        <f>W1141*H1141</f>
        <v>0</v>
      </c>
      <c r="Y1141" s="38"/>
      <c r="Z1141" s="38"/>
      <c r="AA1141" s="38"/>
      <c r="AB1141" s="38"/>
      <c r="AC1141" s="38"/>
      <c r="AD1141" s="38"/>
      <c r="AE1141" s="38"/>
      <c r="AR1141" s="233" t="s">
        <v>175</v>
      </c>
      <c r="AT1141" s="233" t="s">
        <v>171</v>
      </c>
      <c r="AU1141" s="233" t="s">
        <v>83</v>
      </c>
      <c r="AY1141" s="17" t="s">
        <v>168</v>
      </c>
      <c r="BE1141" s="234">
        <f>IF(O1141="základní",K1141,0)</f>
        <v>0</v>
      </c>
      <c r="BF1141" s="234">
        <f>IF(O1141="snížená",K1141,0)</f>
        <v>0</v>
      </c>
      <c r="BG1141" s="234">
        <f>IF(O1141="zákl. přenesená",K1141,0)</f>
        <v>0</v>
      </c>
      <c r="BH1141" s="234">
        <f>IF(O1141="sníž. přenesená",K1141,0)</f>
        <v>0</v>
      </c>
      <c r="BI1141" s="234">
        <f>IF(O1141="nulová",K1141,0)</f>
        <v>0</v>
      </c>
      <c r="BJ1141" s="17" t="s">
        <v>83</v>
      </c>
      <c r="BK1141" s="234">
        <f>ROUND(P1141*H1141,2)</f>
        <v>0</v>
      </c>
      <c r="BL1141" s="17" t="s">
        <v>175</v>
      </c>
      <c r="BM1141" s="233" t="s">
        <v>1421</v>
      </c>
    </row>
    <row r="1142" s="2" customFormat="1">
      <c r="A1142" s="38"/>
      <c r="B1142" s="39"/>
      <c r="C1142" s="40"/>
      <c r="D1142" s="235" t="s">
        <v>176</v>
      </c>
      <c r="E1142" s="40"/>
      <c r="F1142" s="236" t="s">
        <v>1430</v>
      </c>
      <c r="G1142" s="40"/>
      <c r="H1142" s="40"/>
      <c r="I1142" s="237"/>
      <c r="J1142" s="237"/>
      <c r="K1142" s="40"/>
      <c r="L1142" s="40"/>
      <c r="M1142" s="44"/>
      <c r="N1142" s="238"/>
      <c r="O1142" s="239"/>
      <c r="P1142" s="91"/>
      <c r="Q1142" s="91"/>
      <c r="R1142" s="91"/>
      <c r="S1142" s="91"/>
      <c r="T1142" s="91"/>
      <c r="U1142" s="91"/>
      <c r="V1142" s="91"/>
      <c r="W1142" s="91"/>
      <c r="X1142" s="92"/>
      <c r="Y1142" s="38"/>
      <c r="Z1142" s="38"/>
      <c r="AA1142" s="38"/>
      <c r="AB1142" s="38"/>
      <c r="AC1142" s="38"/>
      <c r="AD1142" s="38"/>
      <c r="AE1142" s="38"/>
      <c r="AT1142" s="17" t="s">
        <v>176</v>
      </c>
      <c r="AU1142" s="17" t="s">
        <v>83</v>
      </c>
    </row>
    <row r="1143" s="2" customFormat="1" ht="16.5" customHeight="1">
      <c r="A1143" s="38"/>
      <c r="B1143" s="39"/>
      <c r="C1143" s="221" t="s">
        <v>803</v>
      </c>
      <c r="D1143" s="221" t="s">
        <v>171</v>
      </c>
      <c r="E1143" s="222" t="s">
        <v>1433</v>
      </c>
      <c r="F1143" s="223" t="s">
        <v>1434</v>
      </c>
      <c r="G1143" s="224" t="s">
        <v>292</v>
      </c>
      <c r="H1143" s="225">
        <v>1</v>
      </c>
      <c r="I1143" s="226"/>
      <c r="J1143" s="226"/>
      <c r="K1143" s="227">
        <f>ROUND(P1143*H1143,2)</f>
        <v>0</v>
      </c>
      <c r="L1143" s="223" t="s">
        <v>1</v>
      </c>
      <c r="M1143" s="44"/>
      <c r="N1143" s="228" t="s">
        <v>1</v>
      </c>
      <c r="O1143" s="229" t="s">
        <v>39</v>
      </c>
      <c r="P1143" s="230">
        <f>I1143+J1143</f>
        <v>0</v>
      </c>
      <c r="Q1143" s="230">
        <f>ROUND(I1143*H1143,2)</f>
        <v>0</v>
      </c>
      <c r="R1143" s="230">
        <f>ROUND(J1143*H1143,2)</f>
        <v>0</v>
      </c>
      <c r="S1143" s="91"/>
      <c r="T1143" s="231">
        <f>S1143*H1143</f>
        <v>0</v>
      </c>
      <c r="U1143" s="231">
        <v>0</v>
      </c>
      <c r="V1143" s="231">
        <f>U1143*H1143</f>
        <v>0</v>
      </c>
      <c r="W1143" s="231">
        <v>0</v>
      </c>
      <c r="X1143" s="232">
        <f>W1143*H1143</f>
        <v>0</v>
      </c>
      <c r="Y1143" s="38"/>
      <c r="Z1143" s="38"/>
      <c r="AA1143" s="38"/>
      <c r="AB1143" s="38"/>
      <c r="AC1143" s="38"/>
      <c r="AD1143" s="38"/>
      <c r="AE1143" s="38"/>
      <c r="AR1143" s="233" t="s">
        <v>175</v>
      </c>
      <c r="AT1143" s="233" t="s">
        <v>171</v>
      </c>
      <c r="AU1143" s="233" t="s">
        <v>83</v>
      </c>
      <c r="AY1143" s="17" t="s">
        <v>168</v>
      </c>
      <c r="BE1143" s="234">
        <f>IF(O1143="základní",K1143,0)</f>
        <v>0</v>
      </c>
      <c r="BF1143" s="234">
        <f>IF(O1143="snížená",K1143,0)</f>
        <v>0</v>
      </c>
      <c r="BG1143" s="234">
        <f>IF(O1143="zákl. přenesená",K1143,0)</f>
        <v>0</v>
      </c>
      <c r="BH1143" s="234">
        <f>IF(O1143="sníž. přenesená",K1143,0)</f>
        <v>0</v>
      </c>
      <c r="BI1143" s="234">
        <f>IF(O1143="nulová",K1143,0)</f>
        <v>0</v>
      </c>
      <c r="BJ1143" s="17" t="s">
        <v>83</v>
      </c>
      <c r="BK1143" s="234">
        <f>ROUND(P1143*H1143,2)</f>
        <v>0</v>
      </c>
      <c r="BL1143" s="17" t="s">
        <v>175</v>
      </c>
      <c r="BM1143" s="233" t="s">
        <v>1424</v>
      </c>
    </row>
    <row r="1144" s="2" customFormat="1">
      <c r="A1144" s="38"/>
      <c r="B1144" s="39"/>
      <c r="C1144" s="40"/>
      <c r="D1144" s="235" t="s">
        <v>176</v>
      </c>
      <c r="E1144" s="40"/>
      <c r="F1144" s="236" t="s">
        <v>1434</v>
      </c>
      <c r="G1144" s="40"/>
      <c r="H1144" s="40"/>
      <c r="I1144" s="237"/>
      <c r="J1144" s="237"/>
      <c r="K1144" s="40"/>
      <c r="L1144" s="40"/>
      <c r="M1144" s="44"/>
      <c r="N1144" s="238"/>
      <c r="O1144" s="239"/>
      <c r="P1144" s="91"/>
      <c r="Q1144" s="91"/>
      <c r="R1144" s="91"/>
      <c r="S1144" s="91"/>
      <c r="T1144" s="91"/>
      <c r="U1144" s="91"/>
      <c r="V1144" s="91"/>
      <c r="W1144" s="91"/>
      <c r="X1144" s="92"/>
      <c r="Y1144" s="38"/>
      <c r="Z1144" s="38"/>
      <c r="AA1144" s="38"/>
      <c r="AB1144" s="38"/>
      <c r="AC1144" s="38"/>
      <c r="AD1144" s="38"/>
      <c r="AE1144" s="38"/>
      <c r="AT1144" s="17" t="s">
        <v>176</v>
      </c>
      <c r="AU1144" s="17" t="s">
        <v>83</v>
      </c>
    </row>
    <row r="1145" s="2" customFormat="1">
      <c r="A1145" s="38"/>
      <c r="B1145" s="39"/>
      <c r="C1145" s="40"/>
      <c r="D1145" s="235" t="s">
        <v>308</v>
      </c>
      <c r="E1145" s="40"/>
      <c r="F1145" s="272" t="s">
        <v>1436</v>
      </c>
      <c r="G1145" s="40"/>
      <c r="H1145" s="40"/>
      <c r="I1145" s="237"/>
      <c r="J1145" s="237"/>
      <c r="K1145" s="40"/>
      <c r="L1145" s="40"/>
      <c r="M1145" s="44"/>
      <c r="N1145" s="238"/>
      <c r="O1145" s="239"/>
      <c r="P1145" s="91"/>
      <c r="Q1145" s="91"/>
      <c r="R1145" s="91"/>
      <c r="S1145" s="91"/>
      <c r="T1145" s="91"/>
      <c r="U1145" s="91"/>
      <c r="V1145" s="91"/>
      <c r="W1145" s="91"/>
      <c r="X1145" s="92"/>
      <c r="Y1145" s="38"/>
      <c r="Z1145" s="38"/>
      <c r="AA1145" s="38"/>
      <c r="AB1145" s="38"/>
      <c r="AC1145" s="38"/>
      <c r="AD1145" s="38"/>
      <c r="AE1145" s="38"/>
      <c r="AT1145" s="17" t="s">
        <v>308</v>
      </c>
      <c r="AU1145" s="17" t="s">
        <v>83</v>
      </c>
    </row>
    <row r="1146" s="2" customFormat="1" ht="16.5" customHeight="1">
      <c r="A1146" s="38"/>
      <c r="B1146" s="39"/>
      <c r="C1146" s="221" t="s">
        <v>1425</v>
      </c>
      <c r="D1146" s="221" t="s">
        <v>171</v>
      </c>
      <c r="E1146" s="222" t="s">
        <v>1437</v>
      </c>
      <c r="F1146" s="223" t="s">
        <v>1438</v>
      </c>
      <c r="G1146" s="224" t="s">
        <v>292</v>
      </c>
      <c r="H1146" s="225">
        <v>1</v>
      </c>
      <c r="I1146" s="226"/>
      <c r="J1146" s="226"/>
      <c r="K1146" s="227">
        <f>ROUND(P1146*H1146,2)</f>
        <v>0</v>
      </c>
      <c r="L1146" s="223" t="s">
        <v>1</v>
      </c>
      <c r="M1146" s="44"/>
      <c r="N1146" s="228" t="s">
        <v>1</v>
      </c>
      <c r="O1146" s="229" t="s">
        <v>39</v>
      </c>
      <c r="P1146" s="230">
        <f>I1146+J1146</f>
        <v>0</v>
      </c>
      <c r="Q1146" s="230">
        <f>ROUND(I1146*H1146,2)</f>
        <v>0</v>
      </c>
      <c r="R1146" s="230">
        <f>ROUND(J1146*H1146,2)</f>
        <v>0</v>
      </c>
      <c r="S1146" s="91"/>
      <c r="T1146" s="231">
        <f>S1146*H1146</f>
        <v>0</v>
      </c>
      <c r="U1146" s="231">
        <v>0</v>
      </c>
      <c r="V1146" s="231">
        <f>U1146*H1146</f>
        <v>0</v>
      </c>
      <c r="W1146" s="231">
        <v>0</v>
      </c>
      <c r="X1146" s="232">
        <f>W1146*H1146</f>
        <v>0</v>
      </c>
      <c r="Y1146" s="38"/>
      <c r="Z1146" s="38"/>
      <c r="AA1146" s="38"/>
      <c r="AB1146" s="38"/>
      <c r="AC1146" s="38"/>
      <c r="AD1146" s="38"/>
      <c r="AE1146" s="38"/>
      <c r="AR1146" s="233" t="s">
        <v>175</v>
      </c>
      <c r="AT1146" s="233" t="s">
        <v>171</v>
      </c>
      <c r="AU1146" s="233" t="s">
        <v>83</v>
      </c>
      <c r="AY1146" s="17" t="s">
        <v>168</v>
      </c>
      <c r="BE1146" s="234">
        <f>IF(O1146="základní",K1146,0)</f>
        <v>0</v>
      </c>
      <c r="BF1146" s="234">
        <f>IF(O1146="snížená",K1146,0)</f>
        <v>0</v>
      </c>
      <c r="BG1146" s="234">
        <f>IF(O1146="zákl. přenesená",K1146,0)</f>
        <v>0</v>
      </c>
      <c r="BH1146" s="234">
        <f>IF(O1146="sníž. přenesená",K1146,0)</f>
        <v>0</v>
      </c>
      <c r="BI1146" s="234">
        <f>IF(O1146="nulová",K1146,0)</f>
        <v>0</v>
      </c>
      <c r="BJ1146" s="17" t="s">
        <v>83</v>
      </c>
      <c r="BK1146" s="234">
        <f>ROUND(P1146*H1146,2)</f>
        <v>0</v>
      </c>
      <c r="BL1146" s="17" t="s">
        <v>175</v>
      </c>
      <c r="BM1146" s="233" t="s">
        <v>1428</v>
      </c>
    </row>
    <row r="1147" s="2" customFormat="1">
      <c r="A1147" s="38"/>
      <c r="B1147" s="39"/>
      <c r="C1147" s="40"/>
      <c r="D1147" s="235" t="s">
        <v>176</v>
      </c>
      <c r="E1147" s="40"/>
      <c r="F1147" s="236" t="s">
        <v>1438</v>
      </c>
      <c r="G1147" s="40"/>
      <c r="H1147" s="40"/>
      <c r="I1147" s="237"/>
      <c r="J1147" s="237"/>
      <c r="K1147" s="40"/>
      <c r="L1147" s="40"/>
      <c r="M1147" s="44"/>
      <c r="N1147" s="238"/>
      <c r="O1147" s="239"/>
      <c r="P1147" s="91"/>
      <c r="Q1147" s="91"/>
      <c r="R1147" s="91"/>
      <c r="S1147" s="91"/>
      <c r="T1147" s="91"/>
      <c r="U1147" s="91"/>
      <c r="V1147" s="91"/>
      <c r="W1147" s="91"/>
      <c r="X1147" s="92"/>
      <c r="Y1147" s="38"/>
      <c r="Z1147" s="38"/>
      <c r="AA1147" s="38"/>
      <c r="AB1147" s="38"/>
      <c r="AC1147" s="38"/>
      <c r="AD1147" s="38"/>
      <c r="AE1147" s="38"/>
      <c r="AT1147" s="17" t="s">
        <v>176</v>
      </c>
      <c r="AU1147" s="17" t="s">
        <v>83</v>
      </c>
    </row>
    <row r="1148" s="2" customFormat="1">
      <c r="A1148" s="38"/>
      <c r="B1148" s="39"/>
      <c r="C1148" s="40"/>
      <c r="D1148" s="235" t="s">
        <v>308</v>
      </c>
      <c r="E1148" s="40"/>
      <c r="F1148" s="272" t="s">
        <v>1440</v>
      </c>
      <c r="G1148" s="40"/>
      <c r="H1148" s="40"/>
      <c r="I1148" s="237"/>
      <c r="J1148" s="237"/>
      <c r="K1148" s="40"/>
      <c r="L1148" s="40"/>
      <c r="M1148" s="44"/>
      <c r="N1148" s="285"/>
      <c r="O1148" s="286"/>
      <c r="P1148" s="287"/>
      <c r="Q1148" s="287"/>
      <c r="R1148" s="287"/>
      <c r="S1148" s="287"/>
      <c r="T1148" s="287"/>
      <c r="U1148" s="287"/>
      <c r="V1148" s="287"/>
      <c r="W1148" s="287"/>
      <c r="X1148" s="288"/>
      <c r="Y1148" s="38"/>
      <c r="Z1148" s="38"/>
      <c r="AA1148" s="38"/>
      <c r="AB1148" s="38"/>
      <c r="AC1148" s="38"/>
      <c r="AD1148" s="38"/>
      <c r="AE1148" s="38"/>
      <c r="AT1148" s="17" t="s">
        <v>308</v>
      </c>
      <c r="AU1148" s="17" t="s">
        <v>83</v>
      </c>
    </row>
    <row r="1149" s="2" customFormat="1" ht="6.96" customHeight="1">
      <c r="A1149" s="38"/>
      <c r="B1149" s="66"/>
      <c r="C1149" s="67"/>
      <c r="D1149" s="67"/>
      <c r="E1149" s="67"/>
      <c r="F1149" s="67"/>
      <c r="G1149" s="67"/>
      <c r="H1149" s="67"/>
      <c r="I1149" s="67"/>
      <c r="J1149" s="67"/>
      <c r="K1149" s="67"/>
      <c r="L1149" s="67"/>
      <c r="M1149" s="44"/>
      <c r="N1149" s="38"/>
      <c r="P1149" s="38"/>
      <c r="Q1149" s="38"/>
      <c r="R1149" s="38"/>
      <c r="S1149" s="38"/>
      <c r="T1149" s="38"/>
      <c r="U1149" s="38"/>
      <c r="V1149" s="38"/>
      <c r="W1149" s="38"/>
      <c r="X1149" s="38"/>
      <c r="Y1149" s="38"/>
      <c r="Z1149" s="38"/>
      <c r="AA1149" s="38"/>
      <c r="AB1149" s="38"/>
      <c r="AC1149" s="38"/>
      <c r="AD1149" s="38"/>
      <c r="AE1149" s="38"/>
    </row>
  </sheetData>
  <sheetProtection sheet="1" autoFilter="0" formatColumns="0" formatRows="0" objects="1" scenarios="1" spinCount="100000" saltValue="ixdeP3F04YXZFSexSqwf9+cizBlLIM7acTvOOnBpiI30ix2PP+/XpcSNqW1lhvvFt+bi5C4DLLV+we2jIvXutQ==" hashValue="gvVUmoD0ExL60Na4925QgAd9NJmmRqy/RJEoeRe3HQda3qgdlampIe9jxchNG0gxr7uV5YwbSNEUAlOzhbGS2Q==" algorithmName="SHA-512" password="CC35"/>
  <autoFilter ref="C142:L1148"/>
  <mergeCells count="9">
    <mergeCell ref="E7:H7"/>
    <mergeCell ref="E9:H9"/>
    <mergeCell ref="E18:H18"/>
    <mergeCell ref="E27:H27"/>
    <mergeCell ref="E85:H85"/>
    <mergeCell ref="E87:H87"/>
    <mergeCell ref="E133:H133"/>
    <mergeCell ref="E135:H13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98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1794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ROUND(K126,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ROUND((SUM(BE126:BE266)),  2)</f>
        <v>0</v>
      </c>
      <c r="G35" s="38"/>
      <c r="H35" s="38"/>
      <c r="I35" s="156">
        <v>0.21</v>
      </c>
      <c r="J35" s="38"/>
      <c r="K35" s="151">
        <f>ROUND(((SUM(BE126:BE266))*I35),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ROUND((SUM(BF126:BF266)),  2)</f>
        <v>0</v>
      </c>
      <c r="G36" s="38"/>
      <c r="H36" s="38"/>
      <c r="I36" s="156">
        <v>0.12</v>
      </c>
      <c r="J36" s="38"/>
      <c r="K36" s="151">
        <f>ROUND(((SUM(BF126:BF266))*I36),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ROUND((SUM(BG126:BG266)),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ROUND((SUM(BH126:BH266)),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ROUND((SUM(BI126:BI266)),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ZTI - Zdravotechnik...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Q126</f>
        <v>0</v>
      </c>
      <c r="J96" s="110">
        <f>R126</f>
        <v>0</v>
      </c>
      <c r="K96" s="110">
        <f>K126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Q127</f>
        <v>0</v>
      </c>
      <c r="J97" s="184">
        <f>R127</f>
        <v>0</v>
      </c>
      <c r="K97" s="184">
        <f>K127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Q128</f>
        <v>0</v>
      </c>
      <c r="J98" s="190">
        <f>R128</f>
        <v>0</v>
      </c>
      <c r="K98" s="190">
        <f>K128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</v>
      </c>
      <c r="E99" s="189"/>
      <c r="F99" s="189"/>
      <c r="G99" s="189"/>
      <c r="H99" s="189"/>
      <c r="I99" s="190">
        <f>Q131</f>
        <v>0</v>
      </c>
      <c r="J99" s="190">
        <f>R131</f>
        <v>0</v>
      </c>
      <c r="K99" s="190">
        <f>K131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131</v>
      </c>
      <c r="E100" s="189"/>
      <c r="F100" s="189"/>
      <c r="G100" s="189"/>
      <c r="H100" s="189"/>
      <c r="I100" s="190">
        <f>Q138</f>
        <v>0</v>
      </c>
      <c r="J100" s="190">
        <f>R138</f>
        <v>0</v>
      </c>
      <c r="K100" s="190">
        <f>K138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132</v>
      </c>
      <c r="E101" s="189"/>
      <c r="F101" s="189"/>
      <c r="G101" s="189"/>
      <c r="H101" s="189"/>
      <c r="I101" s="190">
        <f>Q151</f>
        <v>0</v>
      </c>
      <c r="J101" s="190">
        <f>R151</f>
        <v>0</v>
      </c>
      <c r="K101" s="190">
        <f>K151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133</v>
      </c>
      <c r="E102" s="183"/>
      <c r="F102" s="183"/>
      <c r="G102" s="183"/>
      <c r="H102" s="183"/>
      <c r="I102" s="184">
        <f>Q154</f>
        <v>0</v>
      </c>
      <c r="J102" s="184">
        <f>R154</f>
        <v>0</v>
      </c>
      <c r="K102" s="184">
        <f>K154</f>
        <v>0</v>
      </c>
      <c r="L102" s="181"/>
      <c r="M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1442</v>
      </c>
      <c r="E103" s="189"/>
      <c r="F103" s="189"/>
      <c r="G103" s="189"/>
      <c r="H103" s="189"/>
      <c r="I103" s="190">
        <f>Q155</f>
        <v>0</v>
      </c>
      <c r="J103" s="190">
        <f>R155</f>
        <v>0</v>
      </c>
      <c r="K103" s="190">
        <f>K155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1443</v>
      </c>
      <c r="E104" s="189"/>
      <c r="F104" s="189"/>
      <c r="G104" s="189"/>
      <c r="H104" s="189"/>
      <c r="I104" s="190">
        <f>Q198</f>
        <v>0</v>
      </c>
      <c r="J104" s="190">
        <f>R198</f>
        <v>0</v>
      </c>
      <c r="K104" s="190">
        <f>K198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1444</v>
      </c>
      <c r="E105" s="189"/>
      <c r="F105" s="189"/>
      <c r="G105" s="189"/>
      <c r="H105" s="189"/>
      <c r="I105" s="190">
        <f>Q231</f>
        <v>0</v>
      </c>
      <c r="J105" s="190">
        <f>R231</f>
        <v>0</v>
      </c>
      <c r="K105" s="190">
        <f>K231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1445</v>
      </c>
      <c r="E106" s="189"/>
      <c r="F106" s="189"/>
      <c r="G106" s="189"/>
      <c r="H106" s="189"/>
      <c r="I106" s="190">
        <f>Q260</f>
        <v>0</v>
      </c>
      <c r="J106" s="190">
        <f>R260</f>
        <v>0</v>
      </c>
      <c r="K106" s="190">
        <f>K260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12" s="2" customFormat="1" ht="6.96" customHeight="1">
      <c r="A112" s="38"/>
      <c r="B112" s="68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4.96" customHeight="1">
      <c r="A113" s="38"/>
      <c r="B113" s="39"/>
      <c r="C113" s="23" t="s">
        <v>149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17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6.25" customHeight="1">
      <c r="A116" s="38"/>
      <c r="B116" s="39"/>
      <c r="C116" s="40"/>
      <c r="D116" s="40"/>
      <c r="E116" s="175" t="str">
        <f>E7</f>
        <v>23-416 - Dostavba budovy - zkapacitnění - ZŠ Hovorčovická, Praha 8</v>
      </c>
      <c r="F116" s="32"/>
      <c r="G116" s="32"/>
      <c r="H116" s="32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110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76" t="str">
        <f>E9</f>
        <v>SO-02 ZTI - Zdravotechnik...</v>
      </c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21</v>
      </c>
      <c r="D120" s="40"/>
      <c r="E120" s="40"/>
      <c r="F120" s="27" t="str">
        <f>F12</f>
        <v xml:space="preserve"> </v>
      </c>
      <c r="G120" s="40"/>
      <c r="H120" s="40"/>
      <c r="I120" s="32" t="s">
        <v>23</v>
      </c>
      <c r="J120" s="79" t="str">
        <f>IF(J12="","",J12)</f>
        <v>19. 9. 2025</v>
      </c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25</v>
      </c>
      <c r="D122" s="40"/>
      <c r="E122" s="40"/>
      <c r="F122" s="27" t="str">
        <f>E15</f>
        <v xml:space="preserve"> </v>
      </c>
      <c r="G122" s="40"/>
      <c r="H122" s="40"/>
      <c r="I122" s="32" t="s">
        <v>30</v>
      </c>
      <c r="J122" s="36" t="str">
        <f>E21</f>
        <v xml:space="preserve"> 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28</v>
      </c>
      <c r="D123" s="40"/>
      <c r="E123" s="40"/>
      <c r="F123" s="27" t="str">
        <f>IF(E18="","",E18)</f>
        <v>Vyplň údaj</v>
      </c>
      <c r="G123" s="40"/>
      <c r="H123" s="40"/>
      <c r="I123" s="32" t="s">
        <v>31</v>
      </c>
      <c r="J123" s="36" t="str">
        <f>E24</f>
        <v xml:space="preserve"> </v>
      </c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0.32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11" customFormat="1" ht="29.28" customHeight="1">
      <c r="A125" s="192"/>
      <c r="B125" s="193"/>
      <c r="C125" s="194" t="s">
        <v>150</v>
      </c>
      <c r="D125" s="195" t="s">
        <v>59</v>
      </c>
      <c r="E125" s="195" t="s">
        <v>55</v>
      </c>
      <c r="F125" s="195" t="s">
        <v>56</v>
      </c>
      <c r="G125" s="195" t="s">
        <v>151</v>
      </c>
      <c r="H125" s="195" t="s">
        <v>152</v>
      </c>
      <c r="I125" s="195" t="s">
        <v>153</v>
      </c>
      <c r="J125" s="195" t="s">
        <v>154</v>
      </c>
      <c r="K125" s="195" t="s">
        <v>119</v>
      </c>
      <c r="L125" s="196" t="s">
        <v>155</v>
      </c>
      <c r="M125" s="197"/>
      <c r="N125" s="100" t="s">
        <v>1</v>
      </c>
      <c r="O125" s="101" t="s">
        <v>38</v>
      </c>
      <c r="P125" s="101" t="s">
        <v>156</v>
      </c>
      <c r="Q125" s="101" t="s">
        <v>157</v>
      </c>
      <c r="R125" s="101" t="s">
        <v>158</v>
      </c>
      <c r="S125" s="101" t="s">
        <v>159</v>
      </c>
      <c r="T125" s="101" t="s">
        <v>160</v>
      </c>
      <c r="U125" s="101" t="s">
        <v>161</v>
      </c>
      <c r="V125" s="101" t="s">
        <v>162</v>
      </c>
      <c r="W125" s="101" t="s">
        <v>163</v>
      </c>
      <c r="X125" s="102" t="s">
        <v>164</v>
      </c>
      <c r="Y125" s="192"/>
      <c r="Z125" s="192"/>
      <c r="AA125" s="192"/>
      <c r="AB125" s="192"/>
      <c r="AC125" s="192"/>
      <c r="AD125" s="192"/>
      <c r="AE125" s="192"/>
    </row>
    <row r="126" s="2" customFormat="1" ht="22.8" customHeight="1">
      <c r="A126" s="38"/>
      <c r="B126" s="39"/>
      <c r="C126" s="107" t="s">
        <v>165</v>
      </c>
      <c r="D126" s="40"/>
      <c r="E126" s="40"/>
      <c r="F126" s="40"/>
      <c r="G126" s="40"/>
      <c r="H126" s="40"/>
      <c r="I126" s="40"/>
      <c r="J126" s="40"/>
      <c r="K126" s="198">
        <f>BK126</f>
        <v>0</v>
      </c>
      <c r="L126" s="40"/>
      <c r="M126" s="44"/>
      <c r="N126" s="103"/>
      <c r="O126" s="199"/>
      <c r="P126" s="104"/>
      <c r="Q126" s="200">
        <f>Q127+Q154</f>
        <v>0</v>
      </c>
      <c r="R126" s="200">
        <f>R127+R154</f>
        <v>0</v>
      </c>
      <c r="S126" s="104"/>
      <c r="T126" s="201">
        <f>T127+T154</f>
        <v>0</v>
      </c>
      <c r="U126" s="104"/>
      <c r="V126" s="201">
        <f>V127+V154</f>
        <v>0</v>
      </c>
      <c r="W126" s="104"/>
      <c r="X126" s="202">
        <f>X127+X154</f>
        <v>0</v>
      </c>
      <c r="Y126" s="38"/>
      <c r="Z126" s="38"/>
      <c r="AA126" s="38"/>
      <c r="AB126" s="38"/>
      <c r="AC126" s="38"/>
      <c r="AD126" s="38"/>
      <c r="AE126" s="38"/>
      <c r="AT126" s="17" t="s">
        <v>75</v>
      </c>
      <c r="AU126" s="17" t="s">
        <v>121</v>
      </c>
      <c r="BK126" s="203">
        <f>BK127+BK154</f>
        <v>0</v>
      </c>
    </row>
    <row r="127" s="12" customFormat="1" ht="25.92" customHeight="1">
      <c r="A127" s="12"/>
      <c r="B127" s="204"/>
      <c r="C127" s="205"/>
      <c r="D127" s="206" t="s">
        <v>75</v>
      </c>
      <c r="E127" s="207" t="s">
        <v>166</v>
      </c>
      <c r="F127" s="207" t="s">
        <v>167</v>
      </c>
      <c r="G127" s="205"/>
      <c r="H127" s="205"/>
      <c r="I127" s="208"/>
      <c r="J127" s="208"/>
      <c r="K127" s="209">
        <f>BK127</f>
        <v>0</v>
      </c>
      <c r="L127" s="205"/>
      <c r="M127" s="210"/>
      <c r="N127" s="211"/>
      <c r="O127" s="212"/>
      <c r="P127" s="212"/>
      <c r="Q127" s="213">
        <f>Q128+Q131+Q138+Q151</f>
        <v>0</v>
      </c>
      <c r="R127" s="213">
        <f>R128+R131+R138+R151</f>
        <v>0</v>
      </c>
      <c r="S127" s="212"/>
      <c r="T127" s="214">
        <f>T128+T131+T138+T151</f>
        <v>0</v>
      </c>
      <c r="U127" s="212"/>
      <c r="V127" s="214">
        <f>V128+V131+V138+V151</f>
        <v>0</v>
      </c>
      <c r="W127" s="212"/>
      <c r="X127" s="215">
        <f>X128+X131+X138+X151</f>
        <v>0</v>
      </c>
      <c r="Y127" s="12"/>
      <c r="Z127" s="12"/>
      <c r="AA127" s="12"/>
      <c r="AB127" s="12"/>
      <c r="AC127" s="12"/>
      <c r="AD127" s="12"/>
      <c r="AE127" s="12"/>
      <c r="AR127" s="216" t="s">
        <v>83</v>
      </c>
      <c r="AT127" s="217" t="s">
        <v>75</v>
      </c>
      <c r="AU127" s="217" t="s">
        <v>76</v>
      </c>
      <c r="AY127" s="216" t="s">
        <v>168</v>
      </c>
      <c r="BK127" s="218">
        <f>BK128+BK131+BK138+BK151</f>
        <v>0</v>
      </c>
    </row>
    <row r="128" s="12" customFormat="1" ht="22.8" customHeight="1">
      <c r="A128" s="12"/>
      <c r="B128" s="204"/>
      <c r="C128" s="205"/>
      <c r="D128" s="206" t="s">
        <v>75</v>
      </c>
      <c r="E128" s="219" t="s">
        <v>179</v>
      </c>
      <c r="F128" s="219" t="s">
        <v>275</v>
      </c>
      <c r="G128" s="205"/>
      <c r="H128" s="205"/>
      <c r="I128" s="208"/>
      <c r="J128" s="208"/>
      <c r="K128" s="220">
        <f>BK128</f>
        <v>0</v>
      </c>
      <c r="L128" s="205"/>
      <c r="M128" s="210"/>
      <c r="N128" s="211"/>
      <c r="O128" s="212"/>
      <c r="P128" s="212"/>
      <c r="Q128" s="213">
        <f>SUM(Q129:Q130)</f>
        <v>0</v>
      </c>
      <c r="R128" s="213">
        <f>SUM(R129:R130)</f>
        <v>0</v>
      </c>
      <c r="S128" s="212"/>
      <c r="T128" s="214">
        <f>SUM(T129:T130)</f>
        <v>0</v>
      </c>
      <c r="U128" s="212"/>
      <c r="V128" s="214">
        <f>SUM(V129:V130)</f>
        <v>0</v>
      </c>
      <c r="W128" s="212"/>
      <c r="X128" s="215">
        <f>SUM(X129:X130)</f>
        <v>0</v>
      </c>
      <c r="Y128" s="12"/>
      <c r="Z128" s="12"/>
      <c r="AA128" s="12"/>
      <c r="AB128" s="12"/>
      <c r="AC128" s="12"/>
      <c r="AD128" s="12"/>
      <c r="AE128" s="12"/>
      <c r="AR128" s="216" t="s">
        <v>83</v>
      </c>
      <c r="AT128" s="217" t="s">
        <v>75</v>
      </c>
      <c r="AU128" s="217" t="s">
        <v>83</v>
      </c>
      <c r="AY128" s="216" t="s">
        <v>168</v>
      </c>
      <c r="BK128" s="218">
        <f>SUM(BK129:BK130)</f>
        <v>0</v>
      </c>
    </row>
    <row r="129" s="2" customFormat="1" ht="33" customHeight="1">
      <c r="A129" s="38"/>
      <c r="B129" s="39"/>
      <c r="C129" s="221" t="s">
        <v>83</v>
      </c>
      <c r="D129" s="221" t="s">
        <v>171</v>
      </c>
      <c r="E129" s="222" t="s">
        <v>1446</v>
      </c>
      <c r="F129" s="223" t="s">
        <v>1447</v>
      </c>
      <c r="G129" s="224" t="s">
        <v>292</v>
      </c>
      <c r="H129" s="225">
        <v>10</v>
      </c>
      <c r="I129" s="226"/>
      <c r="J129" s="226"/>
      <c r="K129" s="227">
        <f>ROUND(P129*H129,2)</f>
        <v>0</v>
      </c>
      <c r="L129" s="223" t="s">
        <v>1</v>
      </c>
      <c r="M129" s="44"/>
      <c r="N129" s="228" t="s">
        <v>1</v>
      </c>
      <c r="O129" s="229" t="s">
        <v>39</v>
      </c>
      <c r="P129" s="230">
        <f>I129+J129</f>
        <v>0</v>
      </c>
      <c r="Q129" s="230">
        <f>ROUND(I129*H129,2)</f>
        <v>0</v>
      </c>
      <c r="R129" s="230">
        <f>ROUND(J129*H129,2)</f>
        <v>0</v>
      </c>
      <c r="S129" s="91"/>
      <c r="T129" s="231">
        <f>S129*H129</f>
        <v>0</v>
      </c>
      <c r="U129" s="231">
        <v>0</v>
      </c>
      <c r="V129" s="231">
        <f>U129*H129</f>
        <v>0</v>
      </c>
      <c r="W129" s="231">
        <v>0</v>
      </c>
      <c r="X129" s="232">
        <f>W129*H129</f>
        <v>0</v>
      </c>
      <c r="Y129" s="38"/>
      <c r="Z129" s="38"/>
      <c r="AA129" s="38"/>
      <c r="AB129" s="38"/>
      <c r="AC129" s="38"/>
      <c r="AD129" s="38"/>
      <c r="AE129" s="38"/>
      <c r="AR129" s="233" t="s">
        <v>175</v>
      </c>
      <c r="AT129" s="233" t="s">
        <v>171</v>
      </c>
      <c r="AU129" s="233" t="s">
        <v>85</v>
      </c>
      <c r="AY129" s="17" t="s">
        <v>168</v>
      </c>
      <c r="BE129" s="234">
        <f>IF(O129="základní",K129,0)</f>
        <v>0</v>
      </c>
      <c r="BF129" s="234">
        <f>IF(O129="snížená",K129,0)</f>
        <v>0</v>
      </c>
      <c r="BG129" s="234">
        <f>IF(O129="zákl. přenesená",K129,0)</f>
        <v>0</v>
      </c>
      <c r="BH129" s="234">
        <f>IF(O129="sníž. přenesená",K129,0)</f>
        <v>0</v>
      </c>
      <c r="BI129" s="234">
        <f>IF(O129="nulová",K129,0)</f>
        <v>0</v>
      </c>
      <c r="BJ129" s="17" t="s">
        <v>83</v>
      </c>
      <c r="BK129" s="234">
        <f>ROUND(P129*H129,2)</f>
        <v>0</v>
      </c>
      <c r="BL129" s="17" t="s">
        <v>175</v>
      </c>
      <c r="BM129" s="233" t="s">
        <v>85</v>
      </c>
    </row>
    <row r="130" s="2" customFormat="1">
      <c r="A130" s="38"/>
      <c r="B130" s="39"/>
      <c r="C130" s="40"/>
      <c r="D130" s="235" t="s">
        <v>176</v>
      </c>
      <c r="E130" s="40"/>
      <c r="F130" s="236" t="s">
        <v>1447</v>
      </c>
      <c r="G130" s="40"/>
      <c r="H130" s="40"/>
      <c r="I130" s="237"/>
      <c r="J130" s="237"/>
      <c r="K130" s="40"/>
      <c r="L130" s="40"/>
      <c r="M130" s="44"/>
      <c r="N130" s="238"/>
      <c r="O130" s="239"/>
      <c r="P130" s="91"/>
      <c r="Q130" s="91"/>
      <c r="R130" s="91"/>
      <c r="S130" s="91"/>
      <c r="T130" s="91"/>
      <c r="U130" s="91"/>
      <c r="V130" s="91"/>
      <c r="W130" s="91"/>
      <c r="X130" s="92"/>
      <c r="Y130" s="38"/>
      <c r="Z130" s="38"/>
      <c r="AA130" s="38"/>
      <c r="AB130" s="38"/>
      <c r="AC130" s="38"/>
      <c r="AD130" s="38"/>
      <c r="AE130" s="38"/>
      <c r="AT130" s="17" t="s">
        <v>176</v>
      </c>
      <c r="AU130" s="17" t="s">
        <v>85</v>
      </c>
    </row>
    <row r="131" s="12" customFormat="1" ht="22.8" customHeight="1">
      <c r="A131" s="12"/>
      <c r="B131" s="204"/>
      <c r="C131" s="205"/>
      <c r="D131" s="206" t="s">
        <v>75</v>
      </c>
      <c r="E131" s="219" t="s">
        <v>200</v>
      </c>
      <c r="F131" s="219" t="s">
        <v>568</v>
      </c>
      <c r="G131" s="205"/>
      <c r="H131" s="205"/>
      <c r="I131" s="208"/>
      <c r="J131" s="208"/>
      <c r="K131" s="220">
        <f>BK131</f>
        <v>0</v>
      </c>
      <c r="L131" s="205"/>
      <c r="M131" s="210"/>
      <c r="N131" s="211"/>
      <c r="O131" s="212"/>
      <c r="P131" s="212"/>
      <c r="Q131" s="213">
        <f>SUM(Q132:Q137)</f>
        <v>0</v>
      </c>
      <c r="R131" s="213">
        <f>SUM(R132:R137)</f>
        <v>0</v>
      </c>
      <c r="S131" s="212"/>
      <c r="T131" s="214">
        <f>SUM(T132:T137)</f>
        <v>0</v>
      </c>
      <c r="U131" s="212"/>
      <c r="V131" s="214">
        <f>SUM(V132:V137)</f>
        <v>0</v>
      </c>
      <c r="W131" s="212"/>
      <c r="X131" s="215">
        <f>SUM(X132:X137)</f>
        <v>0</v>
      </c>
      <c r="Y131" s="12"/>
      <c r="Z131" s="12"/>
      <c r="AA131" s="12"/>
      <c r="AB131" s="12"/>
      <c r="AC131" s="12"/>
      <c r="AD131" s="12"/>
      <c r="AE131" s="12"/>
      <c r="AR131" s="216" t="s">
        <v>83</v>
      </c>
      <c r="AT131" s="217" t="s">
        <v>75</v>
      </c>
      <c r="AU131" s="217" t="s">
        <v>83</v>
      </c>
      <c r="AY131" s="216" t="s">
        <v>168</v>
      </c>
      <c r="BK131" s="218">
        <f>SUM(BK132:BK137)</f>
        <v>0</v>
      </c>
    </row>
    <row r="132" s="2" customFormat="1" ht="24.15" customHeight="1">
      <c r="A132" s="38"/>
      <c r="B132" s="39"/>
      <c r="C132" s="221" t="s">
        <v>85</v>
      </c>
      <c r="D132" s="221" t="s">
        <v>171</v>
      </c>
      <c r="E132" s="222" t="s">
        <v>1448</v>
      </c>
      <c r="F132" s="223" t="s">
        <v>1449</v>
      </c>
      <c r="G132" s="224" t="s">
        <v>478</v>
      </c>
      <c r="H132" s="225">
        <v>0.4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39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175</v>
      </c>
      <c r="AT132" s="233" t="s">
        <v>171</v>
      </c>
      <c r="AU132" s="233" t="s">
        <v>85</v>
      </c>
      <c r="AY132" s="17" t="s">
        <v>168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83</v>
      </c>
      <c r="BK132" s="234">
        <f>ROUND(P132*H132,2)</f>
        <v>0</v>
      </c>
      <c r="BL132" s="17" t="s">
        <v>175</v>
      </c>
      <c r="BM132" s="233" t="s">
        <v>175</v>
      </c>
    </row>
    <row r="133" s="2" customFormat="1">
      <c r="A133" s="38"/>
      <c r="B133" s="39"/>
      <c r="C133" s="40"/>
      <c r="D133" s="235" t="s">
        <v>176</v>
      </c>
      <c r="E133" s="40"/>
      <c r="F133" s="236" t="s">
        <v>1449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85</v>
      </c>
    </row>
    <row r="134" s="2" customFormat="1" ht="24.15" customHeight="1">
      <c r="A134" s="38"/>
      <c r="B134" s="39"/>
      <c r="C134" s="221" t="s">
        <v>179</v>
      </c>
      <c r="D134" s="221" t="s">
        <v>171</v>
      </c>
      <c r="E134" s="222" t="s">
        <v>1450</v>
      </c>
      <c r="F134" s="223" t="s">
        <v>1451</v>
      </c>
      <c r="G134" s="224" t="s">
        <v>478</v>
      </c>
      <c r="H134" s="225">
        <v>0.2</v>
      </c>
      <c r="I134" s="226"/>
      <c r="J134" s="226"/>
      <c r="K134" s="227">
        <f>ROUND(P134*H134,2)</f>
        <v>0</v>
      </c>
      <c r="L134" s="223" t="s">
        <v>1</v>
      </c>
      <c r="M134" s="44"/>
      <c r="N134" s="228" t="s">
        <v>1</v>
      </c>
      <c r="O134" s="229" t="s">
        <v>39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91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38"/>
      <c r="Z134" s="38"/>
      <c r="AA134" s="38"/>
      <c r="AB134" s="38"/>
      <c r="AC134" s="38"/>
      <c r="AD134" s="38"/>
      <c r="AE134" s="38"/>
      <c r="AR134" s="233" t="s">
        <v>175</v>
      </c>
      <c r="AT134" s="233" t="s">
        <v>171</v>
      </c>
      <c r="AU134" s="233" t="s">
        <v>85</v>
      </c>
      <c r="AY134" s="17" t="s">
        <v>168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7" t="s">
        <v>83</v>
      </c>
      <c r="BK134" s="234">
        <f>ROUND(P134*H134,2)</f>
        <v>0</v>
      </c>
      <c r="BL134" s="17" t="s">
        <v>175</v>
      </c>
      <c r="BM134" s="233" t="s">
        <v>182</v>
      </c>
    </row>
    <row r="135" s="2" customFormat="1">
      <c r="A135" s="38"/>
      <c r="B135" s="39"/>
      <c r="C135" s="40"/>
      <c r="D135" s="235" t="s">
        <v>176</v>
      </c>
      <c r="E135" s="40"/>
      <c r="F135" s="236" t="s">
        <v>1451</v>
      </c>
      <c r="G135" s="40"/>
      <c r="H135" s="40"/>
      <c r="I135" s="237"/>
      <c r="J135" s="237"/>
      <c r="K135" s="40"/>
      <c r="L135" s="40"/>
      <c r="M135" s="44"/>
      <c r="N135" s="238"/>
      <c r="O135" s="239"/>
      <c r="P135" s="91"/>
      <c r="Q135" s="91"/>
      <c r="R135" s="91"/>
      <c r="S135" s="91"/>
      <c r="T135" s="91"/>
      <c r="U135" s="91"/>
      <c r="V135" s="91"/>
      <c r="W135" s="91"/>
      <c r="X135" s="92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85</v>
      </c>
    </row>
    <row r="136" s="2" customFormat="1" ht="24.15" customHeight="1">
      <c r="A136" s="38"/>
      <c r="B136" s="39"/>
      <c r="C136" s="221" t="s">
        <v>175</v>
      </c>
      <c r="D136" s="221" t="s">
        <v>171</v>
      </c>
      <c r="E136" s="222" t="s">
        <v>1452</v>
      </c>
      <c r="F136" s="223" t="s">
        <v>1453</v>
      </c>
      <c r="G136" s="224" t="s">
        <v>478</v>
      </c>
      <c r="H136" s="225">
        <v>1.2</v>
      </c>
      <c r="I136" s="226"/>
      <c r="J136" s="226"/>
      <c r="K136" s="227">
        <f>ROUND(P136*H136,2)</f>
        <v>0</v>
      </c>
      <c r="L136" s="223" t="s">
        <v>1</v>
      </c>
      <c r="M136" s="44"/>
      <c r="N136" s="228" t="s">
        <v>1</v>
      </c>
      <c r="O136" s="229" t="s">
        <v>39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91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38"/>
      <c r="Z136" s="38"/>
      <c r="AA136" s="38"/>
      <c r="AB136" s="38"/>
      <c r="AC136" s="38"/>
      <c r="AD136" s="38"/>
      <c r="AE136" s="38"/>
      <c r="AR136" s="233" t="s">
        <v>175</v>
      </c>
      <c r="AT136" s="233" t="s">
        <v>171</v>
      </c>
      <c r="AU136" s="233" t="s">
        <v>85</v>
      </c>
      <c r="AY136" s="17" t="s">
        <v>168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7" t="s">
        <v>83</v>
      </c>
      <c r="BK136" s="234">
        <f>ROUND(P136*H136,2)</f>
        <v>0</v>
      </c>
      <c r="BL136" s="17" t="s">
        <v>175</v>
      </c>
      <c r="BM136" s="233" t="s">
        <v>185</v>
      </c>
    </row>
    <row r="137" s="2" customFormat="1">
      <c r="A137" s="38"/>
      <c r="B137" s="39"/>
      <c r="C137" s="40"/>
      <c r="D137" s="235" t="s">
        <v>176</v>
      </c>
      <c r="E137" s="40"/>
      <c r="F137" s="236" t="s">
        <v>1453</v>
      </c>
      <c r="G137" s="40"/>
      <c r="H137" s="40"/>
      <c r="I137" s="237"/>
      <c r="J137" s="237"/>
      <c r="K137" s="40"/>
      <c r="L137" s="40"/>
      <c r="M137" s="44"/>
      <c r="N137" s="238"/>
      <c r="O137" s="239"/>
      <c r="P137" s="91"/>
      <c r="Q137" s="91"/>
      <c r="R137" s="91"/>
      <c r="S137" s="91"/>
      <c r="T137" s="91"/>
      <c r="U137" s="91"/>
      <c r="V137" s="91"/>
      <c r="W137" s="91"/>
      <c r="X137" s="92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85</v>
      </c>
    </row>
    <row r="138" s="12" customFormat="1" ht="22.8" customHeight="1">
      <c r="A138" s="12"/>
      <c r="B138" s="204"/>
      <c r="C138" s="205"/>
      <c r="D138" s="206" t="s">
        <v>75</v>
      </c>
      <c r="E138" s="219" t="s">
        <v>649</v>
      </c>
      <c r="F138" s="219" t="s">
        <v>650</v>
      </c>
      <c r="G138" s="205"/>
      <c r="H138" s="205"/>
      <c r="I138" s="208"/>
      <c r="J138" s="208"/>
      <c r="K138" s="220">
        <f>BK138</f>
        <v>0</v>
      </c>
      <c r="L138" s="205"/>
      <c r="M138" s="210"/>
      <c r="N138" s="211"/>
      <c r="O138" s="212"/>
      <c r="P138" s="212"/>
      <c r="Q138" s="213">
        <f>SUM(Q139:Q150)</f>
        <v>0</v>
      </c>
      <c r="R138" s="213">
        <f>SUM(R139:R150)</f>
        <v>0</v>
      </c>
      <c r="S138" s="212"/>
      <c r="T138" s="214">
        <f>SUM(T139:T150)</f>
        <v>0</v>
      </c>
      <c r="U138" s="212"/>
      <c r="V138" s="214">
        <f>SUM(V139:V150)</f>
        <v>0</v>
      </c>
      <c r="W138" s="212"/>
      <c r="X138" s="215">
        <f>SUM(X139:X150)</f>
        <v>0</v>
      </c>
      <c r="Y138" s="12"/>
      <c r="Z138" s="12"/>
      <c r="AA138" s="12"/>
      <c r="AB138" s="12"/>
      <c r="AC138" s="12"/>
      <c r="AD138" s="12"/>
      <c r="AE138" s="12"/>
      <c r="AR138" s="216" t="s">
        <v>83</v>
      </c>
      <c r="AT138" s="217" t="s">
        <v>75</v>
      </c>
      <c r="AU138" s="217" t="s">
        <v>83</v>
      </c>
      <c r="AY138" s="216" t="s">
        <v>168</v>
      </c>
      <c r="BK138" s="218">
        <f>SUM(BK139:BK150)</f>
        <v>0</v>
      </c>
    </row>
    <row r="139" s="2" customFormat="1" ht="24.15" customHeight="1">
      <c r="A139" s="38"/>
      <c r="B139" s="39"/>
      <c r="C139" s="221" t="s">
        <v>186</v>
      </c>
      <c r="D139" s="221" t="s">
        <v>171</v>
      </c>
      <c r="E139" s="222" t="s">
        <v>1454</v>
      </c>
      <c r="F139" s="223" t="s">
        <v>1455</v>
      </c>
      <c r="G139" s="224" t="s">
        <v>226</v>
      </c>
      <c r="H139" s="225">
        <v>0.070000000000000008</v>
      </c>
      <c r="I139" s="226"/>
      <c r="J139" s="226"/>
      <c r="K139" s="227">
        <f>ROUND(P139*H139,2)</f>
        <v>0</v>
      </c>
      <c r="L139" s="223" t="s">
        <v>1</v>
      </c>
      <c r="M139" s="44"/>
      <c r="N139" s="228" t="s">
        <v>1</v>
      </c>
      <c r="O139" s="229" t="s">
        <v>39</v>
      </c>
      <c r="P139" s="230">
        <f>I139+J139</f>
        <v>0</v>
      </c>
      <c r="Q139" s="230">
        <f>ROUND(I139*H139,2)</f>
        <v>0</v>
      </c>
      <c r="R139" s="230">
        <f>ROUND(J139*H139,2)</f>
        <v>0</v>
      </c>
      <c r="S139" s="91"/>
      <c r="T139" s="231">
        <f>S139*H139</f>
        <v>0</v>
      </c>
      <c r="U139" s="231">
        <v>0</v>
      </c>
      <c r="V139" s="231">
        <f>U139*H139</f>
        <v>0</v>
      </c>
      <c r="W139" s="231">
        <v>0</v>
      </c>
      <c r="X139" s="232">
        <f>W139*H139</f>
        <v>0</v>
      </c>
      <c r="Y139" s="38"/>
      <c r="Z139" s="38"/>
      <c r="AA139" s="38"/>
      <c r="AB139" s="38"/>
      <c r="AC139" s="38"/>
      <c r="AD139" s="38"/>
      <c r="AE139" s="38"/>
      <c r="AR139" s="233" t="s">
        <v>175</v>
      </c>
      <c r="AT139" s="233" t="s">
        <v>171</v>
      </c>
      <c r="AU139" s="233" t="s">
        <v>85</v>
      </c>
      <c r="AY139" s="17" t="s">
        <v>168</v>
      </c>
      <c r="BE139" s="234">
        <f>IF(O139="základní",K139,0)</f>
        <v>0</v>
      </c>
      <c r="BF139" s="234">
        <f>IF(O139="snížená",K139,0)</f>
        <v>0</v>
      </c>
      <c r="BG139" s="234">
        <f>IF(O139="zákl. přenesená",K139,0)</f>
        <v>0</v>
      </c>
      <c r="BH139" s="234">
        <f>IF(O139="sníž. přenesená",K139,0)</f>
        <v>0</v>
      </c>
      <c r="BI139" s="234">
        <f>IF(O139="nulová",K139,0)</f>
        <v>0</v>
      </c>
      <c r="BJ139" s="17" t="s">
        <v>83</v>
      </c>
      <c r="BK139" s="234">
        <f>ROUND(P139*H139,2)</f>
        <v>0</v>
      </c>
      <c r="BL139" s="17" t="s">
        <v>175</v>
      </c>
      <c r="BM139" s="233" t="s">
        <v>189</v>
      </c>
    </row>
    <row r="140" s="2" customFormat="1">
      <c r="A140" s="38"/>
      <c r="B140" s="39"/>
      <c r="C140" s="40"/>
      <c r="D140" s="235" t="s">
        <v>176</v>
      </c>
      <c r="E140" s="40"/>
      <c r="F140" s="236" t="s">
        <v>1455</v>
      </c>
      <c r="G140" s="40"/>
      <c r="H140" s="40"/>
      <c r="I140" s="237"/>
      <c r="J140" s="237"/>
      <c r="K140" s="40"/>
      <c r="L140" s="40"/>
      <c r="M140" s="44"/>
      <c r="N140" s="238"/>
      <c r="O140" s="239"/>
      <c r="P140" s="91"/>
      <c r="Q140" s="91"/>
      <c r="R140" s="91"/>
      <c r="S140" s="91"/>
      <c r="T140" s="91"/>
      <c r="U140" s="91"/>
      <c r="V140" s="91"/>
      <c r="W140" s="91"/>
      <c r="X140" s="92"/>
      <c r="Y140" s="38"/>
      <c r="Z140" s="38"/>
      <c r="AA140" s="38"/>
      <c r="AB140" s="38"/>
      <c r="AC140" s="38"/>
      <c r="AD140" s="38"/>
      <c r="AE140" s="38"/>
      <c r="AT140" s="17" t="s">
        <v>176</v>
      </c>
      <c r="AU140" s="17" t="s">
        <v>85</v>
      </c>
    </row>
    <row r="141" s="2" customFormat="1" ht="24.15" customHeight="1">
      <c r="A141" s="38"/>
      <c r="B141" s="39"/>
      <c r="C141" s="221" t="s">
        <v>182</v>
      </c>
      <c r="D141" s="221" t="s">
        <v>171</v>
      </c>
      <c r="E141" s="222" t="s">
        <v>655</v>
      </c>
      <c r="F141" s="223" t="s">
        <v>656</v>
      </c>
      <c r="G141" s="224" t="s">
        <v>226</v>
      </c>
      <c r="H141" s="225">
        <v>0.070000000000000008</v>
      </c>
      <c r="I141" s="226"/>
      <c r="J141" s="226"/>
      <c r="K141" s="227">
        <f>ROUND(P141*H141,2)</f>
        <v>0</v>
      </c>
      <c r="L141" s="223" t="s">
        <v>1</v>
      </c>
      <c r="M141" s="44"/>
      <c r="N141" s="228" t="s">
        <v>1</v>
      </c>
      <c r="O141" s="229" t="s">
        <v>39</v>
      </c>
      <c r="P141" s="230">
        <f>I141+J141</f>
        <v>0</v>
      </c>
      <c r="Q141" s="230">
        <f>ROUND(I141*H141,2)</f>
        <v>0</v>
      </c>
      <c r="R141" s="230">
        <f>ROUND(J141*H141,2)</f>
        <v>0</v>
      </c>
      <c r="S141" s="91"/>
      <c r="T141" s="231">
        <f>S141*H141</f>
        <v>0</v>
      </c>
      <c r="U141" s="231">
        <v>0</v>
      </c>
      <c r="V141" s="231">
        <f>U141*H141</f>
        <v>0</v>
      </c>
      <c r="W141" s="231">
        <v>0</v>
      </c>
      <c r="X141" s="232">
        <f>W141*H141</f>
        <v>0</v>
      </c>
      <c r="Y141" s="38"/>
      <c r="Z141" s="38"/>
      <c r="AA141" s="38"/>
      <c r="AB141" s="38"/>
      <c r="AC141" s="38"/>
      <c r="AD141" s="38"/>
      <c r="AE141" s="38"/>
      <c r="AR141" s="233" t="s">
        <v>175</v>
      </c>
      <c r="AT141" s="233" t="s">
        <v>171</v>
      </c>
      <c r="AU141" s="233" t="s">
        <v>85</v>
      </c>
      <c r="AY141" s="17" t="s">
        <v>168</v>
      </c>
      <c r="BE141" s="234">
        <f>IF(O141="základní",K141,0)</f>
        <v>0</v>
      </c>
      <c r="BF141" s="234">
        <f>IF(O141="snížená",K141,0)</f>
        <v>0</v>
      </c>
      <c r="BG141" s="234">
        <f>IF(O141="zákl. přenesená",K141,0)</f>
        <v>0</v>
      </c>
      <c r="BH141" s="234">
        <f>IF(O141="sníž. přenesená",K141,0)</f>
        <v>0</v>
      </c>
      <c r="BI141" s="234">
        <f>IF(O141="nulová",K141,0)</f>
        <v>0</v>
      </c>
      <c r="BJ141" s="17" t="s">
        <v>83</v>
      </c>
      <c r="BK141" s="234">
        <f>ROUND(P141*H141,2)</f>
        <v>0</v>
      </c>
      <c r="BL141" s="17" t="s">
        <v>175</v>
      </c>
      <c r="BM141" s="233" t="s">
        <v>9</v>
      </c>
    </row>
    <row r="142" s="2" customFormat="1">
      <c r="A142" s="38"/>
      <c r="B142" s="39"/>
      <c r="C142" s="40"/>
      <c r="D142" s="235" t="s">
        <v>176</v>
      </c>
      <c r="E142" s="40"/>
      <c r="F142" s="236" t="s">
        <v>656</v>
      </c>
      <c r="G142" s="40"/>
      <c r="H142" s="40"/>
      <c r="I142" s="237"/>
      <c r="J142" s="237"/>
      <c r="K142" s="40"/>
      <c r="L142" s="40"/>
      <c r="M142" s="44"/>
      <c r="N142" s="238"/>
      <c r="O142" s="239"/>
      <c r="P142" s="91"/>
      <c r="Q142" s="91"/>
      <c r="R142" s="91"/>
      <c r="S142" s="91"/>
      <c r="T142" s="91"/>
      <c r="U142" s="91"/>
      <c r="V142" s="91"/>
      <c r="W142" s="91"/>
      <c r="X142" s="92"/>
      <c r="Y142" s="38"/>
      <c r="Z142" s="38"/>
      <c r="AA142" s="38"/>
      <c r="AB142" s="38"/>
      <c r="AC142" s="38"/>
      <c r="AD142" s="38"/>
      <c r="AE142" s="38"/>
      <c r="AT142" s="17" t="s">
        <v>176</v>
      </c>
      <c r="AU142" s="17" t="s">
        <v>85</v>
      </c>
    </row>
    <row r="143" s="2" customFormat="1" ht="24.15" customHeight="1">
      <c r="A143" s="38"/>
      <c r="B143" s="39"/>
      <c r="C143" s="221" t="s">
        <v>192</v>
      </c>
      <c r="D143" s="221" t="s">
        <v>171</v>
      </c>
      <c r="E143" s="222" t="s">
        <v>658</v>
      </c>
      <c r="F143" s="223" t="s">
        <v>659</v>
      </c>
      <c r="G143" s="224" t="s">
        <v>226</v>
      </c>
      <c r="H143" s="225">
        <v>1.4</v>
      </c>
      <c r="I143" s="226"/>
      <c r="J143" s="226"/>
      <c r="K143" s="227">
        <f>ROUND(P143*H143,2)</f>
        <v>0</v>
      </c>
      <c r="L143" s="223" t="s">
        <v>1</v>
      </c>
      <c r="M143" s="44"/>
      <c r="N143" s="228" t="s">
        <v>1</v>
      </c>
      <c r="O143" s="229" t="s">
        <v>39</v>
      </c>
      <c r="P143" s="230">
        <f>I143+J143</f>
        <v>0</v>
      </c>
      <c r="Q143" s="230">
        <f>ROUND(I143*H143,2)</f>
        <v>0</v>
      </c>
      <c r="R143" s="230">
        <f>ROUND(J143*H143,2)</f>
        <v>0</v>
      </c>
      <c r="S143" s="91"/>
      <c r="T143" s="231">
        <f>S143*H143</f>
        <v>0</v>
      </c>
      <c r="U143" s="231">
        <v>0</v>
      </c>
      <c r="V143" s="231">
        <f>U143*H143</f>
        <v>0</v>
      </c>
      <c r="W143" s="231">
        <v>0</v>
      </c>
      <c r="X143" s="232">
        <f>W143*H143</f>
        <v>0</v>
      </c>
      <c r="Y143" s="38"/>
      <c r="Z143" s="38"/>
      <c r="AA143" s="38"/>
      <c r="AB143" s="38"/>
      <c r="AC143" s="38"/>
      <c r="AD143" s="38"/>
      <c r="AE143" s="38"/>
      <c r="AR143" s="233" t="s">
        <v>175</v>
      </c>
      <c r="AT143" s="233" t="s">
        <v>171</v>
      </c>
      <c r="AU143" s="233" t="s">
        <v>85</v>
      </c>
      <c r="AY143" s="17" t="s">
        <v>168</v>
      </c>
      <c r="BE143" s="234">
        <f>IF(O143="základní",K143,0)</f>
        <v>0</v>
      </c>
      <c r="BF143" s="234">
        <f>IF(O143="snížená",K143,0)</f>
        <v>0</v>
      </c>
      <c r="BG143" s="234">
        <f>IF(O143="zákl. přenesená",K143,0)</f>
        <v>0</v>
      </c>
      <c r="BH143" s="234">
        <f>IF(O143="sníž. přenesená",K143,0)</f>
        <v>0</v>
      </c>
      <c r="BI143" s="234">
        <f>IF(O143="nulová",K143,0)</f>
        <v>0</v>
      </c>
      <c r="BJ143" s="17" t="s">
        <v>83</v>
      </c>
      <c r="BK143" s="234">
        <f>ROUND(P143*H143,2)</f>
        <v>0</v>
      </c>
      <c r="BL143" s="17" t="s">
        <v>175</v>
      </c>
      <c r="BM143" s="233" t="s">
        <v>195</v>
      </c>
    </row>
    <row r="144" s="2" customFormat="1">
      <c r="A144" s="38"/>
      <c r="B144" s="39"/>
      <c r="C144" s="40"/>
      <c r="D144" s="235" t="s">
        <v>176</v>
      </c>
      <c r="E144" s="40"/>
      <c r="F144" s="236" t="s">
        <v>659</v>
      </c>
      <c r="G144" s="40"/>
      <c r="H144" s="40"/>
      <c r="I144" s="237"/>
      <c r="J144" s="237"/>
      <c r="K144" s="40"/>
      <c r="L144" s="40"/>
      <c r="M144" s="44"/>
      <c r="N144" s="238"/>
      <c r="O144" s="239"/>
      <c r="P144" s="91"/>
      <c r="Q144" s="91"/>
      <c r="R144" s="91"/>
      <c r="S144" s="91"/>
      <c r="T144" s="91"/>
      <c r="U144" s="91"/>
      <c r="V144" s="91"/>
      <c r="W144" s="91"/>
      <c r="X144" s="92"/>
      <c r="Y144" s="38"/>
      <c r="Z144" s="38"/>
      <c r="AA144" s="38"/>
      <c r="AB144" s="38"/>
      <c r="AC144" s="38"/>
      <c r="AD144" s="38"/>
      <c r="AE144" s="38"/>
      <c r="AT144" s="17" t="s">
        <v>176</v>
      </c>
      <c r="AU144" s="17" t="s">
        <v>85</v>
      </c>
    </row>
    <row r="145" s="13" customFormat="1">
      <c r="A145" s="13"/>
      <c r="B145" s="240"/>
      <c r="C145" s="241"/>
      <c r="D145" s="235" t="s">
        <v>205</v>
      </c>
      <c r="E145" s="242" t="s">
        <v>1</v>
      </c>
      <c r="F145" s="243" t="s">
        <v>1795</v>
      </c>
      <c r="G145" s="241"/>
      <c r="H145" s="244">
        <v>1.4</v>
      </c>
      <c r="I145" s="245"/>
      <c r="J145" s="245"/>
      <c r="K145" s="241"/>
      <c r="L145" s="241"/>
      <c r="M145" s="246"/>
      <c r="N145" s="247"/>
      <c r="O145" s="248"/>
      <c r="P145" s="248"/>
      <c r="Q145" s="248"/>
      <c r="R145" s="248"/>
      <c r="S145" s="248"/>
      <c r="T145" s="248"/>
      <c r="U145" s="248"/>
      <c r="V145" s="248"/>
      <c r="W145" s="248"/>
      <c r="X145" s="249"/>
      <c r="Y145" s="13"/>
      <c r="Z145" s="13"/>
      <c r="AA145" s="13"/>
      <c r="AB145" s="13"/>
      <c r="AC145" s="13"/>
      <c r="AD145" s="13"/>
      <c r="AE145" s="13"/>
      <c r="AT145" s="250" t="s">
        <v>205</v>
      </c>
      <c r="AU145" s="250" t="s">
        <v>85</v>
      </c>
      <c r="AV145" s="13" t="s">
        <v>85</v>
      </c>
      <c r="AW145" s="13" t="s">
        <v>5</v>
      </c>
      <c r="AX145" s="13" t="s">
        <v>76</v>
      </c>
      <c r="AY145" s="250" t="s">
        <v>168</v>
      </c>
    </row>
    <row r="146" s="14" customFormat="1">
      <c r="A146" s="14"/>
      <c r="B146" s="251"/>
      <c r="C146" s="252"/>
      <c r="D146" s="235" t="s">
        <v>205</v>
      </c>
      <c r="E146" s="253" t="s">
        <v>1</v>
      </c>
      <c r="F146" s="254" t="s">
        <v>207</v>
      </c>
      <c r="G146" s="252"/>
      <c r="H146" s="255">
        <v>1.4</v>
      </c>
      <c r="I146" s="256"/>
      <c r="J146" s="256"/>
      <c r="K146" s="252"/>
      <c r="L146" s="252"/>
      <c r="M146" s="257"/>
      <c r="N146" s="258"/>
      <c r="O146" s="259"/>
      <c r="P146" s="259"/>
      <c r="Q146" s="259"/>
      <c r="R146" s="259"/>
      <c r="S146" s="259"/>
      <c r="T146" s="259"/>
      <c r="U146" s="259"/>
      <c r="V146" s="259"/>
      <c r="W146" s="259"/>
      <c r="X146" s="260"/>
      <c r="Y146" s="14"/>
      <c r="Z146" s="14"/>
      <c r="AA146" s="14"/>
      <c r="AB146" s="14"/>
      <c r="AC146" s="14"/>
      <c r="AD146" s="14"/>
      <c r="AE146" s="14"/>
      <c r="AT146" s="261" t="s">
        <v>205</v>
      </c>
      <c r="AU146" s="261" t="s">
        <v>85</v>
      </c>
      <c r="AV146" s="14" t="s">
        <v>175</v>
      </c>
      <c r="AW146" s="14" t="s">
        <v>5</v>
      </c>
      <c r="AX146" s="14" t="s">
        <v>83</v>
      </c>
      <c r="AY146" s="261" t="s">
        <v>168</v>
      </c>
    </row>
    <row r="147" s="2" customFormat="1" ht="33" customHeight="1">
      <c r="A147" s="38"/>
      <c r="B147" s="39"/>
      <c r="C147" s="221" t="s">
        <v>185</v>
      </c>
      <c r="D147" s="221" t="s">
        <v>171</v>
      </c>
      <c r="E147" s="222" t="s">
        <v>1457</v>
      </c>
      <c r="F147" s="223" t="s">
        <v>1458</v>
      </c>
      <c r="G147" s="224" t="s">
        <v>226</v>
      </c>
      <c r="H147" s="225">
        <v>0.070000000000000008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1458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2" customFormat="1" ht="24.15" customHeight="1">
      <c r="A149" s="38"/>
      <c r="B149" s="39"/>
      <c r="C149" s="221" t="s">
        <v>200</v>
      </c>
      <c r="D149" s="221" t="s">
        <v>171</v>
      </c>
      <c r="E149" s="222" t="s">
        <v>1459</v>
      </c>
      <c r="F149" s="223" t="s">
        <v>1460</v>
      </c>
      <c r="G149" s="224" t="s">
        <v>226</v>
      </c>
      <c r="H149" s="225">
        <v>0.070000000000000008</v>
      </c>
      <c r="I149" s="226"/>
      <c r="J149" s="226"/>
      <c r="K149" s="227">
        <f>ROUND(P149*H149,2)</f>
        <v>0</v>
      </c>
      <c r="L149" s="223" t="s">
        <v>1</v>
      </c>
      <c r="M149" s="44"/>
      <c r="N149" s="228" t="s">
        <v>1</v>
      </c>
      <c r="O149" s="229" t="s">
        <v>39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91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38"/>
      <c r="Z149" s="38"/>
      <c r="AA149" s="38"/>
      <c r="AB149" s="38"/>
      <c r="AC149" s="38"/>
      <c r="AD149" s="38"/>
      <c r="AE149" s="38"/>
      <c r="AR149" s="233" t="s">
        <v>175</v>
      </c>
      <c r="AT149" s="233" t="s">
        <v>171</v>
      </c>
      <c r="AU149" s="233" t="s">
        <v>85</v>
      </c>
      <c r="AY149" s="17" t="s">
        <v>168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7" t="s">
        <v>83</v>
      </c>
      <c r="BK149" s="234">
        <f>ROUND(P149*H149,2)</f>
        <v>0</v>
      </c>
      <c r="BL149" s="17" t="s">
        <v>175</v>
      </c>
      <c r="BM149" s="233" t="s">
        <v>204</v>
      </c>
    </row>
    <row r="150" s="2" customFormat="1">
      <c r="A150" s="38"/>
      <c r="B150" s="39"/>
      <c r="C150" s="40"/>
      <c r="D150" s="235" t="s">
        <v>176</v>
      </c>
      <c r="E150" s="40"/>
      <c r="F150" s="236" t="s">
        <v>1460</v>
      </c>
      <c r="G150" s="40"/>
      <c r="H150" s="40"/>
      <c r="I150" s="237"/>
      <c r="J150" s="237"/>
      <c r="K150" s="40"/>
      <c r="L150" s="40"/>
      <c r="M150" s="44"/>
      <c r="N150" s="238"/>
      <c r="O150" s="239"/>
      <c r="P150" s="91"/>
      <c r="Q150" s="91"/>
      <c r="R150" s="91"/>
      <c r="S150" s="91"/>
      <c r="T150" s="91"/>
      <c r="U150" s="91"/>
      <c r="V150" s="91"/>
      <c r="W150" s="91"/>
      <c r="X150" s="92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85</v>
      </c>
    </row>
    <row r="151" s="12" customFormat="1" ht="22.8" customHeight="1">
      <c r="A151" s="12"/>
      <c r="B151" s="204"/>
      <c r="C151" s="205"/>
      <c r="D151" s="206" t="s">
        <v>75</v>
      </c>
      <c r="E151" s="219" t="s">
        <v>666</v>
      </c>
      <c r="F151" s="219" t="s">
        <v>667</v>
      </c>
      <c r="G151" s="205"/>
      <c r="H151" s="205"/>
      <c r="I151" s="208"/>
      <c r="J151" s="208"/>
      <c r="K151" s="220">
        <f>BK151</f>
        <v>0</v>
      </c>
      <c r="L151" s="205"/>
      <c r="M151" s="210"/>
      <c r="N151" s="211"/>
      <c r="O151" s="212"/>
      <c r="P151" s="212"/>
      <c r="Q151" s="213">
        <f>SUM(Q152:Q153)</f>
        <v>0</v>
      </c>
      <c r="R151" s="213">
        <f>SUM(R152:R153)</f>
        <v>0</v>
      </c>
      <c r="S151" s="212"/>
      <c r="T151" s="214">
        <f>SUM(T152:T153)</f>
        <v>0</v>
      </c>
      <c r="U151" s="212"/>
      <c r="V151" s="214">
        <f>SUM(V152:V153)</f>
        <v>0</v>
      </c>
      <c r="W151" s="212"/>
      <c r="X151" s="215">
        <f>SUM(X152:X153)</f>
        <v>0</v>
      </c>
      <c r="Y151" s="12"/>
      <c r="Z151" s="12"/>
      <c r="AA151" s="12"/>
      <c r="AB151" s="12"/>
      <c r="AC151" s="12"/>
      <c r="AD151" s="12"/>
      <c r="AE151" s="12"/>
      <c r="AR151" s="216" t="s">
        <v>83</v>
      </c>
      <c r="AT151" s="217" t="s">
        <v>75</v>
      </c>
      <c r="AU151" s="217" t="s">
        <v>83</v>
      </c>
      <c r="AY151" s="216" t="s">
        <v>168</v>
      </c>
      <c r="BK151" s="218">
        <f>SUM(BK152:BK153)</f>
        <v>0</v>
      </c>
    </row>
    <row r="152" s="2" customFormat="1" ht="24.15" customHeight="1">
      <c r="A152" s="38"/>
      <c r="B152" s="39"/>
      <c r="C152" s="221" t="s">
        <v>189</v>
      </c>
      <c r="D152" s="221" t="s">
        <v>171</v>
      </c>
      <c r="E152" s="222" t="s">
        <v>1461</v>
      </c>
      <c r="F152" s="223" t="s">
        <v>1462</v>
      </c>
      <c r="G152" s="224" t="s">
        <v>226</v>
      </c>
      <c r="H152" s="225">
        <v>0.48599999999999992</v>
      </c>
      <c r="I152" s="226"/>
      <c r="J152" s="226"/>
      <c r="K152" s="227">
        <f>ROUND(P152*H152,2)</f>
        <v>0</v>
      </c>
      <c r="L152" s="223" t="s">
        <v>1</v>
      </c>
      <c r="M152" s="44"/>
      <c r="N152" s="228" t="s">
        <v>1</v>
      </c>
      <c r="O152" s="229" t="s">
        <v>39</v>
      </c>
      <c r="P152" s="230">
        <f>I152+J152</f>
        <v>0</v>
      </c>
      <c r="Q152" s="230">
        <f>ROUND(I152*H152,2)</f>
        <v>0</v>
      </c>
      <c r="R152" s="230">
        <f>ROUND(J152*H152,2)</f>
        <v>0</v>
      </c>
      <c r="S152" s="91"/>
      <c r="T152" s="231">
        <f>S152*H152</f>
        <v>0</v>
      </c>
      <c r="U152" s="231">
        <v>0</v>
      </c>
      <c r="V152" s="231">
        <f>U152*H152</f>
        <v>0</v>
      </c>
      <c r="W152" s="231">
        <v>0</v>
      </c>
      <c r="X152" s="232">
        <f>W152*H152</f>
        <v>0</v>
      </c>
      <c r="Y152" s="38"/>
      <c r="Z152" s="38"/>
      <c r="AA152" s="38"/>
      <c r="AB152" s="38"/>
      <c r="AC152" s="38"/>
      <c r="AD152" s="38"/>
      <c r="AE152" s="38"/>
      <c r="AR152" s="233" t="s">
        <v>175</v>
      </c>
      <c r="AT152" s="233" t="s">
        <v>171</v>
      </c>
      <c r="AU152" s="233" t="s">
        <v>85</v>
      </c>
      <c r="AY152" s="17" t="s">
        <v>168</v>
      </c>
      <c r="BE152" s="234">
        <f>IF(O152="základní",K152,0)</f>
        <v>0</v>
      </c>
      <c r="BF152" s="234">
        <f>IF(O152="snížená",K152,0)</f>
        <v>0</v>
      </c>
      <c r="BG152" s="234">
        <f>IF(O152="zákl. přenesená",K152,0)</f>
        <v>0</v>
      </c>
      <c r="BH152" s="234">
        <f>IF(O152="sníž. přenesená",K152,0)</f>
        <v>0</v>
      </c>
      <c r="BI152" s="234">
        <f>IF(O152="nulová",K152,0)</f>
        <v>0</v>
      </c>
      <c r="BJ152" s="17" t="s">
        <v>83</v>
      </c>
      <c r="BK152" s="234">
        <f>ROUND(P152*H152,2)</f>
        <v>0</v>
      </c>
      <c r="BL152" s="17" t="s">
        <v>175</v>
      </c>
      <c r="BM152" s="233" t="s">
        <v>211</v>
      </c>
    </row>
    <row r="153" s="2" customFormat="1">
      <c r="A153" s="38"/>
      <c r="B153" s="39"/>
      <c r="C153" s="40"/>
      <c r="D153" s="235" t="s">
        <v>176</v>
      </c>
      <c r="E153" s="40"/>
      <c r="F153" s="236" t="s">
        <v>1462</v>
      </c>
      <c r="G153" s="40"/>
      <c r="H153" s="40"/>
      <c r="I153" s="237"/>
      <c r="J153" s="237"/>
      <c r="K153" s="40"/>
      <c r="L153" s="40"/>
      <c r="M153" s="44"/>
      <c r="N153" s="238"/>
      <c r="O153" s="239"/>
      <c r="P153" s="91"/>
      <c r="Q153" s="91"/>
      <c r="R153" s="91"/>
      <c r="S153" s="91"/>
      <c r="T153" s="91"/>
      <c r="U153" s="91"/>
      <c r="V153" s="91"/>
      <c r="W153" s="91"/>
      <c r="X153" s="92"/>
      <c r="Y153" s="38"/>
      <c r="Z153" s="38"/>
      <c r="AA153" s="38"/>
      <c r="AB153" s="38"/>
      <c r="AC153" s="38"/>
      <c r="AD153" s="38"/>
      <c r="AE153" s="38"/>
      <c r="AT153" s="17" t="s">
        <v>176</v>
      </c>
      <c r="AU153" s="17" t="s">
        <v>85</v>
      </c>
    </row>
    <row r="154" s="12" customFormat="1" ht="25.92" customHeight="1">
      <c r="A154" s="12"/>
      <c r="B154" s="204"/>
      <c r="C154" s="205"/>
      <c r="D154" s="206" t="s">
        <v>75</v>
      </c>
      <c r="E154" s="207" t="s">
        <v>671</v>
      </c>
      <c r="F154" s="207" t="s">
        <v>672</v>
      </c>
      <c r="G154" s="205"/>
      <c r="H154" s="205"/>
      <c r="I154" s="208"/>
      <c r="J154" s="208"/>
      <c r="K154" s="209">
        <f>BK154</f>
        <v>0</v>
      </c>
      <c r="L154" s="205"/>
      <c r="M154" s="210"/>
      <c r="N154" s="211"/>
      <c r="O154" s="212"/>
      <c r="P154" s="212"/>
      <c r="Q154" s="213">
        <f>Q155+Q198+Q231+Q260</f>
        <v>0</v>
      </c>
      <c r="R154" s="213">
        <f>R155+R198+R231+R260</f>
        <v>0</v>
      </c>
      <c r="S154" s="212"/>
      <c r="T154" s="214">
        <f>T155+T198+T231+T260</f>
        <v>0</v>
      </c>
      <c r="U154" s="212"/>
      <c r="V154" s="214">
        <f>V155+V198+V231+V260</f>
        <v>0</v>
      </c>
      <c r="W154" s="212"/>
      <c r="X154" s="215">
        <f>X155+X198+X231+X260</f>
        <v>0</v>
      </c>
      <c r="Y154" s="12"/>
      <c r="Z154" s="12"/>
      <c r="AA154" s="12"/>
      <c r="AB154" s="12"/>
      <c r="AC154" s="12"/>
      <c r="AD154" s="12"/>
      <c r="AE154" s="12"/>
      <c r="AR154" s="216" t="s">
        <v>85</v>
      </c>
      <c r="AT154" s="217" t="s">
        <v>75</v>
      </c>
      <c r="AU154" s="217" t="s">
        <v>76</v>
      </c>
      <c r="AY154" s="216" t="s">
        <v>168</v>
      </c>
      <c r="BK154" s="218">
        <f>BK155+BK198+BK231+BK260</f>
        <v>0</v>
      </c>
    </row>
    <row r="155" s="12" customFormat="1" ht="22.8" customHeight="1">
      <c r="A155" s="12"/>
      <c r="B155" s="204"/>
      <c r="C155" s="205"/>
      <c r="D155" s="206" t="s">
        <v>75</v>
      </c>
      <c r="E155" s="219" t="s">
        <v>1463</v>
      </c>
      <c r="F155" s="219" t="s">
        <v>1464</v>
      </c>
      <c r="G155" s="205"/>
      <c r="H155" s="205"/>
      <c r="I155" s="208"/>
      <c r="J155" s="208"/>
      <c r="K155" s="220">
        <f>BK155</f>
        <v>0</v>
      </c>
      <c r="L155" s="205"/>
      <c r="M155" s="210"/>
      <c r="N155" s="211"/>
      <c r="O155" s="212"/>
      <c r="P155" s="212"/>
      <c r="Q155" s="213">
        <f>SUM(Q156:Q197)</f>
        <v>0</v>
      </c>
      <c r="R155" s="213">
        <f>SUM(R156:R197)</f>
        <v>0</v>
      </c>
      <c r="S155" s="212"/>
      <c r="T155" s="214">
        <f>SUM(T156:T197)</f>
        <v>0</v>
      </c>
      <c r="U155" s="212"/>
      <c r="V155" s="214">
        <f>SUM(V156:V197)</f>
        <v>0</v>
      </c>
      <c r="W155" s="212"/>
      <c r="X155" s="215">
        <f>SUM(X156:X197)</f>
        <v>0</v>
      </c>
      <c r="Y155" s="12"/>
      <c r="Z155" s="12"/>
      <c r="AA155" s="12"/>
      <c r="AB155" s="12"/>
      <c r="AC155" s="12"/>
      <c r="AD155" s="12"/>
      <c r="AE155" s="12"/>
      <c r="AR155" s="216" t="s">
        <v>85</v>
      </c>
      <c r="AT155" s="217" t="s">
        <v>75</v>
      </c>
      <c r="AU155" s="217" t="s">
        <v>83</v>
      </c>
      <c r="AY155" s="216" t="s">
        <v>168</v>
      </c>
      <c r="BK155" s="218">
        <f>SUM(BK156:BK197)</f>
        <v>0</v>
      </c>
    </row>
    <row r="156" s="2" customFormat="1" ht="16.5" customHeight="1">
      <c r="A156" s="38"/>
      <c r="B156" s="39"/>
      <c r="C156" s="221" t="s">
        <v>169</v>
      </c>
      <c r="D156" s="221" t="s">
        <v>171</v>
      </c>
      <c r="E156" s="222" t="s">
        <v>1465</v>
      </c>
      <c r="F156" s="223" t="s">
        <v>1466</v>
      </c>
      <c r="G156" s="224" t="s">
        <v>292</v>
      </c>
      <c r="H156" s="225">
        <v>1</v>
      </c>
      <c r="I156" s="226"/>
      <c r="J156" s="226"/>
      <c r="K156" s="227">
        <f>ROUND(P156*H156,2)</f>
        <v>0</v>
      </c>
      <c r="L156" s="223" t="s">
        <v>1</v>
      </c>
      <c r="M156" s="44"/>
      <c r="N156" s="228" t="s">
        <v>1</v>
      </c>
      <c r="O156" s="229" t="s">
        <v>39</v>
      </c>
      <c r="P156" s="230">
        <f>I156+J156</f>
        <v>0</v>
      </c>
      <c r="Q156" s="230">
        <f>ROUND(I156*H156,2)</f>
        <v>0</v>
      </c>
      <c r="R156" s="230">
        <f>ROUND(J156*H156,2)</f>
        <v>0</v>
      </c>
      <c r="S156" s="91"/>
      <c r="T156" s="231">
        <f>S156*H156</f>
        <v>0</v>
      </c>
      <c r="U156" s="231">
        <v>0</v>
      </c>
      <c r="V156" s="231">
        <f>U156*H156</f>
        <v>0</v>
      </c>
      <c r="W156" s="231">
        <v>0</v>
      </c>
      <c r="X156" s="232">
        <f>W156*H156</f>
        <v>0</v>
      </c>
      <c r="Y156" s="38"/>
      <c r="Z156" s="38"/>
      <c r="AA156" s="38"/>
      <c r="AB156" s="38"/>
      <c r="AC156" s="38"/>
      <c r="AD156" s="38"/>
      <c r="AE156" s="38"/>
      <c r="AR156" s="233" t="s">
        <v>198</v>
      </c>
      <c r="AT156" s="233" t="s">
        <v>171</v>
      </c>
      <c r="AU156" s="233" t="s">
        <v>85</v>
      </c>
      <c r="AY156" s="17" t="s">
        <v>168</v>
      </c>
      <c r="BE156" s="234">
        <f>IF(O156="základní",K156,0)</f>
        <v>0</v>
      </c>
      <c r="BF156" s="234">
        <f>IF(O156="snížená",K156,0)</f>
        <v>0</v>
      </c>
      <c r="BG156" s="234">
        <f>IF(O156="zákl. přenesená",K156,0)</f>
        <v>0</v>
      </c>
      <c r="BH156" s="234">
        <f>IF(O156="sníž. přenesená",K156,0)</f>
        <v>0</v>
      </c>
      <c r="BI156" s="234">
        <f>IF(O156="nulová",K156,0)</f>
        <v>0</v>
      </c>
      <c r="BJ156" s="17" t="s">
        <v>83</v>
      </c>
      <c r="BK156" s="234">
        <f>ROUND(P156*H156,2)</f>
        <v>0</v>
      </c>
      <c r="BL156" s="17" t="s">
        <v>198</v>
      </c>
      <c r="BM156" s="233" t="s">
        <v>215</v>
      </c>
    </row>
    <row r="157" s="2" customFormat="1">
      <c r="A157" s="38"/>
      <c r="B157" s="39"/>
      <c r="C157" s="40"/>
      <c r="D157" s="235" t="s">
        <v>176</v>
      </c>
      <c r="E157" s="40"/>
      <c r="F157" s="236" t="s">
        <v>1466</v>
      </c>
      <c r="G157" s="40"/>
      <c r="H157" s="40"/>
      <c r="I157" s="237"/>
      <c r="J157" s="237"/>
      <c r="K157" s="40"/>
      <c r="L157" s="40"/>
      <c r="M157" s="44"/>
      <c r="N157" s="238"/>
      <c r="O157" s="239"/>
      <c r="P157" s="91"/>
      <c r="Q157" s="91"/>
      <c r="R157" s="91"/>
      <c r="S157" s="91"/>
      <c r="T157" s="91"/>
      <c r="U157" s="91"/>
      <c r="V157" s="91"/>
      <c r="W157" s="91"/>
      <c r="X157" s="92"/>
      <c r="Y157" s="38"/>
      <c r="Z157" s="38"/>
      <c r="AA157" s="38"/>
      <c r="AB157" s="38"/>
      <c r="AC157" s="38"/>
      <c r="AD157" s="38"/>
      <c r="AE157" s="38"/>
      <c r="AT157" s="17" t="s">
        <v>176</v>
      </c>
      <c r="AU157" s="17" t="s">
        <v>85</v>
      </c>
    </row>
    <row r="158" s="2" customFormat="1" ht="16.5" customHeight="1">
      <c r="A158" s="38"/>
      <c r="B158" s="39"/>
      <c r="C158" s="221" t="s">
        <v>9</v>
      </c>
      <c r="D158" s="221" t="s">
        <v>171</v>
      </c>
      <c r="E158" s="222" t="s">
        <v>1467</v>
      </c>
      <c r="F158" s="223" t="s">
        <v>1468</v>
      </c>
      <c r="G158" s="224" t="s">
        <v>292</v>
      </c>
      <c r="H158" s="225">
        <v>1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198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198</v>
      </c>
      <c r="BM158" s="233" t="s">
        <v>219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1468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2" customFormat="1" ht="16.5" customHeight="1">
      <c r="A160" s="38"/>
      <c r="B160" s="39"/>
      <c r="C160" s="221" t="s">
        <v>220</v>
      </c>
      <c r="D160" s="221" t="s">
        <v>171</v>
      </c>
      <c r="E160" s="222" t="s">
        <v>1469</v>
      </c>
      <c r="F160" s="223" t="s">
        <v>1470</v>
      </c>
      <c r="G160" s="224" t="s">
        <v>292</v>
      </c>
      <c r="H160" s="225">
        <v>6</v>
      </c>
      <c r="I160" s="226"/>
      <c r="J160" s="226"/>
      <c r="K160" s="227">
        <f>ROUND(P160*H160,2)</f>
        <v>0</v>
      </c>
      <c r="L160" s="223" t="s">
        <v>1</v>
      </c>
      <c r="M160" s="44"/>
      <c r="N160" s="228" t="s">
        <v>1</v>
      </c>
      <c r="O160" s="229" t="s">
        <v>39</v>
      </c>
      <c r="P160" s="230">
        <f>I160+J160</f>
        <v>0</v>
      </c>
      <c r="Q160" s="230">
        <f>ROUND(I160*H160,2)</f>
        <v>0</v>
      </c>
      <c r="R160" s="230">
        <f>ROUND(J160*H160,2)</f>
        <v>0</v>
      </c>
      <c r="S160" s="91"/>
      <c r="T160" s="231">
        <f>S160*H160</f>
        <v>0</v>
      </c>
      <c r="U160" s="231">
        <v>0</v>
      </c>
      <c r="V160" s="231">
        <f>U160*H160</f>
        <v>0</v>
      </c>
      <c r="W160" s="231">
        <v>0</v>
      </c>
      <c r="X160" s="232">
        <f>W160*H160</f>
        <v>0</v>
      </c>
      <c r="Y160" s="38"/>
      <c r="Z160" s="38"/>
      <c r="AA160" s="38"/>
      <c r="AB160" s="38"/>
      <c r="AC160" s="38"/>
      <c r="AD160" s="38"/>
      <c r="AE160" s="38"/>
      <c r="AR160" s="233" t="s">
        <v>198</v>
      </c>
      <c r="AT160" s="233" t="s">
        <v>171</v>
      </c>
      <c r="AU160" s="233" t="s">
        <v>85</v>
      </c>
      <c r="AY160" s="17" t="s">
        <v>168</v>
      </c>
      <c r="BE160" s="234">
        <f>IF(O160="základní",K160,0)</f>
        <v>0</v>
      </c>
      <c r="BF160" s="234">
        <f>IF(O160="snížená",K160,0)</f>
        <v>0</v>
      </c>
      <c r="BG160" s="234">
        <f>IF(O160="zákl. přenesená",K160,0)</f>
        <v>0</v>
      </c>
      <c r="BH160" s="234">
        <f>IF(O160="sníž. přenesená",K160,0)</f>
        <v>0</v>
      </c>
      <c r="BI160" s="234">
        <f>IF(O160="nulová",K160,0)</f>
        <v>0</v>
      </c>
      <c r="BJ160" s="17" t="s">
        <v>83</v>
      </c>
      <c r="BK160" s="234">
        <f>ROUND(P160*H160,2)</f>
        <v>0</v>
      </c>
      <c r="BL160" s="17" t="s">
        <v>198</v>
      </c>
      <c r="BM160" s="233" t="s">
        <v>223</v>
      </c>
    </row>
    <row r="161" s="2" customFormat="1">
      <c r="A161" s="38"/>
      <c r="B161" s="39"/>
      <c r="C161" s="40"/>
      <c r="D161" s="235" t="s">
        <v>176</v>
      </c>
      <c r="E161" s="40"/>
      <c r="F161" s="236" t="s">
        <v>1470</v>
      </c>
      <c r="G161" s="40"/>
      <c r="H161" s="40"/>
      <c r="I161" s="237"/>
      <c r="J161" s="237"/>
      <c r="K161" s="40"/>
      <c r="L161" s="40"/>
      <c r="M161" s="44"/>
      <c r="N161" s="238"/>
      <c r="O161" s="239"/>
      <c r="P161" s="91"/>
      <c r="Q161" s="91"/>
      <c r="R161" s="91"/>
      <c r="S161" s="91"/>
      <c r="T161" s="91"/>
      <c r="U161" s="91"/>
      <c r="V161" s="91"/>
      <c r="W161" s="91"/>
      <c r="X161" s="92"/>
      <c r="Y161" s="38"/>
      <c r="Z161" s="38"/>
      <c r="AA161" s="38"/>
      <c r="AB161" s="38"/>
      <c r="AC161" s="38"/>
      <c r="AD161" s="38"/>
      <c r="AE161" s="38"/>
      <c r="AT161" s="17" t="s">
        <v>176</v>
      </c>
      <c r="AU161" s="17" t="s">
        <v>85</v>
      </c>
    </row>
    <row r="162" s="2" customFormat="1" ht="16.5" customHeight="1">
      <c r="A162" s="38"/>
      <c r="B162" s="39"/>
      <c r="C162" s="221" t="s">
        <v>195</v>
      </c>
      <c r="D162" s="221" t="s">
        <v>171</v>
      </c>
      <c r="E162" s="222" t="s">
        <v>1471</v>
      </c>
      <c r="F162" s="223" t="s">
        <v>1472</v>
      </c>
      <c r="G162" s="224" t="s">
        <v>478</v>
      </c>
      <c r="H162" s="225">
        <v>4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227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1472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1.75" customHeight="1">
      <c r="A164" s="38"/>
      <c r="B164" s="39"/>
      <c r="C164" s="262" t="s">
        <v>229</v>
      </c>
      <c r="D164" s="262" t="s">
        <v>304</v>
      </c>
      <c r="E164" s="263" t="s">
        <v>1473</v>
      </c>
      <c r="F164" s="264" t="s">
        <v>1474</v>
      </c>
      <c r="G164" s="265" t="s">
        <v>292</v>
      </c>
      <c r="H164" s="266">
        <v>8</v>
      </c>
      <c r="I164" s="267"/>
      <c r="J164" s="268"/>
      <c r="K164" s="269">
        <f>ROUND(P164*H164,2)</f>
        <v>0</v>
      </c>
      <c r="L164" s="264" t="s">
        <v>1</v>
      </c>
      <c r="M164" s="270"/>
      <c r="N164" s="271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236</v>
      </c>
      <c r="AT164" s="233" t="s">
        <v>304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232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1474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2" customFormat="1" ht="16.5" customHeight="1">
      <c r="A166" s="38"/>
      <c r="B166" s="39"/>
      <c r="C166" s="221" t="s">
        <v>198</v>
      </c>
      <c r="D166" s="221" t="s">
        <v>171</v>
      </c>
      <c r="E166" s="222" t="s">
        <v>1475</v>
      </c>
      <c r="F166" s="223" t="s">
        <v>1476</v>
      </c>
      <c r="G166" s="224" t="s">
        <v>478</v>
      </c>
      <c r="H166" s="225">
        <v>36</v>
      </c>
      <c r="I166" s="226"/>
      <c r="J166" s="226"/>
      <c r="K166" s="227">
        <f>ROUND(P166*H166,2)</f>
        <v>0</v>
      </c>
      <c r="L166" s="223" t="s">
        <v>1</v>
      </c>
      <c r="M166" s="44"/>
      <c r="N166" s="228" t="s">
        <v>1</v>
      </c>
      <c r="O166" s="229" t="s">
        <v>39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91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38"/>
      <c r="Z166" s="38"/>
      <c r="AA166" s="38"/>
      <c r="AB166" s="38"/>
      <c r="AC166" s="38"/>
      <c r="AD166" s="38"/>
      <c r="AE166" s="38"/>
      <c r="AR166" s="233" t="s">
        <v>198</v>
      </c>
      <c r="AT166" s="233" t="s">
        <v>171</v>
      </c>
      <c r="AU166" s="233" t="s">
        <v>85</v>
      </c>
      <c r="AY166" s="17" t="s">
        <v>168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7" t="s">
        <v>83</v>
      </c>
      <c r="BK166" s="234">
        <f>ROUND(P166*H166,2)</f>
        <v>0</v>
      </c>
      <c r="BL166" s="17" t="s">
        <v>198</v>
      </c>
      <c r="BM166" s="233" t="s">
        <v>236</v>
      </c>
    </row>
    <row r="167" s="2" customFormat="1">
      <c r="A167" s="38"/>
      <c r="B167" s="39"/>
      <c r="C167" s="40"/>
      <c r="D167" s="235" t="s">
        <v>176</v>
      </c>
      <c r="E167" s="40"/>
      <c r="F167" s="236" t="s">
        <v>1476</v>
      </c>
      <c r="G167" s="40"/>
      <c r="H167" s="40"/>
      <c r="I167" s="237"/>
      <c r="J167" s="237"/>
      <c r="K167" s="40"/>
      <c r="L167" s="40"/>
      <c r="M167" s="44"/>
      <c r="N167" s="238"/>
      <c r="O167" s="239"/>
      <c r="P167" s="91"/>
      <c r="Q167" s="91"/>
      <c r="R167" s="91"/>
      <c r="S167" s="91"/>
      <c r="T167" s="91"/>
      <c r="U167" s="91"/>
      <c r="V167" s="91"/>
      <c r="W167" s="91"/>
      <c r="X167" s="92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85</v>
      </c>
    </row>
    <row r="168" s="2" customFormat="1" ht="21.75" customHeight="1">
      <c r="A168" s="38"/>
      <c r="B168" s="39"/>
      <c r="C168" s="262" t="s">
        <v>238</v>
      </c>
      <c r="D168" s="262" t="s">
        <v>304</v>
      </c>
      <c r="E168" s="263" t="s">
        <v>1477</v>
      </c>
      <c r="F168" s="264" t="s">
        <v>1478</v>
      </c>
      <c r="G168" s="265" t="s">
        <v>292</v>
      </c>
      <c r="H168" s="266">
        <v>72</v>
      </c>
      <c r="I168" s="267"/>
      <c r="J168" s="268"/>
      <c r="K168" s="269">
        <f>ROUND(P168*H168,2)</f>
        <v>0</v>
      </c>
      <c r="L168" s="264" t="s">
        <v>1</v>
      </c>
      <c r="M168" s="270"/>
      <c r="N168" s="271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236</v>
      </c>
      <c r="AT168" s="233" t="s">
        <v>304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241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1478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2" customFormat="1" ht="16.5" customHeight="1">
      <c r="A170" s="38"/>
      <c r="B170" s="39"/>
      <c r="C170" s="221" t="s">
        <v>204</v>
      </c>
      <c r="D170" s="221" t="s">
        <v>171</v>
      </c>
      <c r="E170" s="222" t="s">
        <v>1479</v>
      </c>
      <c r="F170" s="223" t="s">
        <v>1480</v>
      </c>
      <c r="G170" s="224" t="s">
        <v>478</v>
      </c>
      <c r="H170" s="225">
        <v>28</v>
      </c>
      <c r="I170" s="226"/>
      <c r="J170" s="226"/>
      <c r="K170" s="227">
        <f>ROUND(P170*H170,2)</f>
        <v>0</v>
      </c>
      <c r="L170" s="223" t="s">
        <v>1</v>
      </c>
      <c r="M170" s="44"/>
      <c r="N170" s="228" t="s">
        <v>1</v>
      </c>
      <c r="O170" s="229" t="s">
        <v>39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91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38"/>
      <c r="Z170" s="38"/>
      <c r="AA170" s="38"/>
      <c r="AB170" s="38"/>
      <c r="AC170" s="38"/>
      <c r="AD170" s="38"/>
      <c r="AE170" s="38"/>
      <c r="AR170" s="233" t="s">
        <v>198</v>
      </c>
      <c r="AT170" s="233" t="s">
        <v>171</v>
      </c>
      <c r="AU170" s="233" t="s">
        <v>85</v>
      </c>
      <c r="AY170" s="17" t="s">
        <v>168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7" t="s">
        <v>83</v>
      </c>
      <c r="BK170" s="234">
        <f>ROUND(P170*H170,2)</f>
        <v>0</v>
      </c>
      <c r="BL170" s="17" t="s">
        <v>198</v>
      </c>
      <c r="BM170" s="233" t="s">
        <v>246</v>
      </c>
    </row>
    <row r="171" s="2" customFormat="1">
      <c r="A171" s="38"/>
      <c r="B171" s="39"/>
      <c r="C171" s="40"/>
      <c r="D171" s="235" t="s">
        <v>176</v>
      </c>
      <c r="E171" s="40"/>
      <c r="F171" s="236" t="s">
        <v>1480</v>
      </c>
      <c r="G171" s="40"/>
      <c r="H171" s="40"/>
      <c r="I171" s="237"/>
      <c r="J171" s="237"/>
      <c r="K171" s="40"/>
      <c r="L171" s="40"/>
      <c r="M171" s="44"/>
      <c r="N171" s="238"/>
      <c r="O171" s="239"/>
      <c r="P171" s="91"/>
      <c r="Q171" s="91"/>
      <c r="R171" s="91"/>
      <c r="S171" s="91"/>
      <c r="T171" s="91"/>
      <c r="U171" s="91"/>
      <c r="V171" s="91"/>
      <c r="W171" s="91"/>
      <c r="X171" s="92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85</v>
      </c>
    </row>
    <row r="172" s="2" customFormat="1" ht="21.75" customHeight="1">
      <c r="A172" s="38"/>
      <c r="B172" s="39"/>
      <c r="C172" s="262" t="s">
        <v>248</v>
      </c>
      <c r="D172" s="262" t="s">
        <v>304</v>
      </c>
      <c r="E172" s="263" t="s">
        <v>1481</v>
      </c>
      <c r="F172" s="264" t="s">
        <v>1482</v>
      </c>
      <c r="G172" s="265" t="s">
        <v>292</v>
      </c>
      <c r="H172" s="266">
        <v>56</v>
      </c>
      <c r="I172" s="267"/>
      <c r="J172" s="268"/>
      <c r="K172" s="269">
        <f>ROUND(P172*H172,2)</f>
        <v>0</v>
      </c>
      <c r="L172" s="264" t="s">
        <v>1</v>
      </c>
      <c r="M172" s="270"/>
      <c r="N172" s="271" t="s">
        <v>1</v>
      </c>
      <c r="O172" s="229" t="s">
        <v>39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91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38"/>
      <c r="Z172" s="38"/>
      <c r="AA172" s="38"/>
      <c r="AB172" s="38"/>
      <c r="AC172" s="38"/>
      <c r="AD172" s="38"/>
      <c r="AE172" s="38"/>
      <c r="AR172" s="233" t="s">
        <v>236</v>
      </c>
      <c r="AT172" s="233" t="s">
        <v>304</v>
      </c>
      <c r="AU172" s="233" t="s">
        <v>85</v>
      </c>
      <c r="AY172" s="17" t="s">
        <v>168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7" t="s">
        <v>83</v>
      </c>
      <c r="BK172" s="234">
        <f>ROUND(P172*H172,2)</f>
        <v>0</v>
      </c>
      <c r="BL172" s="17" t="s">
        <v>198</v>
      </c>
      <c r="BM172" s="233" t="s">
        <v>251</v>
      </c>
    </row>
    <row r="173" s="2" customFormat="1">
      <c r="A173" s="38"/>
      <c r="B173" s="39"/>
      <c r="C173" s="40"/>
      <c r="D173" s="235" t="s">
        <v>176</v>
      </c>
      <c r="E173" s="40"/>
      <c r="F173" s="236" t="s">
        <v>1482</v>
      </c>
      <c r="G173" s="40"/>
      <c r="H173" s="40"/>
      <c r="I173" s="237"/>
      <c r="J173" s="237"/>
      <c r="K173" s="40"/>
      <c r="L173" s="40"/>
      <c r="M173" s="44"/>
      <c r="N173" s="238"/>
      <c r="O173" s="239"/>
      <c r="P173" s="91"/>
      <c r="Q173" s="91"/>
      <c r="R173" s="91"/>
      <c r="S173" s="91"/>
      <c r="T173" s="91"/>
      <c r="U173" s="91"/>
      <c r="V173" s="91"/>
      <c r="W173" s="91"/>
      <c r="X173" s="92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85</v>
      </c>
    </row>
    <row r="174" s="2" customFormat="1" ht="16.5" customHeight="1">
      <c r="A174" s="38"/>
      <c r="B174" s="39"/>
      <c r="C174" s="221" t="s">
        <v>211</v>
      </c>
      <c r="D174" s="221" t="s">
        <v>171</v>
      </c>
      <c r="E174" s="222" t="s">
        <v>1483</v>
      </c>
      <c r="F174" s="223" t="s">
        <v>1484</v>
      </c>
      <c r="G174" s="224" t="s">
        <v>478</v>
      </c>
      <c r="H174" s="225">
        <v>4</v>
      </c>
      <c r="I174" s="226"/>
      <c r="J174" s="226"/>
      <c r="K174" s="227">
        <f>ROUND(P174*H174,2)</f>
        <v>0</v>
      </c>
      <c r="L174" s="223" t="s">
        <v>1</v>
      </c>
      <c r="M174" s="44"/>
      <c r="N174" s="228" t="s">
        <v>1</v>
      </c>
      <c r="O174" s="229" t="s">
        <v>39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91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38"/>
      <c r="Z174" s="38"/>
      <c r="AA174" s="38"/>
      <c r="AB174" s="38"/>
      <c r="AC174" s="38"/>
      <c r="AD174" s="38"/>
      <c r="AE174" s="38"/>
      <c r="AR174" s="233" t="s">
        <v>198</v>
      </c>
      <c r="AT174" s="233" t="s">
        <v>171</v>
      </c>
      <c r="AU174" s="233" t="s">
        <v>85</v>
      </c>
      <c r="AY174" s="17" t="s">
        <v>168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7" t="s">
        <v>83</v>
      </c>
      <c r="BK174" s="234">
        <f>ROUND(P174*H174,2)</f>
        <v>0</v>
      </c>
      <c r="BL174" s="17" t="s">
        <v>198</v>
      </c>
      <c r="BM174" s="233" t="s">
        <v>255</v>
      </c>
    </row>
    <row r="175" s="2" customFormat="1">
      <c r="A175" s="38"/>
      <c r="B175" s="39"/>
      <c r="C175" s="40"/>
      <c r="D175" s="235" t="s">
        <v>176</v>
      </c>
      <c r="E175" s="40"/>
      <c r="F175" s="236" t="s">
        <v>1484</v>
      </c>
      <c r="G175" s="40"/>
      <c r="H175" s="40"/>
      <c r="I175" s="237"/>
      <c r="J175" s="237"/>
      <c r="K175" s="40"/>
      <c r="L175" s="40"/>
      <c r="M175" s="44"/>
      <c r="N175" s="238"/>
      <c r="O175" s="239"/>
      <c r="P175" s="91"/>
      <c r="Q175" s="91"/>
      <c r="R175" s="91"/>
      <c r="S175" s="91"/>
      <c r="T175" s="91"/>
      <c r="U175" s="91"/>
      <c r="V175" s="91"/>
      <c r="W175" s="91"/>
      <c r="X175" s="92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85</v>
      </c>
    </row>
    <row r="176" s="2" customFormat="1" ht="21.75" customHeight="1">
      <c r="A176" s="38"/>
      <c r="B176" s="39"/>
      <c r="C176" s="262" t="s">
        <v>8</v>
      </c>
      <c r="D176" s="262" t="s">
        <v>304</v>
      </c>
      <c r="E176" s="263" t="s">
        <v>1485</v>
      </c>
      <c r="F176" s="264" t="s">
        <v>1486</v>
      </c>
      <c r="G176" s="265" t="s">
        <v>292</v>
      </c>
      <c r="H176" s="266">
        <v>8</v>
      </c>
      <c r="I176" s="267"/>
      <c r="J176" s="268"/>
      <c r="K176" s="269">
        <f>ROUND(P176*H176,2)</f>
        <v>0</v>
      </c>
      <c r="L176" s="264" t="s">
        <v>1</v>
      </c>
      <c r="M176" s="270"/>
      <c r="N176" s="271" t="s">
        <v>1</v>
      </c>
      <c r="O176" s="229" t="s">
        <v>39</v>
      </c>
      <c r="P176" s="230">
        <f>I176+J176</f>
        <v>0</v>
      </c>
      <c r="Q176" s="230">
        <f>ROUND(I176*H176,2)</f>
        <v>0</v>
      </c>
      <c r="R176" s="230">
        <f>ROUND(J176*H176,2)</f>
        <v>0</v>
      </c>
      <c r="S176" s="91"/>
      <c r="T176" s="231">
        <f>S176*H176</f>
        <v>0</v>
      </c>
      <c r="U176" s="231">
        <v>0</v>
      </c>
      <c r="V176" s="231">
        <f>U176*H176</f>
        <v>0</v>
      </c>
      <c r="W176" s="231">
        <v>0</v>
      </c>
      <c r="X176" s="232">
        <f>W176*H176</f>
        <v>0</v>
      </c>
      <c r="Y176" s="38"/>
      <c r="Z176" s="38"/>
      <c r="AA176" s="38"/>
      <c r="AB176" s="38"/>
      <c r="AC176" s="38"/>
      <c r="AD176" s="38"/>
      <c r="AE176" s="38"/>
      <c r="AR176" s="233" t="s">
        <v>236</v>
      </c>
      <c r="AT176" s="233" t="s">
        <v>304</v>
      </c>
      <c r="AU176" s="233" t="s">
        <v>85</v>
      </c>
      <c r="AY176" s="17" t="s">
        <v>168</v>
      </c>
      <c r="BE176" s="234">
        <f>IF(O176="základní",K176,0)</f>
        <v>0</v>
      </c>
      <c r="BF176" s="234">
        <f>IF(O176="snížená",K176,0)</f>
        <v>0</v>
      </c>
      <c r="BG176" s="234">
        <f>IF(O176="zákl. přenesená",K176,0)</f>
        <v>0</v>
      </c>
      <c r="BH176" s="234">
        <f>IF(O176="sníž. přenesená",K176,0)</f>
        <v>0</v>
      </c>
      <c r="BI176" s="234">
        <f>IF(O176="nulová",K176,0)</f>
        <v>0</v>
      </c>
      <c r="BJ176" s="17" t="s">
        <v>83</v>
      </c>
      <c r="BK176" s="234">
        <f>ROUND(P176*H176,2)</f>
        <v>0</v>
      </c>
      <c r="BL176" s="17" t="s">
        <v>198</v>
      </c>
      <c r="BM176" s="233" t="s">
        <v>258</v>
      </c>
    </row>
    <row r="177" s="2" customFormat="1">
      <c r="A177" s="38"/>
      <c r="B177" s="39"/>
      <c r="C177" s="40"/>
      <c r="D177" s="235" t="s">
        <v>176</v>
      </c>
      <c r="E177" s="40"/>
      <c r="F177" s="236" t="s">
        <v>1486</v>
      </c>
      <c r="G177" s="40"/>
      <c r="H177" s="40"/>
      <c r="I177" s="237"/>
      <c r="J177" s="237"/>
      <c r="K177" s="40"/>
      <c r="L177" s="40"/>
      <c r="M177" s="44"/>
      <c r="N177" s="238"/>
      <c r="O177" s="239"/>
      <c r="P177" s="91"/>
      <c r="Q177" s="91"/>
      <c r="R177" s="91"/>
      <c r="S177" s="91"/>
      <c r="T177" s="91"/>
      <c r="U177" s="91"/>
      <c r="V177" s="91"/>
      <c r="W177" s="91"/>
      <c r="X177" s="92"/>
      <c r="Y177" s="38"/>
      <c r="Z177" s="38"/>
      <c r="AA177" s="38"/>
      <c r="AB177" s="38"/>
      <c r="AC177" s="38"/>
      <c r="AD177" s="38"/>
      <c r="AE177" s="38"/>
      <c r="AT177" s="17" t="s">
        <v>176</v>
      </c>
      <c r="AU177" s="17" t="s">
        <v>85</v>
      </c>
    </row>
    <row r="178" s="2" customFormat="1" ht="16.5" customHeight="1">
      <c r="A178" s="38"/>
      <c r="B178" s="39"/>
      <c r="C178" s="221" t="s">
        <v>215</v>
      </c>
      <c r="D178" s="221" t="s">
        <v>171</v>
      </c>
      <c r="E178" s="222" t="s">
        <v>1487</v>
      </c>
      <c r="F178" s="223" t="s">
        <v>1488</v>
      </c>
      <c r="G178" s="224" t="s">
        <v>292</v>
      </c>
      <c r="H178" s="225">
        <v>4</v>
      </c>
      <c r="I178" s="226"/>
      <c r="J178" s="226"/>
      <c r="K178" s="227">
        <f>ROUND(P178*H178,2)</f>
        <v>0</v>
      </c>
      <c r="L178" s="223" t="s">
        <v>1</v>
      </c>
      <c r="M178" s="44"/>
      <c r="N178" s="228" t="s">
        <v>1</v>
      </c>
      <c r="O178" s="229" t="s">
        <v>39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91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38"/>
      <c r="Z178" s="38"/>
      <c r="AA178" s="38"/>
      <c r="AB178" s="38"/>
      <c r="AC178" s="38"/>
      <c r="AD178" s="38"/>
      <c r="AE178" s="38"/>
      <c r="AR178" s="233" t="s">
        <v>198</v>
      </c>
      <c r="AT178" s="233" t="s">
        <v>171</v>
      </c>
      <c r="AU178" s="233" t="s">
        <v>85</v>
      </c>
      <c r="AY178" s="17" t="s">
        <v>168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7" t="s">
        <v>83</v>
      </c>
      <c r="BK178" s="234">
        <f>ROUND(P178*H178,2)</f>
        <v>0</v>
      </c>
      <c r="BL178" s="17" t="s">
        <v>198</v>
      </c>
      <c r="BM178" s="233" t="s">
        <v>261</v>
      </c>
    </row>
    <row r="179" s="2" customFormat="1">
      <c r="A179" s="38"/>
      <c r="B179" s="39"/>
      <c r="C179" s="40"/>
      <c r="D179" s="235" t="s">
        <v>176</v>
      </c>
      <c r="E179" s="40"/>
      <c r="F179" s="236" t="s">
        <v>1488</v>
      </c>
      <c r="G179" s="40"/>
      <c r="H179" s="40"/>
      <c r="I179" s="237"/>
      <c r="J179" s="237"/>
      <c r="K179" s="40"/>
      <c r="L179" s="40"/>
      <c r="M179" s="44"/>
      <c r="N179" s="238"/>
      <c r="O179" s="239"/>
      <c r="P179" s="91"/>
      <c r="Q179" s="91"/>
      <c r="R179" s="91"/>
      <c r="S179" s="91"/>
      <c r="T179" s="91"/>
      <c r="U179" s="91"/>
      <c r="V179" s="91"/>
      <c r="W179" s="91"/>
      <c r="X179" s="92"/>
      <c r="Y179" s="38"/>
      <c r="Z179" s="38"/>
      <c r="AA179" s="38"/>
      <c r="AB179" s="38"/>
      <c r="AC179" s="38"/>
      <c r="AD179" s="38"/>
      <c r="AE179" s="38"/>
      <c r="AT179" s="17" t="s">
        <v>176</v>
      </c>
      <c r="AU179" s="17" t="s">
        <v>85</v>
      </c>
    </row>
    <row r="180" s="2" customFormat="1" ht="16.5" customHeight="1">
      <c r="A180" s="38"/>
      <c r="B180" s="39"/>
      <c r="C180" s="221" t="s">
        <v>263</v>
      </c>
      <c r="D180" s="221" t="s">
        <v>171</v>
      </c>
      <c r="E180" s="222" t="s">
        <v>1489</v>
      </c>
      <c r="F180" s="223" t="s">
        <v>1490</v>
      </c>
      <c r="G180" s="224" t="s">
        <v>292</v>
      </c>
      <c r="H180" s="225">
        <v>3</v>
      </c>
      <c r="I180" s="226"/>
      <c r="J180" s="226"/>
      <c r="K180" s="227">
        <f>ROUND(P180*H180,2)</f>
        <v>0</v>
      </c>
      <c r="L180" s="223" t="s">
        <v>1</v>
      </c>
      <c r="M180" s="44"/>
      <c r="N180" s="228" t="s">
        <v>1</v>
      </c>
      <c r="O180" s="229" t="s">
        <v>39</v>
      </c>
      <c r="P180" s="230">
        <f>I180+J180</f>
        <v>0</v>
      </c>
      <c r="Q180" s="230">
        <f>ROUND(I180*H180,2)</f>
        <v>0</v>
      </c>
      <c r="R180" s="230">
        <f>ROUND(J180*H180,2)</f>
        <v>0</v>
      </c>
      <c r="S180" s="91"/>
      <c r="T180" s="231">
        <f>S180*H180</f>
        <v>0</v>
      </c>
      <c r="U180" s="231">
        <v>0</v>
      </c>
      <c r="V180" s="231">
        <f>U180*H180</f>
        <v>0</v>
      </c>
      <c r="W180" s="231">
        <v>0</v>
      </c>
      <c r="X180" s="232">
        <f>W180*H180</f>
        <v>0</v>
      </c>
      <c r="Y180" s="38"/>
      <c r="Z180" s="38"/>
      <c r="AA180" s="38"/>
      <c r="AB180" s="38"/>
      <c r="AC180" s="38"/>
      <c r="AD180" s="38"/>
      <c r="AE180" s="38"/>
      <c r="AR180" s="233" t="s">
        <v>198</v>
      </c>
      <c r="AT180" s="233" t="s">
        <v>171</v>
      </c>
      <c r="AU180" s="233" t="s">
        <v>85</v>
      </c>
      <c r="AY180" s="17" t="s">
        <v>168</v>
      </c>
      <c r="BE180" s="234">
        <f>IF(O180="základní",K180,0)</f>
        <v>0</v>
      </c>
      <c r="BF180" s="234">
        <f>IF(O180="snížená",K180,0)</f>
        <v>0</v>
      </c>
      <c r="BG180" s="234">
        <f>IF(O180="zákl. přenesená",K180,0)</f>
        <v>0</v>
      </c>
      <c r="BH180" s="234">
        <f>IF(O180="sníž. přenesená",K180,0)</f>
        <v>0</v>
      </c>
      <c r="BI180" s="234">
        <f>IF(O180="nulová",K180,0)</f>
        <v>0</v>
      </c>
      <c r="BJ180" s="17" t="s">
        <v>83</v>
      </c>
      <c r="BK180" s="234">
        <f>ROUND(P180*H180,2)</f>
        <v>0</v>
      </c>
      <c r="BL180" s="17" t="s">
        <v>198</v>
      </c>
      <c r="BM180" s="233" t="s">
        <v>266</v>
      </c>
    </row>
    <row r="181" s="2" customFormat="1">
      <c r="A181" s="38"/>
      <c r="B181" s="39"/>
      <c r="C181" s="40"/>
      <c r="D181" s="235" t="s">
        <v>176</v>
      </c>
      <c r="E181" s="40"/>
      <c r="F181" s="236" t="s">
        <v>1490</v>
      </c>
      <c r="G181" s="40"/>
      <c r="H181" s="40"/>
      <c r="I181" s="237"/>
      <c r="J181" s="237"/>
      <c r="K181" s="40"/>
      <c r="L181" s="40"/>
      <c r="M181" s="44"/>
      <c r="N181" s="238"/>
      <c r="O181" s="239"/>
      <c r="P181" s="91"/>
      <c r="Q181" s="91"/>
      <c r="R181" s="91"/>
      <c r="S181" s="91"/>
      <c r="T181" s="91"/>
      <c r="U181" s="91"/>
      <c r="V181" s="91"/>
      <c r="W181" s="91"/>
      <c r="X181" s="92"/>
      <c r="Y181" s="38"/>
      <c r="Z181" s="38"/>
      <c r="AA181" s="38"/>
      <c r="AB181" s="38"/>
      <c r="AC181" s="38"/>
      <c r="AD181" s="38"/>
      <c r="AE181" s="38"/>
      <c r="AT181" s="17" t="s">
        <v>176</v>
      </c>
      <c r="AU181" s="17" t="s">
        <v>85</v>
      </c>
    </row>
    <row r="182" s="2" customFormat="1" ht="16.5" customHeight="1">
      <c r="A182" s="38"/>
      <c r="B182" s="39"/>
      <c r="C182" s="221" t="s">
        <v>219</v>
      </c>
      <c r="D182" s="221" t="s">
        <v>171</v>
      </c>
      <c r="E182" s="222" t="s">
        <v>1491</v>
      </c>
      <c r="F182" s="223" t="s">
        <v>1492</v>
      </c>
      <c r="G182" s="224" t="s">
        <v>292</v>
      </c>
      <c r="H182" s="225">
        <v>2</v>
      </c>
      <c r="I182" s="226"/>
      <c r="J182" s="226"/>
      <c r="K182" s="227">
        <f>ROUND(P182*H182,2)</f>
        <v>0</v>
      </c>
      <c r="L182" s="223" t="s">
        <v>1</v>
      </c>
      <c r="M182" s="44"/>
      <c r="N182" s="228" t="s">
        <v>1</v>
      </c>
      <c r="O182" s="229" t="s">
        <v>39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91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38"/>
      <c r="Z182" s="38"/>
      <c r="AA182" s="38"/>
      <c r="AB182" s="38"/>
      <c r="AC182" s="38"/>
      <c r="AD182" s="38"/>
      <c r="AE182" s="38"/>
      <c r="AR182" s="233" t="s">
        <v>198</v>
      </c>
      <c r="AT182" s="233" t="s">
        <v>171</v>
      </c>
      <c r="AU182" s="233" t="s">
        <v>85</v>
      </c>
      <c r="AY182" s="17" t="s">
        <v>168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7" t="s">
        <v>83</v>
      </c>
      <c r="BK182" s="234">
        <f>ROUND(P182*H182,2)</f>
        <v>0</v>
      </c>
      <c r="BL182" s="17" t="s">
        <v>198</v>
      </c>
      <c r="BM182" s="233" t="s">
        <v>270</v>
      </c>
    </row>
    <row r="183" s="2" customFormat="1">
      <c r="A183" s="38"/>
      <c r="B183" s="39"/>
      <c r="C183" s="40"/>
      <c r="D183" s="235" t="s">
        <v>176</v>
      </c>
      <c r="E183" s="40"/>
      <c r="F183" s="236" t="s">
        <v>1492</v>
      </c>
      <c r="G183" s="40"/>
      <c r="H183" s="40"/>
      <c r="I183" s="237"/>
      <c r="J183" s="237"/>
      <c r="K183" s="40"/>
      <c r="L183" s="40"/>
      <c r="M183" s="44"/>
      <c r="N183" s="238"/>
      <c r="O183" s="239"/>
      <c r="P183" s="91"/>
      <c r="Q183" s="91"/>
      <c r="R183" s="91"/>
      <c r="S183" s="91"/>
      <c r="T183" s="91"/>
      <c r="U183" s="91"/>
      <c r="V183" s="91"/>
      <c r="W183" s="91"/>
      <c r="X183" s="92"/>
      <c r="Y183" s="38"/>
      <c r="Z183" s="38"/>
      <c r="AA183" s="38"/>
      <c r="AB183" s="38"/>
      <c r="AC183" s="38"/>
      <c r="AD183" s="38"/>
      <c r="AE183" s="38"/>
      <c r="AT183" s="17" t="s">
        <v>176</v>
      </c>
      <c r="AU183" s="17" t="s">
        <v>85</v>
      </c>
    </row>
    <row r="184" s="2" customFormat="1" ht="24.15" customHeight="1">
      <c r="A184" s="38"/>
      <c r="B184" s="39"/>
      <c r="C184" s="221" t="s">
        <v>271</v>
      </c>
      <c r="D184" s="221" t="s">
        <v>171</v>
      </c>
      <c r="E184" s="222" t="s">
        <v>1493</v>
      </c>
      <c r="F184" s="223" t="s">
        <v>1494</v>
      </c>
      <c r="G184" s="224" t="s">
        <v>292</v>
      </c>
      <c r="H184" s="225">
        <v>4</v>
      </c>
      <c r="I184" s="226"/>
      <c r="J184" s="226"/>
      <c r="K184" s="227">
        <f>ROUND(P184*H184,2)</f>
        <v>0</v>
      </c>
      <c r="L184" s="223" t="s">
        <v>1</v>
      </c>
      <c r="M184" s="44"/>
      <c r="N184" s="228" t="s">
        <v>1</v>
      </c>
      <c r="O184" s="229" t="s">
        <v>39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91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38"/>
      <c r="Z184" s="38"/>
      <c r="AA184" s="38"/>
      <c r="AB184" s="38"/>
      <c r="AC184" s="38"/>
      <c r="AD184" s="38"/>
      <c r="AE184" s="38"/>
      <c r="AR184" s="233" t="s">
        <v>198</v>
      </c>
      <c r="AT184" s="233" t="s">
        <v>171</v>
      </c>
      <c r="AU184" s="233" t="s">
        <v>85</v>
      </c>
      <c r="AY184" s="17" t="s">
        <v>168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7" t="s">
        <v>83</v>
      </c>
      <c r="BK184" s="234">
        <f>ROUND(P184*H184,2)</f>
        <v>0</v>
      </c>
      <c r="BL184" s="17" t="s">
        <v>198</v>
      </c>
      <c r="BM184" s="233" t="s">
        <v>274</v>
      </c>
    </row>
    <row r="185" s="2" customFormat="1">
      <c r="A185" s="38"/>
      <c r="B185" s="39"/>
      <c r="C185" s="40"/>
      <c r="D185" s="235" t="s">
        <v>176</v>
      </c>
      <c r="E185" s="40"/>
      <c r="F185" s="236" t="s">
        <v>1494</v>
      </c>
      <c r="G185" s="40"/>
      <c r="H185" s="40"/>
      <c r="I185" s="237"/>
      <c r="J185" s="237"/>
      <c r="K185" s="40"/>
      <c r="L185" s="40"/>
      <c r="M185" s="44"/>
      <c r="N185" s="238"/>
      <c r="O185" s="239"/>
      <c r="P185" s="91"/>
      <c r="Q185" s="91"/>
      <c r="R185" s="91"/>
      <c r="S185" s="91"/>
      <c r="T185" s="91"/>
      <c r="U185" s="91"/>
      <c r="V185" s="91"/>
      <c r="W185" s="91"/>
      <c r="X185" s="92"/>
      <c r="Y185" s="38"/>
      <c r="Z185" s="38"/>
      <c r="AA185" s="38"/>
      <c r="AB185" s="38"/>
      <c r="AC185" s="38"/>
      <c r="AD185" s="38"/>
      <c r="AE185" s="38"/>
      <c r="AT185" s="17" t="s">
        <v>176</v>
      </c>
      <c r="AU185" s="17" t="s">
        <v>85</v>
      </c>
    </row>
    <row r="186" s="2" customFormat="1" ht="24.15" customHeight="1">
      <c r="A186" s="38"/>
      <c r="B186" s="39"/>
      <c r="C186" s="262" t="s">
        <v>223</v>
      </c>
      <c r="D186" s="262" t="s">
        <v>304</v>
      </c>
      <c r="E186" s="263" t="s">
        <v>1495</v>
      </c>
      <c r="F186" s="264" t="s">
        <v>1496</v>
      </c>
      <c r="G186" s="265" t="s">
        <v>292</v>
      </c>
      <c r="H186" s="266">
        <v>4</v>
      </c>
      <c r="I186" s="267"/>
      <c r="J186" s="268"/>
      <c r="K186" s="269">
        <f>ROUND(P186*H186,2)</f>
        <v>0</v>
      </c>
      <c r="L186" s="264" t="s">
        <v>1</v>
      </c>
      <c r="M186" s="270"/>
      <c r="N186" s="271" t="s">
        <v>1</v>
      </c>
      <c r="O186" s="229" t="s">
        <v>39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91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38"/>
      <c r="Z186" s="38"/>
      <c r="AA186" s="38"/>
      <c r="AB186" s="38"/>
      <c r="AC186" s="38"/>
      <c r="AD186" s="38"/>
      <c r="AE186" s="38"/>
      <c r="AR186" s="233" t="s">
        <v>236</v>
      </c>
      <c r="AT186" s="233" t="s">
        <v>304</v>
      </c>
      <c r="AU186" s="233" t="s">
        <v>85</v>
      </c>
      <c r="AY186" s="17" t="s">
        <v>168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7" t="s">
        <v>83</v>
      </c>
      <c r="BK186" s="234">
        <f>ROUND(P186*H186,2)</f>
        <v>0</v>
      </c>
      <c r="BL186" s="17" t="s">
        <v>198</v>
      </c>
      <c r="BM186" s="233" t="s">
        <v>278</v>
      </c>
    </row>
    <row r="187" s="2" customFormat="1">
      <c r="A187" s="38"/>
      <c r="B187" s="39"/>
      <c r="C187" s="40"/>
      <c r="D187" s="235" t="s">
        <v>176</v>
      </c>
      <c r="E187" s="40"/>
      <c r="F187" s="236" t="s">
        <v>1496</v>
      </c>
      <c r="G187" s="40"/>
      <c r="H187" s="40"/>
      <c r="I187" s="237"/>
      <c r="J187" s="237"/>
      <c r="K187" s="40"/>
      <c r="L187" s="40"/>
      <c r="M187" s="44"/>
      <c r="N187" s="238"/>
      <c r="O187" s="239"/>
      <c r="P187" s="91"/>
      <c r="Q187" s="91"/>
      <c r="R187" s="91"/>
      <c r="S187" s="91"/>
      <c r="T187" s="91"/>
      <c r="U187" s="91"/>
      <c r="V187" s="91"/>
      <c r="W187" s="91"/>
      <c r="X187" s="92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85</v>
      </c>
    </row>
    <row r="188" s="2" customFormat="1" ht="33" customHeight="1">
      <c r="A188" s="38"/>
      <c r="B188" s="39"/>
      <c r="C188" s="221" t="s">
        <v>283</v>
      </c>
      <c r="D188" s="221" t="s">
        <v>171</v>
      </c>
      <c r="E188" s="222" t="s">
        <v>1497</v>
      </c>
      <c r="F188" s="223" t="s">
        <v>1498</v>
      </c>
      <c r="G188" s="224" t="s">
        <v>292</v>
      </c>
      <c r="H188" s="225">
        <v>2</v>
      </c>
      <c r="I188" s="226"/>
      <c r="J188" s="226"/>
      <c r="K188" s="227">
        <f>ROUND(P188*H188,2)</f>
        <v>0</v>
      </c>
      <c r="L188" s="223" t="s">
        <v>1</v>
      </c>
      <c r="M188" s="44"/>
      <c r="N188" s="228" t="s">
        <v>1</v>
      </c>
      <c r="O188" s="229" t="s">
        <v>39</v>
      </c>
      <c r="P188" s="230">
        <f>I188+J188</f>
        <v>0</v>
      </c>
      <c r="Q188" s="230">
        <f>ROUND(I188*H188,2)</f>
        <v>0</v>
      </c>
      <c r="R188" s="230">
        <f>ROUND(J188*H188,2)</f>
        <v>0</v>
      </c>
      <c r="S188" s="91"/>
      <c r="T188" s="231">
        <f>S188*H188</f>
        <v>0</v>
      </c>
      <c r="U188" s="231">
        <v>0</v>
      </c>
      <c r="V188" s="231">
        <f>U188*H188</f>
        <v>0</v>
      </c>
      <c r="W188" s="231">
        <v>0</v>
      </c>
      <c r="X188" s="232">
        <f>W188*H188</f>
        <v>0</v>
      </c>
      <c r="Y188" s="38"/>
      <c r="Z188" s="38"/>
      <c r="AA188" s="38"/>
      <c r="AB188" s="38"/>
      <c r="AC188" s="38"/>
      <c r="AD188" s="38"/>
      <c r="AE188" s="38"/>
      <c r="AR188" s="233" t="s">
        <v>198</v>
      </c>
      <c r="AT188" s="233" t="s">
        <v>171</v>
      </c>
      <c r="AU188" s="233" t="s">
        <v>85</v>
      </c>
      <c r="AY188" s="17" t="s">
        <v>168</v>
      </c>
      <c r="BE188" s="234">
        <f>IF(O188="základní",K188,0)</f>
        <v>0</v>
      </c>
      <c r="BF188" s="234">
        <f>IF(O188="snížená",K188,0)</f>
        <v>0</v>
      </c>
      <c r="BG188" s="234">
        <f>IF(O188="zákl. přenesená",K188,0)</f>
        <v>0</v>
      </c>
      <c r="BH188" s="234">
        <f>IF(O188="sníž. přenesená",K188,0)</f>
        <v>0</v>
      </c>
      <c r="BI188" s="234">
        <f>IF(O188="nulová",K188,0)</f>
        <v>0</v>
      </c>
      <c r="BJ188" s="17" t="s">
        <v>83</v>
      </c>
      <c r="BK188" s="234">
        <f>ROUND(P188*H188,2)</f>
        <v>0</v>
      </c>
      <c r="BL188" s="17" t="s">
        <v>198</v>
      </c>
      <c r="BM188" s="233" t="s">
        <v>286</v>
      </c>
    </row>
    <row r="189" s="2" customFormat="1">
      <c r="A189" s="38"/>
      <c r="B189" s="39"/>
      <c r="C189" s="40"/>
      <c r="D189" s="235" t="s">
        <v>176</v>
      </c>
      <c r="E189" s="40"/>
      <c r="F189" s="236" t="s">
        <v>1498</v>
      </c>
      <c r="G189" s="40"/>
      <c r="H189" s="40"/>
      <c r="I189" s="237"/>
      <c r="J189" s="237"/>
      <c r="K189" s="40"/>
      <c r="L189" s="40"/>
      <c r="M189" s="44"/>
      <c r="N189" s="238"/>
      <c r="O189" s="239"/>
      <c r="P189" s="91"/>
      <c r="Q189" s="91"/>
      <c r="R189" s="91"/>
      <c r="S189" s="91"/>
      <c r="T189" s="91"/>
      <c r="U189" s="91"/>
      <c r="V189" s="91"/>
      <c r="W189" s="91"/>
      <c r="X189" s="92"/>
      <c r="Y189" s="38"/>
      <c r="Z189" s="38"/>
      <c r="AA189" s="38"/>
      <c r="AB189" s="38"/>
      <c r="AC189" s="38"/>
      <c r="AD189" s="38"/>
      <c r="AE189" s="38"/>
      <c r="AT189" s="17" t="s">
        <v>176</v>
      </c>
      <c r="AU189" s="17" t="s">
        <v>85</v>
      </c>
    </row>
    <row r="190" s="2" customFormat="1" ht="16.5" customHeight="1">
      <c r="A190" s="38"/>
      <c r="B190" s="39"/>
      <c r="C190" s="221" t="s">
        <v>227</v>
      </c>
      <c r="D190" s="221" t="s">
        <v>171</v>
      </c>
      <c r="E190" s="222" t="s">
        <v>1499</v>
      </c>
      <c r="F190" s="223" t="s">
        <v>1500</v>
      </c>
      <c r="G190" s="224" t="s">
        <v>292</v>
      </c>
      <c r="H190" s="225">
        <v>1</v>
      </c>
      <c r="I190" s="226"/>
      <c r="J190" s="226"/>
      <c r="K190" s="227">
        <f>ROUND(P190*H190,2)</f>
        <v>0</v>
      </c>
      <c r="L190" s="223" t="s">
        <v>1</v>
      </c>
      <c r="M190" s="44"/>
      <c r="N190" s="228" t="s">
        <v>1</v>
      </c>
      <c r="O190" s="229" t="s">
        <v>39</v>
      </c>
      <c r="P190" s="230">
        <f>I190+J190</f>
        <v>0</v>
      </c>
      <c r="Q190" s="230">
        <f>ROUND(I190*H190,2)</f>
        <v>0</v>
      </c>
      <c r="R190" s="230">
        <f>ROUND(J190*H190,2)</f>
        <v>0</v>
      </c>
      <c r="S190" s="91"/>
      <c r="T190" s="231">
        <f>S190*H190</f>
        <v>0</v>
      </c>
      <c r="U190" s="231">
        <v>0</v>
      </c>
      <c r="V190" s="231">
        <f>U190*H190</f>
        <v>0</v>
      </c>
      <c r="W190" s="231">
        <v>0</v>
      </c>
      <c r="X190" s="232">
        <f>W190*H190</f>
        <v>0</v>
      </c>
      <c r="Y190" s="38"/>
      <c r="Z190" s="38"/>
      <c r="AA190" s="38"/>
      <c r="AB190" s="38"/>
      <c r="AC190" s="38"/>
      <c r="AD190" s="38"/>
      <c r="AE190" s="38"/>
      <c r="AR190" s="233" t="s">
        <v>198</v>
      </c>
      <c r="AT190" s="233" t="s">
        <v>171</v>
      </c>
      <c r="AU190" s="233" t="s">
        <v>85</v>
      </c>
      <c r="AY190" s="17" t="s">
        <v>168</v>
      </c>
      <c r="BE190" s="234">
        <f>IF(O190="základní",K190,0)</f>
        <v>0</v>
      </c>
      <c r="BF190" s="234">
        <f>IF(O190="snížená",K190,0)</f>
        <v>0</v>
      </c>
      <c r="BG190" s="234">
        <f>IF(O190="zákl. přenesená",K190,0)</f>
        <v>0</v>
      </c>
      <c r="BH190" s="234">
        <f>IF(O190="sníž. přenesená",K190,0)</f>
        <v>0</v>
      </c>
      <c r="BI190" s="234">
        <f>IF(O190="nulová",K190,0)</f>
        <v>0</v>
      </c>
      <c r="BJ190" s="17" t="s">
        <v>83</v>
      </c>
      <c r="BK190" s="234">
        <f>ROUND(P190*H190,2)</f>
        <v>0</v>
      </c>
      <c r="BL190" s="17" t="s">
        <v>198</v>
      </c>
      <c r="BM190" s="233" t="s">
        <v>293</v>
      </c>
    </row>
    <row r="191" s="2" customFormat="1">
      <c r="A191" s="38"/>
      <c r="B191" s="39"/>
      <c r="C191" s="40"/>
      <c r="D191" s="235" t="s">
        <v>176</v>
      </c>
      <c r="E191" s="40"/>
      <c r="F191" s="236" t="s">
        <v>1500</v>
      </c>
      <c r="G191" s="40"/>
      <c r="H191" s="40"/>
      <c r="I191" s="237"/>
      <c r="J191" s="237"/>
      <c r="K191" s="40"/>
      <c r="L191" s="40"/>
      <c r="M191" s="44"/>
      <c r="N191" s="238"/>
      <c r="O191" s="239"/>
      <c r="P191" s="91"/>
      <c r="Q191" s="91"/>
      <c r="R191" s="91"/>
      <c r="S191" s="91"/>
      <c r="T191" s="91"/>
      <c r="U191" s="91"/>
      <c r="V191" s="91"/>
      <c r="W191" s="91"/>
      <c r="X191" s="92"/>
      <c r="Y191" s="38"/>
      <c r="Z191" s="38"/>
      <c r="AA191" s="38"/>
      <c r="AB191" s="38"/>
      <c r="AC191" s="38"/>
      <c r="AD191" s="38"/>
      <c r="AE191" s="38"/>
      <c r="AT191" s="17" t="s">
        <v>176</v>
      </c>
      <c r="AU191" s="17" t="s">
        <v>85</v>
      </c>
    </row>
    <row r="192" s="2" customFormat="1" ht="37.8" customHeight="1">
      <c r="A192" s="38"/>
      <c r="B192" s="39"/>
      <c r="C192" s="221" t="s">
        <v>295</v>
      </c>
      <c r="D192" s="221" t="s">
        <v>171</v>
      </c>
      <c r="E192" s="222" t="s">
        <v>1501</v>
      </c>
      <c r="F192" s="223" t="s">
        <v>1502</v>
      </c>
      <c r="G192" s="224" t="s">
        <v>478</v>
      </c>
      <c r="H192" s="225">
        <v>10</v>
      </c>
      <c r="I192" s="226"/>
      <c r="J192" s="226"/>
      <c r="K192" s="227">
        <f>ROUND(P192*H192,2)</f>
        <v>0</v>
      </c>
      <c r="L192" s="223" t="s">
        <v>1</v>
      </c>
      <c r="M192" s="44"/>
      <c r="N192" s="228" t="s">
        <v>1</v>
      </c>
      <c r="O192" s="229" t="s">
        <v>39</v>
      </c>
      <c r="P192" s="230">
        <f>I192+J192</f>
        <v>0</v>
      </c>
      <c r="Q192" s="230">
        <f>ROUND(I192*H192,2)</f>
        <v>0</v>
      </c>
      <c r="R192" s="230">
        <f>ROUND(J192*H192,2)</f>
        <v>0</v>
      </c>
      <c r="S192" s="91"/>
      <c r="T192" s="231">
        <f>S192*H192</f>
        <v>0</v>
      </c>
      <c r="U192" s="231">
        <v>0</v>
      </c>
      <c r="V192" s="231">
        <f>U192*H192</f>
        <v>0</v>
      </c>
      <c r="W192" s="231">
        <v>0</v>
      </c>
      <c r="X192" s="232">
        <f>W192*H192</f>
        <v>0</v>
      </c>
      <c r="Y192" s="38"/>
      <c r="Z192" s="38"/>
      <c r="AA192" s="38"/>
      <c r="AB192" s="38"/>
      <c r="AC192" s="38"/>
      <c r="AD192" s="38"/>
      <c r="AE192" s="38"/>
      <c r="AR192" s="233" t="s">
        <v>198</v>
      </c>
      <c r="AT192" s="233" t="s">
        <v>171</v>
      </c>
      <c r="AU192" s="233" t="s">
        <v>85</v>
      </c>
      <c r="AY192" s="17" t="s">
        <v>168</v>
      </c>
      <c r="BE192" s="234">
        <f>IF(O192="základní",K192,0)</f>
        <v>0</v>
      </c>
      <c r="BF192" s="234">
        <f>IF(O192="snížená",K192,0)</f>
        <v>0</v>
      </c>
      <c r="BG192" s="234">
        <f>IF(O192="zákl. přenesená",K192,0)</f>
        <v>0</v>
      </c>
      <c r="BH192" s="234">
        <f>IF(O192="sníž. přenesená",K192,0)</f>
        <v>0</v>
      </c>
      <c r="BI192" s="234">
        <f>IF(O192="nulová",K192,0)</f>
        <v>0</v>
      </c>
      <c r="BJ192" s="17" t="s">
        <v>83</v>
      </c>
      <c r="BK192" s="234">
        <f>ROUND(P192*H192,2)</f>
        <v>0</v>
      </c>
      <c r="BL192" s="17" t="s">
        <v>198</v>
      </c>
      <c r="BM192" s="233" t="s">
        <v>298</v>
      </c>
    </row>
    <row r="193" s="2" customFormat="1">
      <c r="A193" s="38"/>
      <c r="B193" s="39"/>
      <c r="C193" s="40"/>
      <c r="D193" s="235" t="s">
        <v>176</v>
      </c>
      <c r="E193" s="40"/>
      <c r="F193" s="236" t="s">
        <v>1502</v>
      </c>
      <c r="G193" s="40"/>
      <c r="H193" s="40"/>
      <c r="I193" s="237"/>
      <c r="J193" s="237"/>
      <c r="K193" s="40"/>
      <c r="L193" s="40"/>
      <c r="M193" s="44"/>
      <c r="N193" s="238"/>
      <c r="O193" s="239"/>
      <c r="P193" s="91"/>
      <c r="Q193" s="91"/>
      <c r="R193" s="91"/>
      <c r="S193" s="91"/>
      <c r="T193" s="91"/>
      <c r="U193" s="91"/>
      <c r="V193" s="91"/>
      <c r="W193" s="91"/>
      <c r="X193" s="92"/>
      <c r="Y193" s="38"/>
      <c r="Z193" s="38"/>
      <c r="AA193" s="38"/>
      <c r="AB193" s="38"/>
      <c r="AC193" s="38"/>
      <c r="AD193" s="38"/>
      <c r="AE193" s="38"/>
      <c r="AT193" s="17" t="s">
        <v>176</v>
      </c>
      <c r="AU193" s="17" t="s">
        <v>85</v>
      </c>
    </row>
    <row r="194" s="2" customFormat="1" ht="21.75" customHeight="1">
      <c r="A194" s="38"/>
      <c r="B194" s="39"/>
      <c r="C194" s="221" t="s">
        <v>232</v>
      </c>
      <c r="D194" s="221" t="s">
        <v>171</v>
      </c>
      <c r="E194" s="222" t="s">
        <v>1503</v>
      </c>
      <c r="F194" s="223" t="s">
        <v>1504</v>
      </c>
      <c r="G194" s="224" t="s">
        <v>478</v>
      </c>
      <c r="H194" s="225">
        <v>72</v>
      </c>
      <c r="I194" s="226"/>
      <c r="J194" s="226"/>
      <c r="K194" s="227">
        <f>ROUND(P194*H194,2)</f>
        <v>0</v>
      </c>
      <c r="L194" s="223" t="s">
        <v>1</v>
      </c>
      <c r="M194" s="44"/>
      <c r="N194" s="228" t="s">
        <v>1</v>
      </c>
      <c r="O194" s="229" t="s">
        <v>39</v>
      </c>
      <c r="P194" s="230">
        <f>I194+J194</f>
        <v>0</v>
      </c>
      <c r="Q194" s="230">
        <f>ROUND(I194*H194,2)</f>
        <v>0</v>
      </c>
      <c r="R194" s="230">
        <f>ROUND(J194*H194,2)</f>
        <v>0</v>
      </c>
      <c r="S194" s="91"/>
      <c r="T194" s="231">
        <f>S194*H194</f>
        <v>0</v>
      </c>
      <c r="U194" s="231">
        <v>0</v>
      </c>
      <c r="V194" s="231">
        <f>U194*H194</f>
        <v>0</v>
      </c>
      <c r="W194" s="231">
        <v>0</v>
      </c>
      <c r="X194" s="232">
        <f>W194*H194</f>
        <v>0</v>
      </c>
      <c r="Y194" s="38"/>
      <c r="Z194" s="38"/>
      <c r="AA194" s="38"/>
      <c r="AB194" s="38"/>
      <c r="AC194" s="38"/>
      <c r="AD194" s="38"/>
      <c r="AE194" s="38"/>
      <c r="AR194" s="233" t="s">
        <v>198</v>
      </c>
      <c r="AT194" s="233" t="s">
        <v>171</v>
      </c>
      <c r="AU194" s="233" t="s">
        <v>85</v>
      </c>
      <c r="AY194" s="17" t="s">
        <v>168</v>
      </c>
      <c r="BE194" s="234">
        <f>IF(O194="základní",K194,0)</f>
        <v>0</v>
      </c>
      <c r="BF194" s="234">
        <f>IF(O194="snížená",K194,0)</f>
        <v>0</v>
      </c>
      <c r="BG194" s="234">
        <f>IF(O194="zákl. přenesená",K194,0)</f>
        <v>0</v>
      </c>
      <c r="BH194" s="234">
        <f>IF(O194="sníž. přenesená",K194,0)</f>
        <v>0</v>
      </c>
      <c r="BI194" s="234">
        <f>IF(O194="nulová",K194,0)</f>
        <v>0</v>
      </c>
      <c r="BJ194" s="17" t="s">
        <v>83</v>
      </c>
      <c r="BK194" s="234">
        <f>ROUND(P194*H194,2)</f>
        <v>0</v>
      </c>
      <c r="BL194" s="17" t="s">
        <v>198</v>
      </c>
      <c r="BM194" s="233" t="s">
        <v>301</v>
      </c>
    </row>
    <row r="195" s="2" customFormat="1">
      <c r="A195" s="38"/>
      <c r="B195" s="39"/>
      <c r="C195" s="40"/>
      <c r="D195" s="235" t="s">
        <v>176</v>
      </c>
      <c r="E195" s="40"/>
      <c r="F195" s="236" t="s">
        <v>1504</v>
      </c>
      <c r="G195" s="40"/>
      <c r="H195" s="40"/>
      <c r="I195" s="237"/>
      <c r="J195" s="237"/>
      <c r="K195" s="40"/>
      <c r="L195" s="40"/>
      <c r="M195" s="44"/>
      <c r="N195" s="238"/>
      <c r="O195" s="239"/>
      <c r="P195" s="91"/>
      <c r="Q195" s="91"/>
      <c r="R195" s="91"/>
      <c r="S195" s="91"/>
      <c r="T195" s="91"/>
      <c r="U195" s="91"/>
      <c r="V195" s="91"/>
      <c r="W195" s="91"/>
      <c r="X195" s="92"/>
      <c r="Y195" s="38"/>
      <c r="Z195" s="38"/>
      <c r="AA195" s="38"/>
      <c r="AB195" s="38"/>
      <c r="AC195" s="38"/>
      <c r="AD195" s="38"/>
      <c r="AE195" s="38"/>
      <c r="AT195" s="17" t="s">
        <v>176</v>
      </c>
      <c r="AU195" s="17" t="s">
        <v>85</v>
      </c>
    </row>
    <row r="196" s="2" customFormat="1" ht="33" customHeight="1">
      <c r="A196" s="38"/>
      <c r="B196" s="39"/>
      <c r="C196" s="221" t="s">
        <v>303</v>
      </c>
      <c r="D196" s="221" t="s">
        <v>171</v>
      </c>
      <c r="E196" s="222" t="s">
        <v>1505</v>
      </c>
      <c r="F196" s="223" t="s">
        <v>1506</v>
      </c>
      <c r="G196" s="224" t="s">
        <v>226</v>
      </c>
      <c r="H196" s="225">
        <v>0.105</v>
      </c>
      <c r="I196" s="226"/>
      <c r="J196" s="226"/>
      <c r="K196" s="227">
        <f>ROUND(P196*H196,2)</f>
        <v>0</v>
      </c>
      <c r="L196" s="223" t="s">
        <v>1</v>
      </c>
      <c r="M196" s="44"/>
      <c r="N196" s="228" t="s">
        <v>1</v>
      </c>
      <c r="O196" s="229" t="s">
        <v>39</v>
      </c>
      <c r="P196" s="230">
        <f>I196+J196</f>
        <v>0</v>
      </c>
      <c r="Q196" s="230">
        <f>ROUND(I196*H196,2)</f>
        <v>0</v>
      </c>
      <c r="R196" s="230">
        <f>ROUND(J196*H196,2)</f>
        <v>0</v>
      </c>
      <c r="S196" s="91"/>
      <c r="T196" s="231">
        <f>S196*H196</f>
        <v>0</v>
      </c>
      <c r="U196" s="231">
        <v>0</v>
      </c>
      <c r="V196" s="231">
        <f>U196*H196</f>
        <v>0</v>
      </c>
      <c r="W196" s="231">
        <v>0</v>
      </c>
      <c r="X196" s="232">
        <f>W196*H196</f>
        <v>0</v>
      </c>
      <c r="Y196" s="38"/>
      <c r="Z196" s="38"/>
      <c r="AA196" s="38"/>
      <c r="AB196" s="38"/>
      <c r="AC196" s="38"/>
      <c r="AD196" s="38"/>
      <c r="AE196" s="38"/>
      <c r="AR196" s="233" t="s">
        <v>198</v>
      </c>
      <c r="AT196" s="233" t="s">
        <v>171</v>
      </c>
      <c r="AU196" s="233" t="s">
        <v>85</v>
      </c>
      <c r="AY196" s="17" t="s">
        <v>168</v>
      </c>
      <c r="BE196" s="234">
        <f>IF(O196="základní",K196,0)</f>
        <v>0</v>
      </c>
      <c r="BF196" s="234">
        <f>IF(O196="snížená",K196,0)</f>
        <v>0</v>
      </c>
      <c r="BG196" s="234">
        <f>IF(O196="zákl. přenesená",K196,0)</f>
        <v>0</v>
      </c>
      <c r="BH196" s="234">
        <f>IF(O196="sníž. přenesená",K196,0)</f>
        <v>0</v>
      </c>
      <c r="BI196" s="234">
        <f>IF(O196="nulová",K196,0)</f>
        <v>0</v>
      </c>
      <c r="BJ196" s="17" t="s">
        <v>83</v>
      </c>
      <c r="BK196" s="234">
        <f>ROUND(P196*H196,2)</f>
        <v>0</v>
      </c>
      <c r="BL196" s="17" t="s">
        <v>198</v>
      </c>
      <c r="BM196" s="233" t="s">
        <v>307</v>
      </c>
    </row>
    <row r="197" s="2" customFormat="1">
      <c r="A197" s="38"/>
      <c r="B197" s="39"/>
      <c r="C197" s="40"/>
      <c r="D197" s="235" t="s">
        <v>176</v>
      </c>
      <c r="E197" s="40"/>
      <c r="F197" s="236" t="s">
        <v>1506</v>
      </c>
      <c r="G197" s="40"/>
      <c r="H197" s="40"/>
      <c r="I197" s="237"/>
      <c r="J197" s="237"/>
      <c r="K197" s="40"/>
      <c r="L197" s="40"/>
      <c r="M197" s="44"/>
      <c r="N197" s="238"/>
      <c r="O197" s="239"/>
      <c r="P197" s="91"/>
      <c r="Q197" s="91"/>
      <c r="R197" s="91"/>
      <c r="S197" s="91"/>
      <c r="T197" s="91"/>
      <c r="U197" s="91"/>
      <c r="V197" s="91"/>
      <c r="W197" s="91"/>
      <c r="X197" s="92"/>
      <c r="Y197" s="38"/>
      <c r="Z197" s="38"/>
      <c r="AA197" s="38"/>
      <c r="AB197" s="38"/>
      <c r="AC197" s="38"/>
      <c r="AD197" s="38"/>
      <c r="AE197" s="38"/>
      <c r="AT197" s="17" t="s">
        <v>176</v>
      </c>
      <c r="AU197" s="17" t="s">
        <v>85</v>
      </c>
    </row>
    <row r="198" s="12" customFormat="1" ht="22.8" customHeight="1">
      <c r="A198" s="12"/>
      <c r="B198" s="204"/>
      <c r="C198" s="205"/>
      <c r="D198" s="206" t="s">
        <v>75</v>
      </c>
      <c r="E198" s="219" t="s">
        <v>1507</v>
      </c>
      <c r="F198" s="219" t="s">
        <v>1508</v>
      </c>
      <c r="G198" s="205"/>
      <c r="H198" s="205"/>
      <c r="I198" s="208"/>
      <c r="J198" s="208"/>
      <c r="K198" s="220">
        <f>BK198</f>
        <v>0</v>
      </c>
      <c r="L198" s="205"/>
      <c r="M198" s="210"/>
      <c r="N198" s="211"/>
      <c r="O198" s="212"/>
      <c r="P198" s="212"/>
      <c r="Q198" s="213">
        <f>SUM(Q199:Q230)</f>
        <v>0</v>
      </c>
      <c r="R198" s="213">
        <f>SUM(R199:R230)</f>
        <v>0</v>
      </c>
      <c r="S198" s="212"/>
      <c r="T198" s="214">
        <f>SUM(T199:T230)</f>
        <v>0</v>
      </c>
      <c r="U198" s="212"/>
      <c r="V198" s="214">
        <f>SUM(V199:V230)</f>
        <v>0</v>
      </c>
      <c r="W198" s="212"/>
      <c r="X198" s="215">
        <f>SUM(X199:X230)</f>
        <v>0</v>
      </c>
      <c r="Y198" s="12"/>
      <c r="Z198" s="12"/>
      <c r="AA198" s="12"/>
      <c r="AB198" s="12"/>
      <c r="AC198" s="12"/>
      <c r="AD198" s="12"/>
      <c r="AE198" s="12"/>
      <c r="AR198" s="216" t="s">
        <v>85</v>
      </c>
      <c r="AT198" s="217" t="s">
        <v>75</v>
      </c>
      <c r="AU198" s="217" t="s">
        <v>83</v>
      </c>
      <c r="AY198" s="216" t="s">
        <v>168</v>
      </c>
      <c r="BK198" s="218">
        <f>SUM(BK199:BK230)</f>
        <v>0</v>
      </c>
    </row>
    <row r="199" s="2" customFormat="1" ht="24.15" customHeight="1">
      <c r="A199" s="38"/>
      <c r="B199" s="39"/>
      <c r="C199" s="221" t="s">
        <v>236</v>
      </c>
      <c r="D199" s="221" t="s">
        <v>171</v>
      </c>
      <c r="E199" s="222" t="s">
        <v>1509</v>
      </c>
      <c r="F199" s="223" t="s">
        <v>1510</v>
      </c>
      <c r="G199" s="224" t="s">
        <v>292</v>
      </c>
      <c r="H199" s="225">
        <v>3</v>
      </c>
      <c r="I199" s="226"/>
      <c r="J199" s="226"/>
      <c r="K199" s="227">
        <f>ROUND(P199*H199,2)</f>
        <v>0</v>
      </c>
      <c r="L199" s="223" t="s">
        <v>1</v>
      </c>
      <c r="M199" s="44"/>
      <c r="N199" s="228" t="s">
        <v>1</v>
      </c>
      <c r="O199" s="229" t="s">
        <v>39</v>
      </c>
      <c r="P199" s="230">
        <f>I199+J199</f>
        <v>0</v>
      </c>
      <c r="Q199" s="230">
        <f>ROUND(I199*H199,2)</f>
        <v>0</v>
      </c>
      <c r="R199" s="230">
        <f>ROUND(J199*H199,2)</f>
        <v>0</v>
      </c>
      <c r="S199" s="91"/>
      <c r="T199" s="231">
        <f>S199*H199</f>
        <v>0</v>
      </c>
      <c r="U199" s="231">
        <v>0</v>
      </c>
      <c r="V199" s="231">
        <f>U199*H199</f>
        <v>0</v>
      </c>
      <c r="W199" s="231">
        <v>0</v>
      </c>
      <c r="X199" s="232">
        <f>W199*H199</f>
        <v>0</v>
      </c>
      <c r="Y199" s="38"/>
      <c r="Z199" s="38"/>
      <c r="AA199" s="38"/>
      <c r="AB199" s="38"/>
      <c r="AC199" s="38"/>
      <c r="AD199" s="38"/>
      <c r="AE199" s="38"/>
      <c r="AR199" s="233" t="s">
        <v>198</v>
      </c>
      <c r="AT199" s="233" t="s">
        <v>171</v>
      </c>
      <c r="AU199" s="233" t="s">
        <v>85</v>
      </c>
      <c r="AY199" s="17" t="s">
        <v>168</v>
      </c>
      <c r="BE199" s="234">
        <f>IF(O199="základní",K199,0)</f>
        <v>0</v>
      </c>
      <c r="BF199" s="234">
        <f>IF(O199="snížená",K199,0)</f>
        <v>0</v>
      </c>
      <c r="BG199" s="234">
        <f>IF(O199="zákl. přenesená",K199,0)</f>
        <v>0</v>
      </c>
      <c r="BH199" s="234">
        <f>IF(O199="sníž. přenesená",K199,0)</f>
        <v>0</v>
      </c>
      <c r="BI199" s="234">
        <f>IF(O199="nulová",K199,0)</f>
        <v>0</v>
      </c>
      <c r="BJ199" s="17" t="s">
        <v>83</v>
      </c>
      <c r="BK199" s="234">
        <f>ROUND(P199*H199,2)</f>
        <v>0</v>
      </c>
      <c r="BL199" s="17" t="s">
        <v>198</v>
      </c>
      <c r="BM199" s="233" t="s">
        <v>312</v>
      </c>
    </row>
    <row r="200" s="2" customFormat="1">
      <c r="A200" s="38"/>
      <c r="B200" s="39"/>
      <c r="C200" s="40"/>
      <c r="D200" s="235" t="s">
        <v>176</v>
      </c>
      <c r="E200" s="40"/>
      <c r="F200" s="236" t="s">
        <v>1510</v>
      </c>
      <c r="G200" s="40"/>
      <c r="H200" s="40"/>
      <c r="I200" s="237"/>
      <c r="J200" s="237"/>
      <c r="K200" s="40"/>
      <c r="L200" s="40"/>
      <c r="M200" s="44"/>
      <c r="N200" s="238"/>
      <c r="O200" s="239"/>
      <c r="P200" s="91"/>
      <c r="Q200" s="91"/>
      <c r="R200" s="91"/>
      <c r="S200" s="91"/>
      <c r="T200" s="91"/>
      <c r="U200" s="91"/>
      <c r="V200" s="91"/>
      <c r="W200" s="91"/>
      <c r="X200" s="92"/>
      <c r="Y200" s="38"/>
      <c r="Z200" s="38"/>
      <c r="AA200" s="38"/>
      <c r="AB200" s="38"/>
      <c r="AC200" s="38"/>
      <c r="AD200" s="38"/>
      <c r="AE200" s="38"/>
      <c r="AT200" s="17" t="s">
        <v>176</v>
      </c>
      <c r="AU200" s="17" t="s">
        <v>85</v>
      </c>
    </row>
    <row r="201" s="2" customFormat="1" ht="21.75" customHeight="1">
      <c r="A201" s="38"/>
      <c r="B201" s="39"/>
      <c r="C201" s="262" t="s">
        <v>313</v>
      </c>
      <c r="D201" s="262" t="s">
        <v>304</v>
      </c>
      <c r="E201" s="263" t="s">
        <v>1511</v>
      </c>
      <c r="F201" s="264" t="s">
        <v>1512</v>
      </c>
      <c r="G201" s="265" t="s">
        <v>478</v>
      </c>
      <c r="H201" s="266">
        <v>3.09</v>
      </c>
      <c r="I201" s="267"/>
      <c r="J201" s="268"/>
      <c r="K201" s="269">
        <f>ROUND(P201*H201,2)</f>
        <v>0</v>
      </c>
      <c r="L201" s="264" t="s">
        <v>1</v>
      </c>
      <c r="M201" s="270"/>
      <c r="N201" s="271" t="s">
        <v>1</v>
      </c>
      <c r="O201" s="229" t="s">
        <v>39</v>
      </c>
      <c r="P201" s="230">
        <f>I201+J201</f>
        <v>0</v>
      </c>
      <c r="Q201" s="230">
        <f>ROUND(I201*H201,2)</f>
        <v>0</v>
      </c>
      <c r="R201" s="230">
        <f>ROUND(J201*H201,2)</f>
        <v>0</v>
      </c>
      <c r="S201" s="91"/>
      <c r="T201" s="231">
        <f>S201*H201</f>
        <v>0</v>
      </c>
      <c r="U201" s="231">
        <v>0</v>
      </c>
      <c r="V201" s="231">
        <f>U201*H201</f>
        <v>0</v>
      </c>
      <c r="W201" s="231">
        <v>0</v>
      </c>
      <c r="X201" s="232">
        <f>W201*H201</f>
        <v>0</v>
      </c>
      <c r="Y201" s="38"/>
      <c r="Z201" s="38"/>
      <c r="AA201" s="38"/>
      <c r="AB201" s="38"/>
      <c r="AC201" s="38"/>
      <c r="AD201" s="38"/>
      <c r="AE201" s="38"/>
      <c r="AR201" s="233" t="s">
        <v>236</v>
      </c>
      <c r="AT201" s="233" t="s">
        <v>304</v>
      </c>
      <c r="AU201" s="233" t="s">
        <v>85</v>
      </c>
      <c r="AY201" s="17" t="s">
        <v>168</v>
      </c>
      <c r="BE201" s="234">
        <f>IF(O201="základní",K201,0)</f>
        <v>0</v>
      </c>
      <c r="BF201" s="234">
        <f>IF(O201="snížená",K201,0)</f>
        <v>0</v>
      </c>
      <c r="BG201" s="234">
        <f>IF(O201="zákl. přenesená",K201,0)</f>
        <v>0</v>
      </c>
      <c r="BH201" s="234">
        <f>IF(O201="sníž. přenesená",K201,0)</f>
        <v>0</v>
      </c>
      <c r="BI201" s="234">
        <f>IF(O201="nulová",K201,0)</f>
        <v>0</v>
      </c>
      <c r="BJ201" s="17" t="s">
        <v>83</v>
      </c>
      <c r="BK201" s="234">
        <f>ROUND(P201*H201,2)</f>
        <v>0</v>
      </c>
      <c r="BL201" s="17" t="s">
        <v>198</v>
      </c>
      <c r="BM201" s="233" t="s">
        <v>316</v>
      </c>
    </row>
    <row r="202" s="2" customFormat="1">
      <c r="A202" s="38"/>
      <c r="B202" s="39"/>
      <c r="C202" s="40"/>
      <c r="D202" s="235" t="s">
        <v>176</v>
      </c>
      <c r="E202" s="40"/>
      <c r="F202" s="236" t="s">
        <v>1512</v>
      </c>
      <c r="G202" s="40"/>
      <c r="H202" s="40"/>
      <c r="I202" s="237"/>
      <c r="J202" s="237"/>
      <c r="K202" s="40"/>
      <c r="L202" s="40"/>
      <c r="M202" s="44"/>
      <c r="N202" s="238"/>
      <c r="O202" s="239"/>
      <c r="P202" s="91"/>
      <c r="Q202" s="91"/>
      <c r="R202" s="91"/>
      <c r="S202" s="91"/>
      <c r="T202" s="91"/>
      <c r="U202" s="91"/>
      <c r="V202" s="91"/>
      <c r="W202" s="91"/>
      <c r="X202" s="92"/>
      <c r="Y202" s="38"/>
      <c r="Z202" s="38"/>
      <c r="AA202" s="38"/>
      <c r="AB202" s="38"/>
      <c r="AC202" s="38"/>
      <c r="AD202" s="38"/>
      <c r="AE202" s="38"/>
      <c r="AT202" s="17" t="s">
        <v>176</v>
      </c>
      <c r="AU202" s="17" t="s">
        <v>85</v>
      </c>
    </row>
    <row r="203" s="13" customFormat="1">
      <c r="A203" s="13"/>
      <c r="B203" s="240"/>
      <c r="C203" s="241"/>
      <c r="D203" s="235" t="s">
        <v>205</v>
      </c>
      <c r="E203" s="242" t="s">
        <v>1</v>
      </c>
      <c r="F203" s="243" t="s">
        <v>1796</v>
      </c>
      <c r="G203" s="241"/>
      <c r="H203" s="244">
        <v>3.09</v>
      </c>
      <c r="I203" s="245"/>
      <c r="J203" s="245"/>
      <c r="K203" s="241"/>
      <c r="L203" s="241"/>
      <c r="M203" s="246"/>
      <c r="N203" s="247"/>
      <c r="O203" s="248"/>
      <c r="P203" s="248"/>
      <c r="Q203" s="248"/>
      <c r="R203" s="248"/>
      <c r="S203" s="248"/>
      <c r="T203" s="248"/>
      <c r="U203" s="248"/>
      <c r="V203" s="248"/>
      <c r="W203" s="248"/>
      <c r="X203" s="249"/>
      <c r="Y203" s="13"/>
      <c r="Z203" s="13"/>
      <c r="AA203" s="13"/>
      <c r="AB203" s="13"/>
      <c r="AC203" s="13"/>
      <c r="AD203" s="13"/>
      <c r="AE203" s="13"/>
      <c r="AT203" s="250" t="s">
        <v>205</v>
      </c>
      <c r="AU203" s="250" t="s">
        <v>85</v>
      </c>
      <c r="AV203" s="13" t="s">
        <v>85</v>
      </c>
      <c r="AW203" s="13" t="s">
        <v>5</v>
      </c>
      <c r="AX203" s="13" t="s">
        <v>76</v>
      </c>
      <c r="AY203" s="250" t="s">
        <v>168</v>
      </c>
    </row>
    <row r="204" s="14" customFormat="1">
      <c r="A204" s="14"/>
      <c r="B204" s="251"/>
      <c r="C204" s="252"/>
      <c r="D204" s="235" t="s">
        <v>205</v>
      </c>
      <c r="E204" s="253" t="s">
        <v>1</v>
      </c>
      <c r="F204" s="254" t="s">
        <v>207</v>
      </c>
      <c r="G204" s="252"/>
      <c r="H204" s="255">
        <v>3.09</v>
      </c>
      <c r="I204" s="256"/>
      <c r="J204" s="256"/>
      <c r="K204" s="252"/>
      <c r="L204" s="252"/>
      <c r="M204" s="257"/>
      <c r="N204" s="258"/>
      <c r="O204" s="259"/>
      <c r="P204" s="259"/>
      <c r="Q204" s="259"/>
      <c r="R204" s="259"/>
      <c r="S204" s="259"/>
      <c r="T204" s="259"/>
      <c r="U204" s="259"/>
      <c r="V204" s="259"/>
      <c r="W204" s="259"/>
      <c r="X204" s="260"/>
      <c r="Y204" s="14"/>
      <c r="Z204" s="14"/>
      <c r="AA204" s="14"/>
      <c r="AB204" s="14"/>
      <c r="AC204" s="14"/>
      <c r="AD204" s="14"/>
      <c r="AE204" s="14"/>
      <c r="AT204" s="261" t="s">
        <v>205</v>
      </c>
      <c r="AU204" s="261" t="s">
        <v>85</v>
      </c>
      <c r="AV204" s="14" t="s">
        <v>175</v>
      </c>
      <c r="AW204" s="14" t="s">
        <v>5</v>
      </c>
      <c r="AX204" s="14" t="s">
        <v>83</v>
      </c>
      <c r="AY204" s="261" t="s">
        <v>168</v>
      </c>
    </row>
    <row r="205" s="2" customFormat="1" ht="24.15" customHeight="1">
      <c r="A205" s="38"/>
      <c r="B205" s="39"/>
      <c r="C205" s="221" t="s">
        <v>241</v>
      </c>
      <c r="D205" s="221" t="s">
        <v>171</v>
      </c>
      <c r="E205" s="222" t="s">
        <v>1514</v>
      </c>
      <c r="F205" s="223" t="s">
        <v>1515</v>
      </c>
      <c r="G205" s="224" t="s">
        <v>478</v>
      </c>
      <c r="H205" s="225">
        <v>8</v>
      </c>
      <c r="I205" s="226"/>
      <c r="J205" s="226"/>
      <c r="K205" s="227">
        <f>ROUND(P205*H205,2)</f>
        <v>0</v>
      </c>
      <c r="L205" s="223" t="s">
        <v>1</v>
      </c>
      <c r="M205" s="44"/>
      <c r="N205" s="228" t="s">
        <v>1</v>
      </c>
      <c r="O205" s="229" t="s">
        <v>39</v>
      </c>
      <c r="P205" s="230">
        <f>I205+J205</f>
        <v>0</v>
      </c>
      <c r="Q205" s="230">
        <f>ROUND(I205*H205,2)</f>
        <v>0</v>
      </c>
      <c r="R205" s="230">
        <f>ROUND(J205*H205,2)</f>
        <v>0</v>
      </c>
      <c r="S205" s="91"/>
      <c r="T205" s="231">
        <f>S205*H205</f>
        <v>0</v>
      </c>
      <c r="U205" s="231">
        <v>0</v>
      </c>
      <c r="V205" s="231">
        <f>U205*H205</f>
        <v>0</v>
      </c>
      <c r="W205" s="231">
        <v>0</v>
      </c>
      <c r="X205" s="232">
        <f>W205*H205</f>
        <v>0</v>
      </c>
      <c r="Y205" s="38"/>
      <c r="Z205" s="38"/>
      <c r="AA205" s="38"/>
      <c r="AB205" s="38"/>
      <c r="AC205" s="38"/>
      <c r="AD205" s="38"/>
      <c r="AE205" s="38"/>
      <c r="AR205" s="233" t="s">
        <v>198</v>
      </c>
      <c r="AT205" s="233" t="s">
        <v>171</v>
      </c>
      <c r="AU205" s="233" t="s">
        <v>85</v>
      </c>
      <c r="AY205" s="17" t="s">
        <v>168</v>
      </c>
      <c r="BE205" s="234">
        <f>IF(O205="základní",K205,0)</f>
        <v>0</v>
      </c>
      <c r="BF205" s="234">
        <f>IF(O205="snížená",K205,0)</f>
        <v>0</v>
      </c>
      <c r="BG205" s="234">
        <f>IF(O205="zákl. přenesená",K205,0)</f>
        <v>0</v>
      </c>
      <c r="BH205" s="234">
        <f>IF(O205="sníž. přenesená",K205,0)</f>
        <v>0</v>
      </c>
      <c r="BI205" s="234">
        <f>IF(O205="nulová",K205,0)</f>
        <v>0</v>
      </c>
      <c r="BJ205" s="17" t="s">
        <v>83</v>
      </c>
      <c r="BK205" s="234">
        <f>ROUND(P205*H205,2)</f>
        <v>0</v>
      </c>
      <c r="BL205" s="17" t="s">
        <v>198</v>
      </c>
      <c r="BM205" s="233" t="s">
        <v>319</v>
      </c>
    </row>
    <row r="206" s="2" customFormat="1">
      <c r="A206" s="38"/>
      <c r="B206" s="39"/>
      <c r="C206" s="40"/>
      <c r="D206" s="235" t="s">
        <v>176</v>
      </c>
      <c r="E206" s="40"/>
      <c r="F206" s="236" t="s">
        <v>1515</v>
      </c>
      <c r="G206" s="40"/>
      <c r="H206" s="40"/>
      <c r="I206" s="237"/>
      <c r="J206" s="237"/>
      <c r="K206" s="40"/>
      <c r="L206" s="40"/>
      <c r="M206" s="44"/>
      <c r="N206" s="238"/>
      <c r="O206" s="239"/>
      <c r="P206" s="91"/>
      <c r="Q206" s="91"/>
      <c r="R206" s="91"/>
      <c r="S206" s="91"/>
      <c r="T206" s="91"/>
      <c r="U206" s="91"/>
      <c r="V206" s="91"/>
      <c r="W206" s="91"/>
      <c r="X206" s="92"/>
      <c r="Y206" s="38"/>
      <c r="Z206" s="38"/>
      <c r="AA206" s="38"/>
      <c r="AB206" s="38"/>
      <c r="AC206" s="38"/>
      <c r="AD206" s="38"/>
      <c r="AE206" s="38"/>
      <c r="AT206" s="17" t="s">
        <v>176</v>
      </c>
      <c r="AU206" s="17" t="s">
        <v>85</v>
      </c>
    </row>
    <row r="207" s="2" customFormat="1" ht="16.5" customHeight="1">
      <c r="A207" s="38"/>
      <c r="B207" s="39"/>
      <c r="C207" s="262" t="s">
        <v>320</v>
      </c>
      <c r="D207" s="262" t="s">
        <v>304</v>
      </c>
      <c r="E207" s="263" t="s">
        <v>1516</v>
      </c>
      <c r="F207" s="264" t="s">
        <v>1517</v>
      </c>
      <c r="G207" s="265" t="s">
        <v>292</v>
      </c>
      <c r="H207" s="266">
        <v>16</v>
      </c>
      <c r="I207" s="267"/>
      <c r="J207" s="268"/>
      <c r="K207" s="269">
        <f>ROUND(P207*H207,2)</f>
        <v>0</v>
      </c>
      <c r="L207" s="264" t="s">
        <v>1</v>
      </c>
      <c r="M207" s="270"/>
      <c r="N207" s="271" t="s">
        <v>1</v>
      </c>
      <c r="O207" s="229" t="s">
        <v>39</v>
      </c>
      <c r="P207" s="230">
        <f>I207+J207</f>
        <v>0</v>
      </c>
      <c r="Q207" s="230">
        <f>ROUND(I207*H207,2)</f>
        <v>0</v>
      </c>
      <c r="R207" s="230">
        <f>ROUND(J207*H207,2)</f>
        <v>0</v>
      </c>
      <c r="S207" s="91"/>
      <c r="T207" s="231">
        <f>S207*H207</f>
        <v>0</v>
      </c>
      <c r="U207" s="231">
        <v>0</v>
      </c>
      <c r="V207" s="231">
        <f>U207*H207</f>
        <v>0</v>
      </c>
      <c r="W207" s="231">
        <v>0</v>
      </c>
      <c r="X207" s="232">
        <f>W207*H207</f>
        <v>0</v>
      </c>
      <c r="Y207" s="38"/>
      <c r="Z207" s="38"/>
      <c r="AA207" s="38"/>
      <c r="AB207" s="38"/>
      <c r="AC207" s="38"/>
      <c r="AD207" s="38"/>
      <c r="AE207" s="38"/>
      <c r="AR207" s="233" t="s">
        <v>236</v>
      </c>
      <c r="AT207" s="233" t="s">
        <v>304</v>
      </c>
      <c r="AU207" s="233" t="s">
        <v>85</v>
      </c>
      <c r="AY207" s="17" t="s">
        <v>168</v>
      </c>
      <c r="BE207" s="234">
        <f>IF(O207="základní",K207,0)</f>
        <v>0</v>
      </c>
      <c r="BF207" s="234">
        <f>IF(O207="snížená",K207,0)</f>
        <v>0</v>
      </c>
      <c r="BG207" s="234">
        <f>IF(O207="zákl. přenesená",K207,0)</f>
        <v>0</v>
      </c>
      <c r="BH207" s="234">
        <f>IF(O207="sníž. přenesená",K207,0)</f>
        <v>0</v>
      </c>
      <c r="BI207" s="234">
        <f>IF(O207="nulová",K207,0)</f>
        <v>0</v>
      </c>
      <c r="BJ207" s="17" t="s">
        <v>83</v>
      </c>
      <c r="BK207" s="234">
        <f>ROUND(P207*H207,2)</f>
        <v>0</v>
      </c>
      <c r="BL207" s="17" t="s">
        <v>198</v>
      </c>
      <c r="BM207" s="233" t="s">
        <v>323</v>
      </c>
    </row>
    <row r="208" s="2" customFormat="1">
      <c r="A208" s="38"/>
      <c r="B208" s="39"/>
      <c r="C208" s="40"/>
      <c r="D208" s="235" t="s">
        <v>176</v>
      </c>
      <c r="E208" s="40"/>
      <c r="F208" s="236" t="s">
        <v>1517</v>
      </c>
      <c r="G208" s="40"/>
      <c r="H208" s="40"/>
      <c r="I208" s="237"/>
      <c r="J208" s="237"/>
      <c r="K208" s="40"/>
      <c r="L208" s="40"/>
      <c r="M208" s="44"/>
      <c r="N208" s="238"/>
      <c r="O208" s="239"/>
      <c r="P208" s="91"/>
      <c r="Q208" s="91"/>
      <c r="R208" s="91"/>
      <c r="S208" s="91"/>
      <c r="T208" s="91"/>
      <c r="U208" s="91"/>
      <c r="V208" s="91"/>
      <c r="W208" s="91"/>
      <c r="X208" s="92"/>
      <c r="Y208" s="38"/>
      <c r="Z208" s="38"/>
      <c r="AA208" s="38"/>
      <c r="AB208" s="38"/>
      <c r="AC208" s="38"/>
      <c r="AD208" s="38"/>
      <c r="AE208" s="38"/>
      <c r="AT208" s="17" t="s">
        <v>176</v>
      </c>
      <c r="AU208" s="17" t="s">
        <v>85</v>
      </c>
    </row>
    <row r="209" s="2" customFormat="1" ht="37.8" customHeight="1">
      <c r="A209" s="38"/>
      <c r="B209" s="39"/>
      <c r="C209" s="221" t="s">
        <v>246</v>
      </c>
      <c r="D209" s="221" t="s">
        <v>171</v>
      </c>
      <c r="E209" s="222" t="s">
        <v>1518</v>
      </c>
      <c r="F209" s="223" t="s">
        <v>1519</v>
      </c>
      <c r="G209" s="224" t="s">
        <v>478</v>
      </c>
      <c r="H209" s="225">
        <v>8</v>
      </c>
      <c r="I209" s="226"/>
      <c r="J209" s="226"/>
      <c r="K209" s="227">
        <f>ROUND(P209*H209,2)</f>
        <v>0</v>
      </c>
      <c r="L209" s="223" t="s">
        <v>1</v>
      </c>
      <c r="M209" s="44"/>
      <c r="N209" s="228" t="s">
        <v>1</v>
      </c>
      <c r="O209" s="229" t="s">
        <v>39</v>
      </c>
      <c r="P209" s="230">
        <f>I209+J209</f>
        <v>0</v>
      </c>
      <c r="Q209" s="230">
        <f>ROUND(I209*H209,2)</f>
        <v>0</v>
      </c>
      <c r="R209" s="230">
        <f>ROUND(J209*H209,2)</f>
        <v>0</v>
      </c>
      <c r="S209" s="91"/>
      <c r="T209" s="231">
        <f>S209*H209</f>
        <v>0</v>
      </c>
      <c r="U209" s="231">
        <v>0</v>
      </c>
      <c r="V209" s="231">
        <f>U209*H209</f>
        <v>0</v>
      </c>
      <c r="W209" s="231">
        <v>0</v>
      </c>
      <c r="X209" s="232">
        <f>W209*H209</f>
        <v>0</v>
      </c>
      <c r="Y209" s="38"/>
      <c r="Z209" s="38"/>
      <c r="AA209" s="38"/>
      <c r="AB209" s="38"/>
      <c r="AC209" s="38"/>
      <c r="AD209" s="38"/>
      <c r="AE209" s="38"/>
      <c r="AR209" s="233" t="s">
        <v>198</v>
      </c>
      <c r="AT209" s="233" t="s">
        <v>171</v>
      </c>
      <c r="AU209" s="233" t="s">
        <v>85</v>
      </c>
      <c r="AY209" s="17" t="s">
        <v>168</v>
      </c>
      <c r="BE209" s="234">
        <f>IF(O209="základní",K209,0)</f>
        <v>0</v>
      </c>
      <c r="BF209" s="234">
        <f>IF(O209="snížená",K209,0)</f>
        <v>0</v>
      </c>
      <c r="BG209" s="234">
        <f>IF(O209="zákl. přenesená",K209,0)</f>
        <v>0</v>
      </c>
      <c r="BH209" s="234">
        <f>IF(O209="sníž. přenesená",K209,0)</f>
        <v>0</v>
      </c>
      <c r="BI209" s="234">
        <f>IF(O209="nulová",K209,0)</f>
        <v>0</v>
      </c>
      <c r="BJ209" s="17" t="s">
        <v>83</v>
      </c>
      <c r="BK209" s="234">
        <f>ROUND(P209*H209,2)</f>
        <v>0</v>
      </c>
      <c r="BL209" s="17" t="s">
        <v>198</v>
      </c>
      <c r="BM209" s="233" t="s">
        <v>327</v>
      </c>
    </row>
    <row r="210" s="2" customFormat="1">
      <c r="A210" s="38"/>
      <c r="B210" s="39"/>
      <c r="C210" s="40"/>
      <c r="D210" s="235" t="s">
        <v>176</v>
      </c>
      <c r="E210" s="40"/>
      <c r="F210" s="236" t="s">
        <v>1519</v>
      </c>
      <c r="G210" s="40"/>
      <c r="H210" s="40"/>
      <c r="I210" s="237"/>
      <c r="J210" s="237"/>
      <c r="K210" s="40"/>
      <c r="L210" s="40"/>
      <c r="M210" s="44"/>
      <c r="N210" s="238"/>
      <c r="O210" s="239"/>
      <c r="P210" s="91"/>
      <c r="Q210" s="91"/>
      <c r="R210" s="91"/>
      <c r="S210" s="91"/>
      <c r="T210" s="91"/>
      <c r="U210" s="91"/>
      <c r="V210" s="91"/>
      <c r="W210" s="91"/>
      <c r="X210" s="92"/>
      <c r="Y210" s="38"/>
      <c r="Z210" s="38"/>
      <c r="AA210" s="38"/>
      <c r="AB210" s="38"/>
      <c r="AC210" s="38"/>
      <c r="AD210" s="38"/>
      <c r="AE210" s="38"/>
      <c r="AT210" s="17" t="s">
        <v>176</v>
      </c>
      <c r="AU210" s="17" t="s">
        <v>85</v>
      </c>
    </row>
    <row r="211" s="2" customFormat="1" ht="16.5" customHeight="1">
      <c r="A211" s="38"/>
      <c r="B211" s="39"/>
      <c r="C211" s="221" t="s">
        <v>330</v>
      </c>
      <c r="D211" s="221" t="s">
        <v>171</v>
      </c>
      <c r="E211" s="222" t="s">
        <v>1520</v>
      </c>
      <c r="F211" s="223" t="s">
        <v>1521</v>
      </c>
      <c r="G211" s="224" t="s">
        <v>292</v>
      </c>
      <c r="H211" s="225">
        <v>4</v>
      </c>
      <c r="I211" s="226"/>
      <c r="J211" s="226"/>
      <c r="K211" s="227">
        <f>ROUND(P211*H211,2)</f>
        <v>0</v>
      </c>
      <c r="L211" s="223" t="s">
        <v>1</v>
      </c>
      <c r="M211" s="44"/>
      <c r="N211" s="228" t="s">
        <v>1</v>
      </c>
      <c r="O211" s="229" t="s">
        <v>39</v>
      </c>
      <c r="P211" s="230">
        <f>I211+J211</f>
        <v>0</v>
      </c>
      <c r="Q211" s="230">
        <f>ROUND(I211*H211,2)</f>
        <v>0</v>
      </c>
      <c r="R211" s="230">
        <f>ROUND(J211*H211,2)</f>
        <v>0</v>
      </c>
      <c r="S211" s="91"/>
      <c r="T211" s="231">
        <f>S211*H211</f>
        <v>0</v>
      </c>
      <c r="U211" s="231">
        <v>0</v>
      </c>
      <c r="V211" s="231">
        <f>U211*H211</f>
        <v>0</v>
      </c>
      <c r="W211" s="231">
        <v>0</v>
      </c>
      <c r="X211" s="232">
        <f>W211*H211</f>
        <v>0</v>
      </c>
      <c r="Y211" s="38"/>
      <c r="Z211" s="38"/>
      <c r="AA211" s="38"/>
      <c r="AB211" s="38"/>
      <c r="AC211" s="38"/>
      <c r="AD211" s="38"/>
      <c r="AE211" s="38"/>
      <c r="AR211" s="233" t="s">
        <v>198</v>
      </c>
      <c r="AT211" s="233" t="s">
        <v>171</v>
      </c>
      <c r="AU211" s="233" t="s">
        <v>85</v>
      </c>
      <c r="AY211" s="17" t="s">
        <v>168</v>
      </c>
      <c r="BE211" s="234">
        <f>IF(O211="základní",K211,0)</f>
        <v>0</v>
      </c>
      <c r="BF211" s="234">
        <f>IF(O211="snížená",K211,0)</f>
        <v>0</v>
      </c>
      <c r="BG211" s="234">
        <f>IF(O211="zákl. přenesená",K211,0)</f>
        <v>0</v>
      </c>
      <c r="BH211" s="234">
        <f>IF(O211="sníž. přenesená",K211,0)</f>
        <v>0</v>
      </c>
      <c r="BI211" s="234">
        <f>IF(O211="nulová",K211,0)</f>
        <v>0</v>
      </c>
      <c r="BJ211" s="17" t="s">
        <v>83</v>
      </c>
      <c r="BK211" s="234">
        <f>ROUND(P211*H211,2)</f>
        <v>0</v>
      </c>
      <c r="BL211" s="17" t="s">
        <v>198</v>
      </c>
      <c r="BM211" s="233" t="s">
        <v>333</v>
      </c>
    </row>
    <row r="212" s="2" customFormat="1">
      <c r="A212" s="38"/>
      <c r="B212" s="39"/>
      <c r="C212" s="40"/>
      <c r="D212" s="235" t="s">
        <v>176</v>
      </c>
      <c r="E212" s="40"/>
      <c r="F212" s="236" t="s">
        <v>1521</v>
      </c>
      <c r="G212" s="40"/>
      <c r="H212" s="40"/>
      <c r="I212" s="237"/>
      <c r="J212" s="237"/>
      <c r="K212" s="40"/>
      <c r="L212" s="40"/>
      <c r="M212" s="44"/>
      <c r="N212" s="238"/>
      <c r="O212" s="239"/>
      <c r="P212" s="91"/>
      <c r="Q212" s="91"/>
      <c r="R212" s="91"/>
      <c r="S212" s="91"/>
      <c r="T212" s="91"/>
      <c r="U212" s="91"/>
      <c r="V212" s="91"/>
      <c r="W212" s="91"/>
      <c r="X212" s="92"/>
      <c r="Y212" s="38"/>
      <c r="Z212" s="38"/>
      <c r="AA212" s="38"/>
      <c r="AB212" s="38"/>
      <c r="AC212" s="38"/>
      <c r="AD212" s="38"/>
      <c r="AE212" s="38"/>
      <c r="AT212" s="17" t="s">
        <v>176</v>
      </c>
      <c r="AU212" s="17" t="s">
        <v>85</v>
      </c>
    </row>
    <row r="213" s="2" customFormat="1" ht="21.75" customHeight="1">
      <c r="A213" s="38"/>
      <c r="B213" s="39"/>
      <c r="C213" s="221" t="s">
        <v>251</v>
      </c>
      <c r="D213" s="221" t="s">
        <v>171</v>
      </c>
      <c r="E213" s="222" t="s">
        <v>1522</v>
      </c>
      <c r="F213" s="223" t="s">
        <v>1523</v>
      </c>
      <c r="G213" s="224" t="s">
        <v>292</v>
      </c>
      <c r="H213" s="225">
        <v>2</v>
      </c>
      <c r="I213" s="226"/>
      <c r="J213" s="226"/>
      <c r="K213" s="227">
        <f>ROUND(P213*H213,2)</f>
        <v>0</v>
      </c>
      <c r="L213" s="223" t="s">
        <v>1</v>
      </c>
      <c r="M213" s="44"/>
      <c r="N213" s="228" t="s">
        <v>1</v>
      </c>
      <c r="O213" s="229" t="s">
        <v>39</v>
      </c>
      <c r="P213" s="230">
        <f>I213+J213</f>
        <v>0</v>
      </c>
      <c r="Q213" s="230">
        <f>ROUND(I213*H213,2)</f>
        <v>0</v>
      </c>
      <c r="R213" s="230">
        <f>ROUND(J213*H213,2)</f>
        <v>0</v>
      </c>
      <c r="S213" s="91"/>
      <c r="T213" s="231">
        <f>S213*H213</f>
        <v>0</v>
      </c>
      <c r="U213" s="231">
        <v>0</v>
      </c>
      <c r="V213" s="231">
        <f>U213*H213</f>
        <v>0</v>
      </c>
      <c r="W213" s="231">
        <v>0</v>
      </c>
      <c r="X213" s="232">
        <f>W213*H213</f>
        <v>0</v>
      </c>
      <c r="Y213" s="38"/>
      <c r="Z213" s="38"/>
      <c r="AA213" s="38"/>
      <c r="AB213" s="38"/>
      <c r="AC213" s="38"/>
      <c r="AD213" s="38"/>
      <c r="AE213" s="38"/>
      <c r="AR213" s="233" t="s">
        <v>198</v>
      </c>
      <c r="AT213" s="233" t="s">
        <v>171</v>
      </c>
      <c r="AU213" s="233" t="s">
        <v>85</v>
      </c>
      <c r="AY213" s="17" t="s">
        <v>168</v>
      </c>
      <c r="BE213" s="234">
        <f>IF(O213="základní",K213,0)</f>
        <v>0</v>
      </c>
      <c r="BF213" s="234">
        <f>IF(O213="snížená",K213,0)</f>
        <v>0</v>
      </c>
      <c r="BG213" s="234">
        <f>IF(O213="zákl. přenesená",K213,0)</f>
        <v>0</v>
      </c>
      <c r="BH213" s="234">
        <f>IF(O213="sníž. přenesená",K213,0)</f>
        <v>0</v>
      </c>
      <c r="BI213" s="234">
        <f>IF(O213="nulová",K213,0)</f>
        <v>0</v>
      </c>
      <c r="BJ213" s="17" t="s">
        <v>83</v>
      </c>
      <c r="BK213" s="234">
        <f>ROUND(P213*H213,2)</f>
        <v>0</v>
      </c>
      <c r="BL213" s="17" t="s">
        <v>198</v>
      </c>
      <c r="BM213" s="233" t="s">
        <v>337</v>
      </c>
    </row>
    <row r="214" s="2" customFormat="1">
      <c r="A214" s="38"/>
      <c r="B214" s="39"/>
      <c r="C214" s="40"/>
      <c r="D214" s="235" t="s">
        <v>176</v>
      </c>
      <c r="E214" s="40"/>
      <c r="F214" s="236" t="s">
        <v>1523</v>
      </c>
      <c r="G214" s="40"/>
      <c r="H214" s="40"/>
      <c r="I214" s="237"/>
      <c r="J214" s="237"/>
      <c r="K214" s="40"/>
      <c r="L214" s="40"/>
      <c r="M214" s="44"/>
      <c r="N214" s="238"/>
      <c r="O214" s="239"/>
      <c r="P214" s="91"/>
      <c r="Q214" s="91"/>
      <c r="R214" s="91"/>
      <c r="S214" s="91"/>
      <c r="T214" s="91"/>
      <c r="U214" s="91"/>
      <c r="V214" s="91"/>
      <c r="W214" s="91"/>
      <c r="X214" s="92"/>
      <c r="Y214" s="38"/>
      <c r="Z214" s="38"/>
      <c r="AA214" s="38"/>
      <c r="AB214" s="38"/>
      <c r="AC214" s="38"/>
      <c r="AD214" s="38"/>
      <c r="AE214" s="38"/>
      <c r="AT214" s="17" t="s">
        <v>176</v>
      </c>
      <c r="AU214" s="17" t="s">
        <v>85</v>
      </c>
    </row>
    <row r="215" s="2" customFormat="1" ht="16.5" customHeight="1">
      <c r="A215" s="38"/>
      <c r="B215" s="39"/>
      <c r="C215" s="221" t="s">
        <v>339</v>
      </c>
      <c r="D215" s="221" t="s">
        <v>171</v>
      </c>
      <c r="E215" s="222" t="s">
        <v>1797</v>
      </c>
      <c r="F215" s="223" t="s">
        <v>1798</v>
      </c>
      <c r="G215" s="224" t="s">
        <v>1799</v>
      </c>
      <c r="H215" s="225">
        <v>1</v>
      </c>
      <c r="I215" s="226"/>
      <c r="J215" s="226"/>
      <c r="K215" s="227">
        <f>ROUND(P215*H215,2)</f>
        <v>0</v>
      </c>
      <c r="L215" s="223" t="s">
        <v>1</v>
      </c>
      <c r="M215" s="44"/>
      <c r="N215" s="228" t="s">
        <v>1</v>
      </c>
      <c r="O215" s="229" t="s">
        <v>39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91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38"/>
      <c r="Z215" s="38"/>
      <c r="AA215" s="38"/>
      <c r="AB215" s="38"/>
      <c r="AC215" s="38"/>
      <c r="AD215" s="38"/>
      <c r="AE215" s="38"/>
      <c r="AR215" s="233" t="s">
        <v>198</v>
      </c>
      <c r="AT215" s="233" t="s">
        <v>171</v>
      </c>
      <c r="AU215" s="233" t="s">
        <v>85</v>
      </c>
      <c r="AY215" s="17" t="s">
        <v>168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7" t="s">
        <v>83</v>
      </c>
      <c r="BK215" s="234">
        <f>ROUND(P215*H215,2)</f>
        <v>0</v>
      </c>
      <c r="BL215" s="17" t="s">
        <v>198</v>
      </c>
      <c r="BM215" s="233" t="s">
        <v>342</v>
      </c>
    </row>
    <row r="216" s="2" customFormat="1">
      <c r="A216" s="38"/>
      <c r="B216" s="39"/>
      <c r="C216" s="40"/>
      <c r="D216" s="235" t="s">
        <v>176</v>
      </c>
      <c r="E216" s="40"/>
      <c r="F216" s="236" t="s">
        <v>1798</v>
      </c>
      <c r="G216" s="40"/>
      <c r="H216" s="40"/>
      <c r="I216" s="237"/>
      <c r="J216" s="237"/>
      <c r="K216" s="40"/>
      <c r="L216" s="40"/>
      <c r="M216" s="44"/>
      <c r="N216" s="238"/>
      <c r="O216" s="239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85</v>
      </c>
    </row>
    <row r="217" s="2" customFormat="1" ht="16.5" customHeight="1">
      <c r="A217" s="38"/>
      <c r="B217" s="39"/>
      <c r="C217" s="221" t="s">
        <v>255</v>
      </c>
      <c r="D217" s="221" t="s">
        <v>171</v>
      </c>
      <c r="E217" s="222" t="s">
        <v>1800</v>
      </c>
      <c r="F217" s="223" t="s">
        <v>1801</v>
      </c>
      <c r="G217" s="224" t="s">
        <v>292</v>
      </c>
      <c r="H217" s="225">
        <v>1</v>
      </c>
      <c r="I217" s="226"/>
      <c r="J217" s="226"/>
      <c r="K217" s="227">
        <f>ROUND(P217*H217,2)</f>
        <v>0</v>
      </c>
      <c r="L217" s="223" t="s">
        <v>1</v>
      </c>
      <c r="M217" s="44"/>
      <c r="N217" s="228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198</v>
      </c>
      <c r="AT217" s="233" t="s">
        <v>171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198</v>
      </c>
      <c r="BM217" s="233" t="s">
        <v>345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1801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2" customFormat="1" ht="24.15" customHeight="1">
      <c r="A219" s="38"/>
      <c r="B219" s="39"/>
      <c r="C219" s="221" t="s">
        <v>348</v>
      </c>
      <c r="D219" s="221" t="s">
        <v>171</v>
      </c>
      <c r="E219" s="222" t="s">
        <v>1802</v>
      </c>
      <c r="F219" s="223" t="s">
        <v>1803</v>
      </c>
      <c r="G219" s="224" t="s">
        <v>292</v>
      </c>
      <c r="H219" s="225">
        <v>1</v>
      </c>
      <c r="I219" s="226"/>
      <c r="J219" s="226"/>
      <c r="K219" s="227">
        <f>ROUND(P219*H219,2)</f>
        <v>0</v>
      </c>
      <c r="L219" s="223" t="s">
        <v>1</v>
      </c>
      <c r="M219" s="44"/>
      <c r="N219" s="228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198</v>
      </c>
      <c r="AT219" s="233" t="s">
        <v>171</v>
      </c>
      <c r="AU219" s="233" t="s">
        <v>85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198</v>
      </c>
      <c r="BM219" s="233" t="s">
        <v>351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1803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85</v>
      </c>
    </row>
    <row r="221" s="2" customFormat="1" ht="24.15" customHeight="1">
      <c r="A221" s="38"/>
      <c r="B221" s="39"/>
      <c r="C221" s="221" t="s">
        <v>258</v>
      </c>
      <c r="D221" s="221" t="s">
        <v>171</v>
      </c>
      <c r="E221" s="222" t="s">
        <v>1804</v>
      </c>
      <c r="F221" s="223" t="s">
        <v>1805</v>
      </c>
      <c r="G221" s="224" t="s">
        <v>292</v>
      </c>
      <c r="H221" s="225">
        <v>1</v>
      </c>
      <c r="I221" s="226"/>
      <c r="J221" s="226"/>
      <c r="K221" s="227">
        <f>ROUND(P221*H221,2)</f>
        <v>0</v>
      </c>
      <c r="L221" s="223" t="s">
        <v>1</v>
      </c>
      <c r="M221" s="44"/>
      <c r="N221" s="228" t="s">
        <v>1</v>
      </c>
      <c r="O221" s="229" t="s">
        <v>39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91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38"/>
      <c r="Z221" s="38"/>
      <c r="AA221" s="38"/>
      <c r="AB221" s="38"/>
      <c r="AC221" s="38"/>
      <c r="AD221" s="38"/>
      <c r="AE221" s="38"/>
      <c r="AR221" s="233" t="s">
        <v>198</v>
      </c>
      <c r="AT221" s="233" t="s">
        <v>171</v>
      </c>
      <c r="AU221" s="233" t="s">
        <v>85</v>
      </c>
      <c r="AY221" s="17" t="s">
        <v>168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7" t="s">
        <v>83</v>
      </c>
      <c r="BK221" s="234">
        <f>ROUND(P221*H221,2)</f>
        <v>0</v>
      </c>
      <c r="BL221" s="17" t="s">
        <v>198</v>
      </c>
      <c r="BM221" s="233" t="s">
        <v>354</v>
      </c>
    </row>
    <row r="222" s="2" customFormat="1">
      <c r="A222" s="38"/>
      <c r="B222" s="39"/>
      <c r="C222" s="40"/>
      <c r="D222" s="235" t="s">
        <v>176</v>
      </c>
      <c r="E222" s="40"/>
      <c r="F222" s="236" t="s">
        <v>1805</v>
      </c>
      <c r="G222" s="40"/>
      <c r="H222" s="40"/>
      <c r="I222" s="237"/>
      <c r="J222" s="237"/>
      <c r="K222" s="40"/>
      <c r="L222" s="40"/>
      <c r="M222" s="44"/>
      <c r="N222" s="238"/>
      <c r="O222" s="239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T222" s="17" t="s">
        <v>176</v>
      </c>
      <c r="AU222" s="17" t="s">
        <v>85</v>
      </c>
    </row>
    <row r="223" s="2" customFormat="1" ht="24.15" customHeight="1">
      <c r="A223" s="38"/>
      <c r="B223" s="39"/>
      <c r="C223" s="221" t="s">
        <v>355</v>
      </c>
      <c r="D223" s="221" t="s">
        <v>171</v>
      </c>
      <c r="E223" s="222" t="s">
        <v>1806</v>
      </c>
      <c r="F223" s="223" t="s">
        <v>1807</v>
      </c>
      <c r="G223" s="224" t="s">
        <v>174</v>
      </c>
      <c r="H223" s="225">
        <v>1</v>
      </c>
      <c r="I223" s="226"/>
      <c r="J223" s="226"/>
      <c r="K223" s="227">
        <f>ROUND(P223*H223,2)</f>
        <v>0</v>
      </c>
      <c r="L223" s="223" t="s">
        <v>1</v>
      </c>
      <c r="M223" s="44"/>
      <c r="N223" s="228" t="s">
        <v>1</v>
      </c>
      <c r="O223" s="229" t="s">
        <v>39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91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38"/>
      <c r="Z223" s="38"/>
      <c r="AA223" s="38"/>
      <c r="AB223" s="38"/>
      <c r="AC223" s="38"/>
      <c r="AD223" s="38"/>
      <c r="AE223" s="38"/>
      <c r="AR223" s="233" t="s">
        <v>198</v>
      </c>
      <c r="AT223" s="233" t="s">
        <v>171</v>
      </c>
      <c r="AU223" s="233" t="s">
        <v>85</v>
      </c>
      <c r="AY223" s="17" t="s">
        <v>168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7" t="s">
        <v>83</v>
      </c>
      <c r="BK223" s="234">
        <f>ROUND(P223*H223,2)</f>
        <v>0</v>
      </c>
      <c r="BL223" s="17" t="s">
        <v>198</v>
      </c>
      <c r="BM223" s="233" t="s">
        <v>358</v>
      </c>
    </row>
    <row r="224" s="2" customFormat="1">
      <c r="A224" s="38"/>
      <c r="B224" s="39"/>
      <c r="C224" s="40"/>
      <c r="D224" s="235" t="s">
        <v>176</v>
      </c>
      <c r="E224" s="40"/>
      <c r="F224" s="236" t="s">
        <v>1807</v>
      </c>
      <c r="G224" s="40"/>
      <c r="H224" s="40"/>
      <c r="I224" s="237"/>
      <c r="J224" s="237"/>
      <c r="K224" s="40"/>
      <c r="L224" s="40"/>
      <c r="M224" s="44"/>
      <c r="N224" s="238"/>
      <c r="O224" s="239"/>
      <c r="P224" s="91"/>
      <c r="Q224" s="91"/>
      <c r="R224" s="91"/>
      <c r="S224" s="91"/>
      <c r="T224" s="91"/>
      <c r="U224" s="91"/>
      <c r="V224" s="91"/>
      <c r="W224" s="91"/>
      <c r="X224" s="92"/>
      <c r="Y224" s="38"/>
      <c r="Z224" s="38"/>
      <c r="AA224" s="38"/>
      <c r="AB224" s="38"/>
      <c r="AC224" s="38"/>
      <c r="AD224" s="38"/>
      <c r="AE224" s="38"/>
      <c r="AT224" s="17" t="s">
        <v>176</v>
      </c>
      <c r="AU224" s="17" t="s">
        <v>85</v>
      </c>
    </row>
    <row r="225" s="2" customFormat="1" ht="21.75" customHeight="1">
      <c r="A225" s="38"/>
      <c r="B225" s="39"/>
      <c r="C225" s="221" t="s">
        <v>261</v>
      </c>
      <c r="D225" s="221" t="s">
        <v>171</v>
      </c>
      <c r="E225" s="222" t="s">
        <v>1524</v>
      </c>
      <c r="F225" s="223" t="s">
        <v>1525</v>
      </c>
      <c r="G225" s="224" t="s">
        <v>478</v>
      </c>
      <c r="H225" s="225">
        <v>8</v>
      </c>
      <c r="I225" s="226"/>
      <c r="J225" s="226"/>
      <c r="K225" s="227">
        <f>ROUND(P225*H225,2)</f>
        <v>0</v>
      </c>
      <c r="L225" s="223" t="s">
        <v>1</v>
      </c>
      <c r="M225" s="44"/>
      <c r="N225" s="228" t="s">
        <v>1</v>
      </c>
      <c r="O225" s="229" t="s">
        <v>39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91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38"/>
      <c r="Z225" s="38"/>
      <c r="AA225" s="38"/>
      <c r="AB225" s="38"/>
      <c r="AC225" s="38"/>
      <c r="AD225" s="38"/>
      <c r="AE225" s="38"/>
      <c r="AR225" s="233" t="s">
        <v>198</v>
      </c>
      <c r="AT225" s="233" t="s">
        <v>171</v>
      </c>
      <c r="AU225" s="233" t="s">
        <v>85</v>
      </c>
      <c r="AY225" s="17" t="s">
        <v>168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7" t="s">
        <v>83</v>
      </c>
      <c r="BK225" s="234">
        <f>ROUND(P225*H225,2)</f>
        <v>0</v>
      </c>
      <c r="BL225" s="17" t="s">
        <v>198</v>
      </c>
      <c r="BM225" s="233" t="s">
        <v>363</v>
      </c>
    </row>
    <row r="226" s="2" customFormat="1">
      <c r="A226" s="38"/>
      <c r="B226" s="39"/>
      <c r="C226" s="40"/>
      <c r="D226" s="235" t="s">
        <v>176</v>
      </c>
      <c r="E226" s="40"/>
      <c r="F226" s="236" t="s">
        <v>1525</v>
      </c>
      <c r="G226" s="40"/>
      <c r="H226" s="40"/>
      <c r="I226" s="237"/>
      <c r="J226" s="237"/>
      <c r="K226" s="40"/>
      <c r="L226" s="40"/>
      <c r="M226" s="44"/>
      <c r="N226" s="238"/>
      <c r="O226" s="239"/>
      <c r="P226" s="91"/>
      <c r="Q226" s="91"/>
      <c r="R226" s="91"/>
      <c r="S226" s="91"/>
      <c r="T226" s="91"/>
      <c r="U226" s="91"/>
      <c r="V226" s="91"/>
      <c r="W226" s="91"/>
      <c r="X226" s="92"/>
      <c r="Y226" s="38"/>
      <c r="Z226" s="38"/>
      <c r="AA226" s="38"/>
      <c r="AB226" s="38"/>
      <c r="AC226" s="38"/>
      <c r="AD226" s="38"/>
      <c r="AE226" s="38"/>
      <c r="AT226" s="17" t="s">
        <v>176</v>
      </c>
      <c r="AU226" s="17" t="s">
        <v>85</v>
      </c>
    </row>
    <row r="227" s="2" customFormat="1" ht="24.15" customHeight="1">
      <c r="A227" s="38"/>
      <c r="B227" s="39"/>
      <c r="C227" s="221" t="s">
        <v>365</v>
      </c>
      <c r="D227" s="221" t="s">
        <v>171</v>
      </c>
      <c r="E227" s="222" t="s">
        <v>1526</v>
      </c>
      <c r="F227" s="223" t="s">
        <v>1527</v>
      </c>
      <c r="G227" s="224" t="s">
        <v>478</v>
      </c>
      <c r="H227" s="225">
        <v>8</v>
      </c>
      <c r="I227" s="226"/>
      <c r="J227" s="226"/>
      <c r="K227" s="227">
        <f>ROUND(P227*H227,2)</f>
        <v>0</v>
      </c>
      <c r="L227" s="223" t="s">
        <v>1</v>
      </c>
      <c r="M227" s="44"/>
      <c r="N227" s="228" t="s">
        <v>1</v>
      </c>
      <c r="O227" s="229" t="s">
        <v>39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91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38"/>
      <c r="Z227" s="38"/>
      <c r="AA227" s="38"/>
      <c r="AB227" s="38"/>
      <c r="AC227" s="38"/>
      <c r="AD227" s="38"/>
      <c r="AE227" s="38"/>
      <c r="AR227" s="233" t="s">
        <v>198</v>
      </c>
      <c r="AT227" s="233" t="s">
        <v>171</v>
      </c>
      <c r="AU227" s="233" t="s">
        <v>85</v>
      </c>
      <c r="AY227" s="17" t="s">
        <v>168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7" t="s">
        <v>83</v>
      </c>
      <c r="BK227" s="234">
        <f>ROUND(P227*H227,2)</f>
        <v>0</v>
      </c>
      <c r="BL227" s="17" t="s">
        <v>198</v>
      </c>
      <c r="BM227" s="233" t="s">
        <v>368</v>
      </c>
    </row>
    <row r="228" s="2" customFormat="1">
      <c r="A228" s="38"/>
      <c r="B228" s="39"/>
      <c r="C228" s="40"/>
      <c r="D228" s="235" t="s">
        <v>176</v>
      </c>
      <c r="E228" s="40"/>
      <c r="F228" s="236" t="s">
        <v>1527</v>
      </c>
      <c r="G228" s="40"/>
      <c r="H228" s="40"/>
      <c r="I228" s="237"/>
      <c r="J228" s="237"/>
      <c r="K228" s="40"/>
      <c r="L228" s="40"/>
      <c r="M228" s="44"/>
      <c r="N228" s="238"/>
      <c r="O228" s="239"/>
      <c r="P228" s="91"/>
      <c r="Q228" s="91"/>
      <c r="R228" s="91"/>
      <c r="S228" s="91"/>
      <c r="T228" s="91"/>
      <c r="U228" s="91"/>
      <c r="V228" s="91"/>
      <c r="W228" s="91"/>
      <c r="X228" s="92"/>
      <c r="Y228" s="38"/>
      <c r="Z228" s="38"/>
      <c r="AA228" s="38"/>
      <c r="AB228" s="38"/>
      <c r="AC228" s="38"/>
      <c r="AD228" s="38"/>
      <c r="AE228" s="38"/>
      <c r="AT228" s="17" t="s">
        <v>176</v>
      </c>
      <c r="AU228" s="17" t="s">
        <v>85</v>
      </c>
    </row>
    <row r="229" s="2" customFormat="1" ht="33" customHeight="1">
      <c r="A229" s="38"/>
      <c r="B229" s="39"/>
      <c r="C229" s="221" t="s">
        <v>266</v>
      </c>
      <c r="D229" s="221" t="s">
        <v>171</v>
      </c>
      <c r="E229" s="222" t="s">
        <v>1528</v>
      </c>
      <c r="F229" s="223" t="s">
        <v>1529</v>
      </c>
      <c r="G229" s="224" t="s">
        <v>226</v>
      </c>
      <c r="H229" s="225">
        <v>0.016</v>
      </c>
      <c r="I229" s="226"/>
      <c r="J229" s="226"/>
      <c r="K229" s="227">
        <f>ROUND(P229*H229,2)</f>
        <v>0</v>
      </c>
      <c r="L229" s="223" t="s">
        <v>1</v>
      </c>
      <c r="M229" s="44"/>
      <c r="N229" s="228" t="s">
        <v>1</v>
      </c>
      <c r="O229" s="229" t="s">
        <v>39</v>
      </c>
      <c r="P229" s="230">
        <f>I229+J229</f>
        <v>0</v>
      </c>
      <c r="Q229" s="230">
        <f>ROUND(I229*H229,2)</f>
        <v>0</v>
      </c>
      <c r="R229" s="230">
        <f>ROUND(J229*H229,2)</f>
        <v>0</v>
      </c>
      <c r="S229" s="91"/>
      <c r="T229" s="231">
        <f>S229*H229</f>
        <v>0</v>
      </c>
      <c r="U229" s="231">
        <v>0</v>
      </c>
      <c r="V229" s="231">
        <f>U229*H229</f>
        <v>0</v>
      </c>
      <c r="W229" s="231">
        <v>0</v>
      </c>
      <c r="X229" s="232">
        <f>W229*H229</f>
        <v>0</v>
      </c>
      <c r="Y229" s="38"/>
      <c r="Z229" s="38"/>
      <c r="AA229" s="38"/>
      <c r="AB229" s="38"/>
      <c r="AC229" s="38"/>
      <c r="AD229" s="38"/>
      <c r="AE229" s="38"/>
      <c r="AR229" s="233" t="s">
        <v>198</v>
      </c>
      <c r="AT229" s="233" t="s">
        <v>171</v>
      </c>
      <c r="AU229" s="233" t="s">
        <v>85</v>
      </c>
      <c r="AY229" s="17" t="s">
        <v>168</v>
      </c>
      <c r="BE229" s="234">
        <f>IF(O229="základní",K229,0)</f>
        <v>0</v>
      </c>
      <c r="BF229" s="234">
        <f>IF(O229="snížená",K229,0)</f>
        <v>0</v>
      </c>
      <c r="BG229" s="234">
        <f>IF(O229="zákl. přenesená",K229,0)</f>
        <v>0</v>
      </c>
      <c r="BH229" s="234">
        <f>IF(O229="sníž. přenesená",K229,0)</f>
        <v>0</v>
      </c>
      <c r="BI229" s="234">
        <f>IF(O229="nulová",K229,0)</f>
        <v>0</v>
      </c>
      <c r="BJ229" s="17" t="s">
        <v>83</v>
      </c>
      <c r="BK229" s="234">
        <f>ROUND(P229*H229,2)</f>
        <v>0</v>
      </c>
      <c r="BL229" s="17" t="s">
        <v>198</v>
      </c>
      <c r="BM229" s="233" t="s">
        <v>372</v>
      </c>
    </row>
    <row r="230" s="2" customFormat="1">
      <c r="A230" s="38"/>
      <c r="B230" s="39"/>
      <c r="C230" s="40"/>
      <c r="D230" s="235" t="s">
        <v>176</v>
      </c>
      <c r="E230" s="40"/>
      <c r="F230" s="236" t="s">
        <v>1529</v>
      </c>
      <c r="G230" s="40"/>
      <c r="H230" s="40"/>
      <c r="I230" s="237"/>
      <c r="J230" s="237"/>
      <c r="K230" s="40"/>
      <c r="L230" s="40"/>
      <c r="M230" s="44"/>
      <c r="N230" s="238"/>
      <c r="O230" s="239"/>
      <c r="P230" s="91"/>
      <c r="Q230" s="91"/>
      <c r="R230" s="91"/>
      <c r="S230" s="91"/>
      <c r="T230" s="91"/>
      <c r="U230" s="91"/>
      <c r="V230" s="91"/>
      <c r="W230" s="91"/>
      <c r="X230" s="92"/>
      <c r="Y230" s="38"/>
      <c r="Z230" s="38"/>
      <c r="AA230" s="38"/>
      <c r="AB230" s="38"/>
      <c r="AC230" s="38"/>
      <c r="AD230" s="38"/>
      <c r="AE230" s="38"/>
      <c r="AT230" s="17" t="s">
        <v>176</v>
      </c>
      <c r="AU230" s="17" t="s">
        <v>85</v>
      </c>
    </row>
    <row r="231" s="12" customFormat="1" ht="22.8" customHeight="1">
      <c r="A231" s="12"/>
      <c r="B231" s="204"/>
      <c r="C231" s="205"/>
      <c r="D231" s="206" t="s">
        <v>75</v>
      </c>
      <c r="E231" s="219" t="s">
        <v>1530</v>
      </c>
      <c r="F231" s="219" t="s">
        <v>1531</v>
      </c>
      <c r="G231" s="205"/>
      <c r="H231" s="205"/>
      <c r="I231" s="208"/>
      <c r="J231" s="208"/>
      <c r="K231" s="220">
        <f>BK231</f>
        <v>0</v>
      </c>
      <c r="L231" s="205"/>
      <c r="M231" s="210"/>
      <c r="N231" s="211"/>
      <c r="O231" s="212"/>
      <c r="P231" s="212"/>
      <c r="Q231" s="213">
        <f>SUM(Q232:Q259)</f>
        <v>0</v>
      </c>
      <c r="R231" s="213">
        <f>SUM(R232:R259)</f>
        <v>0</v>
      </c>
      <c r="S231" s="212"/>
      <c r="T231" s="214">
        <f>SUM(T232:T259)</f>
        <v>0</v>
      </c>
      <c r="U231" s="212"/>
      <c r="V231" s="214">
        <f>SUM(V232:V259)</f>
        <v>0</v>
      </c>
      <c r="W231" s="212"/>
      <c r="X231" s="215">
        <f>SUM(X232:X259)</f>
        <v>0</v>
      </c>
      <c r="Y231" s="12"/>
      <c r="Z231" s="12"/>
      <c r="AA231" s="12"/>
      <c r="AB231" s="12"/>
      <c r="AC231" s="12"/>
      <c r="AD231" s="12"/>
      <c r="AE231" s="12"/>
      <c r="AR231" s="216" t="s">
        <v>85</v>
      </c>
      <c r="AT231" s="217" t="s">
        <v>75</v>
      </c>
      <c r="AU231" s="217" t="s">
        <v>83</v>
      </c>
      <c r="AY231" s="216" t="s">
        <v>168</v>
      </c>
      <c r="BK231" s="218">
        <f>SUM(BK232:BK259)</f>
        <v>0</v>
      </c>
    </row>
    <row r="232" s="2" customFormat="1" ht="24.15" customHeight="1">
      <c r="A232" s="38"/>
      <c r="B232" s="39"/>
      <c r="C232" s="221" t="s">
        <v>374</v>
      </c>
      <c r="D232" s="221" t="s">
        <v>171</v>
      </c>
      <c r="E232" s="222" t="s">
        <v>1532</v>
      </c>
      <c r="F232" s="223" t="s">
        <v>1533</v>
      </c>
      <c r="G232" s="224" t="s">
        <v>292</v>
      </c>
      <c r="H232" s="225">
        <v>1</v>
      </c>
      <c r="I232" s="226"/>
      <c r="J232" s="226"/>
      <c r="K232" s="227">
        <f>ROUND(P232*H232,2)</f>
        <v>0</v>
      </c>
      <c r="L232" s="223" t="s">
        <v>1</v>
      </c>
      <c r="M232" s="44"/>
      <c r="N232" s="228" t="s">
        <v>1</v>
      </c>
      <c r="O232" s="229" t="s">
        <v>39</v>
      </c>
      <c r="P232" s="230">
        <f>I232+J232</f>
        <v>0</v>
      </c>
      <c r="Q232" s="230">
        <f>ROUND(I232*H232,2)</f>
        <v>0</v>
      </c>
      <c r="R232" s="230">
        <f>ROUND(J232*H232,2)</f>
        <v>0</v>
      </c>
      <c r="S232" s="91"/>
      <c r="T232" s="231">
        <f>S232*H232</f>
        <v>0</v>
      </c>
      <c r="U232" s="231">
        <v>0</v>
      </c>
      <c r="V232" s="231">
        <f>U232*H232</f>
        <v>0</v>
      </c>
      <c r="W232" s="231">
        <v>0</v>
      </c>
      <c r="X232" s="232">
        <f>W232*H232</f>
        <v>0</v>
      </c>
      <c r="Y232" s="38"/>
      <c r="Z232" s="38"/>
      <c r="AA232" s="38"/>
      <c r="AB232" s="38"/>
      <c r="AC232" s="38"/>
      <c r="AD232" s="38"/>
      <c r="AE232" s="38"/>
      <c r="AR232" s="233" t="s">
        <v>198</v>
      </c>
      <c r="AT232" s="233" t="s">
        <v>171</v>
      </c>
      <c r="AU232" s="233" t="s">
        <v>85</v>
      </c>
      <c r="AY232" s="17" t="s">
        <v>168</v>
      </c>
      <c r="BE232" s="234">
        <f>IF(O232="základní",K232,0)</f>
        <v>0</v>
      </c>
      <c r="BF232" s="234">
        <f>IF(O232="snížená",K232,0)</f>
        <v>0</v>
      </c>
      <c r="BG232" s="234">
        <f>IF(O232="zákl. přenesená",K232,0)</f>
        <v>0</v>
      </c>
      <c r="BH232" s="234">
        <f>IF(O232="sníž. přenesená",K232,0)</f>
        <v>0</v>
      </c>
      <c r="BI232" s="234">
        <f>IF(O232="nulová",K232,0)</f>
        <v>0</v>
      </c>
      <c r="BJ232" s="17" t="s">
        <v>83</v>
      </c>
      <c r="BK232" s="234">
        <f>ROUND(P232*H232,2)</f>
        <v>0</v>
      </c>
      <c r="BL232" s="17" t="s">
        <v>198</v>
      </c>
      <c r="BM232" s="233" t="s">
        <v>377</v>
      </c>
    </row>
    <row r="233" s="2" customFormat="1">
      <c r="A233" s="38"/>
      <c r="B233" s="39"/>
      <c r="C233" s="40"/>
      <c r="D233" s="235" t="s">
        <v>176</v>
      </c>
      <c r="E233" s="40"/>
      <c r="F233" s="236" t="s">
        <v>1533</v>
      </c>
      <c r="G233" s="40"/>
      <c r="H233" s="40"/>
      <c r="I233" s="237"/>
      <c r="J233" s="237"/>
      <c r="K233" s="40"/>
      <c r="L233" s="40"/>
      <c r="M233" s="44"/>
      <c r="N233" s="238"/>
      <c r="O233" s="239"/>
      <c r="P233" s="91"/>
      <c r="Q233" s="91"/>
      <c r="R233" s="91"/>
      <c r="S233" s="91"/>
      <c r="T233" s="91"/>
      <c r="U233" s="91"/>
      <c r="V233" s="91"/>
      <c r="W233" s="91"/>
      <c r="X233" s="92"/>
      <c r="Y233" s="38"/>
      <c r="Z233" s="38"/>
      <c r="AA233" s="38"/>
      <c r="AB233" s="38"/>
      <c r="AC233" s="38"/>
      <c r="AD233" s="38"/>
      <c r="AE233" s="38"/>
      <c r="AT233" s="17" t="s">
        <v>176</v>
      </c>
      <c r="AU233" s="17" t="s">
        <v>85</v>
      </c>
    </row>
    <row r="234" s="2" customFormat="1" ht="24.15" customHeight="1">
      <c r="A234" s="38"/>
      <c r="B234" s="39"/>
      <c r="C234" s="221" t="s">
        <v>270</v>
      </c>
      <c r="D234" s="221" t="s">
        <v>171</v>
      </c>
      <c r="E234" s="222" t="s">
        <v>1534</v>
      </c>
      <c r="F234" s="223" t="s">
        <v>1535</v>
      </c>
      <c r="G234" s="224" t="s">
        <v>174</v>
      </c>
      <c r="H234" s="225">
        <v>2</v>
      </c>
      <c r="I234" s="226"/>
      <c r="J234" s="226"/>
      <c r="K234" s="227">
        <f>ROUND(P234*H234,2)</f>
        <v>0</v>
      </c>
      <c r="L234" s="223" t="s">
        <v>1</v>
      </c>
      <c r="M234" s="44"/>
      <c r="N234" s="228" t="s">
        <v>1</v>
      </c>
      <c r="O234" s="229" t="s">
        <v>39</v>
      </c>
      <c r="P234" s="230">
        <f>I234+J234</f>
        <v>0</v>
      </c>
      <c r="Q234" s="230">
        <f>ROUND(I234*H234,2)</f>
        <v>0</v>
      </c>
      <c r="R234" s="230">
        <f>ROUND(J234*H234,2)</f>
        <v>0</v>
      </c>
      <c r="S234" s="91"/>
      <c r="T234" s="231">
        <f>S234*H234</f>
        <v>0</v>
      </c>
      <c r="U234" s="231">
        <v>0</v>
      </c>
      <c r="V234" s="231">
        <f>U234*H234</f>
        <v>0</v>
      </c>
      <c r="W234" s="231">
        <v>0</v>
      </c>
      <c r="X234" s="232">
        <f>W234*H234</f>
        <v>0</v>
      </c>
      <c r="Y234" s="38"/>
      <c r="Z234" s="38"/>
      <c r="AA234" s="38"/>
      <c r="AB234" s="38"/>
      <c r="AC234" s="38"/>
      <c r="AD234" s="38"/>
      <c r="AE234" s="38"/>
      <c r="AR234" s="233" t="s">
        <v>198</v>
      </c>
      <c r="AT234" s="233" t="s">
        <v>171</v>
      </c>
      <c r="AU234" s="233" t="s">
        <v>85</v>
      </c>
      <c r="AY234" s="17" t="s">
        <v>168</v>
      </c>
      <c r="BE234" s="234">
        <f>IF(O234="základní",K234,0)</f>
        <v>0</v>
      </c>
      <c r="BF234" s="234">
        <f>IF(O234="snížená",K234,0)</f>
        <v>0</v>
      </c>
      <c r="BG234" s="234">
        <f>IF(O234="zákl. přenesená",K234,0)</f>
        <v>0</v>
      </c>
      <c r="BH234" s="234">
        <f>IF(O234="sníž. přenesená",K234,0)</f>
        <v>0</v>
      </c>
      <c r="BI234" s="234">
        <f>IF(O234="nulová",K234,0)</f>
        <v>0</v>
      </c>
      <c r="BJ234" s="17" t="s">
        <v>83</v>
      </c>
      <c r="BK234" s="234">
        <f>ROUND(P234*H234,2)</f>
        <v>0</v>
      </c>
      <c r="BL234" s="17" t="s">
        <v>198</v>
      </c>
      <c r="BM234" s="233" t="s">
        <v>382</v>
      </c>
    </row>
    <row r="235" s="2" customFormat="1">
      <c r="A235" s="38"/>
      <c r="B235" s="39"/>
      <c r="C235" s="40"/>
      <c r="D235" s="235" t="s">
        <v>176</v>
      </c>
      <c r="E235" s="40"/>
      <c r="F235" s="236" t="s">
        <v>1535</v>
      </c>
      <c r="G235" s="40"/>
      <c r="H235" s="40"/>
      <c r="I235" s="237"/>
      <c r="J235" s="237"/>
      <c r="K235" s="40"/>
      <c r="L235" s="40"/>
      <c r="M235" s="44"/>
      <c r="N235" s="238"/>
      <c r="O235" s="239"/>
      <c r="P235" s="91"/>
      <c r="Q235" s="91"/>
      <c r="R235" s="91"/>
      <c r="S235" s="91"/>
      <c r="T235" s="91"/>
      <c r="U235" s="91"/>
      <c r="V235" s="91"/>
      <c r="W235" s="91"/>
      <c r="X235" s="92"/>
      <c r="Y235" s="38"/>
      <c r="Z235" s="38"/>
      <c r="AA235" s="38"/>
      <c r="AB235" s="38"/>
      <c r="AC235" s="38"/>
      <c r="AD235" s="38"/>
      <c r="AE235" s="38"/>
      <c r="AT235" s="17" t="s">
        <v>176</v>
      </c>
      <c r="AU235" s="17" t="s">
        <v>85</v>
      </c>
    </row>
    <row r="236" s="2" customFormat="1" ht="16.5" customHeight="1">
      <c r="A236" s="38"/>
      <c r="B236" s="39"/>
      <c r="C236" s="221" t="s">
        <v>383</v>
      </c>
      <c r="D236" s="221" t="s">
        <v>171</v>
      </c>
      <c r="E236" s="222" t="s">
        <v>1808</v>
      </c>
      <c r="F236" s="223" t="s">
        <v>1809</v>
      </c>
      <c r="G236" s="224" t="s">
        <v>174</v>
      </c>
      <c r="H236" s="225">
        <v>1</v>
      </c>
      <c r="I236" s="226"/>
      <c r="J236" s="226"/>
      <c r="K236" s="227">
        <f>ROUND(P236*H236,2)</f>
        <v>0</v>
      </c>
      <c r="L236" s="223" t="s">
        <v>1</v>
      </c>
      <c r="M236" s="44"/>
      <c r="N236" s="228" t="s">
        <v>1</v>
      </c>
      <c r="O236" s="229" t="s">
        <v>39</v>
      </c>
      <c r="P236" s="230">
        <f>I236+J236</f>
        <v>0</v>
      </c>
      <c r="Q236" s="230">
        <f>ROUND(I236*H236,2)</f>
        <v>0</v>
      </c>
      <c r="R236" s="230">
        <f>ROUND(J236*H236,2)</f>
        <v>0</v>
      </c>
      <c r="S236" s="91"/>
      <c r="T236" s="231">
        <f>S236*H236</f>
        <v>0</v>
      </c>
      <c r="U236" s="231">
        <v>0</v>
      </c>
      <c r="V236" s="231">
        <f>U236*H236</f>
        <v>0</v>
      </c>
      <c r="W236" s="231">
        <v>0</v>
      </c>
      <c r="X236" s="232">
        <f>W236*H236</f>
        <v>0</v>
      </c>
      <c r="Y236" s="38"/>
      <c r="Z236" s="38"/>
      <c r="AA236" s="38"/>
      <c r="AB236" s="38"/>
      <c r="AC236" s="38"/>
      <c r="AD236" s="38"/>
      <c r="AE236" s="38"/>
      <c r="AR236" s="233" t="s">
        <v>198</v>
      </c>
      <c r="AT236" s="233" t="s">
        <v>171</v>
      </c>
      <c r="AU236" s="233" t="s">
        <v>85</v>
      </c>
      <c r="AY236" s="17" t="s">
        <v>168</v>
      </c>
      <c r="BE236" s="234">
        <f>IF(O236="základní",K236,0)</f>
        <v>0</v>
      </c>
      <c r="BF236" s="234">
        <f>IF(O236="snížená",K236,0)</f>
        <v>0</v>
      </c>
      <c r="BG236" s="234">
        <f>IF(O236="zákl. přenesená",K236,0)</f>
        <v>0</v>
      </c>
      <c r="BH236" s="234">
        <f>IF(O236="sníž. přenesená",K236,0)</f>
        <v>0</v>
      </c>
      <c r="BI236" s="234">
        <f>IF(O236="nulová",K236,0)</f>
        <v>0</v>
      </c>
      <c r="BJ236" s="17" t="s">
        <v>83</v>
      </c>
      <c r="BK236" s="234">
        <f>ROUND(P236*H236,2)</f>
        <v>0</v>
      </c>
      <c r="BL236" s="17" t="s">
        <v>198</v>
      </c>
      <c r="BM236" s="233" t="s">
        <v>386</v>
      </c>
    </row>
    <row r="237" s="2" customFormat="1">
      <c r="A237" s="38"/>
      <c r="B237" s="39"/>
      <c r="C237" s="40"/>
      <c r="D237" s="235" t="s">
        <v>176</v>
      </c>
      <c r="E237" s="40"/>
      <c r="F237" s="236" t="s">
        <v>1809</v>
      </c>
      <c r="G237" s="40"/>
      <c r="H237" s="40"/>
      <c r="I237" s="237"/>
      <c r="J237" s="237"/>
      <c r="K237" s="40"/>
      <c r="L237" s="40"/>
      <c r="M237" s="44"/>
      <c r="N237" s="238"/>
      <c r="O237" s="239"/>
      <c r="P237" s="91"/>
      <c r="Q237" s="91"/>
      <c r="R237" s="91"/>
      <c r="S237" s="91"/>
      <c r="T237" s="91"/>
      <c r="U237" s="91"/>
      <c r="V237" s="91"/>
      <c r="W237" s="91"/>
      <c r="X237" s="92"/>
      <c r="Y237" s="38"/>
      <c r="Z237" s="38"/>
      <c r="AA237" s="38"/>
      <c r="AB237" s="38"/>
      <c r="AC237" s="38"/>
      <c r="AD237" s="38"/>
      <c r="AE237" s="38"/>
      <c r="AT237" s="17" t="s">
        <v>176</v>
      </c>
      <c r="AU237" s="17" t="s">
        <v>85</v>
      </c>
    </row>
    <row r="238" s="2" customFormat="1" ht="16.5" customHeight="1">
      <c r="A238" s="38"/>
      <c r="B238" s="39"/>
      <c r="C238" s="262" t="s">
        <v>274</v>
      </c>
      <c r="D238" s="262" t="s">
        <v>304</v>
      </c>
      <c r="E238" s="263" t="s">
        <v>1810</v>
      </c>
      <c r="F238" s="264" t="s">
        <v>1811</v>
      </c>
      <c r="G238" s="265" t="s">
        <v>292</v>
      </c>
      <c r="H238" s="266">
        <v>1</v>
      </c>
      <c r="I238" s="267"/>
      <c r="J238" s="268"/>
      <c r="K238" s="269">
        <f>ROUND(P238*H238,2)</f>
        <v>0</v>
      </c>
      <c r="L238" s="264" t="s">
        <v>1</v>
      </c>
      <c r="M238" s="270"/>
      <c r="N238" s="271" t="s">
        <v>1</v>
      </c>
      <c r="O238" s="229" t="s">
        <v>39</v>
      </c>
      <c r="P238" s="230">
        <f>I238+J238</f>
        <v>0</v>
      </c>
      <c r="Q238" s="230">
        <f>ROUND(I238*H238,2)</f>
        <v>0</v>
      </c>
      <c r="R238" s="230">
        <f>ROUND(J238*H238,2)</f>
        <v>0</v>
      </c>
      <c r="S238" s="91"/>
      <c r="T238" s="231">
        <f>S238*H238</f>
        <v>0</v>
      </c>
      <c r="U238" s="231">
        <v>0</v>
      </c>
      <c r="V238" s="231">
        <f>U238*H238</f>
        <v>0</v>
      </c>
      <c r="W238" s="231">
        <v>0</v>
      </c>
      <c r="X238" s="232">
        <f>W238*H238</f>
        <v>0</v>
      </c>
      <c r="Y238" s="38"/>
      <c r="Z238" s="38"/>
      <c r="AA238" s="38"/>
      <c r="AB238" s="38"/>
      <c r="AC238" s="38"/>
      <c r="AD238" s="38"/>
      <c r="AE238" s="38"/>
      <c r="AR238" s="233" t="s">
        <v>236</v>
      </c>
      <c r="AT238" s="233" t="s">
        <v>304</v>
      </c>
      <c r="AU238" s="233" t="s">
        <v>85</v>
      </c>
      <c r="AY238" s="17" t="s">
        <v>168</v>
      </c>
      <c r="BE238" s="234">
        <f>IF(O238="základní",K238,0)</f>
        <v>0</v>
      </c>
      <c r="BF238" s="234">
        <f>IF(O238="snížená",K238,0)</f>
        <v>0</v>
      </c>
      <c r="BG238" s="234">
        <f>IF(O238="zákl. přenesená",K238,0)</f>
        <v>0</v>
      </c>
      <c r="BH238" s="234">
        <f>IF(O238="sníž. přenesená",K238,0)</f>
        <v>0</v>
      </c>
      <c r="BI238" s="234">
        <f>IF(O238="nulová",K238,0)</f>
        <v>0</v>
      </c>
      <c r="BJ238" s="17" t="s">
        <v>83</v>
      </c>
      <c r="BK238" s="234">
        <f>ROUND(P238*H238,2)</f>
        <v>0</v>
      </c>
      <c r="BL238" s="17" t="s">
        <v>198</v>
      </c>
      <c r="BM238" s="233" t="s">
        <v>390</v>
      </c>
    </row>
    <row r="239" s="2" customFormat="1">
      <c r="A239" s="38"/>
      <c r="B239" s="39"/>
      <c r="C239" s="40"/>
      <c r="D239" s="235" t="s">
        <v>176</v>
      </c>
      <c r="E239" s="40"/>
      <c r="F239" s="236" t="s">
        <v>1811</v>
      </c>
      <c r="G239" s="40"/>
      <c r="H239" s="40"/>
      <c r="I239" s="237"/>
      <c r="J239" s="237"/>
      <c r="K239" s="40"/>
      <c r="L239" s="40"/>
      <c r="M239" s="44"/>
      <c r="N239" s="238"/>
      <c r="O239" s="239"/>
      <c r="P239" s="91"/>
      <c r="Q239" s="91"/>
      <c r="R239" s="91"/>
      <c r="S239" s="91"/>
      <c r="T239" s="91"/>
      <c r="U239" s="91"/>
      <c r="V239" s="91"/>
      <c r="W239" s="91"/>
      <c r="X239" s="92"/>
      <c r="Y239" s="38"/>
      <c r="Z239" s="38"/>
      <c r="AA239" s="38"/>
      <c r="AB239" s="38"/>
      <c r="AC239" s="38"/>
      <c r="AD239" s="38"/>
      <c r="AE239" s="38"/>
      <c r="AT239" s="17" t="s">
        <v>176</v>
      </c>
      <c r="AU239" s="17" t="s">
        <v>85</v>
      </c>
    </row>
    <row r="240" s="2" customFormat="1" ht="24.15" customHeight="1">
      <c r="A240" s="38"/>
      <c r="B240" s="39"/>
      <c r="C240" s="221" t="s">
        <v>391</v>
      </c>
      <c r="D240" s="221" t="s">
        <v>171</v>
      </c>
      <c r="E240" s="222" t="s">
        <v>1812</v>
      </c>
      <c r="F240" s="223" t="s">
        <v>1813</v>
      </c>
      <c r="G240" s="224" t="s">
        <v>174</v>
      </c>
      <c r="H240" s="225">
        <v>1</v>
      </c>
      <c r="I240" s="226"/>
      <c r="J240" s="226"/>
      <c r="K240" s="227">
        <f>ROUND(P240*H240,2)</f>
        <v>0</v>
      </c>
      <c r="L240" s="223" t="s">
        <v>1</v>
      </c>
      <c r="M240" s="44"/>
      <c r="N240" s="228" t="s">
        <v>1</v>
      </c>
      <c r="O240" s="229" t="s">
        <v>39</v>
      </c>
      <c r="P240" s="230">
        <f>I240+J240</f>
        <v>0</v>
      </c>
      <c r="Q240" s="230">
        <f>ROUND(I240*H240,2)</f>
        <v>0</v>
      </c>
      <c r="R240" s="230">
        <f>ROUND(J240*H240,2)</f>
        <v>0</v>
      </c>
      <c r="S240" s="91"/>
      <c r="T240" s="231">
        <f>S240*H240</f>
        <v>0</v>
      </c>
      <c r="U240" s="231">
        <v>0</v>
      </c>
      <c r="V240" s="231">
        <f>U240*H240</f>
        <v>0</v>
      </c>
      <c r="W240" s="231">
        <v>0</v>
      </c>
      <c r="X240" s="232">
        <f>W240*H240</f>
        <v>0</v>
      </c>
      <c r="Y240" s="38"/>
      <c r="Z240" s="38"/>
      <c r="AA240" s="38"/>
      <c r="AB240" s="38"/>
      <c r="AC240" s="38"/>
      <c r="AD240" s="38"/>
      <c r="AE240" s="38"/>
      <c r="AR240" s="233" t="s">
        <v>198</v>
      </c>
      <c r="AT240" s="233" t="s">
        <v>171</v>
      </c>
      <c r="AU240" s="233" t="s">
        <v>85</v>
      </c>
      <c r="AY240" s="17" t="s">
        <v>168</v>
      </c>
      <c r="BE240" s="234">
        <f>IF(O240="základní",K240,0)</f>
        <v>0</v>
      </c>
      <c r="BF240" s="234">
        <f>IF(O240="snížená",K240,0)</f>
        <v>0</v>
      </c>
      <c r="BG240" s="234">
        <f>IF(O240="zákl. přenesená",K240,0)</f>
        <v>0</v>
      </c>
      <c r="BH240" s="234">
        <f>IF(O240="sníž. přenesená",K240,0)</f>
        <v>0</v>
      </c>
      <c r="BI240" s="234">
        <f>IF(O240="nulová",K240,0)</f>
        <v>0</v>
      </c>
      <c r="BJ240" s="17" t="s">
        <v>83</v>
      </c>
      <c r="BK240" s="234">
        <f>ROUND(P240*H240,2)</f>
        <v>0</v>
      </c>
      <c r="BL240" s="17" t="s">
        <v>198</v>
      </c>
      <c r="BM240" s="233" t="s">
        <v>394</v>
      </c>
    </row>
    <row r="241" s="2" customFormat="1">
      <c r="A241" s="38"/>
      <c r="B241" s="39"/>
      <c r="C241" s="40"/>
      <c r="D241" s="235" t="s">
        <v>176</v>
      </c>
      <c r="E241" s="40"/>
      <c r="F241" s="236" t="s">
        <v>1813</v>
      </c>
      <c r="G241" s="40"/>
      <c r="H241" s="40"/>
      <c r="I241" s="237"/>
      <c r="J241" s="237"/>
      <c r="K241" s="40"/>
      <c r="L241" s="40"/>
      <c r="M241" s="44"/>
      <c r="N241" s="238"/>
      <c r="O241" s="239"/>
      <c r="P241" s="91"/>
      <c r="Q241" s="91"/>
      <c r="R241" s="91"/>
      <c r="S241" s="91"/>
      <c r="T241" s="91"/>
      <c r="U241" s="91"/>
      <c r="V241" s="91"/>
      <c r="W241" s="91"/>
      <c r="X241" s="92"/>
      <c r="Y241" s="38"/>
      <c r="Z241" s="38"/>
      <c r="AA241" s="38"/>
      <c r="AB241" s="38"/>
      <c r="AC241" s="38"/>
      <c r="AD241" s="38"/>
      <c r="AE241" s="38"/>
      <c r="AT241" s="17" t="s">
        <v>176</v>
      </c>
      <c r="AU241" s="17" t="s">
        <v>85</v>
      </c>
    </row>
    <row r="242" s="2" customFormat="1" ht="16.5" customHeight="1">
      <c r="A242" s="38"/>
      <c r="B242" s="39"/>
      <c r="C242" s="221" t="s">
        <v>278</v>
      </c>
      <c r="D242" s="221" t="s">
        <v>171</v>
      </c>
      <c r="E242" s="222" t="s">
        <v>1536</v>
      </c>
      <c r="F242" s="223" t="s">
        <v>1537</v>
      </c>
      <c r="G242" s="224" t="s">
        <v>292</v>
      </c>
      <c r="H242" s="225">
        <v>1</v>
      </c>
      <c r="I242" s="226"/>
      <c r="J242" s="226"/>
      <c r="K242" s="227">
        <f>ROUND(P242*H242,2)</f>
        <v>0</v>
      </c>
      <c r="L242" s="223" t="s">
        <v>1</v>
      </c>
      <c r="M242" s="44"/>
      <c r="N242" s="228" t="s">
        <v>1</v>
      </c>
      <c r="O242" s="229" t="s">
        <v>39</v>
      </c>
      <c r="P242" s="230">
        <f>I242+J242</f>
        <v>0</v>
      </c>
      <c r="Q242" s="230">
        <f>ROUND(I242*H242,2)</f>
        <v>0</v>
      </c>
      <c r="R242" s="230">
        <f>ROUND(J242*H242,2)</f>
        <v>0</v>
      </c>
      <c r="S242" s="91"/>
      <c r="T242" s="231">
        <f>S242*H242</f>
        <v>0</v>
      </c>
      <c r="U242" s="231">
        <v>0</v>
      </c>
      <c r="V242" s="231">
        <f>U242*H242</f>
        <v>0</v>
      </c>
      <c r="W242" s="231">
        <v>0</v>
      </c>
      <c r="X242" s="232">
        <f>W242*H242</f>
        <v>0</v>
      </c>
      <c r="Y242" s="38"/>
      <c r="Z242" s="38"/>
      <c r="AA242" s="38"/>
      <c r="AB242" s="38"/>
      <c r="AC242" s="38"/>
      <c r="AD242" s="38"/>
      <c r="AE242" s="38"/>
      <c r="AR242" s="233" t="s">
        <v>198</v>
      </c>
      <c r="AT242" s="233" t="s">
        <v>171</v>
      </c>
      <c r="AU242" s="233" t="s">
        <v>85</v>
      </c>
      <c r="AY242" s="17" t="s">
        <v>168</v>
      </c>
      <c r="BE242" s="234">
        <f>IF(O242="základní",K242,0)</f>
        <v>0</v>
      </c>
      <c r="BF242" s="234">
        <f>IF(O242="snížená",K242,0)</f>
        <v>0</v>
      </c>
      <c r="BG242" s="234">
        <f>IF(O242="zákl. přenesená",K242,0)</f>
        <v>0</v>
      </c>
      <c r="BH242" s="234">
        <f>IF(O242="sníž. přenesená",K242,0)</f>
        <v>0</v>
      </c>
      <c r="BI242" s="234">
        <f>IF(O242="nulová",K242,0)</f>
        <v>0</v>
      </c>
      <c r="BJ242" s="17" t="s">
        <v>83</v>
      </c>
      <c r="BK242" s="234">
        <f>ROUND(P242*H242,2)</f>
        <v>0</v>
      </c>
      <c r="BL242" s="17" t="s">
        <v>198</v>
      </c>
      <c r="BM242" s="233" t="s">
        <v>397</v>
      </c>
    </row>
    <row r="243" s="2" customFormat="1">
      <c r="A243" s="38"/>
      <c r="B243" s="39"/>
      <c r="C243" s="40"/>
      <c r="D243" s="235" t="s">
        <v>176</v>
      </c>
      <c r="E243" s="40"/>
      <c r="F243" s="236" t="s">
        <v>1537</v>
      </c>
      <c r="G243" s="40"/>
      <c r="H243" s="40"/>
      <c r="I243" s="237"/>
      <c r="J243" s="237"/>
      <c r="K243" s="40"/>
      <c r="L243" s="40"/>
      <c r="M243" s="44"/>
      <c r="N243" s="238"/>
      <c r="O243" s="239"/>
      <c r="P243" s="91"/>
      <c r="Q243" s="91"/>
      <c r="R243" s="91"/>
      <c r="S243" s="91"/>
      <c r="T243" s="91"/>
      <c r="U243" s="91"/>
      <c r="V243" s="91"/>
      <c r="W243" s="91"/>
      <c r="X243" s="92"/>
      <c r="Y243" s="38"/>
      <c r="Z243" s="38"/>
      <c r="AA243" s="38"/>
      <c r="AB243" s="38"/>
      <c r="AC243" s="38"/>
      <c r="AD243" s="38"/>
      <c r="AE243" s="38"/>
      <c r="AT243" s="17" t="s">
        <v>176</v>
      </c>
      <c r="AU243" s="17" t="s">
        <v>85</v>
      </c>
    </row>
    <row r="244" s="2" customFormat="1" ht="21.75" customHeight="1">
      <c r="A244" s="38"/>
      <c r="B244" s="39"/>
      <c r="C244" s="221" t="s">
        <v>400</v>
      </c>
      <c r="D244" s="221" t="s">
        <v>171</v>
      </c>
      <c r="E244" s="222" t="s">
        <v>1538</v>
      </c>
      <c r="F244" s="223" t="s">
        <v>1539</v>
      </c>
      <c r="G244" s="224" t="s">
        <v>174</v>
      </c>
      <c r="H244" s="225">
        <v>2</v>
      </c>
      <c r="I244" s="226"/>
      <c r="J244" s="226"/>
      <c r="K244" s="227">
        <f>ROUND(P244*H244,2)</f>
        <v>0</v>
      </c>
      <c r="L244" s="223" t="s">
        <v>1</v>
      </c>
      <c r="M244" s="44"/>
      <c r="N244" s="228" t="s">
        <v>1</v>
      </c>
      <c r="O244" s="229" t="s">
        <v>39</v>
      </c>
      <c r="P244" s="230">
        <f>I244+J244</f>
        <v>0</v>
      </c>
      <c r="Q244" s="230">
        <f>ROUND(I244*H244,2)</f>
        <v>0</v>
      </c>
      <c r="R244" s="230">
        <f>ROUND(J244*H244,2)</f>
        <v>0</v>
      </c>
      <c r="S244" s="91"/>
      <c r="T244" s="231">
        <f>S244*H244</f>
        <v>0</v>
      </c>
      <c r="U244" s="231">
        <v>0</v>
      </c>
      <c r="V244" s="231">
        <f>U244*H244</f>
        <v>0</v>
      </c>
      <c r="W244" s="231">
        <v>0</v>
      </c>
      <c r="X244" s="232">
        <f>W244*H244</f>
        <v>0</v>
      </c>
      <c r="Y244" s="38"/>
      <c r="Z244" s="38"/>
      <c r="AA244" s="38"/>
      <c r="AB244" s="38"/>
      <c r="AC244" s="38"/>
      <c r="AD244" s="38"/>
      <c r="AE244" s="38"/>
      <c r="AR244" s="233" t="s">
        <v>198</v>
      </c>
      <c r="AT244" s="233" t="s">
        <v>171</v>
      </c>
      <c r="AU244" s="233" t="s">
        <v>85</v>
      </c>
      <c r="AY244" s="17" t="s">
        <v>168</v>
      </c>
      <c r="BE244" s="234">
        <f>IF(O244="základní",K244,0)</f>
        <v>0</v>
      </c>
      <c r="BF244" s="234">
        <f>IF(O244="snížená",K244,0)</f>
        <v>0</v>
      </c>
      <c r="BG244" s="234">
        <f>IF(O244="zákl. přenesená",K244,0)</f>
        <v>0</v>
      </c>
      <c r="BH244" s="234">
        <f>IF(O244="sníž. přenesená",K244,0)</f>
        <v>0</v>
      </c>
      <c r="BI244" s="234">
        <f>IF(O244="nulová",K244,0)</f>
        <v>0</v>
      </c>
      <c r="BJ244" s="17" t="s">
        <v>83</v>
      </c>
      <c r="BK244" s="234">
        <f>ROUND(P244*H244,2)</f>
        <v>0</v>
      </c>
      <c r="BL244" s="17" t="s">
        <v>198</v>
      </c>
      <c r="BM244" s="233" t="s">
        <v>403</v>
      </c>
    </row>
    <row r="245" s="2" customFormat="1">
      <c r="A245" s="38"/>
      <c r="B245" s="39"/>
      <c r="C245" s="40"/>
      <c r="D245" s="235" t="s">
        <v>176</v>
      </c>
      <c r="E245" s="40"/>
      <c r="F245" s="236" t="s">
        <v>1539</v>
      </c>
      <c r="G245" s="40"/>
      <c r="H245" s="40"/>
      <c r="I245" s="237"/>
      <c r="J245" s="237"/>
      <c r="K245" s="40"/>
      <c r="L245" s="40"/>
      <c r="M245" s="44"/>
      <c r="N245" s="238"/>
      <c r="O245" s="239"/>
      <c r="P245" s="91"/>
      <c r="Q245" s="91"/>
      <c r="R245" s="91"/>
      <c r="S245" s="91"/>
      <c r="T245" s="91"/>
      <c r="U245" s="91"/>
      <c r="V245" s="91"/>
      <c r="W245" s="91"/>
      <c r="X245" s="92"/>
      <c r="Y245" s="38"/>
      <c r="Z245" s="38"/>
      <c r="AA245" s="38"/>
      <c r="AB245" s="38"/>
      <c r="AC245" s="38"/>
      <c r="AD245" s="38"/>
      <c r="AE245" s="38"/>
      <c r="AT245" s="17" t="s">
        <v>176</v>
      </c>
      <c r="AU245" s="17" t="s">
        <v>85</v>
      </c>
    </row>
    <row r="246" s="2" customFormat="1" ht="16.5" customHeight="1">
      <c r="A246" s="38"/>
      <c r="B246" s="39"/>
      <c r="C246" s="262" t="s">
        <v>286</v>
      </c>
      <c r="D246" s="262" t="s">
        <v>304</v>
      </c>
      <c r="E246" s="263" t="s">
        <v>1540</v>
      </c>
      <c r="F246" s="264" t="s">
        <v>1541</v>
      </c>
      <c r="G246" s="265" t="s">
        <v>292</v>
      </c>
      <c r="H246" s="266">
        <v>2</v>
      </c>
      <c r="I246" s="267"/>
      <c r="J246" s="268"/>
      <c r="K246" s="269">
        <f>ROUND(P246*H246,2)</f>
        <v>0</v>
      </c>
      <c r="L246" s="264" t="s">
        <v>1</v>
      </c>
      <c r="M246" s="270"/>
      <c r="N246" s="271" t="s">
        <v>1</v>
      </c>
      <c r="O246" s="229" t="s">
        <v>39</v>
      </c>
      <c r="P246" s="230">
        <f>I246+J246</f>
        <v>0</v>
      </c>
      <c r="Q246" s="230">
        <f>ROUND(I246*H246,2)</f>
        <v>0</v>
      </c>
      <c r="R246" s="230">
        <f>ROUND(J246*H246,2)</f>
        <v>0</v>
      </c>
      <c r="S246" s="91"/>
      <c r="T246" s="231">
        <f>S246*H246</f>
        <v>0</v>
      </c>
      <c r="U246" s="231">
        <v>0</v>
      </c>
      <c r="V246" s="231">
        <f>U246*H246</f>
        <v>0</v>
      </c>
      <c r="W246" s="231">
        <v>0</v>
      </c>
      <c r="X246" s="232">
        <f>W246*H246</f>
        <v>0</v>
      </c>
      <c r="Y246" s="38"/>
      <c r="Z246" s="38"/>
      <c r="AA246" s="38"/>
      <c r="AB246" s="38"/>
      <c r="AC246" s="38"/>
      <c r="AD246" s="38"/>
      <c r="AE246" s="38"/>
      <c r="AR246" s="233" t="s">
        <v>236</v>
      </c>
      <c r="AT246" s="233" t="s">
        <v>304</v>
      </c>
      <c r="AU246" s="233" t="s">
        <v>85</v>
      </c>
      <c r="AY246" s="17" t="s">
        <v>168</v>
      </c>
      <c r="BE246" s="234">
        <f>IF(O246="základní",K246,0)</f>
        <v>0</v>
      </c>
      <c r="BF246" s="234">
        <f>IF(O246="snížená",K246,0)</f>
        <v>0</v>
      </c>
      <c r="BG246" s="234">
        <f>IF(O246="zákl. přenesená",K246,0)</f>
        <v>0</v>
      </c>
      <c r="BH246" s="234">
        <f>IF(O246="sníž. přenesená",K246,0)</f>
        <v>0</v>
      </c>
      <c r="BI246" s="234">
        <f>IF(O246="nulová",K246,0)</f>
        <v>0</v>
      </c>
      <c r="BJ246" s="17" t="s">
        <v>83</v>
      </c>
      <c r="BK246" s="234">
        <f>ROUND(P246*H246,2)</f>
        <v>0</v>
      </c>
      <c r="BL246" s="17" t="s">
        <v>198</v>
      </c>
      <c r="BM246" s="233" t="s">
        <v>406</v>
      </c>
    </row>
    <row r="247" s="2" customFormat="1">
      <c r="A247" s="38"/>
      <c r="B247" s="39"/>
      <c r="C247" s="40"/>
      <c r="D247" s="235" t="s">
        <v>176</v>
      </c>
      <c r="E247" s="40"/>
      <c r="F247" s="236" t="s">
        <v>1541</v>
      </c>
      <c r="G247" s="40"/>
      <c r="H247" s="40"/>
      <c r="I247" s="237"/>
      <c r="J247" s="237"/>
      <c r="K247" s="40"/>
      <c r="L247" s="40"/>
      <c r="M247" s="44"/>
      <c r="N247" s="238"/>
      <c r="O247" s="239"/>
      <c r="P247" s="91"/>
      <c r="Q247" s="91"/>
      <c r="R247" s="91"/>
      <c r="S247" s="91"/>
      <c r="T247" s="91"/>
      <c r="U247" s="91"/>
      <c r="V247" s="91"/>
      <c r="W247" s="91"/>
      <c r="X247" s="92"/>
      <c r="Y247" s="38"/>
      <c r="Z247" s="38"/>
      <c r="AA247" s="38"/>
      <c r="AB247" s="38"/>
      <c r="AC247" s="38"/>
      <c r="AD247" s="38"/>
      <c r="AE247" s="38"/>
      <c r="AT247" s="17" t="s">
        <v>176</v>
      </c>
      <c r="AU247" s="17" t="s">
        <v>85</v>
      </c>
    </row>
    <row r="248" s="2" customFormat="1" ht="16.5" customHeight="1">
      <c r="A248" s="38"/>
      <c r="B248" s="39"/>
      <c r="C248" s="221" t="s">
        <v>409</v>
      </c>
      <c r="D248" s="221" t="s">
        <v>171</v>
      </c>
      <c r="E248" s="222" t="s">
        <v>1542</v>
      </c>
      <c r="F248" s="223" t="s">
        <v>1543</v>
      </c>
      <c r="G248" s="224" t="s">
        <v>174</v>
      </c>
      <c r="H248" s="225">
        <v>1</v>
      </c>
      <c r="I248" s="226"/>
      <c r="J248" s="226"/>
      <c r="K248" s="227">
        <f>ROUND(P248*H248,2)</f>
        <v>0</v>
      </c>
      <c r="L248" s="223" t="s">
        <v>1</v>
      </c>
      <c r="M248" s="44"/>
      <c r="N248" s="228" t="s">
        <v>1</v>
      </c>
      <c r="O248" s="229" t="s">
        <v>39</v>
      </c>
      <c r="P248" s="230">
        <f>I248+J248</f>
        <v>0</v>
      </c>
      <c r="Q248" s="230">
        <f>ROUND(I248*H248,2)</f>
        <v>0</v>
      </c>
      <c r="R248" s="230">
        <f>ROUND(J248*H248,2)</f>
        <v>0</v>
      </c>
      <c r="S248" s="91"/>
      <c r="T248" s="231">
        <f>S248*H248</f>
        <v>0</v>
      </c>
      <c r="U248" s="231">
        <v>0</v>
      </c>
      <c r="V248" s="231">
        <f>U248*H248</f>
        <v>0</v>
      </c>
      <c r="W248" s="231">
        <v>0</v>
      </c>
      <c r="X248" s="232">
        <f>W248*H248</f>
        <v>0</v>
      </c>
      <c r="Y248" s="38"/>
      <c r="Z248" s="38"/>
      <c r="AA248" s="38"/>
      <c r="AB248" s="38"/>
      <c r="AC248" s="38"/>
      <c r="AD248" s="38"/>
      <c r="AE248" s="38"/>
      <c r="AR248" s="233" t="s">
        <v>198</v>
      </c>
      <c r="AT248" s="233" t="s">
        <v>171</v>
      </c>
      <c r="AU248" s="233" t="s">
        <v>85</v>
      </c>
      <c r="AY248" s="17" t="s">
        <v>168</v>
      </c>
      <c r="BE248" s="234">
        <f>IF(O248="základní",K248,0)</f>
        <v>0</v>
      </c>
      <c r="BF248" s="234">
        <f>IF(O248="snížená",K248,0)</f>
        <v>0</v>
      </c>
      <c r="BG248" s="234">
        <f>IF(O248="zákl. přenesená",K248,0)</f>
        <v>0</v>
      </c>
      <c r="BH248" s="234">
        <f>IF(O248="sníž. přenesená",K248,0)</f>
        <v>0</v>
      </c>
      <c r="BI248" s="234">
        <f>IF(O248="nulová",K248,0)</f>
        <v>0</v>
      </c>
      <c r="BJ248" s="17" t="s">
        <v>83</v>
      </c>
      <c r="BK248" s="234">
        <f>ROUND(P248*H248,2)</f>
        <v>0</v>
      </c>
      <c r="BL248" s="17" t="s">
        <v>198</v>
      </c>
      <c r="BM248" s="233" t="s">
        <v>412</v>
      </c>
    </row>
    <row r="249" s="2" customFormat="1">
      <c r="A249" s="38"/>
      <c r="B249" s="39"/>
      <c r="C249" s="40"/>
      <c r="D249" s="235" t="s">
        <v>176</v>
      </c>
      <c r="E249" s="40"/>
      <c r="F249" s="236" t="s">
        <v>1543</v>
      </c>
      <c r="G249" s="40"/>
      <c r="H249" s="40"/>
      <c r="I249" s="237"/>
      <c r="J249" s="237"/>
      <c r="K249" s="40"/>
      <c r="L249" s="40"/>
      <c r="M249" s="44"/>
      <c r="N249" s="238"/>
      <c r="O249" s="239"/>
      <c r="P249" s="91"/>
      <c r="Q249" s="91"/>
      <c r="R249" s="91"/>
      <c r="S249" s="91"/>
      <c r="T249" s="91"/>
      <c r="U249" s="91"/>
      <c r="V249" s="91"/>
      <c r="W249" s="91"/>
      <c r="X249" s="92"/>
      <c r="Y249" s="38"/>
      <c r="Z249" s="38"/>
      <c r="AA249" s="38"/>
      <c r="AB249" s="38"/>
      <c r="AC249" s="38"/>
      <c r="AD249" s="38"/>
      <c r="AE249" s="38"/>
      <c r="AT249" s="17" t="s">
        <v>176</v>
      </c>
      <c r="AU249" s="17" t="s">
        <v>85</v>
      </c>
    </row>
    <row r="250" s="2" customFormat="1" ht="24.15" customHeight="1">
      <c r="A250" s="38"/>
      <c r="B250" s="39"/>
      <c r="C250" s="221" t="s">
        <v>293</v>
      </c>
      <c r="D250" s="221" t="s">
        <v>171</v>
      </c>
      <c r="E250" s="222" t="s">
        <v>1814</v>
      </c>
      <c r="F250" s="223" t="s">
        <v>1815</v>
      </c>
      <c r="G250" s="224" t="s">
        <v>174</v>
      </c>
      <c r="H250" s="225">
        <v>1</v>
      </c>
      <c r="I250" s="226"/>
      <c r="J250" s="226"/>
      <c r="K250" s="227">
        <f>ROUND(P250*H250,2)</f>
        <v>0</v>
      </c>
      <c r="L250" s="223" t="s">
        <v>1</v>
      </c>
      <c r="M250" s="44"/>
      <c r="N250" s="228" t="s">
        <v>1</v>
      </c>
      <c r="O250" s="229" t="s">
        <v>39</v>
      </c>
      <c r="P250" s="230">
        <f>I250+J250</f>
        <v>0</v>
      </c>
      <c r="Q250" s="230">
        <f>ROUND(I250*H250,2)</f>
        <v>0</v>
      </c>
      <c r="R250" s="230">
        <f>ROUND(J250*H250,2)</f>
        <v>0</v>
      </c>
      <c r="S250" s="91"/>
      <c r="T250" s="231">
        <f>S250*H250</f>
        <v>0</v>
      </c>
      <c r="U250" s="231">
        <v>0</v>
      </c>
      <c r="V250" s="231">
        <f>U250*H250</f>
        <v>0</v>
      </c>
      <c r="W250" s="231">
        <v>0</v>
      </c>
      <c r="X250" s="232">
        <f>W250*H250</f>
        <v>0</v>
      </c>
      <c r="Y250" s="38"/>
      <c r="Z250" s="38"/>
      <c r="AA250" s="38"/>
      <c r="AB250" s="38"/>
      <c r="AC250" s="38"/>
      <c r="AD250" s="38"/>
      <c r="AE250" s="38"/>
      <c r="AR250" s="233" t="s">
        <v>198</v>
      </c>
      <c r="AT250" s="233" t="s">
        <v>171</v>
      </c>
      <c r="AU250" s="233" t="s">
        <v>85</v>
      </c>
      <c r="AY250" s="17" t="s">
        <v>168</v>
      </c>
      <c r="BE250" s="234">
        <f>IF(O250="základní",K250,0)</f>
        <v>0</v>
      </c>
      <c r="BF250" s="234">
        <f>IF(O250="snížená",K250,0)</f>
        <v>0</v>
      </c>
      <c r="BG250" s="234">
        <f>IF(O250="zákl. přenesená",K250,0)</f>
        <v>0</v>
      </c>
      <c r="BH250" s="234">
        <f>IF(O250="sníž. přenesená",K250,0)</f>
        <v>0</v>
      </c>
      <c r="BI250" s="234">
        <f>IF(O250="nulová",K250,0)</f>
        <v>0</v>
      </c>
      <c r="BJ250" s="17" t="s">
        <v>83</v>
      </c>
      <c r="BK250" s="234">
        <f>ROUND(P250*H250,2)</f>
        <v>0</v>
      </c>
      <c r="BL250" s="17" t="s">
        <v>198</v>
      </c>
      <c r="BM250" s="233" t="s">
        <v>416</v>
      </c>
    </row>
    <row r="251" s="2" customFormat="1">
      <c r="A251" s="38"/>
      <c r="B251" s="39"/>
      <c r="C251" s="40"/>
      <c r="D251" s="235" t="s">
        <v>176</v>
      </c>
      <c r="E251" s="40"/>
      <c r="F251" s="236" t="s">
        <v>1815</v>
      </c>
      <c r="G251" s="40"/>
      <c r="H251" s="40"/>
      <c r="I251" s="237"/>
      <c r="J251" s="237"/>
      <c r="K251" s="40"/>
      <c r="L251" s="40"/>
      <c r="M251" s="44"/>
      <c r="N251" s="238"/>
      <c r="O251" s="239"/>
      <c r="P251" s="91"/>
      <c r="Q251" s="91"/>
      <c r="R251" s="91"/>
      <c r="S251" s="91"/>
      <c r="T251" s="91"/>
      <c r="U251" s="91"/>
      <c r="V251" s="91"/>
      <c r="W251" s="91"/>
      <c r="X251" s="92"/>
      <c r="Y251" s="38"/>
      <c r="Z251" s="38"/>
      <c r="AA251" s="38"/>
      <c r="AB251" s="38"/>
      <c r="AC251" s="38"/>
      <c r="AD251" s="38"/>
      <c r="AE251" s="38"/>
      <c r="AT251" s="17" t="s">
        <v>176</v>
      </c>
      <c r="AU251" s="17" t="s">
        <v>85</v>
      </c>
    </row>
    <row r="252" s="2" customFormat="1" ht="24.15" customHeight="1">
      <c r="A252" s="38"/>
      <c r="B252" s="39"/>
      <c r="C252" s="221" t="s">
        <v>417</v>
      </c>
      <c r="D252" s="221" t="s">
        <v>171</v>
      </c>
      <c r="E252" s="222" t="s">
        <v>1544</v>
      </c>
      <c r="F252" s="223" t="s">
        <v>1545</v>
      </c>
      <c r="G252" s="224" t="s">
        <v>292</v>
      </c>
      <c r="H252" s="225">
        <v>2</v>
      </c>
      <c r="I252" s="226"/>
      <c r="J252" s="226"/>
      <c r="K252" s="227">
        <f>ROUND(P252*H252,2)</f>
        <v>0</v>
      </c>
      <c r="L252" s="223" t="s">
        <v>1</v>
      </c>
      <c r="M252" s="44"/>
      <c r="N252" s="228" t="s">
        <v>1</v>
      </c>
      <c r="O252" s="229" t="s">
        <v>39</v>
      </c>
      <c r="P252" s="230">
        <f>I252+J252</f>
        <v>0</v>
      </c>
      <c r="Q252" s="230">
        <f>ROUND(I252*H252,2)</f>
        <v>0</v>
      </c>
      <c r="R252" s="230">
        <f>ROUND(J252*H252,2)</f>
        <v>0</v>
      </c>
      <c r="S252" s="91"/>
      <c r="T252" s="231">
        <f>S252*H252</f>
        <v>0</v>
      </c>
      <c r="U252" s="231">
        <v>0</v>
      </c>
      <c r="V252" s="231">
        <f>U252*H252</f>
        <v>0</v>
      </c>
      <c r="W252" s="231">
        <v>0</v>
      </c>
      <c r="X252" s="232">
        <f>W252*H252</f>
        <v>0</v>
      </c>
      <c r="Y252" s="38"/>
      <c r="Z252" s="38"/>
      <c r="AA252" s="38"/>
      <c r="AB252" s="38"/>
      <c r="AC252" s="38"/>
      <c r="AD252" s="38"/>
      <c r="AE252" s="38"/>
      <c r="AR252" s="233" t="s">
        <v>198</v>
      </c>
      <c r="AT252" s="233" t="s">
        <v>171</v>
      </c>
      <c r="AU252" s="233" t="s">
        <v>85</v>
      </c>
      <c r="AY252" s="17" t="s">
        <v>168</v>
      </c>
      <c r="BE252" s="234">
        <f>IF(O252="základní",K252,0)</f>
        <v>0</v>
      </c>
      <c r="BF252" s="234">
        <f>IF(O252="snížená",K252,0)</f>
        <v>0</v>
      </c>
      <c r="BG252" s="234">
        <f>IF(O252="zákl. přenesená",K252,0)</f>
        <v>0</v>
      </c>
      <c r="BH252" s="234">
        <f>IF(O252="sníž. přenesená",K252,0)</f>
        <v>0</v>
      </c>
      <c r="BI252" s="234">
        <f>IF(O252="nulová",K252,0)</f>
        <v>0</v>
      </c>
      <c r="BJ252" s="17" t="s">
        <v>83</v>
      </c>
      <c r="BK252" s="234">
        <f>ROUND(P252*H252,2)</f>
        <v>0</v>
      </c>
      <c r="BL252" s="17" t="s">
        <v>198</v>
      </c>
      <c r="BM252" s="233" t="s">
        <v>420</v>
      </c>
    </row>
    <row r="253" s="2" customFormat="1">
      <c r="A253" s="38"/>
      <c r="B253" s="39"/>
      <c r="C253" s="40"/>
      <c r="D253" s="235" t="s">
        <v>176</v>
      </c>
      <c r="E253" s="40"/>
      <c r="F253" s="236" t="s">
        <v>1545</v>
      </c>
      <c r="G253" s="40"/>
      <c r="H253" s="40"/>
      <c r="I253" s="237"/>
      <c r="J253" s="237"/>
      <c r="K253" s="40"/>
      <c r="L253" s="40"/>
      <c r="M253" s="44"/>
      <c r="N253" s="238"/>
      <c r="O253" s="239"/>
      <c r="P253" s="91"/>
      <c r="Q253" s="91"/>
      <c r="R253" s="91"/>
      <c r="S253" s="91"/>
      <c r="T253" s="91"/>
      <c r="U253" s="91"/>
      <c r="V253" s="91"/>
      <c r="W253" s="91"/>
      <c r="X253" s="92"/>
      <c r="Y253" s="38"/>
      <c r="Z253" s="38"/>
      <c r="AA253" s="38"/>
      <c r="AB253" s="38"/>
      <c r="AC253" s="38"/>
      <c r="AD253" s="38"/>
      <c r="AE253" s="38"/>
      <c r="AT253" s="17" t="s">
        <v>176</v>
      </c>
      <c r="AU253" s="17" t="s">
        <v>85</v>
      </c>
    </row>
    <row r="254" s="2" customFormat="1" ht="21.75" customHeight="1">
      <c r="A254" s="38"/>
      <c r="B254" s="39"/>
      <c r="C254" s="262" t="s">
        <v>298</v>
      </c>
      <c r="D254" s="262" t="s">
        <v>304</v>
      </c>
      <c r="E254" s="263" t="s">
        <v>1546</v>
      </c>
      <c r="F254" s="264" t="s">
        <v>1547</v>
      </c>
      <c r="G254" s="265" t="s">
        <v>292</v>
      </c>
      <c r="H254" s="266">
        <v>2</v>
      </c>
      <c r="I254" s="267"/>
      <c r="J254" s="268"/>
      <c r="K254" s="269">
        <f>ROUND(P254*H254,2)</f>
        <v>0</v>
      </c>
      <c r="L254" s="264" t="s">
        <v>1</v>
      </c>
      <c r="M254" s="270"/>
      <c r="N254" s="271" t="s">
        <v>1</v>
      </c>
      <c r="O254" s="229" t="s">
        <v>39</v>
      </c>
      <c r="P254" s="230">
        <f>I254+J254</f>
        <v>0</v>
      </c>
      <c r="Q254" s="230">
        <f>ROUND(I254*H254,2)</f>
        <v>0</v>
      </c>
      <c r="R254" s="230">
        <f>ROUND(J254*H254,2)</f>
        <v>0</v>
      </c>
      <c r="S254" s="91"/>
      <c r="T254" s="231">
        <f>S254*H254</f>
        <v>0</v>
      </c>
      <c r="U254" s="231">
        <v>0</v>
      </c>
      <c r="V254" s="231">
        <f>U254*H254</f>
        <v>0</v>
      </c>
      <c r="W254" s="231">
        <v>0</v>
      </c>
      <c r="X254" s="232">
        <f>W254*H254</f>
        <v>0</v>
      </c>
      <c r="Y254" s="38"/>
      <c r="Z254" s="38"/>
      <c r="AA254" s="38"/>
      <c r="AB254" s="38"/>
      <c r="AC254" s="38"/>
      <c r="AD254" s="38"/>
      <c r="AE254" s="38"/>
      <c r="AR254" s="233" t="s">
        <v>236</v>
      </c>
      <c r="AT254" s="233" t="s">
        <v>304</v>
      </c>
      <c r="AU254" s="233" t="s">
        <v>85</v>
      </c>
      <c r="AY254" s="17" t="s">
        <v>168</v>
      </c>
      <c r="BE254" s="234">
        <f>IF(O254="základní",K254,0)</f>
        <v>0</v>
      </c>
      <c r="BF254" s="234">
        <f>IF(O254="snížená",K254,0)</f>
        <v>0</v>
      </c>
      <c r="BG254" s="234">
        <f>IF(O254="zákl. přenesená",K254,0)</f>
        <v>0</v>
      </c>
      <c r="BH254" s="234">
        <f>IF(O254="sníž. přenesená",K254,0)</f>
        <v>0</v>
      </c>
      <c r="BI254" s="234">
        <f>IF(O254="nulová",K254,0)</f>
        <v>0</v>
      </c>
      <c r="BJ254" s="17" t="s">
        <v>83</v>
      </c>
      <c r="BK254" s="234">
        <f>ROUND(P254*H254,2)</f>
        <v>0</v>
      </c>
      <c r="BL254" s="17" t="s">
        <v>198</v>
      </c>
      <c r="BM254" s="233" t="s">
        <v>432</v>
      </c>
    </row>
    <row r="255" s="2" customFormat="1">
      <c r="A255" s="38"/>
      <c r="B255" s="39"/>
      <c r="C255" s="40"/>
      <c r="D255" s="235" t="s">
        <v>176</v>
      </c>
      <c r="E255" s="40"/>
      <c r="F255" s="236" t="s">
        <v>1547</v>
      </c>
      <c r="G255" s="40"/>
      <c r="H255" s="40"/>
      <c r="I255" s="237"/>
      <c r="J255" s="237"/>
      <c r="K255" s="40"/>
      <c r="L255" s="40"/>
      <c r="M255" s="44"/>
      <c r="N255" s="238"/>
      <c r="O255" s="239"/>
      <c r="P255" s="91"/>
      <c r="Q255" s="91"/>
      <c r="R255" s="91"/>
      <c r="S255" s="91"/>
      <c r="T255" s="91"/>
      <c r="U255" s="91"/>
      <c r="V255" s="91"/>
      <c r="W255" s="91"/>
      <c r="X255" s="92"/>
      <c r="Y255" s="38"/>
      <c r="Z255" s="38"/>
      <c r="AA255" s="38"/>
      <c r="AB255" s="38"/>
      <c r="AC255" s="38"/>
      <c r="AD255" s="38"/>
      <c r="AE255" s="38"/>
      <c r="AT255" s="17" t="s">
        <v>176</v>
      </c>
      <c r="AU255" s="17" t="s">
        <v>85</v>
      </c>
    </row>
    <row r="256" s="2" customFormat="1" ht="16.5" customHeight="1">
      <c r="A256" s="38"/>
      <c r="B256" s="39"/>
      <c r="C256" s="221" t="s">
        <v>434</v>
      </c>
      <c r="D256" s="221" t="s">
        <v>171</v>
      </c>
      <c r="E256" s="222" t="s">
        <v>1548</v>
      </c>
      <c r="F256" s="223" t="s">
        <v>1549</v>
      </c>
      <c r="G256" s="224" t="s">
        <v>292</v>
      </c>
      <c r="H256" s="225">
        <v>2</v>
      </c>
      <c r="I256" s="226"/>
      <c r="J256" s="226"/>
      <c r="K256" s="227">
        <f>ROUND(P256*H256,2)</f>
        <v>0</v>
      </c>
      <c r="L256" s="223" t="s">
        <v>1</v>
      </c>
      <c r="M256" s="44"/>
      <c r="N256" s="228" t="s">
        <v>1</v>
      </c>
      <c r="O256" s="229" t="s">
        <v>39</v>
      </c>
      <c r="P256" s="230">
        <f>I256+J256</f>
        <v>0</v>
      </c>
      <c r="Q256" s="230">
        <f>ROUND(I256*H256,2)</f>
        <v>0</v>
      </c>
      <c r="R256" s="230">
        <f>ROUND(J256*H256,2)</f>
        <v>0</v>
      </c>
      <c r="S256" s="91"/>
      <c r="T256" s="231">
        <f>S256*H256</f>
        <v>0</v>
      </c>
      <c r="U256" s="231">
        <v>0</v>
      </c>
      <c r="V256" s="231">
        <f>U256*H256</f>
        <v>0</v>
      </c>
      <c r="W256" s="231">
        <v>0</v>
      </c>
      <c r="X256" s="232">
        <f>W256*H256</f>
        <v>0</v>
      </c>
      <c r="Y256" s="38"/>
      <c r="Z256" s="38"/>
      <c r="AA256" s="38"/>
      <c r="AB256" s="38"/>
      <c r="AC256" s="38"/>
      <c r="AD256" s="38"/>
      <c r="AE256" s="38"/>
      <c r="AR256" s="233" t="s">
        <v>198</v>
      </c>
      <c r="AT256" s="233" t="s">
        <v>171</v>
      </c>
      <c r="AU256" s="233" t="s">
        <v>85</v>
      </c>
      <c r="AY256" s="17" t="s">
        <v>168</v>
      </c>
      <c r="BE256" s="234">
        <f>IF(O256="základní",K256,0)</f>
        <v>0</v>
      </c>
      <c r="BF256" s="234">
        <f>IF(O256="snížená",K256,0)</f>
        <v>0</v>
      </c>
      <c r="BG256" s="234">
        <f>IF(O256="zákl. přenesená",K256,0)</f>
        <v>0</v>
      </c>
      <c r="BH256" s="234">
        <f>IF(O256="sníž. přenesená",K256,0)</f>
        <v>0</v>
      </c>
      <c r="BI256" s="234">
        <f>IF(O256="nulová",K256,0)</f>
        <v>0</v>
      </c>
      <c r="BJ256" s="17" t="s">
        <v>83</v>
      </c>
      <c r="BK256" s="234">
        <f>ROUND(P256*H256,2)</f>
        <v>0</v>
      </c>
      <c r="BL256" s="17" t="s">
        <v>198</v>
      </c>
      <c r="BM256" s="233" t="s">
        <v>437</v>
      </c>
    </row>
    <row r="257" s="2" customFormat="1">
      <c r="A257" s="38"/>
      <c r="B257" s="39"/>
      <c r="C257" s="40"/>
      <c r="D257" s="235" t="s">
        <v>176</v>
      </c>
      <c r="E257" s="40"/>
      <c r="F257" s="236" t="s">
        <v>1549</v>
      </c>
      <c r="G257" s="40"/>
      <c r="H257" s="40"/>
      <c r="I257" s="237"/>
      <c r="J257" s="237"/>
      <c r="K257" s="40"/>
      <c r="L257" s="40"/>
      <c r="M257" s="44"/>
      <c r="N257" s="238"/>
      <c r="O257" s="239"/>
      <c r="P257" s="91"/>
      <c r="Q257" s="91"/>
      <c r="R257" s="91"/>
      <c r="S257" s="91"/>
      <c r="T257" s="91"/>
      <c r="U257" s="91"/>
      <c r="V257" s="91"/>
      <c r="W257" s="91"/>
      <c r="X257" s="92"/>
      <c r="Y257" s="38"/>
      <c r="Z257" s="38"/>
      <c r="AA257" s="38"/>
      <c r="AB257" s="38"/>
      <c r="AC257" s="38"/>
      <c r="AD257" s="38"/>
      <c r="AE257" s="38"/>
      <c r="AT257" s="17" t="s">
        <v>176</v>
      </c>
      <c r="AU257" s="17" t="s">
        <v>85</v>
      </c>
    </row>
    <row r="258" s="2" customFormat="1" ht="33" customHeight="1">
      <c r="A258" s="38"/>
      <c r="B258" s="39"/>
      <c r="C258" s="221" t="s">
        <v>301</v>
      </c>
      <c r="D258" s="221" t="s">
        <v>171</v>
      </c>
      <c r="E258" s="222" t="s">
        <v>1550</v>
      </c>
      <c r="F258" s="223" t="s">
        <v>1551</v>
      </c>
      <c r="G258" s="224" t="s">
        <v>226</v>
      </c>
      <c r="H258" s="225">
        <v>0.068000000000000008</v>
      </c>
      <c r="I258" s="226"/>
      <c r="J258" s="226"/>
      <c r="K258" s="227">
        <f>ROUND(P258*H258,2)</f>
        <v>0</v>
      </c>
      <c r="L258" s="223" t="s">
        <v>1</v>
      </c>
      <c r="M258" s="44"/>
      <c r="N258" s="228" t="s">
        <v>1</v>
      </c>
      <c r="O258" s="229" t="s">
        <v>39</v>
      </c>
      <c r="P258" s="230">
        <f>I258+J258</f>
        <v>0</v>
      </c>
      <c r="Q258" s="230">
        <f>ROUND(I258*H258,2)</f>
        <v>0</v>
      </c>
      <c r="R258" s="230">
        <f>ROUND(J258*H258,2)</f>
        <v>0</v>
      </c>
      <c r="S258" s="91"/>
      <c r="T258" s="231">
        <f>S258*H258</f>
        <v>0</v>
      </c>
      <c r="U258" s="231">
        <v>0</v>
      </c>
      <c r="V258" s="231">
        <f>U258*H258</f>
        <v>0</v>
      </c>
      <c r="W258" s="231">
        <v>0</v>
      </c>
      <c r="X258" s="232">
        <f>W258*H258</f>
        <v>0</v>
      </c>
      <c r="Y258" s="38"/>
      <c r="Z258" s="38"/>
      <c r="AA258" s="38"/>
      <c r="AB258" s="38"/>
      <c r="AC258" s="38"/>
      <c r="AD258" s="38"/>
      <c r="AE258" s="38"/>
      <c r="AR258" s="233" t="s">
        <v>198</v>
      </c>
      <c r="AT258" s="233" t="s">
        <v>171</v>
      </c>
      <c r="AU258" s="233" t="s">
        <v>85</v>
      </c>
      <c r="AY258" s="17" t="s">
        <v>168</v>
      </c>
      <c r="BE258" s="234">
        <f>IF(O258="základní",K258,0)</f>
        <v>0</v>
      </c>
      <c r="BF258" s="234">
        <f>IF(O258="snížená",K258,0)</f>
        <v>0</v>
      </c>
      <c r="BG258" s="234">
        <f>IF(O258="zákl. přenesená",K258,0)</f>
        <v>0</v>
      </c>
      <c r="BH258" s="234">
        <f>IF(O258="sníž. přenesená",K258,0)</f>
        <v>0</v>
      </c>
      <c r="BI258" s="234">
        <f>IF(O258="nulová",K258,0)</f>
        <v>0</v>
      </c>
      <c r="BJ258" s="17" t="s">
        <v>83</v>
      </c>
      <c r="BK258" s="234">
        <f>ROUND(P258*H258,2)</f>
        <v>0</v>
      </c>
      <c r="BL258" s="17" t="s">
        <v>198</v>
      </c>
      <c r="BM258" s="233" t="s">
        <v>441</v>
      </c>
    </row>
    <row r="259" s="2" customFormat="1">
      <c r="A259" s="38"/>
      <c r="B259" s="39"/>
      <c r="C259" s="40"/>
      <c r="D259" s="235" t="s">
        <v>176</v>
      </c>
      <c r="E259" s="40"/>
      <c r="F259" s="236" t="s">
        <v>1551</v>
      </c>
      <c r="G259" s="40"/>
      <c r="H259" s="40"/>
      <c r="I259" s="237"/>
      <c r="J259" s="237"/>
      <c r="K259" s="40"/>
      <c r="L259" s="40"/>
      <c r="M259" s="44"/>
      <c r="N259" s="238"/>
      <c r="O259" s="239"/>
      <c r="P259" s="91"/>
      <c r="Q259" s="91"/>
      <c r="R259" s="91"/>
      <c r="S259" s="91"/>
      <c r="T259" s="91"/>
      <c r="U259" s="91"/>
      <c r="V259" s="91"/>
      <c r="W259" s="91"/>
      <c r="X259" s="92"/>
      <c r="Y259" s="38"/>
      <c r="Z259" s="38"/>
      <c r="AA259" s="38"/>
      <c r="AB259" s="38"/>
      <c r="AC259" s="38"/>
      <c r="AD259" s="38"/>
      <c r="AE259" s="38"/>
      <c r="AT259" s="17" t="s">
        <v>176</v>
      </c>
      <c r="AU259" s="17" t="s">
        <v>85</v>
      </c>
    </row>
    <row r="260" s="12" customFormat="1" ht="22.8" customHeight="1">
      <c r="A260" s="12"/>
      <c r="B260" s="204"/>
      <c r="C260" s="205"/>
      <c r="D260" s="206" t="s">
        <v>75</v>
      </c>
      <c r="E260" s="219" t="s">
        <v>1552</v>
      </c>
      <c r="F260" s="219" t="s">
        <v>1553</v>
      </c>
      <c r="G260" s="205"/>
      <c r="H260" s="205"/>
      <c r="I260" s="208"/>
      <c r="J260" s="208"/>
      <c r="K260" s="220">
        <f>BK260</f>
        <v>0</v>
      </c>
      <c r="L260" s="205"/>
      <c r="M260" s="210"/>
      <c r="N260" s="211"/>
      <c r="O260" s="212"/>
      <c r="P260" s="212"/>
      <c r="Q260" s="213">
        <f>SUM(Q261:Q266)</f>
        <v>0</v>
      </c>
      <c r="R260" s="213">
        <f>SUM(R261:R266)</f>
        <v>0</v>
      </c>
      <c r="S260" s="212"/>
      <c r="T260" s="214">
        <f>SUM(T261:T266)</f>
        <v>0</v>
      </c>
      <c r="U260" s="212"/>
      <c r="V260" s="214">
        <f>SUM(V261:V266)</f>
        <v>0</v>
      </c>
      <c r="W260" s="212"/>
      <c r="X260" s="215">
        <f>SUM(X261:X266)</f>
        <v>0</v>
      </c>
      <c r="Y260" s="12"/>
      <c r="Z260" s="12"/>
      <c r="AA260" s="12"/>
      <c r="AB260" s="12"/>
      <c r="AC260" s="12"/>
      <c r="AD260" s="12"/>
      <c r="AE260" s="12"/>
      <c r="AR260" s="216" t="s">
        <v>85</v>
      </c>
      <c r="AT260" s="217" t="s">
        <v>75</v>
      </c>
      <c r="AU260" s="217" t="s">
        <v>83</v>
      </c>
      <c r="AY260" s="216" t="s">
        <v>168</v>
      </c>
      <c r="BK260" s="218">
        <f>SUM(BK261:BK266)</f>
        <v>0</v>
      </c>
    </row>
    <row r="261" s="2" customFormat="1" ht="33" customHeight="1">
      <c r="A261" s="38"/>
      <c r="B261" s="39"/>
      <c r="C261" s="221" t="s">
        <v>443</v>
      </c>
      <c r="D261" s="221" t="s">
        <v>171</v>
      </c>
      <c r="E261" s="222" t="s">
        <v>1554</v>
      </c>
      <c r="F261" s="223" t="s">
        <v>1555</v>
      </c>
      <c r="G261" s="224" t="s">
        <v>292</v>
      </c>
      <c r="H261" s="225">
        <v>1</v>
      </c>
      <c r="I261" s="226"/>
      <c r="J261" s="226"/>
      <c r="K261" s="227">
        <f>ROUND(P261*H261,2)</f>
        <v>0</v>
      </c>
      <c r="L261" s="223" t="s">
        <v>1</v>
      </c>
      <c r="M261" s="44"/>
      <c r="N261" s="228" t="s">
        <v>1</v>
      </c>
      <c r="O261" s="229" t="s">
        <v>39</v>
      </c>
      <c r="P261" s="230">
        <f>I261+J261</f>
        <v>0</v>
      </c>
      <c r="Q261" s="230">
        <f>ROUND(I261*H261,2)</f>
        <v>0</v>
      </c>
      <c r="R261" s="230">
        <f>ROUND(J261*H261,2)</f>
        <v>0</v>
      </c>
      <c r="S261" s="91"/>
      <c r="T261" s="231">
        <f>S261*H261</f>
        <v>0</v>
      </c>
      <c r="U261" s="231">
        <v>0</v>
      </c>
      <c r="V261" s="231">
        <f>U261*H261</f>
        <v>0</v>
      </c>
      <c r="W261" s="231">
        <v>0</v>
      </c>
      <c r="X261" s="232">
        <f>W261*H261</f>
        <v>0</v>
      </c>
      <c r="Y261" s="38"/>
      <c r="Z261" s="38"/>
      <c r="AA261" s="38"/>
      <c r="AB261" s="38"/>
      <c r="AC261" s="38"/>
      <c r="AD261" s="38"/>
      <c r="AE261" s="38"/>
      <c r="AR261" s="233" t="s">
        <v>198</v>
      </c>
      <c r="AT261" s="233" t="s">
        <v>171</v>
      </c>
      <c r="AU261" s="233" t="s">
        <v>85</v>
      </c>
      <c r="AY261" s="17" t="s">
        <v>168</v>
      </c>
      <c r="BE261" s="234">
        <f>IF(O261="základní",K261,0)</f>
        <v>0</v>
      </c>
      <c r="BF261" s="234">
        <f>IF(O261="snížená",K261,0)</f>
        <v>0</v>
      </c>
      <c r="BG261" s="234">
        <f>IF(O261="zákl. přenesená",K261,0)</f>
        <v>0</v>
      </c>
      <c r="BH261" s="234">
        <f>IF(O261="sníž. přenesená",K261,0)</f>
        <v>0</v>
      </c>
      <c r="BI261" s="234">
        <f>IF(O261="nulová",K261,0)</f>
        <v>0</v>
      </c>
      <c r="BJ261" s="17" t="s">
        <v>83</v>
      </c>
      <c r="BK261" s="234">
        <f>ROUND(P261*H261,2)</f>
        <v>0</v>
      </c>
      <c r="BL261" s="17" t="s">
        <v>198</v>
      </c>
      <c r="BM261" s="233" t="s">
        <v>446</v>
      </c>
    </row>
    <row r="262" s="2" customFormat="1">
      <c r="A262" s="38"/>
      <c r="B262" s="39"/>
      <c r="C262" s="40"/>
      <c r="D262" s="235" t="s">
        <v>176</v>
      </c>
      <c r="E262" s="40"/>
      <c r="F262" s="236" t="s">
        <v>1555</v>
      </c>
      <c r="G262" s="40"/>
      <c r="H262" s="40"/>
      <c r="I262" s="237"/>
      <c r="J262" s="237"/>
      <c r="K262" s="40"/>
      <c r="L262" s="40"/>
      <c r="M262" s="44"/>
      <c r="N262" s="238"/>
      <c r="O262" s="239"/>
      <c r="P262" s="91"/>
      <c r="Q262" s="91"/>
      <c r="R262" s="91"/>
      <c r="S262" s="91"/>
      <c r="T262" s="91"/>
      <c r="U262" s="91"/>
      <c r="V262" s="91"/>
      <c r="W262" s="91"/>
      <c r="X262" s="92"/>
      <c r="Y262" s="38"/>
      <c r="Z262" s="38"/>
      <c r="AA262" s="38"/>
      <c r="AB262" s="38"/>
      <c r="AC262" s="38"/>
      <c r="AD262" s="38"/>
      <c r="AE262" s="38"/>
      <c r="AT262" s="17" t="s">
        <v>176</v>
      </c>
      <c r="AU262" s="17" t="s">
        <v>85</v>
      </c>
    </row>
    <row r="263" s="2" customFormat="1" ht="33" customHeight="1">
      <c r="A263" s="38"/>
      <c r="B263" s="39"/>
      <c r="C263" s="221" t="s">
        <v>307</v>
      </c>
      <c r="D263" s="221" t="s">
        <v>171</v>
      </c>
      <c r="E263" s="222" t="s">
        <v>1556</v>
      </c>
      <c r="F263" s="223" t="s">
        <v>1557</v>
      </c>
      <c r="G263" s="224" t="s">
        <v>292</v>
      </c>
      <c r="H263" s="225">
        <v>3</v>
      </c>
      <c r="I263" s="226"/>
      <c r="J263" s="226"/>
      <c r="K263" s="227">
        <f>ROUND(P263*H263,2)</f>
        <v>0</v>
      </c>
      <c r="L263" s="223" t="s">
        <v>1</v>
      </c>
      <c r="M263" s="44"/>
      <c r="N263" s="228" t="s">
        <v>1</v>
      </c>
      <c r="O263" s="229" t="s">
        <v>39</v>
      </c>
      <c r="P263" s="230">
        <f>I263+J263</f>
        <v>0</v>
      </c>
      <c r="Q263" s="230">
        <f>ROUND(I263*H263,2)</f>
        <v>0</v>
      </c>
      <c r="R263" s="230">
        <f>ROUND(J263*H263,2)</f>
        <v>0</v>
      </c>
      <c r="S263" s="91"/>
      <c r="T263" s="231">
        <f>S263*H263</f>
        <v>0</v>
      </c>
      <c r="U263" s="231">
        <v>0</v>
      </c>
      <c r="V263" s="231">
        <f>U263*H263</f>
        <v>0</v>
      </c>
      <c r="W263" s="231">
        <v>0</v>
      </c>
      <c r="X263" s="232">
        <f>W263*H263</f>
        <v>0</v>
      </c>
      <c r="Y263" s="38"/>
      <c r="Z263" s="38"/>
      <c r="AA263" s="38"/>
      <c r="AB263" s="38"/>
      <c r="AC263" s="38"/>
      <c r="AD263" s="38"/>
      <c r="AE263" s="38"/>
      <c r="AR263" s="233" t="s">
        <v>198</v>
      </c>
      <c r="AT263" s="233" t="s">
        <v>171</v>
      </c>
      <c r="AU263" s="233" t="s">
        <v>85</v>
      </c>
      <c r="AY263" s="17" t="s">
        <v>168</v>
      </c>
      <c r="BE263" s="234">
        <f>IF(O263="základní",K263,0)</f>
        <v>0</v>
      </c>
      <c r="BF263" s="234">
        <f>IF(O263="snížená",K263,0)</f>
        <v>0</v>
      </c>
      <c r="BG263" s="234">
        <f>IF(O263="zákl. přenesená",K263,0)</f>
        <v>0</v>
      </c>
      <c r="BH263" s="234">
        <f>IF(O263="sníž. přenesená",K263,0)</f>
        <v>0</v>
      </c>
      <c r="BI263" s="234">
        <f>IF(O263="nulová",K263,0)</f>
        <v>0</v>
      </c>
      <c r="BJ263" s="17" t="s">
        <v>83</v>
      </c>
      <c r="BK263" s="234">
        <f>ROUND(P263*H263,2)</f>
        <v>0</v>
      </c>
      <c r="BL263" s="17" t="s">
        <v>198</v>
      </c>
      <c r="BM263" s="233" t="s">
        <v>450</v>
      </c>
    </row>
    <row r="264" s="2" customFormat="1">
      <c r="A264" s="38"/>
      <c r="B264" s="39"/>
      <c r="C264" s="40"/>
      <c r="D264" s="235" t="s">
        <v>176</v>
      </c>
      <c r="E264" s="40"/>
      <c r="F264" s="236" t="s">
        <v>1557</v>
      </c>
      <c r="G264" s="40"/>
      <c r="H264" s="40"/>
      <c r="I264" s="237"/>
      <c r="J264" s="237"/>
      <c r="K264" s="40"/>
      <c r="L264" s="40"/>
      <c r="M264" s="44"/>
      <c r="N264" s="238"/>
      <c r="O264" s="239"/>
      <c r="P264" s="91"/>
      <c r="Q264" s="91"/>
      <c r="R264" s="91"/>
      <c r="S264" s="91"/>
      <c r="T264" s="91"/>
      <c r="U264" s="91"/>
      <c r="V264" s="91"/>
      <c r="W264" s="91"/>
      <c r="X264" s="92"/>
      <c r="Y264" s="38"/>
      <c r="Z264" s="38"/>
      <c r="AA264" s="38"/>
      <c r="AB264" s="38"/>
      <c r="AC264" s="38"/>
      <c r="AD264" s="38"/>
      <c r="AE264" s="38"/>
      <c r="AT264" s="17" t="s">
        <v>176</v>
      </c>
      <c r="AU264" s="17" t="s">
        <v>85</v>
      </c>
    </row>
    <row r="265" s="2" customFormat="1" ht="33" customHeight="1">
      <c r="A265" s="38"/>
      <c r="B265" s="39"/>
      <c r="C265" s="221" t="s">
        <v>451</v>
      </c>
      <c r="D265" s="221" t="s">
        <v>171</v>
      </c>
      <c r="E265" s="222" t="s">
        <v>1558</v>
      </c>
      <c r="F265" s="223" t="s">
        <v>1559</v>
      </c>
      <c r="G265" s="224" t="s">
        <v>226</v>
      </c>
      <c r="H265" s="225">
        <v>0.001</v>
      </c>
      <c r="I265" s="226"/>
      <c r="J265" s="226"/>
      <c r="K265" s="227">
        <f>ROUND(P265*H265,2)</f>
        <v>0</v>
      </c>
      <c r="L265" s="223" t="s">
        <v>1</v>
      </c>
      <c r="M265" s="44"/>
      <c r="N265" s="228" t="s">
        <v>1</v>
      </c>
      <c r="O265" s="229" t="s">
        <v>39</v>
      </c>
      <c r="P265" s="230">
        <f>I265+J265</f>
        <v>0</v>
      </c>
      <c r="Q265" s="230">
        <f>ROUND(I265*H265,2)</f>
        <v>0</v>
      </c>
      <c r="R265" s="230">
        <f>ROUND(J265*H265,2)</f>
        <v>0</v>
      </c>
      <c r="S265" s="91"/>
      <c r="T265" s="231">
        <f>S265*H265</f>
        <v>0</v>
      </c>
      <c r="U265" s="231">
        <v>0</v>
      </c>
      <c r="V265" s="231">
        <f>U265*H265</f>
        <v>0</v>
      </c>
      <c r="W265" s="231">
        <v>0</v>
      </c>
      <c r="X265" s="232">
        <f>W265*H265</f>
        <v>0</v>
      </c>
      <c r="Y265" s="38"/>
      <c r="Z265" s="38"/>
      <c r="AA265" s="38"/>
      <c r="AB265" s="38"/>
      <c r="AC265" s="38"/>
      <c r="AD265" s="38"/>
      <c r="AE265" s="38"/>
      <c r="AR265" s="233" t="s">
        <v>198</v>
      </c>
      <c r="AT265" s="233" t="s">
        <v>171</v>
      </c>
      <c r="AU265" s="233" t="s">
        <v>85</v>
      </c>
      <c r="AY265" s="17" t="s">
        <v>168</v>
      </c>
      <c r="BE265" s="234">
        <f>IF(O265="základní",K265,0)</f>
        <v>0</v>
      </c>
      <c r="BF265" s="234">
        <f>IF(O265="snížená",K265,0)</f>
        <v>0</v>
      </c>
      <c r="BG265" s="234">
        <f>IF(O265="zákl. přenesená",K265,0)</f>
        <v>0</v>
      </c>
      <c r="BH265" s="234">
        <f>IF(O265="sníž. přenesená",K265,0)</f>
        <v>0</v>
      </c>
      <c r="BI265" s="234">
        <f>IF(O265="nulová",K265,0)</f>
        <v>0</v>
      </c>
      <c r="BJ265" s="17" t="s">
        <v>83</v>
      </c>
      <c r="BK265" s="234">
        <f>ROUND(P265*H265,2)</f>
        <v>0</v>
      </c>
      <c r="BL265" s="17" t="s">
        <v>198</v>
      </c>
      <c r="BM265" s="233" t="s">
        <v>454</v>
      </c>
    </row>
    <row r="266" s="2" customFormat="1">
      <c r="A266" s="38"/>
      <c r="B266" s="39"/>
      <c r="C266" s="40"/>
      <c r="D266" s="235" t="s">
        <v>176</v>
      </c>
      <c r="E266" s="40"/>
      <c r="F266" s="236" t="s">
        <v>1559</v>
      </c>
      <c r="G266" s="40"/>
      <c r="H266" s="40"/>
      <c r="I266" s="237"/>
      <c r="J266" s="237"/>
      <c r="K266" s="40"/>
      <c r="L266" s="40"/>
      <c r="M266" s="44"/>
      <c r="N266" s="285"/>
      <c r="O266" s="286"/>
      <c r="P266" s="287"/>
      <c r="Q266" s="287"/>
      <c r="R266" s="287"/>
      <c r="S266" s="287"/>
      <c r="T266" s="287"/>
      <c r="U266" s="287"/>
      <c r="V266" s="287"/>
      <c r="W266" s="287"/>
      <c r="X266" s="288"/>
      <c r="Y266" s="38"/>
      <c r="Z266" s="38"/>
      <c r="AA266" s="38"/>
      <c r="AB266" s="38"/>
      <c r="AC266" s="38"/>
      <c r="AD266" s="38"/>
      <c r="AE266" s="38"/>
      <c r="AT266" s="17" t="s">
        <v>176</v>
      </c>
      <c r="AU266" s="17" t="s">
        <v>85</v>
      </c>
    </row>
    <row r="267" s="2" customFormat="1" ht="6.96" customHeight="1">
      <c r="A267" s="38"/>
      <c r="B267" s="66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44"/>
      <c r="N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</sheetData>
  <sheetProtection sheet="1" autoFilter="0" formatColumns="0" formatRows="0" objects="1" scenarios="1" spinCount="100000" saltValue="KDSPAp3k1DOiisEkHSm05raZTb6sLsvyXhRnLFSnzfPKgoTSIbuy/iNGUA9ceX6BDqBTltS3RRb75J3p9yxcgA==" hashValue="mOpOtHHLha/5nP/ZUBYXMtR8aXslFFsf3dSgJH2LHtUa5ZL9W7cmC17i0OJaGvQS+5VgPB2PYiuqw2h58BJ7cQ==" algorithmName="SHA-512" password="CC35"/>
  <autoFilter ref="C125:L266"/>
  <mergeCells count="9">
    <mergeCell ref="E7:H7"/>
    <mergeCell ref="E9:H9"/>
    <mergeCell ref="E18:H18"/>
    <mergeCell ref="E27:H27"/>
    <mergeCell ref="E85:H85"/>
    <mergeCell ref="E87:H87"/>
    <mergeCell ref="E116:H116"/>
    <mergeCell ref="E118:H118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1816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ROUND(K127,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ROUND((SUM(BE127:BE260)),  2)</f>
        <v>0</v>
      </c>
      <c r="G35" s="38"/>
      <c r="H35" s="38"/>
      <c r="I35" s="156">
        <v>0.21</v>
      </c>
      <c r="J35" s="38"/>
      <c r="K35" s="151">
        <f>ROUND(((SUM(BE127:BE260))*I35),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ROUND((SUM(BF127:BF260)),  2)</f>
        <v>0</v>
      </c>
      <c r="G36" s="38"/>
      <c r="H36" s="38"/>
      <c r="I36" s="156">
        <v>0.12</v>
      </c>
      <c r="J36" s="38"/>
      <c r="K36" s="151">
        <f>ROUND(((SUM(BF127:BF260))*I36),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ROUND((SUM(BG127:BG260)),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ROUND((SUM(BH127:BH260)),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ROUND((SUM(BI127:BI260)),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VZT - Vzduchotechni...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Q127</f>
        <v>0</v>
      </c>
      <c r="J96" s="110">
        <f>R127</f>
        <v>0</v>
      </c>
      <c r="K96" s="110">
        <f>K127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Q128</f>
        <v>0</v>
      </c>
      <c r="J97" s="184">
        <f>R128</f>
        <v>0</v>
      </c>
      <c r="K97" s="184">
        <f>K128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Q129</f>
        <v>0</v>
      </c>
      <c r="J98" s="190">
        <f>R129</f>
        <v>0</v>
      </c>
      <c r="K98" s="190">
        <f>K129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127</v>
      </c>
      <c r="E99" s="189"/>
      <c r="F99" s="189"/>
      <c r="G99" s="189"/>
      <c r="H99" s="189"/>
      <c r="I99" s="190">
        <f>Q134</f>
        <v>0</v>
      </c>
      <c r="J99" s="190">
        <f>R134</f>
        <v>0</v>
      </c>
      <c r="K99" s="190">
        <f>K134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130</v>
      </c>
      <c r="E100" s="189"/>
      <c r="F100" s="189"/>
      <c r="G100" s="189"/>
      <c r="H100" s="189"/>
      <c r="I100" s="190">
        <f>Q137</f>
        <v>0</v>
      </c>
      <c r="J100" s="190">
        <f>R137</f>
        <v>0</v>
      </c>
      <c r="K100" s="190">
        <f>K137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131</v>
      </c>
      <c r="E101" s="189"/>
      <c r="F101" s="189"/>
      <c r="G101" s="189"/>
      <c r="H101" s="189"/>
      <c r="I101" s="190">
        <f>Q144</f>
        <v>0</v>
      </c>
      <c r="J101" s="190">
        <f>R144</f>
        <v>0</v>
      </c>
      <c r="K101" s="190">
        <f>K144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132</v>
      </c>
      <c r="E102" s="189"/>
      <c r="F102" s="189"/>
      <c r="G102" s="189"/>
      <c r="H102" s="189"/>
      <c r="I102" s="190">
        <f>Q157</f>
        <v>0</v>
      </c>
      <c r="J102" s="190">
        <f>R157</f>
        <v>0</v>
      </c>
      <c r="K102" s="190">
        <f>K157</f>
        <v>0</v>
      </c>
      <c r="L102" s="187"/>
      <c r="M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133</v>
      </c>
      <c r="E103" s="183"/>
      <c r="F103" s="183"/>
      <c r="G103" s="183"/>
      <c r="H103" s="183"/>
      <c r="I103" s="184">
        <f>Q160</f>
        <v>0</v>
      </c>
      <c r="J103" s="184">
        <f>R160</f>
        <v>0</v>
      </c>
      <c r="K103" s="184">
        <f>K160</f>
        <v>0</v>
      </c>
      <c r="L103" s="181"/>
      <c r="M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135</v>
      </c>
      <c r="E104" s="189"/>
      <c r="F104" s="189"/>
      <c r="G104" s="189"/>
      <c r="H104" s="189"/>
      <c r="I104" s="190">
        <f>Q161</f>
        <v>0</v>
      </c>
      <c r="J104" s="190">
        <f>R161</f>
        <v>0</v>
      </c>
      <c r="K104" s="190">
        <f>K161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1561</v>
      </c>
      <c r="E105" s="189"/>
      <c r="F105" s="189"/>
      <c r="G105" s="189"/>
      <c r="H105" s="189"/>
      <c r="I105" s="190">
        <f>Q188</f>
        <v>0</v>
      </c>
      <c r="J105" s="190">
        <f>R188</f>
        <v>0</v>
      </c>
      <c r="K105" s="190">
        <f>K188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137</v>
      </c>
      <c r="E106" s="189"/>
      <c r="F106" s="189"/>
      <c r="G106" s="189"/>
      <c r="H106" s="189"/>
      <c r="I106" s="190">
        <f>Q199</f>
        <v>0</v>
      </c>
      <c r="J106" s="190">
        <f>R199</f>
        <v>0</v>
      </c>
      <c r="K106" s="190">
        <f>K199</f>
        <v>0</v>
      </c>
      <c r="L106" s="187"/>
      <c r="M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1562</v>
      </c>
      <c r="E107" s="189"/>
      <c r="F107" s="189"/>
      <c r="G107" s="189"/>
      <c r="H107" s="189"/>
      <c r="I107" s="190">
        <f>Q214</f>
        <v>0</v>
      </c>
      <c r="J107" s="190">
        <f>R214</f>
        <v>0</v>
      </c>
      <c r="K107" s="190">
        <f>K214</f>
        <v>0</v>
      </c>
      <c r="L107" s="187"/>
      <c r="M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149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17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6.25" customHeight="1">
      <c r="A117" s="38"/>
      <c r="B117" s="39"/>
      <c r="C117" s="40"/>
      <c r="D117" s="40"/>
      <c r="E117" s="175" t="str">
        <f>E7</f>
        <v>23-416 - Dostavba budovy - zkapacitnění - ZŠ Hovorčovická, Praha 8</v>
      </c>
      <c r="F117" s="32"/>
      <c r="G117" s="32"/>
      <c r="H117" s="32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110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SO-02 VZT - Vzduchotechni...</v>
      </c>
      <c r="F119" s="40"/>
      <c r="G119" s="40"/>
      <c r="H119" s="40"/>
      <c r="I119" s="40"/>
      <c r="J119" s="40"/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21</v>
      </c>
      <c r="D121" s="40"/>
      <c r="E121" s="40"/>
      <c r="F121" s="27" t="str">
        <f>F12</f>
        <v xml:space="preserve"> </v>
      </c>
      <c r="G121" s="40"/>
      <c r="H121" s="40"/>
      <c r="I121" s="32" t="s">
        <v>23</v>
      </c>
      <c r="J121" s="79" t="str">
        <f>IF(J12="","",J12)</f>
        <v>19. 9. 2025</v>
      </c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5.15" customHeight="1">
      <c r="A123" s="38"/>
      <c r="B123" s="39"/>
      <c r="C123" s="32" t="s">
        <v>25</v>
      </c>
      <c r="D123" s="40"/>
      <c r="E123" s="40"/>
      <c r="F123" s="27" t="str">
        <f>E15</f>
        <v xml:space="preserve"> </v>
      </c>
      <c r="G123" s="40"/>
      <c r="H123" s="40"/>
      <c r="I123" s="32" t="s">
        <v>30</v>
      </c>
      <c r="J123" s="36" t="str">
        <f>E21</f>
        <v xml:space="preserve"> </v>
      </c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31</v>
      </c>
      <c r="J124" s="36" t="str">
        <f>E24</f>
        <v xml:space="preserve"> </v>
      </c>
      <c r="K124" s="40"/>
      <c r="L124" s="40"/>
      <c r="M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92"/>
      <c r="B126" s="193"/>
      <c r="C126" s="194" t="s">
        <v>150</v>
      </c>
      <c r="D126" s="195" t="s">
        <v>59</v>
      </c>
      <c r="E126" s="195" t="s">
        <v>55</v>
      </c>
      <c r="F126" s="195" t="s">
        <v>56</v>
      </c>
      <c r="G126" s="195" t="s">
        <v>151</v>
      </c>
      <c r="H126" s="195" t="s">
        <v>152</v>
      </c>
      <c r="I126" s="195" t="s">
        <v>153</v>
      </c>
      <c r="J126" s="195" t="s">
        <v>154</v>
      </c>
      <c r="K126" s="195" t="s">
        <v>119</v>
      </c>
      <c r="L126" s="196" t="s">
        <v>155</v>
      </c>
      <c r="M126" s="197"/>
      <c r="N126" s="100" t="s">
        <v>1</v>
      </c>
      <c r="O126" s="101" t="s">
        <v>38</v>
      </c>
      <c r="P126" s="101" t="s">
        <v>156</v>
      </c>
      <c r="Q126" s="101" t="s">
        <v>157</v>
      </c>
      <c r="R126" s="101" t="s">
        <v>158</v>
      </c>
      <c r="S126" s="101" t="s">
        <v>159</v>
      </c>
      <c r="T126" s="101" t="s">
        <v>160</v>
      </c>
      <c r="U126" s="101" t="s">
        <v>161</v>
      </c>
      <c r="V126" s="101" t="s">
        <v>162</v>
      </c>
      <c r="W126" s="101" t="s">
        <v>163</v>
      </c>
      <c r="X126" s="102" t="s">
        <v>164</v>
      </c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8"/>
      <c r="B127" s="39"/>
      <c r="C127" s="107" t="s">
        <v>165</v>
      </c>
      <c r="D127" s="40"/>
      <c r="E127" s="40"/>
      <c r="F127" s="40"/>
      <c r="G127" s="40"/>
      <c r="H127" s="40"/>
      <c r="I127" s="40"/>
      <c r="J127" s="40"/>
      <c r="K127" s="198">
        <f>BK127</f>
        <v>0</v>
      </c>
      <c r="L127" s="40"/>
      <c r="M127" s="44"/>
      <c r="N127" s="103"/>
      <c r="O127" s="199"/>
      <c r="P127" s="104"/>
      <c r="Q127" s="200">
        <f>Q128+Q160</f>
        <v>0</v>
      </c>
      <c r="R127" s="200">
        <f>R128+R160</f>
        <v>0</v>
      </c>
      <c r="S127" s="104"/>
      <c r="T127" s="201">
        <f>T128+T160</f>
        <v>0</v>
      </c>
      <c r="U127" s="104"/>
      <c r="V127" s="201">
        <f>V128+V160</f>
        <v>0</v>
      </c>
      <c r="W127" s="104"/>
      <c r="X127" s="202">
        <f>X128+X160</f>
        <v>0</v>
      </c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121</v>
      </c>
      <c r="BK127" s="203">
        <f>BK128+BK160</f>
        <v>0</v>
      </c>
    </row>
    <row r="128" s="12" customFormat="1" ht="25.92" customHeight="1">
      <c r="A128" s="12"/>
      <c r="B128" s="204"/>
      <c r="C128" s="205"/>
      <c r="D128" s="206" t="s">
        <v>75</v>
      </c>
      <c r="E128" s="207" t="s">
        <v>166</v>
      </c>
      <c r="F128" s="207" t="s">
        <v>167</v>
      </c>
      <c r="G128" s="205"/>
      <c r="H128" s="205"/>
      <c r="I128" s="208"/>
      <c r="J128" s="208"/>
      <c r="K128" s="209">
        <f>BK128</f>
        <v>0</v>
      </c>
      <c r="L128" s="205"/>
      <c r="M128" s="210"/>
      <c r="N128" s="211"/>
      <c r="O128" s="212"/>
      <c r="P128" s="212"/>
      <c r="Q128" s="213">
        <f>Q129+Q134+Q137+Q144+Q157</f>
        <v>0</v>
      </c>
      <c r="R128" s="213">
        <f>R129+R134+R137+R144+R157</f>
        <v>0</v>
      </c>
      <c r="S128" s="212"/>
      <c r="T128" s="214">
        <f>T129+T134+T137+T144+T157</f>
        <v>0</v>
      </c>
      <c r="U128" s="212"/>
      <c r="V128" s="214">
        <f>V129+V134+V137+V144+V157</f>
        <v>0</v>
      </c>
      <c r="W128" s="212"/>
      <c r="X128" s="215">
        <f>X129+X134+X137+X144+X157</f>
        <v>0</v>
      </c>
      <c r="Y128" s="12"/>
      <c r="Z128" s="12"/>
      <c r="AA128" s="12"/>
      <c r="AB128" s="12"/>
      <c r="AC128" s="12"/>
      <c r="AD128" s="12"/>
      <c r="AE128" s="12"/>
      <c r="AR128" s="216" t="s">
        <v>83</v>
      </c>
      <c r="AT128" s="217" t="s">
        <v>75</v>
      </c>
      <c r="AU128" s="217" t="s">
        <v>76</v>
      </c>
      <c r="AY128" s="216" t="s">
        <v>168</v>
      </c>
      <c r="BK128" s="218">
        <f>BK129+BK134+BK137+BK144+BK157</f>
        <v>0</v>
      </c>
    </row>
    <row r="129" s="12" customFormat="1" ht="22.8" customHeight="1">
      <c r="A129" s="12"/>
      <c r="B129" s="204"/>
      <c r="C129" s="205"/>
      <c r="D129" s="206" t="s">
        <v>75</v>
      </c>
      <c r="E129" s="219" t="s">
        <v>179</v>
      </c>
      <c r="F129" s="219" t="s">
        <v>275</v>
      </c>
      <c r="G129" s="205"/>
      <c r="H129" s="205"/>
      <c r="I129" s="208"/>
      <c r="J129" s="208"/>
      <c r="K129" s="220">
        <f>BK129</f>
        <v>0</v>
      </c>
      <c r="L129" s="205"/>
      <c r="M129" s="210"/>
      <c r="N129" s="211"/>
      <c r="O129" s="212"/>
      <c r="P129" s="212"/>
      <c r="Q129" s="213">
        <f>SUM(Q130:Q133)</f>
        <v>0</v>
      </c>
      <c r="R129" s="213">
        <f>SUM(R130:R133)</f>
        <v>0</v>
      </c>
      <c r="S129" s="212"/>
      <c r="T129" s="214">
        <f>SUM(T130:T133)</f>
        <v>0</v>
      </c>
      <c r="U129" s="212"/>
      <c r="V129" s="214">
        <f>SUM(V130:V133)</f>
        <v>0</v>
      </c>
      <c r="W129" s="212"/>
      <c r="X129" s="215">
        <f>SUM(X130:X133)</f>
        <v>0</v>
      </c>
      <c r="Y129" s="12"/>
      <c r="Z129" s="12"/>
      <c r="AA129" s="12"/>
      <c r="AB129" s="12"/>
      <c r="AC129" s="12"/>
      <c r="AD129" s="12"/>
      <c r="AE129" s="12"/>
      <c r="AR129" s="216" t="s">
        <v>83</v>
      </c>
      <c r="AT129" s="217" t="s">
        <v>75</v>
      </c>
      <c r="AU129" s="217" t="s">
        <v>83</v>
      </c>
      <c r="AY129" s="216" t="s">
        <v>168</v>
      </c>
      <c r="BK129" s="218">
        <f>SUM(BK130:BK133)</f>
        <v>0</v>
      </c>
    </row>
    <row r="130" s="2" customFormat="1" ht="24.15" customHeight="1">
      <c r="A130" s="38"/>
      <c r="B130" s="39"/>
      <c r="C130" s="221" t="s">
        <v>83</v>
      </c>
      <c r="D130" s="221" t="s">
        <v>171</v>
      </c>
      <c r="E130" s="222" t="s">
        <v>1563</v>
      </c>
      <c r="F130" s="223" t="s">
        <v>1564</v>
      </c>
      <c r="G130" s="224" t="s">
        <v>292</v>
      </c>
      <c r="H130" s="225">
        <v>4</v>
      </c>
      <c r="I130" s="226"/>
      <c r="J130" s="226"/>
      <c r="K130" s="227">
        <f>ROUND(P130*H130,2)</f>
        <v>0</v>
      </c>
      <c r="L130" s="223" t="s">
        <v>1</v>
      </c>
      <c r="M130" s="44"/>
      <c r="N130" s="228" t="s">
        <v>1</v>
      </c>
      <c r="O130" s="229" t="s">
        <v>39</v>
      </c>
      <c r="P130" s="230">
        <f>I130+J130</f>
        <v>0</v>
      </c>
      <c r="Q130" s="230">
        <f>ROUND(I130*H130,2)</f>
        <v>0</v>
      </c>
      <c r="R130" s="230">
        <f>ROUND(J130*H130,2)</f>
        <v>0</v>
      </c>
      <c r="S130" s="91"/>
      <c r="T130" s="231">
        <f>S130*H130</f>
        <v>0</v>
      </c>
      <c r="U130" s="231">
        <v>0</v>
      </c>
      <c r="V130" s="231">
        <f>U130*H130</f>
        <v>0</v>
      </c>
      <c r="W130" s="231">
        <v>0</v>
      </c>
      <c r="X130" s="232">
        <f>W130*H130</f>
        <v>0</v>
      </c>
      <c r="Y130" s="38"/>
      <c r="Z130" s="38"/>
      <c r="AA130" s="38"/>
      <c r="AB130" s="38"/>
      <c r="AC130" s="38"/>
      <c r="AD130" s="38"/>
      <c r="AE130" s="38"/>
      <c r="AR130" s="233" t="s">
        <v>175</v>
      </c>
      <c r="AT130" s="233" t="s">
        <v>171</v>
      </c>
      <c r="AU130" s="233" t="s">
        <v>85</v>
      </c>
      <c r="AY130" s="17" t="s">
        <v>168</v>
      </c>
      <c r="BE130" s="234">
        <f>IF(O130="základní",K130,0)</f>
        <v>0</v>
      </c>
      <c r="BF130" s="234">
        <f>IF(O130="snížená",K130,0)</f>
        <v>0</v>
      </c>
      <c r="BG130" s="234">
        <f>IF(O130="zákl. přenesená",K130,0)</f>
        <v>0</v>
      </c>
      <c r="BH130" s="234">
        <f>IF(O130="sníž. přenesená",K130,0)</f>
        <v>0</v>
      </c>
      <c r="BI130" s="234">
        <f>IF(O130="nulová",K130,0)</f>
        <v>0</v>
      </c>
      <c r="BJ130" s="17" t="s">
        <v>83</v>
      </c>
      <c r="BK130" s="234">
        <f>ROUND(P130*H130,2)</f>
        <v>0</v>
      </c>
      <c r="BL130" s="17" t="s">
        <v>175</v>
      </c>
      <c r="BM130" s="233" t="s">
        <v>85</v>
      </c>
    </row>
    <row r="131" s="2" customFormat="1">
      <c r="A131" s="38"/>
      <c r="B131" s="39"/>
      <c r="C131" s="40"/>
      <c r="D131" s="235" t="s">
        <v>176</v>
      </c>
      <c r="E131" s="40"/>
      <c r="F131" s="236" t="s">
        <v>1564</v>
      </c>
      <c r="G131" s="40"/>
      <c r="H131" s="40"/>
      <c r="I131" s="237"/>
      <c r="J131" s="237"/>
      <c r="K131" s="40"/>
      <c r="L131" s="40"/>
      <c r="M131" s="44"/>
      <c r="N131" s="238"/>
      <c r="O131" s="239"/>
      <c r="P131" s="91"/>
      <c r="Q131" s="91"/>
      <c r="R131" s="91"/>
      <c r="S131" s="91"/>
      <c r="T131" s="91"/>
      <c r="U131" s="91"/>
      <c r="V131" s="91"/>
      <c r="W131" s="91"/>
      <c r="X131" s="92"/>
      <c r="Y131" s="38"/>
      <c r="Z131" s="38"/>
      <c r="AA131" s="38"/>
      <c r="AB131" s="38"/>
      <c r="AC131" s="38"/>
      <c r="AD131" s="38"/>
      <c r="AE131" s="38"/>
      <c r="AT131" s="17" t="s">
        <v>176</v>
      </c>
      <c r="AU131" s="17" t="s">
        <v>85</v>
      </c>
    </row>
    <row r="132" s="2" customFormat="1" ht="33" customHeight="1">
      <c r="A132" s="38"/>
      <c r="B132" s="39"/>
      <c r="C132" s="221" t="s">
        <v>85</v>
      </c>
      <c r="D132" s="221" t="s">
        <v>171</v>
      </c>
      <c r="E132" s="222" t="s">
        <v>1446</v>
      </c>
      <c r="F132" s="223" t="s">
        <v>1447</v>
      </c>
      <c r="G132" s="224" t="s">
        <v>292</v>
      </c>
      <c r="H132" s="225">
        <v>8</v>
      </c>
      <c r="I132" s="226"/>
      <c r="J132" s="226"/>
      <c r="K132" s="227">
        <f>ROUND(P132*H132,2)</f>
        <v>0</v>
      </c>
      <c r="L132" s="223" t="s">
        <v>1</v>
      </c>
      <c r="M132" s="44"/>
      <c r="N132" s="228" t="s">
        <v>1</v>
      </c>
      <c r="O132" s="229" t="s">
        <v>39</v>
      </c>
      <c r="P132" s="230">
        <f>I132+J132</f>
        <v>0</v>
      </c>
      <c r="Q132" s="230">
        <f>ROUND(I132*H132,2)</f>
        <v>0</v>
      </c>
      <c r="R132" s="230">
        <f>ROUND(J132*H132,2)</f>
        <v>0</v>
      </c>
      <c r="S132" s="91"/>
      <c r="T132" s="231">
        <f>S132*H132</f>
        <v>0</v>
      </c>
      <c r="U132" s="231">
        <v>0</v>
      </c>
      <c r="V132" s="231">
        <f>U132*H132</f>
        <v>0</v>
      </c>
      <c r="W132" s="231">
        <v>0</v>
      </c>
      <c r="X132" s="232">
        <f>W132*H132</f>
        <v>0</v>
      </c>
      <c r="Y132" s="38"/>
      <c r="Z132" s="38"/>
      <c r="AA132" s="38"/>
      <c r="AB132" s="38"/>
      <c r="AC132" s="38"/>
      <c r="AD132" s="38"/>
      <c r="AE132" s="38"/>
      <c r="AR132" s="233" t="s">
        <v>175</v>
      </c>
      <c r="AT132" s="233" t="s">
        <v>171</v>
      </c>
      <c r="AU132" s="233" t="s">
        <v>85</v>
      </c>
      <c r="AY132" s="17" t="s">
        <v>168</v>
      </c>
      <c r="BE132" s="234">
        <f>IF(O132="základní",K132,0)</f>
        <v>0</v>
      </c>
      <c r="BF132" s="234">
        <f>IF(O132="snížená",K132,0)</f>
        <v>0</v>
      </c>
      <c r="BG132" s="234">
        <f>IF(O132="zákl. přenesená",K132,0)</f>
        <v>0</v>
      </c>
      <c r="BH132" s="234">
        <f>IF(O132="sníž. přenesená",K132,0)</f>
        <v>0</v>
      </c>
      <c r="BI132" s="234">
        <f>IF(O132="nulová",K132,0)</f>
        <v>0</v>
      </c>
      <c r="BJ132" s="17" t="s">
        <v>83</v>
      </c>
      <c r="BK132" s="234">
        <f>ROUND(P132*H132,2)</f>
        <v>0</v>
      </c>
      <c r="BL132" s="17" t="s">
        <v>175</v>
      </c>
      <c r="BM132" s="233" t="s">
        <v>175</v>
      </c>
    </row>
    <row r="133" s="2" customFormat="1">
      <c r="A133" s="38"/>
      <c r="B133" s="39"/>
      <c r="C133" s="40"/>
      <c r="D133" s="235" t="s">
        <v>176</v>
      </c>
      <c r="E133" s="40"/>
      <c r="F133" s="236" t="s">
        <v>1447</v>
      </c>
      <c r="G133" s="40"/>
      <c r="H133" s="40"/>
      <c r="I133" s="237"/>
      <c r="J133" s="237"/>
      <c r="K133" s="40"/>
      <c r="L133" s="40"/>
      <c r="M133" s="44"/>
      <c r="N133" s="238"/>
      <c r="O133" s="239"/>
      <c r="P133" s="91"/>
      <c r="Q133" s="91"/>
      <c r="R133" s="91"/>
      <c r="S133" s="91"/>
      <c r="T133" s="91"/>
      <c r="U133" s="91"/>
      <c r="V133" s="91"/>
      <c r="W133" s="91"/>
      <c r="X133" s="92"/>
      <c r="Y133" s="38"/>
      <c r="Z133" s="38"/>
      <c r="AA133" s="38"/>
      <c r="AB133" s="38"/>
      <c r="AC133" s="38"/>
      <c r="AD133" s="38"/>
      <c r="AE133" s="38"/>
      <c r="AT133" s="17" t="s">
        <v>176</v>
      </c>
      <c r="AU133" s="17" t="s">
        <v>85</v>
      </c>
    </row>
    <row r="134" s="12" customFormat="1" ht="22.8" customHeight="1">
      <c r="A134" s="12"/>
      <c r="B134" s="204"/>
      <c r="C134" s="205"/>
      <c r="D134" s="206" t="s">
        <v>75</v>
      </c>
      <c r="E134" s="219" t="s">
        <v>175</v>
      </c>
      <c r="F134" s="219" t="s">
        <v>347</v>
      </c>
      <c r="G134" s="205"/>
      <c r="H134" s="205"/>
      <c r="I134" s="208"/>
      <c r="J134" s="208"/>
      <c r="K134" s="220">
        <f>BK134</f>
        <v>0</v>
      </c>
      <c r="L134" s="205"/>
      <c r="M134" s="210"/>
      <c r="N134" s="211"/>
      <c r="O134" s="212"/>
      <c r="P134" s="212"/>
      <c r="Q134" s="213">
        <f>SUM(Q135:Q136)</f>
        <v>0</v>
      </c>
      <c r="R134" s="213">
        <f>SUM(R135:R136)</f>
        <v>0</v>
      </c>
      <c r="S134" s="212"/>
      <c r="T134" s="214">
        <f>SUM(T135:T136)</f>
        <v>0</v>
      </c>
      <c r="U134" s="212"/>
      <c r="V134" s="214">
        <f>SUM(V135:V136)</f>
        <v>0</v>
      </c>
      <c r="W134" s="212"/>
      <c r="X134" s="215">
        <f>SUM(X135:X136)</f>
        <v>0</v>
      </c>
      <c r="Y134" s="12"/>
      <c r="Z134" s="12"/>
      <c r="AA134" s="12"/>
      <c r="AB134" s="12"/>
      <c r="AC134" s="12"/>
      <c r="AD134" s="12"/>
      <c r="AE134" s="12"/>
      <c r="AR134" s="216" t="s">
        <v>83</v>
      </c>
      <c r="AT134" s="217" t="s">
        <v>75</v>
      </c>
      <c r="AU134" s="217" t="s">
        <v>83</v>
      </c>
      <c r="AY134" s="216" t="s">
        <v>168</v>
      </c>
      <c r="BK134" s="218">
        <f>SUM(BK135:BK136)</f>
        <v>0</v>
      </c>
    </row>
    <row r="135" s="2" customFormat="1" ht="24.15" customHeight="1">
      <c r="A135" s="38"/>
      <c r="B135" s="39"/>
      <c r="C135" s="221" t="s">
        <v>179</v>
      </c>
      <c r="D135" s="221" t="s">
        <v>171</v>
      </c>
      <c r="E135" s="222" t="s">
        <v>1565</v>
      </c>
      <c r="F135" s="223" t="s">
        <v>1566</v>
      </c>
      <c r="G135" s="224" t="s">
        <v>292</v>
      </c>
      <c r="H135" s="225">
        <v>3</v>
      </c>
      <c r="I135" s="226"/>
      <c r="J135" s="226"/>
      <c r="K135" s="227">
        <f>ROUND(P135*H135,2)</f>
        <v>0</v>
      </c>
      <c r="L135" s="223" t="s">
        <v>1</v>
      </c>
      <c r="M135" s="44"/>
      <c r="N135" s="228" t="s">
        <v>1</v>
      </c>
      <c r="O135" s="229" t="s">
        <v>39</v>
      </c>
      <c r="P135" s="230">
        <f>I135+J135</f>
        <v>0</v>
      </c>
      <c r="Q135" s="230">
        <f>ROUND(I135*H135,2)</f>
        <v>0</v>
      </c>
      <c r="R135" s="230">
        <f>ROUND(J135*H135,2)</f>
        <v>0</v>
      </c>
      <c r="S135" s="91"/>
      <c r="T135" s="231">
        <f>S135*H135</f>
        <v>0</v>
      </c>
      <c r="U135" s="231">
        <v>0</v>
      </c>
      <c r="V135" s="231">
        <f>U135*H135</f>
        <v>0</v>
      </c>
      <c r="W135" s="231">
        <v>0</v>
      </c>
      <c r="X135" s="232">
        <f>W135*H135</f>
        <v>0</v>
      </c>
      <c r="Y135" s="38"/>
      <c r="Z135" s="38"/>
      <c r="AA135" s="38"/>
      <c r="AB135" s="38"/>
      <c r="AC135" s="38"/>
      <c r="AD135" s="38"/>
      <c r="AE135" s="38"/>
      <c r="AR135" s="233" t="s">
        <v>175</v>
      </c>
      <c r="AT135" s="233" t="s">
        <v>171</v>
      </c>
      <c r="AU135" s="233" t="s">
        <v>85</v>
      </c>
      <c r="AY135" s="17" t="s">
        <v>168</v>
      </c>
      <c r="BE135" s="234">
        <f>IF(O135="základní",K135,0)</f>
        <v>0</v>
      </c>
      <c r="BF135" s="234">
        <f>IF(O135="snížená",K135,0)</f>
        <v>0</v>
      </c>
      <c r="BG135" s="234">
        <f>IF(O135="zákl. přenesená",K135,0)</f>
        <v>0</v>
      </c>
      <c r="BH135" s="234">
        <f>IF(O135="sníž. přenesená",K135,0)</f>
        <v>0</v>
      </c>
      <c r="BI135" s="234">
        <f>IF(O135="nulová",K135,0)</f>
        <v>0</v>
      </c>
      <c r="BJ135" s="17" t="s">
        <v>83</v>
      </c>
      <c r="BK135" s="234">
        <f>ROUND(P135*H135,2)</f>
        <v>0</v>
      </c>
      <c r="BL135" s="17" t="s">
        <v>175</v>
      </c>
      <c r="BM135" s="233" t="s">
        <v>182</v>
      </c>
    </row>
    <row r="136" s="2" customFormat="1">
      <c r="A136" s="38"/>
      <c r="B136" s="39"/>
      <c r="C136" s="40"/>
      <c r="D136" s="235" t="s">
        <v>176</v>
      </c>
      <c r="E136" s="40"/>
      <c r="F136" s="236" t="s">
        <v>1566</v>
      </c>
      <c r="G136" s="40"/>
      <c r="H136" s="40"/>
      <c r="I136" s="237"/>
      <c r="J136" s="237"/>
      <c r="K136" s="40"/>
      <c r="L136" s="40"/>
      <c r="M136" s="44"/>
      <c r="N136" s="238"/>
      <c r="O136" s="239"/>
      <c r="P136" s="91"/>
      <c r="Q136" s="91"/>
      <c r="R136" s="91"/>
      <c r="S136" s="91"/>
      <c r="T136" s="91"/>
      <c r="U136" s="91"/>
      <c r="V136" s="91"/>
      <c r="W136" s="91"/>
      <c r="X136" s="92"/>
      <c r="Y136" s="38"/>
      <c r="Z136" s="38"/>
      <c r="AA136" s="38"/>
      <c r="AB136" s="38"/>
      <c r="AC136" s="38"/>
      <c r="AD136" s="38"/>
      <c r="AE136" s="38"/>
      <c r="AT136" s="17" t="s">
        <v>176</v>
      </c>
      <c r="AU136" s="17" t="s">
        <v>85</v>
      </c>
    </row>
    <row r="137" s="12" customFormat="1" ht="22.8" customHeight="1">
      <c r="A137" s="12"/>
      <c r="B137" s="204"/>
      <c r="C137" s="205"/>
      <c r="D137" s="206" t="s">
        <v>75</v>
      </c>
      <c r="E137" s="219" t="s">
        <v>200</v>
      </c>
      <c r="F137" s="219" t="s">
        <v>568</v>
      </c>
      <c r="G137" s="205"/>
      <c r="H137" s="205"/>
      <c r="I137" s="208"/>
      <c r="J137" s="208"/>
      <c r="K137" s="220">
        <f>BK137</f>
        <v>0</v>
      </c>
      <c r="L137" s="205"/>
      <c r="M137" s="210"/>
      <c r="N137" s="211"/>
      <c r="O137" s="212"/>
      <c r="P137" s="212"/>
      <c r="Q137" s="213">
        <f>SUM(Q138:Q143)</f>
        <v>0</v>
      </c>
      <c r="R137" s="213">
        <f>SUM(R138:R143)</f>
        <v>0</v>
      </c>
      <c r="S137" s="212"/>
      <c r="T137" s="214">
        <f>SUM(T138:T143)</f>
        <v>0</v>
      </c>
      <c r="U137" s="212"/>
      <c r="V137" s="214">
        <f>SUM(V138:V143)</f>
        <v>0</v>
      </c>
      <c r="W137" s="212"/>
      <c r="X137" s="215">
        <f>SUM(X138:X143)</f>
        <v>0</v>
      </c>
      <c r="Y137" s="12"/>
      <c r="Z137" s="12"/>
      <c r="AA137" s="12"/>
      <c r="AB137" s="12"/>
      <c r="AC137" s="12"/>
      <c r="AD137" s="12"/>
      <c r="AE137" s="12"/>
      <c r="AR137" s="216" t="s">
        <v>83</v>
      </c>
      <c r="AT137" s="217" t="s">
        <v>75</v>
      </c>
      <c r="AU137" s="217" t="s">
        <v>83</v>
      </c>
      <c r="AY137" s="216" t="s">
        <v>168</v>
      </c>
      <c r="BK137" s="218">
        <f>SUM(BK138:BK143)</f>
        <v>0</v>
      </c>
    </row>
    <row r="138" s="2" customFormat="1" ht="24.15" customHeight="1">
      <c r="A138" s="38"/>
      <c r="B138" s="39"/>
      <c r="C138" s="221" t="s">
        <v>175</v>
      </c>
      <c r="D138" s="221" t="s">
        <v>171</v>
      </c>
      <c r="E138" s="222" t="s">
        <v>1567</v>
      </c>
      <c r="F138" s="223" t="s">
        <v>1568</v>
      </c>
      <c r="G138" s="224" t="s">
        <v>292</v>
      </c>
      <c r="H138" s="225">
        <v>4</v>
      </c>
      <c r="I138" s="226"/>
      <c r="J138" s="226"/>
      <c r="K138" s="227">
        <f>ROUND(P138*H138,2)</f>
        <v>0</v>
      </c>
      <c r="L138" s="223" t="s">
        <v>1</v>
      </c>
      <c r="M138" s="44"/>
      <c r="N138" s="228" t="s">
        <v>1</v>
      </c>
      <c r="O138" s="229" t="s">
        <v>39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91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38"/>
      <c r="Z138" s="38"/>
      <c r="AA138" s="38"/>
      <c r="AB138" s="38"/>
      <c r="AC138" s="38"/>
      <c r="AD138" s="38"/>
      <c r="AE138" s="38"/>
      <c r="AR138" s="233" t="s">
        <v>175</v>
      </c>
      <c r="AT138" s="233" t="s">
        <v>171</v>
      </c>
      <c r="AU138" s="233" t="s">
        <v>85</v>
      </c>
      <c r="AY138" s="17" t="s">
        <v>168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7" t="s">
        <v>83</v>
      </c>
      <c r="BK138" s="234">
        <f>ROUND(P138*H138,2)</f>
        <v>0</v>
      </c>
      <c r="BL138" s="17" t="s">
        <v>175</v>
      </c>
      <c r="BM138" s="233" t="s">
        <v>185</v>
      </c>
    </row>
    <row r="139" s="2" customFormat="1">
      <c r="A139" s="38"/>
      <c r="B139" s="39"/>
      <c r="C139" s="40"/>
      <c r="D139" s="235" t="s">
        <v>176</v>
      </c>
      <c r="E139" s="40"/>
      <c r="F139" s="236" t="s">
        <v>1568</v>
      </c>
      <c r="G139" s="40"/>
      <c r="H139" s="40"/>
      <c r="I139" s="237"/>
      <c r="J139" s="237"/>
      <c r="K139" s="40"/>
      <c r="L139" s="40"/>
      <c r="M139" s="44"/>
      <c r="N139" s="238"/>
      <c r="O139" s="239"/>
      <c r="P139" s="91"/>
      <c r="Q139" s="91"/>
      <c r="R139" s="91"/>
      <c r="S139" s="91"/>
      <c r="T139" s="91"/>
      <c r="U139" s="91"/>
      <c r="V139" s="91"/>
      <c r="W139" s="91"/>
      <c r="X139" s="92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85</v>
      </c>
    </row>
    <row r="140" s="2" customFormat="1" ht="24.15" customHeight="1">
      <c r="A140" s="38"/>
      <c r="B140" s="39"/>
      <c r="C140" s="221" t="s">
        <v>186</v>
      </c>
      <c r="D140" s="221" t="s">
        <v>171</v>
      </c>
      <c r="E140" s="222" t="s">
        <v>1569</v>
      </c>
      <c r="F140" s="223" t="s">
        <v>1570</v>
      </c>
      <c r="G140" s="224" t="s">
        <v>292</v>
      </c>
      <c r="H140" s="225">
        <v>3</v>
      </c>
      <c r="I140" s="226"/>
      <c r="J140" s="226"/>
      <c r="K140" s="227">
        <f>ROUND(P140*H140,2)</f>
        <v>0</v>
      </c>
      <c r="L140" s="223" t="s">
        <v>1</v>
      </c>
      <c r="M140" s="44"/>
      <c r="N140" s="228" t="s">
        <v>1</v>
      </c>
      <c r="O140" s="229" t="s">
        <v>39</v>
      </c>
      <c r="P140" s="230">
        <f>I140+J140</f>
        <v>0</v>
      </c>
      <c r="Q140" s="230">
        <f>ROUND(I140*H140,2)</f>
        <v>0</v>
      </c>
      <c r="R140" s="230">
        <f>ROUND(J140*H140,2)</f>
        <v>0</v>
      </c>
      <c r="S140" s="91"/>
      <c r="T140" s="231">
        <f>S140*H140</f>
        <v>0</v>
      </c>
      <c r="U140" s="231">
        <v>0</v>
      </c>
      <c r="V140" s="231">
        <f>U140*H140</f>
        <v>0</v>
      </c>
      <c r="W140" s="231">
        <v>0</v>
      </c>
      <c r="X140" s="232">
        <f>W140*H140</f>
        <v>0</v>
      </c>
      <c r="Y140" s="38"/>
      <c r="Z140" s="38"/>
      <c r="AA140" s="38"/>
      <c r="AB140" s="38"/>
      <c r="AC140" s="38"/>
      <c r="AD140" s="38"/>
      <c r="AE140" s="38"/>
      <c r="AR140" s="233" t="s">
        <v>175</v>
      </c>
      <c r="AT140" s="233" t="s">
        <v>171</v>
      </c>
      <c r="AU140" s="233" t="s">
        <v>85</v>
      </c>
      <c r="AY140" s="17" t="s">
        <v>168</v>
      </c>
      <c r="BE140" s="234">
        <f>IF(O140="základní",K140,0)</f>
        <v>0</v>
      </c>
      <c r="BF140" s="234">
        <f>IF(O140="snížená",K140,0)</f>
        <v>0</v>
      </c>
      <c r="BG140" s="234">
        <f>IF(O140="zákl. přenesená",K140,0)</f>
        <v>0</v>
      </c>
      <c r="BH140" s="234">
        <f>IF(O140="sníž. přenesená",K140,0)</f>
        <v>0</v>
      </c>
      <c r="BI140" s="234">
        <f>IF(O140="nulová",K140,0)</f>
        <v>0</v>
      </c>
      <c r="BJ140" s="17" t="s">
        <v>83</v>
      </c>
      <c r="BK140" s="234">
        <f>ROUND(P140*H140,2)</f>
        <v>0</v>
      </c>
      <c r="BL140" s="17" t="s">
        <v>175</v>
      </c>
      <c r="BM140" s="233" t="s">
        <v>189</v>
      </c>
    </row>
    <row r="141" s="2" customFormat="1">
      <c r="A141" s="38"/>
      <c r="B141" s="39"/>
      <c r="C141" s="40"/>
      <c r="D141" s="235" t="s">
        <v>176</v>
      </c>
      <c r="E141" s="40"/>
      <c r="F141" s="236" t="s">
        <v>1570</v>
      </c>
      <c r="G141" s="40"/>
      <c r="H141" s="40"/>
      <c r="I141" s="237"/>
      <c r="J141" s="237"/>
      <c r="K141" s="40"/>
      <c r="L141" s="40"/>
      <c r="M141" s="44"/>
      <c r="N141" s="238"/>
      <c r="O141" s="239"/>
      <c r="P141" s="91"/>
      <c r="Q141" s="91"/>
      <c r="R141" s="91"/>
      <c r="S141" s="91"/>
      <c r="T141" s="91"/>
      <c r="U141" s="91"/>
      <c r="V141" s="91"/>
      <c r="W141" s="91"/>
      <c r="X141" s="92"/>
      <c r="Y141" s="38"/>
      <c r="Z141" s="38"/>
      <c r="AA141" s="38"/>
      <c r="AB141" s="38"/>
      <c r="AC141" s="38"/>
      <c r="AD141" s="38"/>
      <c r="AE141" s="38"/>
      <c r="AT141" s="17" t="s">
        <v>176</v>
      </c>
      <c r="AU141" s="17" t="s">
        <v>85</v>
      </c>
    </row>
    <row r="142" s="2" customFormat="1" ht="24.15" customHeight="1">
      <c r="A142" s="38"/>
      <c r="B142" s="39"/>
      <c r="C142" s="221" t="s">
        <v>182</v>
      </c>
      <c r="D142" s="221" t="s">
        <v>171</v>
      </c>
      <c r="E142" s="222" t="s">
        <v>1448</v>
      </c>
      <c r="F142" s="223" t="s">
        <v>1449</v>
      </c>
      <c r="G142" s="224" t="s">
        <v>478</v>
      </c>
      <c r="H142" s="225">
        <v>0.8</v>
      </c>
      <c r="I142" s="226"/>
      <c r="J142" s="226"/>
      <c r="K142" s="227">
        <f>ROUND(P142*H142,2)</f>
        <v>0</v>
      </c>
      <c r="L142" s="223" t="s">
        <v>1</v>
      </c>
      <c r="M142" s="44"/>
      <c r="N142" s="228" t="s">
        <v>1</v>
      </c>
      <c r="O142" s="229" t="s">
        <v>39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175</v>
      </c>
      <c r="AT142" s="233" t="s">
        <v>171</v>
      </c>
      <c r="AU142" s="233" t="s">
        <v>85</v>
      </c>
      <c r="AY142" s="17" t="s">
        <v>168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83</v>
      </c>
      <c r="BK142" s="234">
        <f>ROUND(P142*H142,2)</f>
        <v>0</v>
      </c>
      <c r="BL142" s="17" t="s">
        <v>175</v>
      </c>
      <c r="BM142" s="233" t="s">
        <v>9</v>
      </c>
    </row>
    <row r="143" s="2" customFormat="1">
      <c r="A143" s="38"/>
      <c r="B143" s="39"/>
      <c r="C143" s="40"/>
      <c r="D143" s="235" t="s">
        <v>176</v>
      </c>
      <c r="E143" s="40"/>
      <c r="F143" s="236" t="s">
        <v>1449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85</v>
      </c>
    </row>
    <row r="144" s="12" customFormat="1" ht="22.8" customHeight="1">
      <c r="A144" s="12"/>
      <c r="B144" s="204"/>
      <c r="C144" s="205"/>
      <c r="D144" s="206" t="s">
        <v>75</v>
      </c>
      <c r="E144" s="219" t="s">
        <v>649</v>
      </c>
      <c r="F144" s="219" t="s">
        <v>650</v>
      </c>
      <c r="G144" s="205"/>
      <c r="H144" s="205"/>
      <c r="I144" s="208"/>
      <c r="J144" s="208"/>
      <c r="K144" s="220">
        <f>BK144</f>
        <v>0</v>
      </c>
      <c r="L144" s="205"/>
      <c r="M144" s="210"/>
      <c r="N144" s="211"/>
      <c r="O144" s="212"/>
      <c r="P144" s="212"/>
      <c r="Q144" s="213">
        <f>SUM(Q145:Q156)</f>
        <v>0</v>
      </c>
      <c r="R144" s="213">
        <f>SUM(R145:R156)</f>
        <v>0</v>
      </c>
      <c r="S144" s="212"/>
      <c r="T144" s="214">
        <f>SUM(T145:T156)</f>
        <v>0</v>
      </c>
      <c r="U144" s="212"/>
      <c r="V144" s="214">
        <f>SUM(V145:V156)</f>
        <v>0</v>
      </c>
      <c r="W144" s="212"/>
      <c r="X144" s="215">
        <f>SUM(X145:X156)</f>
        <v>0</v>
      </c>
      <c r="Y144" s="12"/>
      <c r="Z144" s="12"/>
      <c r="AA144" s="12"/>
      <c r="AB144" s="12"/>
      <c r="AC144" s="12"/>
      <c r="AD144" s="12"/>
      <c r="AE144" s="12"/>
      <c r="AR144" s="216" t="s">
        <v>83</v>
      </c>
      <c r="AT144" s="217" t="s">
        <v>75</v>
      </c>
      <c r="AU144" s="217" t="s">
        <v>83</v>
      </c>
      <c r="AY144" s="216" t="s">
        <v>168</v>
      </c>
      <c r="BK144" s="218">
        <f>SUM(BK145:BK156)</f>
        <v>0</v>
      </c>
    </row>
    <row r="145" s="2" customFormat="1" ht="24.15" customHeight="1">
      <c r="A145" s="38"/>
      <c r="B145" s="39"/>
      <c r="C145" s="221" t="s">
        <v>192</v>
      </c>
      <c r="D145" s="221" t="s">
        <v>171</v>
      </c>
      <c r="E145" s="222" t="s">
        <v>1454</v>
      </c>
      <c r="F145" s="223" t="s">
        <v>1455</v>
      </c>
      <c r="G145" s="224" t="s">
        <v>226</v>
      </c>
      <c r="H145" s="225">
        <v>0.314</v>
      </c>
      <c r="I145" s="226"/>
      <c r="J145" s="226"/>
      <c r="K145" s="227">
        <f>ROUND(P145*H145,2)</f>
        <v>0</v>
      </c>
      <c r="L145" s="223" t="s">
        <v>1</v>
      </c>
      <c r="M145" s="44"/>
      <c r="N145" s="228" t="s">
        <v>1</v>
      </c>
      <c r="O145" s="229" t="s">
        <v>39</v>
      </c>
      <c r="P145" s="230">
        <f>I145+J145</f>
        <v>0</v>
      </c>
      <c r="Q145" s="230">
        <f>ROUND(I145*H145,2)</f>
        <v>0</v>
      </c>
      <c r="R145" s="230">
        <f>ROUND(J145*H145,2)</f>
        <v>0</v>
      </c>
      <c r="S145" s="91"/>
      <c r="T145" s="231">
        <f>S145*H145</f>
        <v>0</v>
      </c>
      <c r="U145" s="231">
        <v>0</v>
      </c>
      <c r="V145" s="231">
        <f>U145*H145</f>
        <v>0</v>
      </c>
      <c r="W145" s="231">
        <v>0</v>
      </c>
      <c r="X145" s="232">
        <f>W145*H145</f>
        <v>0</v>
      </c>
      <c r="Y145" s="38"/>
      <c r="Z145" s="38"/>
      <c r="AA145" s="38"/>
      <c r="AB145" s="38"/>
      <c r="AC145" s="38"/>
      <c r="AD145" s="38"/>
      <c r="AE145" s="38"/>
      <c r="AR145" s="233" t="s">
        <v>175</v>
      </c>
      <c r="AT145" s="233" t="s">
        <v>171</v>
      </c>
      <c r="AU145" s="233" t="s">
        <v>85</v>
      </c>
      <c r="AY145" s="17" t="s">
        <v>168</v>
      </c>
      <c r="BE145" s="234">
        <f>IF(O145="základní",K145,0)</f>
        <v>0</v>
      </c>
      <c r="BF145" s="234">
        <f>IF(O145="snížená",K145,0)</f>
        <v>0</v>
      </c>
      <c r="BG145" s="234">
        <f>IF(O145="zákl. přenesená",K145,0)</f>
        <v>0</v>
      </c>
      <c r="BH145" s="234">
        <f>IF(O145="sníž. přenesená",K145,0)</f>
        <v>0</v>
      </c>
      <c r="BI145" s="234">
        <f>IF(O145="nulová",K145,0)</f>
        <v>0</v>
      </c>
      <c r="BJ145" s="17" t="s">
        <v>83</v>
      </c>
      <c r="BK145" s="234">
        <f>ROUND(P145*H145,2)</f>
        <v>0</v>
      </c>
      <c r="BL145" s="17" t="s">
        <v>175</v>
      </c>
      <c r="BM145" s="233" t="s">
        <v>195</v>
      </c>
    </row>
    <row r="146" s="2" customFormat="1">
      <c r="A146" s="38"/>
      <c r="B146" s="39"/>
      <c r="C146" s="40"/>
      <c r="D146" s="235" t="s">
        <v>176</v>
      </c>
      <c r="E146" s="40"/>
      <c r="F146" s="236" t="s">
        <v>1455</v>
      </c>
      <c r="G146" s="40"/>
      <c r="H146" s="40"/>
      <c r="I146" s="237"/>
      <c r="J146" s="237"/>
      <c r="K146" s="40"/>
      <c r="L146" s="40"/>
      <c r="M146" s="44"/>
      <c r="N146" s="238"/>
      <c r="O146" s="239"/>
      <c r="P146" s="91"/>
      <c r="Q146" s="91"/>
      <c r="R146" s="91"/>
      <c r="S146" s="91"/>
      <c r="T146" s="91"/>
      <c r="U146" s="91"/>
      <c r="V146" s="91"/>
      <c r="W146" s="91"/>
      <c r="X146" s="92"/>
      <c r="Y146" s="38"/>
      <c r="Z146" s="38"/>
      <c r="AA146" s="38"/>
      <c r="AB146" s="38"/>
      <c r="AC146" s="38"/>
      <c r="AD146" s="38"/>
      <c r="AE146" s="38"/>
      <c r="AT146" s="17" t="s">
        <v>176</v>
      </c>
      <c r="AU146" s="17" t="s">
        <v>85</v>
      </c>
    </row>
    <row r="147" s="2" customFormat="1" ht="24.15" customHeight="1">
      <c r="A147" s="38"/>
      <c r="B147" s="39"/>
      <c r="C147" s="221" t="s">
        <v>185</v>
      </c>
      <c r="D147" s="221" t="s">
        <v>171</v>
      </c>
      <c r="E147" s="222" t="s">
        <v>655</v>
      </c>
      <c r="F147" s="223" t="s">
        <v>656</v>
      </c>
      <c r="G147" s="224" t="s">
        <v>226</v>
      </c>
      <c r="H147" s="225">
        <v>0.314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656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2" customFormat="1" ht="24.15" customHeight="1">
      <c r="A149" s="38"/>
      <c r="B149" s="39"/>
      <c r="C149" s="221" t="s">
        <v>200</v>
      </c>
      <c r="D149" s="221" t="s">
        <v>171</v>
      </c>
      <c r="E149" s="222" t="s">
        <v>658</v>
      </c>
      <c r="F149" s="223" t="s">
        <v>659</v>
      </c>
      <c r="G149" s="224" t="s">
        <v>226</v>
      </c>
      <c r="H149" s="225">
        <v>6.28</v>
      </c>
      <c r="I149" s="226"/>
      <c r="J149" s="226"/>
      <c r="K149" s="227">
        <f>ROUND(P149*H149,2)</f>
        <v>0</v>
      </c>
      <c r="L149" s="223" t="s">
        <v>1</v>
      </c>
      <c r="M149" s="44"/>
      <c r="N149" s="228" t="s">
        <v>1</v>
      </c>
      <c r="O149" s="229" t="s">
        <v>39</v>
      </c>
      <c r="P149" s="230">
        <f>I149+J149</f>
        <v>0</v>
      </c>
      <c r="Q149" s="230">
        <f>ROUND(I149*H149,2)</f>
        <v>0</v>
      </c>
      <c r="R149" s="230">
        <f>ROUND(J149*H149,2)</f>
        <v>0</v>
      </c>
      <c r="S149" s="91"/>
      <c r="T149" s="231">
        <f>S149*H149</f>
        <v>0</v>
      </c>
      <c r="U149" s="231">
        <v>0</v>
      </c>
      <c r="V149" s="231">
        <f>U149*H149</f>
        <v>0</v>
      </c>
      <c r="W149" s="231">
        <v>0</v>
      </c>
      <c r="X149" s="232">
        <f>W149*H149</f>
        <v>0</v>
      </c>
      <c r="Y149" s="38"/>
      <c r="Z149" s="38"/>
      <c r="AA149" s="38"/>
      <c r="AB149" s="38"/>
      <c r="AC149" s="38"/>
      <c r="AD149" s="38"/>
      <c r="AE149" s="38"/>
      <c r="AR149" s="233" t="s">
        <v>175</v>
      </c>
      <c r="AT149" s="233" t="s">
        <v>171</v>
      </c>
      <c r="AU149" s="233" t="s">
        <v>85</v>
      </c>
      <c r="AY149" s="17" t="s">
        <v>168</v>
      </c>
      <c r="BE149" s="234">
        <f>IF(O149="základní",K149,0)</f>
        <v>0</v>
      </c>
      <c r="BF149" s="234">
        <f>IF(O149="snížená",K149,0)</f>
        <v>0</v>
      </c>
      <c r="BG149" s="234">
        <f>IF(O149="zákl. přenesená",K149,0)</f>
        <v>0</v>
      </c>
      <c r="BH149" s="234">
        <f>IF(O149="sníž. přenesená",K149,0)</f>
        <v>0</v>
      </c>
      <c r="BI149" s="234">
        <f>IF(O149="nulová",K149,0)</f>
        <v>0</v>
      </c>
      <c r="BJ149" s="17" t="s">
        <v>83</v>
      </c>
      <c r="BK149" s="234">
        <f>ROUND(P149*H149,2)</f>
        <v>0</v>
      </c>
      <c r="BL149" s="17" t="s">
        <v>175</v>
      </c>
      <c r="BM149" s="233" t="s">
        <v>204</v>
      </c>
    </row>
    <row r="150" s="2" customFormat="1">
      <c r="A150" s="38"/>
      <c r="B150" s="39"/>
      <c r="C150" s="40"/>
      <c r="D150" s="235" t="s">
        <v>176</v>
      </c>
      <c r="E150" s="40"/>
      <c r="F150" s="236" t="s">
        <v>659</v>
      </c>
      <c r="G150" s="40"/>
      <c r="H150" s="40"/>
      <c r="I150" s="237"/>
      <c r="J150" s="237"/>
      <c r="K150" s="40"/>
      <c r="L150" s="40"/>
      <c r="M150" s="44"/>
      <c r="N150" s="238"/>
      <c r="O150" s="239"/>
      <c r="P150" s="91"/>
      <c r="Q150" s="91"/>
      <c r="R150" s="91"/>
      <c r="S150" s="91"/>
      <c r="T150" s="91"/>
      <c r="U150" s="91"/>
      <c r="V150" s="91"/>
      <c r="W150" s="91"/>
      <c r="X150" s="92"/>
      <c r="Y150" s="38"/>
      <c r="Z150" s="38"/>
      <c r="AA150" s="38"/>
      <c r="AB150" s="38"/>
      <c r="AC150" s="38"/>
      <c r="AD150" s="38"/>
      <c r="AE150" s="38"/>
      <c r="AT150" s="17" t="s">
        <v>176</v>
      </c>
      <c r="AU150" s="17" t="s">
        <v>85</v>
      </c>
    </row>
    <row r="151" s="13" customFormat="1">
      <c r="A151" s="13"/>
      <c r="B151" s="240"/>
      <c r="C151" s="241"/>
      <c r="D151" s="235" t="s">
        <v>205</v>
      </c>
      <c r="E151" s="242" t="s">
        <v>1</v>
      </c>
      <c r="F151" s="243" t="s">
        <v>1571</v>
      </c>
      <c r="G151" s="241"/>
      <c r="H151" s="244">
        <v>6.28</v>
      </c>
      <c r="I151" s="245"/>
      <c r="J151" s="245"/>
      <c r="K151" s="241"/>
      <c r="L151" s="241"/>
      <c r="M151" s="246"/>
      <c r="N151" s="247"/>
      <c r="O151" s="248"/>
      <c r="P151" s="248"/>
      <c r="Q151" s="248"/>
      <c r="R151" s="248"/>
      <c r="S151" s="248"/>
      <c r="T151" s="248"/>
      <c r="U151" s="248"/>
      <c r="V151" s="248"/>
      <c r="W151" s="248"/>
      <c r="X151" s="249"/>
      <c r="Y151" s="13"/>
      <c r="Z151" s="13"/>
      <c r="AA151" s="13"/>
      <c r="AB151" s="13"/>
      <c r="AC151" s="13"/>
      <c r="AD151" s="13"/>
      <c r="AE151" s="13"/>
      <c r="AT151" s="250" t="s">
        <v>205</v>
      </c>
      <c r="AU151" s="250" t="s">
        <v>85</v>
      </c>
      <c r="AV151" s="13" t="s">
        <v>85</v>
      </c>
      <c r="AW151" s="13" t="s">
        <v>5</v>
      </c>
      <c r="AX151" s="13" t="s">
        <v>76</v>
      </c>
      <c r="AY151" s="250" t="s">
        <v>168</v>
      </c>
    </row>
    <row r="152" s="14" customFormat="1">
      <c r="A152" s="14"/>
      <c r="B152" s="251"/>
      <c r="C152" s="252"/>
      <c r="D152" s="235" t="s">
        <v>205</v>
      </c>
      <c r="E152" s="253" t="s">
        <v>1</v>
      </c>
      <c r="F152" s="254" t="s">
        <v>207</v>
      </c>
      <c r="G152" s="252"/>
      <c r="H152" s="255">
        <v>6.28</v>
      </c>
      <c r="I152" s="256"/>
      <c r="J152" s="256"/>
      <c r="K152" s="252"/>
      <c r="L152" s="252"/>
      <c r="M152" s="257"/>
      <c r="N152" s="258"/>
      <c r="O152" s="259"/>
      <c r="P152" s="259"/>
      <c r="Q152" s="259"/>
      <c r="R152" s="259"/>
      <c r="S152" s="259"/>
      <c r="T152" s="259"/>
      <c r="U152" s="259"/>
      <c r="V152" s="259"/>
      <c r="W152" s="259"/>
      <c r="X152" s="260"/>
      <c r="Y152" s="14"/>
      <c r="Z152" s="14"/>
      <c r="AA152" s="14"/>
      <c r="AB152" s="14"/>
      <c r="AC152" s="14"/>
      <c r="AD152" s="14"/>
      <c r="AE152" s="14"/>
      <c r="AT152" s="261" t="s">
        <v>205</v>
      </c>
      <c r="AU152" s="261" t="s">
        <v>85</v>
      </c>
      <c r="AV152" s="14" t="s">
        <v>175</v>
      </c>
      <c r="AW152" s="14" t="s">
        <v>5</v>
      </c>
      <c r="AX152" s="14" t="s">
        <v>83</v>
      </c>
      <c r="AY152" s="261" t="s">
        <v>168</v>
      </c>
    </row>
    <row r="153" s="2" customFormat="1" ht="33" customHeight="1">
      <c r="A153" s="38"/>
      <c r="B153" s="39"/>
      <c r="C153" s="221" t="s">
        <v>189</v>
      </c>
      <c r="D153" s="221" t="s">
        <v>171</v>
      </c>
      <c r="E153" s="222" t="s">
        <v>1457</v>
      </c>
      <c r="F153" s="223" t="s">
        <v>1458</v>
      </c>
      <c r="G153" s="224" t="s">
        <v>226</v>
      </c>
      <c r="H153" s="225">
        <v>0.314</v>
      </c>
      <c r="I153" s="226"/>
      <c r="J153" s="226"/>
      <c r="K153" s="227">
        <f>ROUND(P153*H153,2)</f>
        <v>0</v>
      </c>
      <c r="L153" s="223" t="s">
        <v>1</v>
      </c>
      <c r="M153" s="44"/>
      <c r="N153" s="228" t="s">
        <v>1</v>
      </c>
      <c r="O153" s="229" t="s">
        <v>39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91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38"/>
      <c r="Z153" s="38"/>
      <c r="AA153" s="38"/>
      <c r="AB153" s="38"/>
      <c r="AC153" s="38"/>
      <c r="AD153" s="38"/>
      <c r="AE153" s="38"/>
      <c r="AR153" s="233" t="s">
        <v>175</v>
      </c>
      <c r="AT153" s="233" t="s">
        <v>171</v>
      </c>
      <c r="AU153" s="233" t="s">
        <v>85</v>
      </c>
      <c r="AY153" s="17" t="s">
        <v>168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7" t="s">
        <v>83</v>
      </c>
      <c r="BK153" s="234">
        <f>ROUND(P153*H153,2)</f>
        <v>0</v>
      </c>
      <c r="BL153" s="17" t="s">
        <v>175</v>
      </c>
      <c r="BM153" s="233" t="s">
        <v>211</v>
      </c>
    </row>
    <row r="154" s="2" customFormat="1">
      <c r="A154" s="38"/>
      <c r="B154" s="39"/>
      <c r="C154" s="40"/>
      <c r="D154" s="235" t="s">
        <v>176</v>
      </c>
      <c r="E154" s="40"/>
      <c r="F154" s="236" t="s">
        <v>1458</v>
      </c>
      <c r="G154" s="40"/>
      <c r="H154" s="40"/>
      <c r="I154" s="237"/>
      <c r="J154" s="237"/>
      <c r="K154" s="40"/>
      <c r="L154" s="40"/>
      <c r="M154" s="44"/>
      <c r="N154" s="238"/>
      <c r="O154" s="239"/>
      <c r="P154" s="91"/>
      <c r="Q154" s="91"/>
      <c r="R154" s="91"/>
      <c r="S154" s="91"/>
      <c r="T154" s="91"/>
      <c r="U154" s="91"/>
      <c r="V154" s="91"/>
      <c r="W154" s="91"/>
      <c r="X154" s="92"/>
      <c r="Y154" s="38"/>
      <c r="Z154" s="38"/>
      <c r="AA154" s="38"/>
      <c r="AB154" s="38"/>
      <c r="AC154" s="38"/>
      <c r="AD154" s="38"/>
      <c r="AE154" s="38"/>
      <c r="AT154" s="17" t="s">
        <v>176</v>
      </c>
      <c r="AU154" s="17" t="s">
        <v>85</v>
      </c>
    </row>
    <row r="155" s="2" customFormat="1" ht="24.15" customHeight="1">
      <c r="A155" s="38"/>
      <c r="B155" s="39"/>
      <c r="C155" s="221" t="s">
        <v>169</v>
      </c>
      <c r="D155" s="221" t="s">
        <v>171</v>
      </c>
      <c r="E155" s="222" t="s">
        <v>1459</v>
      </c>
      <c r="F155" s="223" t="s">
        <v>1460</v>
      </c>
      <c r="G155" s="224" t="s">
        <v>226</v>
      </c>
      <c r="H155" s="225">
        <v>0.314</v>
      </c>
      <c r="I155" s="226"/>
      <c r="J155" s="226"/>
      <c r="K155" s="227">
        <f>ROUND(P155*H155,2)</f>
        <v>0</v>
      </c>
      <c r="L155" s="223" t="s">
        <v>1</v>
      </c>
      <c r="M155" s="44"/>
      <c r="N155" s="228" t="s">
        <v>1</v>
      </c>
      <c r="O155" s="229" t="s">
        <v>39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91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38"/>
      <c r="Z155" s="38"/>
      <c r="AA155" s="38"/>
      <c r="AB155" s="38"/>
      <c r="AC155" s="38"/>
      <c r="AD155" s="38"/>
      <c r="AE155" s="38"/>
      <c r="AR155" s="233" t="s">
        <v>175</v>
      </c>
      <c r="AT155" s="233" t="s">
        <v>171</v>
      </c>
      <c r="AU155" s="233" t="s">
        <v>85</v>
      </c>
      <c r="AY155" s="17" t="s">
        <v>168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7" t="s">
        <v>83</v>
      </c>
      <c r="BK155" s="234">
        <f>ROUND(P155*H155,2)</f>
        <v>0</v>
      </c>
      <c r="BL155" s="17" t="s">
        <v>175</v>
      </c>
      <c r="BM155" s="233" t="s">
        <v>215</v>
      </c>
    </row>
    <row r="156" s="2" customFormat="1">
      <c r="A156" s="38"/>
      <c r="B156" s="39"/>
      <c r="C156" s="40"/>
      <c r="D156" s="235" t="s">
        <v>176</v>
      </c>
      <c r="E156" s="40"/>
      <c r="F156" s="236" t="s">
        <v>1460</v>
      </c>
      <c r="G156" s="40"/>
      <c r="H156" s="40"/>
      <c r="I156" s="237"/>
      <c r="J156" s="237"/>
      <c r="K156" s="40"/>
      <c r="L156" s="40"/>
      <c r="M156" s="44"/>
      <c r="N156" s="238"/>
      <c r="O156" s="239"/>
      <c r="P156" s="91"/>
      <c r="Q156" s="91"/>
      <c r="R156" s="91"/>
      <c r="S156" s="91"/>
      <c r="T156" s="91"/>
      <c r="U156" s="91"/>
      <c r="V156" s="91"/>
      <c r="W156" s="91"/>
      <c r="X156" s="92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85</v>
      </c>
    </row>
    <row r="157" s="12" customFormat="1" ht="22.8" customHeight="1">
      <c r="A157" s="12"/>
      <c r="B157" s="204"/>
      <c r="C157" s="205"/>
      <c r="D157" s="206" t="s">
        <v>75</v>
      </c>
      <c r="E157" s="219" t="s">
        <v>666</v>
      </c>
      <c r="F157" s="219" t="s">
        <v>667</v>
      </c>
      <c r="G157" s="205"/>
      <c r="H157" s="205"/>
      <c r="I157" s="208"/>
      <c r="J157" s="208"/>
      <c r="K157" s="220">
        <f>BK157</f>
        <v>0</v>
      </c>
      <c r="L157" s="205"/>
      <c r="M157" s="210"/>
      <c r="N157" s="211"/>
      <c r="O157" s="212"/>
      <c r="P157" s="212"/>
      <c r="Q157" s="213">
        <f>SUM(Q158:Q159)</f>
        <v>0</v>
      </c>
      <c r="R157" s="213">
        <f>SUM(R158:R159)</f>
        <v>0</v>
      </c>
      <c r="S157" s="212"/>
      <c r="T157" s="214">
        <f>SUM(T158:T159)</f>
        <v>0</v>
      </c>
      <c r="U157" s="212"/>
      <c r="V157" s="214">
        <f>SUM(V158:V159)</f>
        <v>0</v>
      </c>
      <c r="W157" s="212"/>
      <c r="X157" s="215">
        <f>SUM(X158:X159)</f>
        <v>0</v>
      </c>
      <c r="Y157" s="12"/>
      <c r="Z157" s="12"/>
      <c r="AA157" s="12"/>
      <c r="AB157" s="12"/>
      <c r="AC157" s="12"/>
      <c r="AD157" s="12"/>
      <c r="AE157" s="12"/>
      <c r="AR157" s="216" t="s">
        <v>83</v>
      </c>
      <c r="AT157" s="217" t="s">
        <v>75</v>
      </c>
      <c r="AU157" s="217" t="s">
        <v>83</v>
      </c>
      <c r="AY157" s="216" t="s">
        <v>168</v>
      </c>
      <c r="BK157" s="218">
        <f>SUM(BK158:BK159)</f>
        <v>0</v>
      </c>
    </row>
    <row r="158" s="2" customFormat="1" ht="24.15" customHeight="1">
      <c r="A158" s="38"/>
      <c r="B158" s="39"/>
      <c r="C158" s="221" t="s">
        <v>9</v>
      </c>
      <c r="D158" s="221" t="s">
        <v>171</v>
      </c>
      <c r="E158" s="222" t="s">
        <v>1461</v>
      </c>
      <c r="F158" s="223" t="s">
        <v>1462</v>
      </c>
      <c r="G158" s="224" t="s">
        <v>226</v>
      </c>
      <c r="H158" s="225">
        <v>0.49800000000000008</v>
      </c>
      <c r="I158" s="226"/>
      <c r="J158" s="226"/>
      <c r="K158" s="227">
        <f>ROUND(P158*H158,2)</f>
        <v>0</v>
      </c>
      <c r="L158" s="223" t="s">
        <v>1</v>
      </c>
      <c r="M158" s="44"/>
      <c r="N158" s="228" t="s">
        <v>1</v>
      </c>
      <c r="O158" s="229" t="s">
        <v>39</v>
      </c>
      <c r="P158" s="230">
        <f>I158+J158</f>
        <v>0</v>
      </c>
      <c r="Q158" s="230">
        <f>ROUND(I158*H158,2)</f>
        <v>0</v>
      </c>
      <c r="R158" s="230">
        <f>ROUND(J158*H158,2)</f>
        <v>0</v>
      </c>
      <c r="S158" s="91"/>
      <c r="T158" s="231">
        <f>S158*H158</f>
        <v>0</v>
      </c>
      <c r="U158" s="231">
        <v>0</v>
      </c>
      <c r="V158" s="231">
        <f>U158*H158</f>
        <v>0</v>
      </c>
      <c r="W158" s="231">
        <v>0</v>
      </c>
      <c r="X158" s="232">
        <f>W158*H158</f>
        <v>0</v>
      </c>
      <c r="Y158" s="38"/>
      <c r="Z158" s="38"/>
      <c r="AA158" s="38"/>
      <c r="AB158" s="38"/>
      <c r="AC158" s="38"/>
      <c r="AD158" s="38"/>
      <c r="AE158" s="38"/>
      <c r="AR158" s="233" t="s">
        <v>175</v>
      </c>
      <c r="AT158" s="233" t="s">
        <v>171</v>
      </c>
      <c r="AU158" s="233" t="s">
        <v>85</v>
      </c>
      <c r="AY158" s="17" t="s">
        <v>168</v>
      </c>
      <c r="BE158" s="234">
        <f>IF(O158="základní",K158,0)</f>
        <v>0</v>
      </c>
      <c r="BF158" s="234">
        <f>IF(O158="snížená",K158,0)</f>
        <v>0</v>
      </c>
      <c r="BG158" s="234">
        <f>IF(O158="zákl. přenesená",K158,0)</f>
        <v>0</v>
      </c>
      <c r="BH158" s="234">
        <f>IF(O158="sníž. přenesená",K158,0)</f>
        <v>0</v>
      </c>
      <c r="BI158" s="234">
        <f>IF(O158="nulová",K158,0)</f>
        <v>0</v>
      </c>
      <c r="BJ158" s="17" t="s">
        <v>83</v>
      </c>
      <c r="BK158" s="234">
        <f>ROUND(P158*H158,2)</f>
        <v>0</v>
      </c>
      <c r="BL158" s="17" t="s">
        <v>175</v>
      </c>
      <c r="BM158" s="233" t="s">
        <v>219</v>
      </c>
    </row>
    <row r="159" s="2" customFormat="1">
      <c r="A159" s="38"/>
      <c r="B159" s="39"/>
      <c r="C159" s="40"/>
      <c r="D159" s="235" t="s">
        <v>176</v>
      </c>
      <c r="E159" s="40"/>
      <c r="F159" s="236" t="s">
        <v>1462</v>
      </c>
      <c r="G159" s="40"/>
      <c r="H159" s="40"/>
      <c r="I159" s="237"/>
      <c r="J159" s="237"/>
      <c r="K159" s="40"/>
      <c r="L159" s="40"/>
      <c r="M159" s="44"/>
      <c r="N159" s="238"/>
      <c r="O159" s="239"/>
      <c r="P159" s="91"/>
      <c r="Q159" s="91"/>
      <c r="R159" s="91"/>
      <c r="S159" s="91"/>
      <c r="T159" s="91"/>
      <c r="U159" s="91"/>
      <c r="V159" s="91"/>
      <c r="W159" s="91"/>
      <c r="X159" s="92"/>
      <c r="Y159" s="38"/>
      <c r="Z159" s="38"/>
      <c r="AA159" s="38"/>
      <c r="AB159" s="38"/>
      <c r="AC159" s="38"/>
      <c r="AD159" s="38"/>
      <c r="AE159" s="38"/>
      <c r="AT159" s="17" t="s">
        <v>176</v>
      </c>
      <c r="AU159" s="17" t="s">
        <v>85</v>
      </c>
    </row>
    <row r="160" s="12" customFormat="1" ht="25.92" customHeight="1">
      <c r="A160" s="12"/>
      <c r="B160" s="204"/>
      <c r="C160" s="205"/>
      <c r="D160" s="206" t="s">
        <v>75</v>
      </c>
      <c r="E160" s="207" t="s">
        <v>671</v>
      </c>
      <c r="F160" s="207" t="s">
        <v>672</v>
      </c>
      <c r="G160" s="205"/>
      <c r="H160" s="205"/>
      <c r="I160" s="208"/>
      <c r="J160" s="208"/>
      <c r="K160" s="209">
        <f>BK160</f>
        <v>0</v>
      </c>
      <c r="L160" s="205"/>
      <c r="M160" s="210"/>
      <c r="N160" s="211"/>
      <c r="O160" s="212"/>
      <c r="P160" s="212"/>
      <c r="Q160" s="213">
        <f>Q161+Q188+Q199+Q214</f>
        <v>0</v>
      </c>
      <c r="R160" s="213">
        <f>R161+R188+R199+R214</f>
        <v>0</v>
      </c>
      <c r="S160" s="212"/>
      <c r="T160" s="214">
        <f>T161+T188+T199+T214</f>
        <v>0</v>
      </c>
      <c r="U160" s="212"/>
      <c r="V160" s="214">
        <f>V161+V188+V199+V214</f>
        <v>0</v>
      </c>
      <c r="W160" s="212"/>
      <c r="X160" s="215">
        <f>X161+X188+X199+X214</f>
        <v>0</v>
      </c>
      <c r="Y160" s="12"/>
      <c r="Z160" s="12"/>
      <c r="AA160" s="12"/>
      <c r="AB160" s="12"/>
      <c r="AC160" s="12"/>
      <c r="AD160" s="12"/>
      <c r="AE160" s="12"/>
      <c r="AR160" s="216" t="s">
        <v>85</v>
      </c>
      <c r="AT160" s="217" t="s">
        <v>75</v>
      </c>
      <c r="AU160" s="217" t="s">
        <v>76</v>
      </c>
      <c r="AY160" s="216" t="s">
        <v>168</v>
      </c>
      <c r="BK160" s="218">
        <f>BK161+BK188+BK199+BK214</f>
        <v>0</v>
      </c>
    </row>
    <row r="161" s="12" customFormat="1" ht="22.8" customHeight="1">
      <c r="A161" s="12"/>
      <c r="B161" s="204"/>
      <c r="C161" s="205"/>
      <c r="D161" s="206" t="s">
        <v>75</v>
      </c>
      <c r="E161" s="219" t="s">
        <v>785</v>
      </c>
      <c r="F161" s="219" t="s">
        <v>786</v>
      </c>
      <c r="G161" s="205"/>
      <c r="H161" s="205"/>
      <c r="I161" s="208"/>
      <c r="J161" s="208"/>
      <c r="K161" s="220">
        <f>BK161</f>
        <v>0</v>
      </c>
      <c r="L161" s="205"/>
      <c r="M161" s="210"/>
      <c r="N161" s="211"/>
      <c r="O161" s="212"/>
      <c r="P161" s="212"/>
      <c r="Q161" s="213">
        <f>SUM(Q162:Q187)</f>
        <v>0</v>
      </c>
      <c r="R161" s="213">
        <f>SUM(R162:R187)</f>
        <v>0</v>
      </c>
      <c r="S161" s="212"/>
      <c r="T161" s="214">
        <f>SUM(T162:T187)</f>
        <v>0</v>
      </c>
      <c r="U161" s="212"/>
      <c r="V161" s="214">
        <f>SUM(V162:V187)</f>
        <v>0</v>
      </c>
      <c r="W161" s="212"/>
      <c r="X161" s="215">
        <f>SUM(X162:X187)</f>
        <v>0</v>
      </c>
      <c r="Y161" s="12"/>
      <c r="Z161" s="12"/>
      <c r="AA161" s="12"/>
      <c r="AB161" s="12"/>
      <c r="AC161" s="12"/>
      <c r="AD161" s="12"/>
      <c r="AE161" s="12"/>
      <c r="AR161" s="216" t="s">
        <v>85</v>
      </c>
      <c r="AT161" s="217" t="s">
        <v>75</v>
      </c>
      <c r="AU161" s="217" t="s">
        <v>83</v>
      </c>
      <c r="AY161" s="216" t="s">
        <v>168</v>
      </c>
      <c r="BK161" s="218">
        <f>SUM(BK162:BK187)</f>
        <v>0</v>
      </c>
    </row>
    <row r="162" s="2" customFormat="1" ht="24.15" customHeight="1">
      <c r="A162" s="38"/>
      <c r="B162" s="39"/>
      <c r="C162" s="221" t="s">
        <v>220</v>
      </c>
      <c r="D162" s="221" t="s">
        <v>171</v>
      </c>
      <c r="E162" s="222" t="s">
        <v>1572</v>
      </c>
      <c r="F162" s="223" t="s">
        <v>1573</v>
      </c>
      <c r="G162" s="224" t="s">
        <v>203</v>
      </c>
      <c r="H162" s="225">
        <v>40.5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223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1573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4.15" customHeight="1">
      <c r="A164" s="38"/>
      <c r="B164" s="39"/>
      <c r="C164" s="262" t="s">
        <v>195</v>
      </c>
      <c r="D164" s="262" t="s">
        <v>304</v>
      </c>
      <c r="E164" s="263" t="s">
        <v>1574</v>
      </c>
      <c r="F164" s="264" t="s">
        <v>1575</v>
      </c>
      <c r="G164" s="265" t="s">
        <v>203</v>
      </c>
      <c r="H164" s="266">
        <v>28.3</v>
      </c>
      <c r="I164" s="267"/>
      <c r="J164" s="268"/>
      <c r="K164" s="269">
        <f>ROUND(P164*H164,2)</f>
        <v>0</v>
      </c>
      <c r="L164" s="264" t="s">
        <v>1</v>
      </c>
      <c r="M164" s="270"/>
      <c r="N164" s="271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236</v>
      </c>
      <c r="AT164" s="233" t="s">
        <v>304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227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1575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13" customFormat="1">
      <c r="A166" s="13"/>
      <c r="B166" s="240"/>
      <c r="C166" s="241"/>
      <c r="D166" s="235" t="s">
        <v>205</v>
      </c>
      <c r="E166" s="242" t="s">
        <v>1</v>
      </c>
      <c r="F166" s="243" t="s">
        <v>1576</v>
      </c>
      <c r="G166" s="241"/>
      <c r="H166" s="244">
        <v>28.3</v>
      </c>
      <c r="I166" s="245"/>
      <c r="J166" s="245"/>
      <c r="K166" s="241"/>
      <c r="L166" s="241"/>
      <c r="M166" s="246"/>
      <c r="N166" s="247"/>
      <c r="O166" s="248"/>
      <c r="P166" s="248"/>
      <c r="Q166" s="248"/>
      <c r="R166" s="248"/>
      <c r="S166" s="248"/>
      <c r="T166" s="248"/>
      <c r="U166" s="248"/>
      <c r="V166" s="248"/>
      <c r="W166" s="248"/>
      <c r="X166" s="249"/>
      <c r="Y166" s="13"/>
      <c r="Z166" s="13"/>
      <c r="AA166" s="13"/>
      <c r="AB166" s="13"/>
      <c r="AC166" s="13"/>
      <c r="AD166" s="13"/>
      <c r="AE166" s="13"/>
      <c r="AT166" s="250" t="s">
        <v>205</v>
      </c>
      <c r="AU166" s="250" t="s">
        <v>85</v>
      </c>
      <c r="AV166" s="13" t="s">
        <v>85</v>
      </c>
      <c r="AW166" s="13" t="s">
        <v>5</v>
      </c>
      <c r="AX166" s="13" t="s">
        <v>76</v>
      </c>
      <c r="AY166" s="250" t="s">
        <v>168</v>
      </c>
    </row>
    <row r="167" s="14" customFormat="1">
      <c r="A167" s="14"/>
      <c r="B167" s="251"/>
      <c r="C167" s="252"/>
      <c r="D167" s="235" t="s">
        <v>205</v>
      </c>
      <c r="E167" s="253" t="s">
        <v>1</v>
      </c>
      <c r="F167" s="254" t="s">
        <v>207</v>
      </c>
      <c r="G167" s="252"/>
      <c r="H167" s="255">
        <v>28.3</v>
      </c>
      <c r="I167" s="256"/>
      <c r="J167" s="256"/>
      <c r="K167" s="252"/>
      <c r="L167" s="252"/>
      <c r="M167" s="257"/>
      <c r="N167" s="258"/>
      <c r="O167" s="259"/>
      <c r="P167" s="259"/>
      <c r="Q167" s="259"/>
      <c r="R167" s="259"/>
      <c r="S167" s="259"/>
      <c r="T167" s="259"/>
      <c r="U167" s="259"/>
      <c r="V167" s="259"/>
      <c r="W167" s="259"/>
      <c r="X167" s="260"/>
      <c r="Y167" s="14"/>
      <c r="Z167" s="14"/>
      <c r="AA167" s="14"/>
      <c r="AB167" s="14"/>
      <c r="AC167" s="14"/>
      <c r="AD167" s="14"/>
      <c r="AE167" s="14"/>
      <c r="AT167" s="261" t="s">
        <v>205</v>
      </c>
      <c r="AU167" s="261" t="s">
        <v>85</v>
      </c>
      <c r="AV167" s="14" t="s">
        <v>175</v>
      </c>
      <c r="AW167" s="14" t="s">
        <v>5</v>
      </c>
      <c r="AX167" s="14" t="s">
        <v>83</v>
      </c>
      <c r="AY167" s="261" t="s">
        <v>168</v>
      </c>
    </row>
    <row r="168" s="2" customFormat="1" ht="24.15" customHeight="1">
      <c r="A168" s="38"/>
      <c r="B168" s="39"/>
      <c r="C168" s="262" t="s">
        <v>229</v>
      </c>
      <c r="D168" s="262" t="s">
        <v>304</v>
      </c>
      <c r="E168" s="263" t="s">
        <v>1577</v>
      </c>
      <c r="F168" s="264" t="s">
        <v>1578</v>
      </c>
      <c r="G168" s="265" t="s">
        <v>203</v>
      </c>
      <c r="H168" s="266">
        <v>12.2</v>
      </c>
      <c r="I168" s="267"/>
      <c r="J168" s="268"/>
      <c r="K168" s="269">
        <f>ROUND(P168*H168,2)</f>
        <v>0</v>
      </c>
      <c r="L168" s="264" t="s">
        <v>1</v>
      </c>
      <c r="M168" s="270"/>
      <c r="N168" s="271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236</v>
      </c>
      <c r="AT168" s="233" t="s">
        <v>304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232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1578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13" customFormat="1">
      <c r="A170" s="13"/>
      <c r="B170" s="240"/>
      <c r="C170" s="241"/>
      <c r="D170" s="235" t="s">
        <v>205</v>
      </c>
      <c r="E170" s="242" t="s">
        <v>1</v>
      </c>
      <c r="F170" s="243" t="s">
        <v>1579</v>
      </c>
      <c r="G170" s="241"/>
      <c r="H170" s="244">
        <v>12.2</v>
      </c>
      <c r="I170" s="245"/>
      <c r="J170" s="245"/>
      <c r="K170" s="241"/>
      <c r="L170" s="241"/>
      <c r="M170" s="246"/>
      <c r="N170" s="247"/>
      <c r="O170" s="248"/>
      <c r="P170" s="248"/>
      <c r="Q170" s="248"/>
      <c r="R170" s="248"/>
      <c r="S170" s="248"/>
      <c r="T170" s="248"/>
      <c r="U170" s="248"/>
      <c r="V170" s="248"/>
      <c r="W170" s="248"/>
      <c r="X170" s="249"/>
      <c r="Y170" s="13"/>
      <c r="Z170" s="13"/>
      <c r="AA170" s="13"/>
      <c r="AB170" s="13"/>
      <c r="AC170" s="13"/>
      <c r="AD170" s="13"/>
      <c r="AE170" s="13"/>
      <c r="AT170" s="250" t="s">
        <v>205</v>
      </c>
      <c r="AU170" s="250" t="s">
        <v>85</v>
      </c>
      <c r="AV170" s="13" t="s">
        <v>85</v>
      </c>
      <c r="AW170" s="13" t="s">
        <v>5</v>
      </c>
      <c r="AX170" s="13" t="s">
        <v>76</v>
      </c>
      <c r="AY170" s="250" t="s">
        <v>168</v>
      </c>
    </row>
    <row r="171" s="14" customFormat="1">
      <c r="A171" s="14"/>
      <c r="B171" s="251"/>
      <c r="C171" s="252"/>
      <c r="D171" s="235" t="s">
        <v>205</v>
      </c>
      <c r="E171" s="253" t="s">
        <v>1</v>
      </c>
      <c r="F171" s="254" t="s">
        <v>207</v>
      </c>
      <c r="G171" s="252"/>
      <c r="H171" s="255">
        <v>12.2</v>
      </c>
      <c r="I171" s="256"/>
      <c r="J171" s="256"/>
      <c r="K171" s="252"/>
      <c r="L171" s="252"/>
      <c r="M171" s="257"/>
      <c r="N171" s="258"/>
      <c r="O171" s="259"/>
      <c r="P171" s="259"/>
      <c r="Q171" s="259"/>
      <c r="R171" s="259"/>
      <c r="S171" s="259"/>
      <c r="T171" s="259"/>
      <c r="U171" s="259"/>
      <c r="V171" s="259"/>
      <c r="W171" s="259"/>
      <c r="X171" s="260"/>
      <c r="Y171" s="14"/>
      <c r="Z171" s="14"/>
      <c r="AA171" s="14"/>
      <c r="AB171" s="14"/>
      <c r="AC171" s="14"/>
      <c r="AD171" s="14"/>
      <c r="AE171" s="14"/>
      <c r="AT171" s="261" t="s">
        <v>205</v>
      </c>
      <c r="AU171" s="261" t="s">
        <v>85</v>
      </c>
      <c r="AV171" s="14" t="s">
        <v>175</v>
      </c>
      <c r="AW171" s="14" t="s">
        <v>5</v>
      </c>
      <c r="AX171" s="14" t="s">
        <v>83</v>
      </c>
      <c r="AY171" s="261" t="s">
        <v>168</v>
      </c>
    </row>
    <row r="172" s="2" customFormat="1" ht="24.15" customHeight="1">
      <c r="A172" s="38"/>
      <c r="B172" s="39"/>
      <c r="C172" s="221" t="s">
        <v>198</v>
      </c>
      <c r="D172" s="221" t="s">
        <v>171</v>
      </c>
      <c r="E172" s="222" t="s">
        <v>1580</v>
      </c>
      <c r="F172" s="223" t="s">
        <v>1581</v>
      </c>
      <c r="G172" s="224" t="s">
        <v>203</v>
      </c>
      <c r="H172" s="225">
        <v>14</v>
      </c>
      <c r="I172" s="226"/>
      <c r="J172" s="226"/>
      <c r="K172" s="227">
        <f>ROUND(P172*H172,2)</f>
        <v>0</v>
      </c>
      <c r="L172" s="223" t="s">
        <v>1</v>
      </c>
      <c r="M172" s="44"/>
      <c r="N172" s="228" t="s">
        <v>1</v>
      </c>
      <c r="O172" s="229" t="s">
        <v>39</v>
      </c>
      <c r="P172" s="230">
        <f>I172+J172</f>
        <v>0</v>
      </c>
      <c r="Q172" s="230">
        <f>ROUND(I172*H172,2)</f>
        <v>0</v>
      </c>
      <c r="R172" s="230">
        <f>ROUND(J172*H172,2)</f>
        <v>0</v>
      </c>
      <c r="S172" s="91"/>
      <c r="T172" s="231">
        <f>S172*H172</f>
        <v>0</v>
      </c>
      <c r="U172" s="231">
        <v>0</v>
      </c>
      <c r="V172" s="231">
        <f>U172*H172</f>
        <v>0</v>
      </c>
      <c r="W172" s="231">
        <v>0</v>
      </c>
      <c r="X172" s="232">
        <f>W172*H172</f>
        <v>0</v>
      </c>
      <c r="Y172" s="38"/>
      <c r="Z172" s="38"/>
      <c r="AA172" s="38"/>
      <c r="AB172" s="38"/>
      <c r="AC172" s="38"/>
      <c r="AD172" s="38"/>
      <c r="AE172" s="38"/>
      <c r="AR172" s="233" t="s">
        <v>198</v>
      </c>
      <c r="AT172" s="233" t="s">
        <v>171</v>
      </c>
      <c r="AU172" s="233" t="s">
        <v>85</v>
      </c>
      <c r="AY172" s="17" t="s">
        <v>168</v>
      </c>
      <c r="BE172" s="234">
        <f>IF(O172="základní",K172,0)</f>
        <v>0</v>
      </c>
      <c r="BF172" s="234">
        <f>IF(O172="snížená",K172,0)</f>
        <v>0</v>
      </c>
      <c r="BG172" s="234">
        <f>IF(O172="zákl. přenesená",K172,0)</f>
        <v>0</v>
      </c>
      <c r="BH172" s="234">
        <f>IF(O172="sníž. přenesená",K172,0)</f>
        <v>0</v>
      </c>
      <c r="BI172" s="234">
        <f>IF(O172="nulová",K172,0)</f>
        <v>0</v>
      </c>
      <c r="BJ172" s="17" t="s">
        <v>83</v>
      </c>
      <c r="BK172" s="234">
        <f>ROUND(P172*H172,2)</f>
        <v>0</v>
      </c>
      <c r="BL172" s="17" t="s">
        <v>198</v>
      </c>
      <c r="BM172" s="233" t="s">
        <v>236</v>
      </c>
    </row>
    <row r="173" s="2" customFormat="1">
      <c r="A173" s="38"/>
      <c r="B173" s="39"/>
      <c r="C173" s="40"/>
      <c r="D173" s="235" t="s">
        <v>176</v>
      </c>
      <c r="E173" s="40"/>
      <c r="F173" s="236" t="s">
        <v>1581</v>
      </c>
      <c r="G173" s="40"/>
      <c r="H173" s="40"/>
      <c r="I173" s="237"/>
      <c r="J173" s="237"/>
      <c r="K173" s="40"/>
      <c r="L173" s="40"/>
      <c r="M173" s="44"/>
      <c r="N173" s="238"/>
      <c r="O173" s="239"/>
      <c r="P173" s="91"/>
      <c r="Q173" s="91"/>
      <c r="R173" s="91"/>
      <c r="S173" s="91"/>
      <c r="T173" s="91"/>
      <c r="U173" s="91"/>
      <c r="V173" s="91"/>
      <c r="W173" s="91"/>
      <c r="X173" s="92"/>
      <c r="Y173" s="38"/>
      <c r="Z173" s="38"/>
      <c r="AA173" s="38"/>
      <c r="AB173" s="38"/>
      <c r="AC173" s="38"/>
      <c r="AD173" s="38"/>
      <c r="AE173" s="38"/>
      <c r="AT173" s="17" t="s">
        <v>176</v>
      </c>
      <c r="AU173" s="17" t="s">
        <v>85</v>
      </c>
    </row>
    <row r="174" s="2" customFormat="1" ht="24.15" customHeight="1">
      <c r="A174" s="38"/>
      <c r="B174" s="39"/>
      <c r="C174" s="262" t="s">
        <v>238</v>
      </c>
      <c r="D174" s="262" t="s">
        <v>304</v>
      </c>
      <c r="E174" s="263" t="s">
        <v>1582</v>
      </c>
      <c r="F174" s="264" t="s">
        <v>1583</v>
      </c>
      <c r="G174" s="265" t="s">
        <v>203</v>
      </c>
      <c r="H174" s="266">
        <v>9.8</v>
      </c>
      <c r="I174" s="267"/>
      <c r="J174" s="268"/>
      <c r="K174" s="269">
        <f>ROUND(P174*H174,2)</f>
        <v>0</v>
      </c>
      <c r="L174" s="264" t="s">
        <v>1</v>
      </c>
      <c r="M174" s="270"/>
      <c r="N174" s="271" t="s">
        <v>1</v>
      </c>
      <c r="O174" s="229" t="s">
        <v>39</v>
      </c>
      <c r="P174" s="230">
        <f>I174+J174</f>
        <v>0</v>
      </c>
      <c r="Q174" s="230">
        <f>ROUND(I174*H174,2)</f>
        <v>0</v>
      </c>
      <c r="R174" s="230">
        <f>ROUND(J174*H174,2)</f>
        <v>0</v>
      </c>
      <c r="S174" s="91"/>
      <c r="T174" s="231">
        <f>S174*H174</f>
        <v>0</v>
      </c>
      <c r="U174" s="231">
        <v>0</v>
      </c>
      <c r="V174" s="231">
        <f>U174*H174</f>
        <v>0</v>
      </c>
      <c r="W174" s="231">
        <v>0</v>
      </c>
      <c r="X174" s="232">
        <f>W174*H174</f>
        <v>0</v>
      </c>
      <c r="Y174" s="38"/>
      <c r="Z174" s="38"/>
      <c r="AA174" s="38"/>
      <c r="AB174" s="38"/>
      <c r="AC174" s="38"/>
      <c r="AD174" s="38"/>
      <c r="AE174" s="38"/>
      <c r="AR174" s="233" t="s">
        <v>236</v>
      </c>
      <c r="AT174" s="233" t="s">
        <v>304</v>
      </c>
      <c r="AU174" s="233" t="s">
        <v>85</v>
      </c>
      <c r="AY174" s="17" t="s">
        <v>168</v>
      </c>
      <c r="BE174" s="234">
        <f>IF(O174="základní",K174,0)</f>
        <v>0</v>
      </c>
      <c r="BF174" s="234">
        <f>IF(O174="snížená",K174,0)</f>
        <v>0</v>
      </c>
      <c r="BG174" s="234">
        <f>IF(O174="zákl. přenesená",K174,0)</f>
        <v>0</v>
      </c>
      <c r="BH174" s="234">
        <f>IF(O174="sníž. přenesená",K174,0)</f>
        <v>0</v>
      </c>
      <c r="BI174" s="234">
        <f>IF(O174="nulová",K174,0)</f>
        <v>0</v>
      </c>
      <c r="BJ174" s="17" t="s">
        <v>83</v>
      </c>
      <c r="BK174" s="234">
        <f>ROUND(P174*H174,2)</f>
        <v>0</v>
      </c>
      <c r="BL174" s="17" t="s">
        <v>198</v>
      </c>
      <c r="BM174" s="233" t="s">
        <v>241</v>
      </c>
    </row>
    <row r="175" s="2" customFormat="1">
      <c r="A175" s="38"/>
      <c r="B175" s="39"/>
      <c r="C175" s="40"/>
      <c r="D175" s="235" t="s">
        <v>176</v>
      </c>
      <c r="E175" s="40"/>
      <c r="F175" s="236" t="s">
        <v>1583</v>
      </c>
      <c r="G175" s="40"/>
      <c r="H175" s="40"/>
      <c r="I175" s="237"/>
      <c r="J175" s="237"/>
      <c r="K175" s="40"/>
      <c r="L175" s="40"/>
      <c r="M175" s="44"/>
      <c r="N175" s="238"/>
      <c r="O175" s="239"/>
      <c r="P175" s="91"/>
      <c r="Q175" s="91"/>
      <c r="R175" s="91"/>
      <c r="S175" s="91"/>
      <c r="T175" s="91"/>
      <c r="U175" s="91"/>
      <c r="V175" s="91"/>
      <c r="W175" s="91"/>
      <c r="X175" s="92"/>
      <c r="Y175" s="38"/>
      <c r="Z175" s="38"/>
      <c r="AA175" s="38"/>
      <c r="AB175" s="38"/>
      <c r="AC175" s="38"/>
      <c r="AD175" s="38"/>
      <c r="AE175" s="38"/>
      <c r="AT175" s="17" t="s">
        <v>176</v>
      </c>
      <c r="AU175" s="17" t="s">
        <v>85</v>
      </c>
    </row>
    <row r="176" s="13" customFormat="1">
      <c r="A176" s="13"/>
      <c r="B176" s="240"/>
      <c r="C176" s="241"/>
      <c r="D176" s="235" t="s">
        <v>205</v>
      </c>
      <c r="E176" s="242" t="s">
        <v>1</v>
      </c>
      <c r="F176" s="243" t="s">
        <v>1584</v>
      </c>
      <c r="G176" s="241"/>
      <c r="H176" s="244">
        <v>9.8</v>
      </c>
      <c r="I176" s="245"/>
      <c r="J176" s="245"/>
      <c r="K176" s="241"/>
      <c r="L176" s="241"/>
      <c r="M176" s="246"/>
      <c r="N176" s="247"/>
      <c r="O176" s="248"/>
      <c r="P176" s="248"/>
      <c r="Q176" s="248"/>
      <c r="R176" s="248"/>
      <c r="S176" s="248"/>
      <c r="T176" s="248"/>
      <c r="U176" s="248"/>
      <c r="V176" s="248"/>
      <c r="W176" s="248"/>
      <c r="X176" s="249"/>
      <c r="Y176" s="13"/>
      <c r="Z176" s="13"/>
      <c r="AA176" s="13"/>
      <c r="AB176" s="13"/>
      <c r="AC176" s="13"/>
      <c r="AD176" s="13"/>
      <c r="AE176" s="13"/>
      <c r="AT176" s="250" t="s">
        <v>205</v>
      </c>
      <c r="AU176" s="250" t="s">
        <v>85</v>
      </c>
      <c r="AV176" s="13" t="s">
        <v>85</v>
      </c>
      <c r="AW176" s="13" t="s">
        <v>5</v>
      </c>
      <c r="AX176" s="13" t="s">
        <v>76</v>
      </c>
      <c r="AY176" s="250" t="s">
        <v>168</v>
      </c>
    </row>
    <row r="177" s="14" customFormat="1">
      <c r="A177" s="14"/>
      <c r="B177" s="251"/>
      <c r="C177" s="252"/>
      <c r="D177" s="235" t="s">
        <v>205</v>
      </c>
      <c r="E177" s="253" t="s">
        <v>1</v>
      </c>
      <c r="F177" s="254" t="s">
        <v>207</v>
      </c>
      <c r="G177" s="252"/>
      <c r="H177" s="255">
        <v>9.8</v>
      </c>
      <c r="I177" s="256"/>
      <c r="J177" s="256"/>
      <c r="K177" s="252"/>
      <c r="L177" s="252"/>
      <c r="M177" s="257"/>
      <c r="N177" s="258"/>
      <c r="O177" s="259"/>
      <c r="P177" s="259"/>
      <c r="Q177" s="259"/>
      <c r="R177" s="259"/>
      <c r="S177" s="259"/>
      <c r="T177" s="259"/>
      <c r="U177" s="259"/>
      <c r="V177" s="259"/>
      <c r="W177" s="259"/>
      <c r="X177" s="260"/>
      <c r="Y177" s="14"/>
      <c r="Z177" s="14"/>
      <c r="AA177" s="14"/>
      <c r="AB177" s="14"/>
      <c r="AC177" s="14"/>
      <c r="AD177" s="14"/>
      <c r="AE177" s="14"/>
      <c r="AT177" s="261" t="s">
        <v>205</v>
      </c>
      <c r="AU177" s="261" t="s">
        <v>85</v>
      </c>
      <c r="AV177" s="14" t="s">
        <v>175</v>
      </c>
      <c r="AW177" s="14" t="s">
        <v>5</v>
      </c>
      <c r="AX177" s="14" t="s">
        <v>83</v>
      </c>
      <c r="AY177" s="261" t="s">
        <v>168</v>
      </c>
    </row>
    <row r="178" s="2" customFormat="1" ht="24.15" customHeight="1">
      <c r="A178" s="38"/>
      <c r="B178" s="39"/>
      <c r="C178" s="262" t="s">
        <v>204</v>
      </c>
      <c r="D178" s="262" t="s">
        <v>304</v>
      </c>
      <c r="E178" s="263" t="s">
        <v>1585</v>
      </c>
      <c r="F178" s="264" t="s">
        <v>1586</v>
      </c>
      <c r="G178" s="265" t="s">
        <v>203</v>
      </c>
      <c r="H178" s="266">
        <v>4.9</v>
      </c>
      <c r="I178" s="267"/>
      <c r="J178" s="268"/>
      <c r="K178" s="269">
        <f>ROUND(P178*H178,2)</f>
        <v>0</v>
      </c>
      <c r="L178" s="264" t="s">
        <v>1</v>
      </c>
      <c r="M178" s="270"/>
      <c r="N178" s="271" t="s">
        <v>1</v>
      </c>
      <c r="O178" s="229" t="s">
        <v>39</v>
      </c>
      <c r="P178" s="230">
        <f>I178+J178</f>
        <v>0</v>
      </c>
      <c r="Q178" s="230">
        <f>ROUND(I178*H178,2)</f>
        <v>0</v>
      </c>
      <c r="R178" s="230">
        <f>ROUND(J178*H178,2)</f>
        <v>0</v>
      </c>
      <c r="S178" s="91"/>
      <c r="T178" s="231">
        <f>S178*H178</f>
        <v>0</v>
      </c>
      <c r="U178" s="231">
        <v>0</v>
      </c>
      <c r="V178" s="231">
        <f>U178*H178</f>
        <v>0</v>
      </c>
      <c r="W178" s="231">
        <v>0</v>
      </c>
      <c r="X178" s="232">
        <f>W178*H178</f>
        <v>0</v>
      </c>
      <c r="Y178" s="38"/>
      <c r="Z178" s="38"/>
      <c r="AA178" s="38"/>
      <c r="AB178" s="38"/>
      <c r="AC178" s="38"/>
      <c r="AD178" s="38"/>
      <c r="AE178" s="38"/>
      <c r="AR178" s="233" t="s">
        <v>236</v>
      </c>
      <c r="AT178" s="233" t="s">
        <v>304</v>
      </c>
      <c r="AU178" s="233" t="s">
        <v>85</v>
      </c>
      <c r="AY178" s="17" t="s">
        <v>168</v>
      </c>
      <c r="BE178" s="234">
        <f>IF(O178="základní",K178,0)</f>
        <v>0</v>
      </c>
      <c r="BF178" s="234">
        <f>IF(O178="snížená",K178,0)</f>
        <v>0</v>
      </c>
      <c r="BG178" s="234">
        <f>IF(O178="zákl. přenesená",K178,0)</f>
        <v>0</v>
      </c>
      <c r="BH178" s="234">
        <f>IF(O178="sníž. přenesená",K178,0)</f>
        <v>0</v>
      </c>
      <c r="BI178" s="234">
        <f>IF(O178="nulová",K178,0)</f>
        <v>0</v>
      </c>
      <c r="BJ178" s="17" t="s">
        <v>83</v>
      </c>
      <c r="BK178" s="234">
        <f>ROUND(P178*H178,2)</f>
        <v>0</v>
      </c>
      <c r="BL178" s="17" t="s">
        <v>198</v>
      </c>
      <c r="BM178" s="233" t="s">
        <v>246</v>
      </c>
    </row>
    <row r="179" s="2" customFormat="1">
      <c r="A179" s="38"/>
      <c r="B179" s="39"/>
      <c r="C179" s="40"/>
      <c r="D179" s="235" t="s">
        <v>176</v>
      </c>
      <c r="E179" s="40"/>
      <c r="F179" s="236" t="s">
        <v>1586</v>
      </c>
      <c r="G179" s="40"/>
      <c r="H179" s="40"/>
      <c r="I179" s="237"/>
      <c r="J179" s="237"/>
      <c r="K179" s="40"/>
      <c r="L179" s="40"/>
      <c r="M179" s="44"/>
      <c r="N179" s="238"/>
      <c r="O179" s="239"/>
      <c r="P179" s="91"/>
      <c r="Q179" s="91"/>
      <c r="R179" s="91"/>
      <c r="S179" s="91"/>
      <c r="T179" s="91"/>
      <c r="U179" s="91"/>
      <c r="V179" s="91"/>
      <c r="W179" s="91"/>
      <c r="X179" s="92"/>
      <c r="Y179" s="38"/>
      <c r="Z179" s="38"/>
      <c r="AA179" s="38"/>
      <c r="AB179" s="38"/>
      <c r="AC179" s="38"/>
      <c r="AD179" s="38"/>
      <c r="AE179" s="38"/>
      <c r="AT179" s="17" t="s">
        <v>176</v>
      </c>
      <c r="AU179" s="17" t="s">
        <v>85</v>
      </c>
    </row>
    <row r="180" s="13" customFormat="1">
      <c r="A180" s="13"/>
      <c r="B180" s="240"/>
      <c r="C180" s="241"/>
      <c r="D180" s="235" t="s">
        <v>205</v>
      </c>
      <c r="E180" s="242" t="s">
        <v>1</v>
      </c>
      <c r="F180" s="243" t="s">
        <v>1587</v>
      </c>
      <c r="G180" s="241"/>
      <c r="H180" s="244">
        <v>4.9</v>
      </c>
      <c r="I180" s="245"/>
      <c r="J180" s="245"/>
      <c r="K180" s="241"/>
      <c r="L180" s="241"/>
      <c r="M180" s="246"/>
      <c r="N180" s="247"/>
      <c r="O180" s="248"/>
      <c r="P180" s="248"/>
      <c r="Q180" s="248"/>
      <c r="R180" s="248"/>
      <c r="S180" s="248"/>
      <c r="T180" s="248"/>
      <c r="U180" s="248"/>
      <c r="V180" s="248"/>
      <c r="W180" s="248"/>
      <c r="X180" s="249"/>
      <c r="Y180" s="13"/>
      <c r="Z180" s="13"/>
      <c r="AA180" s="13"/>
      <c r="AB180" s="13"/>
      <c r="AC180" s="13"/>
      <c r="AD180" s="13"/>
      <c r="AE180" s="13"/>
      <c r="AT180" s="250" t="s">
        <v>205</v>
      </c>
      <c r="AU180" s="250" t="s">
        <v>85</v>
      </c>
      <c r="AV180" s="13" t="s">
        <v>85</v>
      </c>
      <c r="AW180" s="13" t="s">
        <v>5</v>
      </c>
      <c r="AX180" s="13" t="s">
        <v>76</v>
      </c>
      <c r="AY180" s="250" t="s">
        <v>168</v>
      </c>
    </row>
    <row r="181" s="14" customFormat="1">
      <c r="A181" s="14"/>
      <c r="B181" s="251"/>
      <c r="C181" s="252"/>
      <c r="D181" s="235" t="s">
        <v>205</v>
      </c>
      <c r="E181" s="253" t="s">
        <v>1</v>
      </c>
      <c r="F181" s="254" t="s">
        <v>207</v>
      </c>
      <c r="G181" s="252"/>
      <c r="H181" s="255">
        <v>4.9</v>
      </c>
      <c r="I181" s="256"/>
      <c r="J181" s="256"/>
      <c r="K181" s="252"/>
      <c r="L181" s="252"/>
      <c r="M181" s="257"/>
      <c r="N181" s="258"/>
      <c r="O181" s="259"/>
      <c r="P181" s="259"/>
      <c r="Q181" s="259"/>
      <c r="R181" s="259"/>
      <c r="S181" s="259"/>
      <c r="T181" s="259"/>
      <c r="U181" s="259"/>
      <c r="V181" s="259"/>
      <c r="W181" s="259"/>
      <c r="X181" s="260"/>
      <c r="Y181" s="14"/>
      <c r="Z181" s="14"/>
      <c r="AA181" s="14"/>
      <c r="AB181" s="14"/>
      <c r="AC181" s="14"/>
      <c r="AD181" s="14"/>
      <c r="AE181" s="14"/>
      <c r="AT181" s="261" t="s">
        <v>205</v>
      </c>
      <c r="AU181" s="261" t="s">
        <v>85</v>
      </c>
      <c r="AV181" s="14" t="s">
        <v>175</v>
      </c>
      <c r="AW181" s="14" t="s">
        <v>5</v>
      </c>
      <c r="AX181" s="14" t="s">
        <v>83</v>
      </c>
      <c r="AY181" s="261" t="s">
        <v>168</v>
      </c>
    </row>
    <row r="182" s="2" customFormat="1" ht="24.15" customHeight="1">
      <c r="A182" s="38"/>
      <c r="B182" s="39"/>
      <c r="C182" s="221" t="s">
        <v>248</v>
      </c>
      <c r="D182" s="221" t="s">
        <v>171</v>
      </c>
      <c r="E182" s="222" t="s">
        <v>1588</v>
      </c>
      <c r="F182" s="223" t="s">
        <v>1589</v>
      </c>
      <c r="G182" s="224" t="s">
        <v>203</v>
      </c>
      <c r="H182" s="225">
        <v>18</v>
      </c>
      <c r="I182" s="226"/>
      <c r="J182" s="226"/>
      <c r="K182" s="227">
        <f>ROUND(P182*H182,2)</f>
        <v>0</v>
      </c>
      <c r="L182" s="223" t="s">
        <v>1</v>
      </c>
      <c r="M182" s="44"/>
      <c r="N182" s="228" t="s">
        <v>1</v>
      </c>
      <c r="O182" s="229" t="s">
        <v>39</v>
      </c>
      <c r="P182" s="230">
        <f>I182+J182</f>
        <v>0</v>
      </c>
      <c r="Q182" s="230">
        <f>ROUND(I182*H182,2)</f>
        <v>0</v>
      </c>
      <c r="R182" s="230">
        <f>ROUND(J182*H182,2)</f>
        <v>0</v>
      </c>
      <c r="S182" s="91"/>
      <c r="T182" s="231">
        <f>S182*H182</f>
        <v>0</v>
      </c>
      <c r="U182" s="231">
        <v>0</v>
      </c>
      <c r="V182" s="231">
        <f>U182*H182</f>
        <v>0</v>
      </c>
      <c r="W182" s="231">
        <v>0</v>
      </c>
      <c r="X182" s="232">
        <f>W182*H182</f>
        <v>0</v>
      </c>
      <c r="Y182" s="38"/>
      <c r="Z182" s="38"/>
      <c r="AA182" s="38"/>
      <c r="AB182" s="38"/>
      <c r="AC182" s="38"/>
      <c r="AD182" s="38"/>
      <c r="AE182" s="38"/>
      <c r="AR182" s="233" t="s">
        <v>198</v>
      </c>
      <c r="AT182" s="233" t="s">
        <v>171</v>
      </c>
      <c r="AU182" s="233" t="s">
        <v>85</v>
      </c>
      <c r="AY182" s="17" t="s">
        <v>168</v>
      </c>
      <c r="BE182" s="234">
        <f>IF(O182="základní",K182,0)</f>
        <v>0</v>
      </c>
      <c r="BF182" s="234">
        <f>IF(O182="snížená",K182,0)</f>
        <v>0</v>
      </c>
      <c r="BG182" s="234">
        <f>IF(O182="zákl. přenesená",K182,0)</f>
        <v>0</v>
      </c>
      <c r="BH182" s="234">
        <f>IF(O182="sníž. přenesená",K182,0)</f>
        <v>0</v>
      </c>
      <c r="BI182" s="234">
        <f>IF(O182="nulová",K182,0)</f>
        <v>0</v>
      </c>
      <c r="BJ182" s="17" t="s">
        <v>83</v>
      </c>
      <c r="BK182" s="234">
        <f>ROUND(P182*H182,2)</f>
        <v>0</v>
      </c>
      <c r="BL182" s="17" t="s">
        <v>198</v>
      </c>
      <c r="BM182" s="233" t="s">
        <v>251</v>
      </c>
    </row>
    <row r="183" s="2" customFormat="1">
      <c r="A183" s="38"/>
      <c r="B183" s="39"/>
      <c r="C183" s="40"/>
      <c r="D183" s="235" t="s">
        <v>176</v>
      </c>
      <c r="E183" s="40"/>
      <c r="F183" s="236" t="s">
        <v>1589</v>
      </c>
      <c r="G183" s="40"/>
      <c r="H183" s="40"/>
      <c r="I183" s="237"/>
      <c r="J183" s="237"/>
      <c r="K183" s="40"/>
      <c r="L183" s="40"/>
      <c r="M183" s="44"/>
      <c r="N183" s="238"/>
      <c r="O183" s="239"/>
      <c r="P183" s="91"/>
      <c r="Q183" s="91"/>
      <c r="R183" s="91"/>
      <c r="S183" s="91"/>
      <c r="T183" s="91"/>
      <c r="U183" s="91"/>
      <c r="V183" s="91"/>
      <c r="W183" s="91"/>
      <c r="X183" s="92"/>
      <c r="Y183" s="38"/>
      <c r="Z183" s="38"/>
      <c r="AA183" s="38"/>
      <c r="AB183" s="38"/>
      <c r="AC183" s="38"/>
      <c r="AD183" s="38"/>
      <c r="AE183" s="38"/>
      <c r="AT183" s="17" t="s">
        <v>176</v>
      </c>
      <c r="AU183" s="17" t="s">
        <v>85</v>
      </c>
    </row>
    <row r="184" s="2" customFormat="1" ht="21.75" customHeight="1">
      <c r="A184" s="38"/>
      <c r="B184" s="39"/>
      <c r="C184" s="262" t="s">
        <v>211</v>
      </c>
      <c r="D184" s="262" t="s">
        <v>304</v>
      </c>
      <c r="E184" s="263" t="s">
        <v>1590</v>
      </c>
      <c r="F184" s="264" t="s">
        <v>1591</v>
      </c>
      <c r="G184" s="265" t="s">
        <v>226</v>
      </c>
      <c r="H184" s="266">
        <v>0.5</v>
      </c>
      <c r="I184" s="267"/>
      <c r="J184" s="268"/>
      <c r="K184" s="269">
        <f>ROUND(P184*H184,2)</f>
        <v>0</v>
      </c>
      <c r="L184" s="264" t="s">
        <v>1</v>
      </c>
      <c r="M184" s="270"/>
      <c r="N184" s="271" t="s">
        <v>1</v>
      </c>
      <c r="O184" s="229" t="s">
        <v>39</v>
      </c>
      <c r="P184" s="230">
        <f>I184+J184</f>
        <v>0</v>
      </c>
      <c r="Q184" s="230">
        <f>ROUND(I184*H184,2)</f>
        <v>0</v>
      </c>
      <c r="R184" s="230">
        <f>ROUND(J184*H184,2)</f>
        <v>0</v>
      </c>
      <c r="S184" s="91"/>
      <c r="T184" s="231">
        <f>S184*H184</f>
        <v>0</v>
      </c>
      <c r="U184" s="231">
        <v>0</v>
      </c>
      <c r="V184" s="231">
        <f>U184*H184</f>
        <v>0</v>
      </c>
      <c r="W184" s="231">
        <v>0</v>
      </c>
      <c r="X184" s="232">
        <f>W184*H184</f>
        <v>0</v>
      </c>
      <c r="Y184" s="38"/>
      <c r="Z184" s="38"/>
      <c r="AA184" s="38"/>
      <c r="AB184" s="38"/>
      <c r="AC184" s="38"/>
      <c r="AD184" s="38"/>
      <c r="AE184" s="38"/>
      <c r="AR184" s="233" t="s">
        <v>236</v>
      </c>
      <c r="AT184" s="233" t="s">
        <v>304</v>
      </c>
      <c r="AU184" s="233" t="s">
        <v>85</v>
      </c>
      <c r="AY184" s="17" t="s">
        <v>168</v>
      </c>
      <c r="BE184" s="234">
        <f>IF(O184="základní",K184,0)</f>
        <v>0</v>
      </c>
      <c r="BF184" s="234">
        <f>IF(O184="snížená",K184,0)</f>
        <v>0</v>
      </c>
      <c r="BG184" s="234">
        <f>IF(O184="zákl. přenesená",K184,0)</f>
        <v>0</v>
      </c>
      <c r="BH184" s="234">
        <f>IF(O184="sníž. přenesená",K184,0)</f>
        <v>0</v>
      </c>
      <c r="BI184" s="234">
        <f>IF(O184="nulová",K184,0)</f>
        <v>0</v>
      </c>
      <c r="BJ184" s="17" t="s">
        <v>83</v>
      </c>
      <c r="BK184" s="234">
        <f>ROUND(P184*H184,2)</f>
        <v>0</v>
      </c>
      <c r="BL184" s="17" t="s">
        <v>198</v>
      </c>
      <c r="BM184" s="233" t="s">
        <v>255</v>
      </c>
    </row>
    <row r="185" s="2" customFormat="1">
      <c r="A185" s="38"/>
      <c r="B185" s="39"/>
      <c r="C185" s="40"/>
      <c r="D185" s="235" t="s">
        <v>176</v>
      </c>
      <c r="E185" s="40"/>
      <c r="F185" s="236" t="s">
        <v>1591</v>
      </c>
      <c r="G185" s="40"/>
      <c r="H185" s="40"/>
      <c r="I185" s="237"/>
      <c r="J185" s="237"/>
      <c r="K185" s="40"/>
      <c r="L185" s="40"/>
      <c r="M185" s="44"/>
      <c r="N185" s="238"/>
      <c r="O185" s="239"/>
      <c r="P185" s="91"/>
      <c r="Q185" s="91"/>
      <c r="R185" s="91"/>
      <c r="S185" s="91"/>
      <c r="T185" s="91"/>
      <c r="U185" s="91"/>
      <c r="V185" s="91"/>
      <c r="W185" s="91"/>
      <c r="X185" s="92"/>
      <c r="Y185" s="38"/>
      <c r="Z185" s="38"/>
      <c r="AA185" s="38"/>
      <c r="AB185" s="38"/>
      <c r="AC185" s="38"/>
      <c r="AD185" s="38"/>
      <c r="AE185" s="38"/>
      <c r="AT185" s="17" t="s">
        <v>176</v>
      </c>
      <c r="AU185" s="17" t="s">
        <v>85</v>
      </c>
    </row>
    <row r="186" s="2" customFormat="1" ht="33" customHeight="1">
      <c r="A186" s="38"/>
      <c r="B186" s="39"/>
      <c r="C186" s="221" t="s">
        <v>8</v>
      </c>
      <c r="D186" s="221" t="s">
        <v>171</v>
      </c>
      <c r="E186" s="222" t="s">
        <v>1592</v>
      </c>
      <c r="F186" s="223" t="s">
        <v>1593</v>
      </c>
      <c r="G186" s="224" t="s">
        <v>226</v>
      </c>
      <c r="H186" s="225">
        <v>0.773</v>
      </c>
      <c r="I186" s="226"/>
      <c r="J186" s="226"/>
      <c r="K186" s="227">
        <f>ROUND(P186*H186,2)</f>
        <v>0</v>
      </c>
      <c r="L186" s="223" t="s">
        <v>1</v>
      </c>
      <c r="M186" s="44"/>
      <c r="N186" s="228" t="s">
        <v>1</v>
      </c>
      <c r="O186" s="229" t="s">
        <v>39</v>
      </c>
      <c r="P186" s="230">
        <f>I186+J186</f>
        <v>0</v>
      </c>
      <c r="Q186" s="230">
        <f>ROUND(I186*H186,2)</f>
        <v>0</v>
      </c>
      <c r="R186" s="230">
        <f>ROUND(J186*H186,2)</f>
        <v>0</v>
      </c>
      <c r="S186" s="91"/>
      <c r="T186" s="231">
        <f>S186*H186</f>
        <v>0</v>
      </c>
      <c r="U186" s="231">
        <v>0</v>
      </c>
      <c r="V186" s="231">
        <f>U186*H186</f>
        <v>0</v>
      </c>
      <c r="W186" s="231">
        <v>0</v>
      </c>
      <c r="X186" s="232">
        <f>W186*H186</f>
        <v>0</v>
      </c>
      <c r="Y186" s="38"/>
      <c r="Z186" s="38"/>
      <c r="AA186" s="38"/>
      <c r="AB186" s="38"/>
      <c r="AC186" s="38"/>
      <c r="AD186" s="38"/>
      <c r="AE186" s="38"/>
      <c r="AR186" s="233" t="s">
        <v>198</v>
      </c>
      <c r="AT186" s="233" t="s">
        <v>171</v>
      </c>
      <c r="AU186" s="233" t="s">
        <v>85</v>
      </c>
      <c r="AY186" s="17" t="s">
        <v>168</v>
      </c>
      <c r="BE186" s="234">
        <f>IF(O186="základní",K186,0)</f>
        <v>0</v>
      </c>
      <c r="BF186" s="234">
        <f>IF(O186="snížená",K186,0)</f>
        <v>0</v>
      </c>
      <c r="BG186" s="234">
        <f>IF(O186="zákl. přenesená",K186,0)</f>
        <v>0</v>
      </c>
      <c r="BH186" s="234">
        <f>IF(O186="sníž. přenesená",K186,0)</f>
        <v>0</v>
      </c>
      <c r="BI186" s="234">
        <f>IF(O186="nulová",K186,0)</f>
        <v>0</v>
      </c>
      <c r="BJ186" s="17" t="s">
        <v>83</v>
      </c>
      <c r="BK186" s="234">
        <f>ROUND(P186*H186,2)</f>
        <v>0</v>
      </c>
      <c r="BL186" s="17" t="s">
        <v>198</v>
      </c>
      <c r="BM186" s="233" t="s">
        <v>258</v>
      </c>
    </row>
    <row r="187" s="2" customFormat="1">
      <c r="A187" s="38"/>
      <c r="B187" s="39"/>
      <c r="C187" s="40"/>
      <c r="D187" s="235" t="s">
        <v>176</v>
      </c>
      <c r="E187" s="40"/>
      <c r="F187" s="236" t="s">
        <v>1593</v>
      </c>
      <c r="G187" s="40"/>
      <c r="H187" s="40"/>
      <c r="I187" s="237"/>
      <c r="J187" s="237"/>
      <c r="K187" s="40"/>
      <c r="L187" s="40"/>
      <c r="M187" s="44"/>
      <c r="N187" s="238"/>
      <c r="O187" s="239"/>
      <c r="P187" s="91"/>
      <c r="Q187" s="91"/>
      <c r="R187" s="91"/>
      <c r="S187" s="91"/>
      <c r="T187" s="91"/>
      <c r="U187" s="91"/>
      <c r="V187" s="91"/>
      <c r="W187" s="91"/>
      <c r="X187" s="92"/>
      <c r="Y187" s="38"/>
      <c r="Z187" s="38"/>
      <c r="AA187" s="38"/>
      <c r="AB187" s="38"/>
      <c r="AC187" s="38"/>
      <c r="AD187" s="38"/>
      <c r="AE187" s="38"/>
      <c r="AT187" s="17" t="s">
        <v>176</v>
      </c>
      <c r="AU187" s="17" t="s">
        <v>85</v>
      </c>
    </row>
    <row r="188" s="12" customFormat="1" ht="22.8" customHeight="1">
      <c r="A188" s="12"/>
      <c r="B188" s="204"/>
      <c r="C188" s="205"/>
      <c r="D188" s="206" t="s">
        <v>75</v>
      </c>
      <c r="E188" s="219" t="s">
        <v>1594</v>
      </c>
      <c r="F188" s="219" t="s">
        <v>1595</v>
      </c>
      <c r="G188" s="205"/>
      <c r="H188" s="205"/>
      <c r="I188" s="208"/>
      <c r="J188" s="208"/>
      <c r="K188" s="220">
        <f>BK188</f>
        <v>0</v>
      </c>
      <c r="L188" s="205"/>
      <c r="M188" s="210"/>
      <c r="N188" s="211"/>
      <c r="O188" s="212"/>
      <c r="P188" s="212"/>
      <c r="Q188" s="213">
        <f>SUM(Q189:Q198)</f>
        <v>0</v>
      </c>
      <c r="R188" s="213">
        <f>SUM(R189:R198)</f>
        <v>0</v>
      </c>
      <c r="S188" s="212"/>
      <c r="T188" s="214">
        <f>SUM(T189:T198)</f>
        <v>0</v>
      </c>
      <c r="U188" s="212"/>
      <c r="V188" s="214">
        <f>SUM(V189:V198)</f>
        <v>0</v>
      </c>
      <c r="W188" s="212"/>
      <c r="X188" s="215">
        <f>SUM(X189:X198)</f>
        <v>0</v>
      </c>
      <c r="Y188" s="12"/>
      <c r="Z188" s="12"/>
      <c r="AA188" s="12"/>
      <c r="AB188" s="12"/>
      <c r="AC188" s="12"/>
      <c r="AD188" s="12"/>
      <c r="AE188" s="12"/>
      <c r="AR188" s="216" t="s">
        <v>85</v>
      </c>
      <c r="AT188" s="217" t="s">
        <v>75</v>
      </c>
      <c r="AU188" s="217" t="s">
        <v>83</v>
      </c>
      <c r="AY188" s="216" t="s">
        <v>168</v>
      </c>
      <c r="BK188" s="218">
        <f>SUM(BK189:BK198)</f>
        <v>0</v>
      </c>
    </row>
    <row r="189" s="2" customFormat="1" ht="24.15" customHeight="1">
      <c r="A189" s="38"/>
      <c r="B189" s="39"/>
      <c r="C189" s="221" t="s">
        <v>215</v>
      </c>
      <c r="D189" s="221" t="s">
        <v>171</v>
      </c>
      <c r="E189" s="222" t="s">
        <v>1596</v>
      </c>
      <c r="F189" s="223" t="s">
        <v>1597</v>
      </c>
      <c r="G189" s="224" t="s">
        <v>478</v>
      </c>
      <c r="H189" s="225">
        <v>42</v>
      </c>
      <c r="I189" s="226"/>
      <c r="J189" s="226"/>
      <c r="K189" s="227">
        <f>ROUND(P189*H189,2)</f>
        <v>0</v>
      </c>
      <c r="L189" s="223" t="s">
        <v>1</v>
      </c>
      <c r="M189" s="44"/>
      <c r="N189" s="228" t="s">
        <v>1</v>
      </c>
      <c r="O189" s="229" t="s">
        <v>39</v>
      </c>
      <c r="P189" s="230">
        <f>I189+J189</f>
        <v>0</v>
      </c>
      <c r="Q189" s="230">
        <f>ROUND(I189*H189,2)</f>
        <v>0</v>
      </c>
      <c r="R189" s="230">
        <f>ROUND(J189*H189,2)</f>
        <v>0</v>
      </c>
      <c r="S189" s="91"/>
      <c r="T189" s="231">
        <f>S189*H189</f>
        <v>0</v>
      </c>
      <c r="U189" s="231">
        <v>0</v>
      </c>
      <c r="V189" s="231">
        <f>U189*H189</f>
        <v>0</v>
      </c>
      <c r="W189" s="231">
        <v>0</v>
      </c>
      <c r="X189" s="232">
        <f>W189*H189</f>
        <v>0</v>
      </c>
      <c r="Y189" s="38"/>
      <c r="Z189" s="38"/>
      <c r="AA189" s="38"/>
      <c r="AB189" s="38"/>
      <c r="AC189" s="38"/>
      <c r="AD189" s="38"/>
      <c r="AE189" s="38"/>
      <c r="AR189" s="233" t="s">
        <v>198</v>
      </c>
      <c r="AT189" s="233" t="s">
        <v>171</v>
      </c>
      <c r="AU189" s="233" t="s">
        <v>85</v>
      </c>
      <c r="AY189" s="17" t="s">
        <v>168</v>
      </c>
      <c r="BE189" s="234">
        <f>IF(O189="základní",K189,0)</f>
        <v>0</v>
      </c>
      <c r="BF189" s="234">
        <f>IF(O189="snížená",K189,0)</f>
        <v>0</v>
      </c>
      <c r="BG189" s="234">
        <f>IF(O189="zákl. přenesená",K189,0)</f>
        <v>0</v>
      </c>
      <c r="BH189" s="234">
        <f>IF(O189="sníž. přenesená",K189,0)</f>
        <v>0</v>
      </c>
      <c r="BI189" s="234">
        <f>IF(O189="nulová",K189,0)</f>
        <v>0</v>
      </c>
      <c r="BJ189" s="17" t="s">
        <v>83</v>
      </c>
      <c r="BK189" s="234">
        <f>ROUND(P189*H189,2)</f>
        <v>0</v>
      </c>
      <c r="BL189" s="17" t="s">
        <v>198</v>
      </c>
      <c r="BM189" s="233" t="s">
        <v>261</v>
      </c>
    </row>
    <row r="190" s="2" customFormat="1">
      <c r="A190" s="38"/>
      <c r="B190" s="39"/>
      <c r="C190" s="40"/>
      <c r="D190" s="235" t="s">
        <v>176</v>
      </c>
      <c r="E190" s="40"/>
      <c r="F190" s="236" t="s">
        <v>1597</v>
      </c>
      <c r="G190" s="40"/>
      <c r="H190" s="40"/>
      <c r="I190" s="237"/>
      <c r="J190" s="237"/>
      <c r="K190" s="40"/>
      <c r="L190" s="40"/>
      <c r="M190" s="44"/>
      <c r="N190" s="238"/>
      <c r="O190" s="239"/>
      <c r="P190" s="91"/>
      <c r="Q190" s="91"/>
      <c r="R190" s="91"/>
      <c r="S190" s="91"/>
      <c r="T190" s="91"/>
      <c r="U190" s="91"/>
      <c r="V190" s="91"/>
      <c r="W190" s="91"/>
      <c r="X190" s="92"/>
      <c r="Y190" s="38"/>
      <c r="Z190" s="38"/>
      <c r="AA190" s="38"/>
      <c r="AB190" s="38"/>
      <c r="AC190" s="38"/>
      <c r="AD190" s="38"/>
      <c r="AE190" s="38"/>
      <c r="AT190" s="17" t="s">
        <v>176</v>
      </c>
      <c r="AU190" s="17" t="s">
        <v>85</v>
      </c>
    </row>
    <row r="191" s="2" customFormat="1" ht="16.5" customHeight="1">
      <c r="A191" s="38"/>
      <c r="B191" s="39"/>
      <c r="C191" s="262" t="s">
        <v>263</v>
      </c>
      <c r="D191" s="262" t="s">
        <v>304</v>
      </c>
      <c r="E191" s="263" t="s">
        <v>1598</v>
      </c>
      <c r="F191" s="264" t="s">
        <v>1599</v>
      </c>
      <c r="G191" s="265" t="s">
        <v>292</v>
      </c>
      <c r="H191" s="266">
        <v>84</v>
      </c>
      <c r="I191" s="267"/>
      <c r="J191" s="268"/>
      <c r="K191" s="269">
        <f>ROUND(P191*H191,2)</f>
        <v>0</v>
      </c>
      <c r="L191" s="264" t="s">
        <v>1</v>
      </c>
      <c r="M191" s="270"/>
      <c r="N191" s="271" t="s">
        <v>1</v>
      </c>
      <c r="O191" s="229" t="s">
        <v>39</v>
      </c>
      <c r="P191" s="230">
        <f>I191+J191</f>
        <v>0</v>
      </c>
      <c r="Q191" s="230">
        <f>ROUND(I191*H191,2)</f>
        <v>0</v>
      </c>
      <c r="R191" s="230">
        <f>ROUND(J191*H191,2)</f>
        <v>0</v>
      </c>
      <c r="S191" s="91"/>
      <c r="T191" s="231">
        <f>S191*H191</f>
        <v>0</v>
      </c>
      <c r="U191" s="231">
        <v>0</v>
      </c>
      <c r="V191" s="231">
        <f>U191*H191</f>
        <v>0</v>
      </c>
      <c r="W191" s="231">
        <v>0</v>
      </c>
      <c r="X191" s="232">
        <f>W191*H191</f>
        <v>0</v>
      </c>
      <c r="Y191" s="38"/>
      <c r="Z191" s="38"/>
      <c r="AA191" s="38"/>
      <c r="AB191" s="38"/>
      <c r="AC191" s="38"/>
      <c r="AD191" s="38"/>
      <c r="AE191" s="38"/>
      <c r="AR191" s="233" t="s">
        <v>236</v>
      </c>
      <c r="AT191" s="233" t="s">
        <v>304</v>
      </c>
      <c r="AU191" s="233" t="s">
        <v>85</v>
      </c>
      <c r="AY191" s="17" t="s">
        <v>168</v>
      </c>
      <c r="BE191" s="234">
        <f>IF(O191="základní",K191,0)</f>
        <v>0</v>
      </c>
      <c r="BF191" s="234">
        <f>IF(O191="snížená",K191,0)</f>
        <v>0</v>
      </c>
      <c r="BG191" s="234">
        <f>IF(O191="zákl. přenesená",K191,0)</f>
        <v>0</v>
      </c>
      <c r="BH191" s="234">
        <f>IF(O191="sníž. přenesená",K191,0)</f>
        <v>0</v>
      </c>
      <c r="BI191" s="234">
        <f>IF(O191="nulová",K191,0)</f>
        <v>0</v>
      </c>
      <c r="BJ191" s="17" t="s">
        <v>83</v>
      </c>
      <c r="BK191" s="234">
        <f>ROUND(P191*H191,2)</f>
        <v>0</v>
      </c>
      <c r="BL191" s="17" t="s">
        <v>198</v>
      </c>
      <c r="BM191" s="233" t="s">
        <v>266</v>
      </c>
    </row>
    <row r="192" s="2" customFormat="1">
      <c r="A192" s="38"/>
      <c r="B192" s="39"/>
      <c r="C192" s="40"/>
      <c r="D192" s="235" t="s">
        <v>176</v>
      </c>
      <c r="E192" s="40"/>
      <c r="F192" s="236" t="s">
        <v>1599</v>
      </c>
      <c r="G192" s="40"/>
      <c r="H192" s="40"/>
      <c r="I192" s="237"/>
      <c r="J192" s="237"/>
      <c r="K192" s="40"/>
      <c r="L192" s="40"/>
      <c r="M192" s="44"/>
      <c r="N192" s="238"/>
      <c r="O192" s="239"/>
      <c r="P192" s="91"/>
      <c r="Q192" s="91"/>
      <c r="R192" s="91"/>
      <c r="S192" s="91"/>
      <c r="T192" s="91"/>
      <c r="U192" s="91"/>
      <c r="V192" s="91"/>
      <c r="W192" s="91"/>
      <c r="X192" s="92"/>
      <c r="Y192" s="38"/>
      <c r="Z192" s="38"/>
      <c r="AA192" s="38"/>
      <c r="AB192" s="38"/>
      <c r="AC192" s="38"/>
      <c r="AD192" s="38"/>
      <c r="AE192" s="38"/>
      <c r="AT192" s="17" t="s">
        <v>176</v>
      </c>
      <c r="AU192" s="17" t="s">
        <v>85</v>
      </c>
    </row>
    <row r="193" s="2" customFormat="1" ht="16.5" customHeight="1">
      <c r="A193" s="38"/>
      <c r="B193" s="39"/>
      <c r="C193" s="221" t="s">
        <v>219</v>
      </c>
      <c r="D193" s="221" t="s">
        <v>171</v>
      </c>
      <c r="E193" s="222" t="s">
        <v>1600</v>
      </c>
      <c r="F193" s="223" t="s">
        <v>1601</v>
      </c>
      <c r="G193" s="224" t="s">
        <v>478</v>
      </c>
      <c r="H193" s="225">
        <v>40</v>
      </c>
      <c r="I193" s="226"/>
      <c r="J193" s="226"/>
      <c r="K193" s="227">
        <f>ROUND(P193*H193,2)</f>
        <v>0</v>
      </c>
      <c r="L193" s="223" t="s">
        <v>1</v>
      </c>
      <c r="M193" s="44"/>
      <c r="N193" s="228" t="s">
        <v>1</v>
      </c>
      <c r="O193" s="229" t="s">
        <v>39</v>
      </c>
      <c r="P193" s="230">
        <f>I193+J193</f>
        <v>0</v>
      </c>
      <c r="Q193" s="230">
        <f>ROUND(I193*H193,2)</f>
        <v>0</v>
      </c>
      <c r="R193" s="230">
        <f>ROUND(J193*H193,2)</f>
        <v>0</v>
      </c>
      <c r="S193" s="91"/>
      <c r="T193" s="231">
        <f>S193*H193</f>
        <v>0</v>
      </c>
      <c r="U193" s="231">
        <v>0</v>
      </c>
      <c r="V193" s="231">
        <f>U193*H193</f>
        <v>0</v>
      </c>
      <c r="W193" s="231">
        <v>0</v>
      </c>
      <c r="X193" s="232">
        <f>W193*H193</f>
        <v>0</v>
      </c>
      <c r="Y193" s="38"/>
      <c r="Z193" s="38"/>
      <c r="AA193" s="38"/>
      <c r="AB193" s="38"/>
      <c r="AC193" s="38"/>
      <c r="AD193" s="38"/>
      <c r="AE193" s="38"/>
      <c r="AR193" s="233" t="s">
        <v>198</v>
      </c>
      <c r="AT193" s="233" t="s">
        <v>171</v>
      </c>
      <c r="AU193" s="233" t="s">
        <v>85</v>
      </c>
      <c r="AY193" s="17" t="s">
        <v>168</v>
      </c>
      <c r="BE193" s="234">
        <f>IF(O193="základní",K193,0)</f>
        <v>0</v>
      </c>
      <c r="BF193" s="234">
        <f>IF(O193="snížená",K193,0)</f>
        <v>0</v>
      </c>
      <c r="BG193" s="234">
        <f>IF(O193="zákl. přenesená",K193,0)</f>
        <v>0</v>
      </c>
      <c r="BH193" s="234">
        <f>IF(O193="sníž. přenesená",K193,0)</f>
        <v>0</v>
      </c>
      <c r="BI193" s="234">
        <f>IF(O193="nulová",K193,0)</f>
        <v>0</v>
      </c>
      <c r="BJ193" s="17" t="s">
        <v>83</v>
      </c>
      <c r="BK193" s="234">
        <f>ROUND(P193*H193,2)</f>
        <v>0</v>
      </c>
      <c r="BL193" s="17" t="s">
        <v>198</v>
      </c>
      <c r="BM193" s="233" t="s">
        <v>270</v>
      </c>
    </row>
    <row r="194" s="2" customFormat="1">
      <c r="A194" s="38"/>
      <c r="B194" s="39"/>
      <c r="C194" s="40"/>
      <c r="D194" s="235" t="s">
        <v>176</v>
      </c>
      <c r="E194" s="40"/>
      <c r="F194" s="236" t="s">
        <v>1601</v>
      </c>
      <c r="G194" s="40"/>
      <c r="H194" s="40"/>
      <c r="I194" s="237"/>
      <c r="J194" s="237"/>
      <c r="K194" s="40"/>
      <c r="L194" s="40"/>
      <c r="M194" s="44"/>
      <c r="N194" s="238"/>
      <c r="O194" s="239"/>
      <c r="P194" s="91"/>
      <c r="Q194" s="91"/>
      <c r="R194" s="91"/>
      <c r="S194" s="91"/>
      <c r="T194" s="91"/>
      <c r="U194" s="91"/>
      <c r="V194" s="91"/>
      <c r="W194" s="91"/>
      <c r="X194" s="92"/>
      <c r="Y194" s="38"/>
      <c r="Z194" s="38"/>
      <c r="AA194" s="38"/>
      <c r="AB194" s="38"/>
      <c r="AC194" s="38"/>
      <c r="AD194" s="38"/>
      <c r="AE194" s="38"/>
      <c r="AT194" s="17" t="s">
        <v>176</v>
      </c>
      <c r="AU194" s="17" t="s">
        <v>85</v>
      </c>
    </row>
    <row r="195" s="2" customFormat="1" ht="33" customHeight="1">
      <c r="A195" s="38"/>
      <c r="B195" s="39"/>
      <c r="C195" s="221" t="s">
        <v>271</v>
      </c>
      <c r="D195" s="221" t="s">
        <v>171</v>
      </c>
      <c r="E195" s="222" t="s">
        <v>1602</v>
      </c>
      <c r="F195" s="223" t="s">
        <v>1603</v>
      </c>
      <c r="G195" s="224" t="s">
        <v>478</v>
      </c>
      <c r="H195" s="225">
        <v>40</v>
      </c>
      <c r="I195" s="226"/>
      <c r="J195" s="226"/>
      <c r="K195" s="227">
        <f>ROUND(P195*H195,2)</f>
        <v>0</v>
      </c>
      <c r="L195" s="223" t="s">
        <v>1</v>
      </c>
      <c r="M195" s="44"/>
      <c r="N195" s="228" t="s">
        <v>1</v>
      </c>
      <c r="O195" s="229" t="s">
        <v>39</v>
      </c>
      <c r="P195" s="230">
        <f>I195+J195</f>
        <v>0</v>
      </c>
      <c r="Q195" s="230">
        <f>ROUND(I195*H195,2)</f>
        <v>0</v>
      </c>
      <c r="R195" s="230">
        <f>ROUND(J195*H195,2)</f>
        <v>0</v>
      </c>
      <c r="S195" s="91"/>
      <c r="T195" s="231">
        <f>S195*H195</f>
        <v>0</v>
      </c>
      <c r="U195" s="231">
        <v>0</v>
      </c>
      <c r="V195" s="231">
        <f>U195*H195</f>
        <v>0</v>
      </c>
      <c r="W195" s="231">
        <v>0</v>
      </c>
      <c r="X195" s="232">
        <f>W195*H195</f>
        <v>0</v>
      </c>
      <c r="Y195" s="38"/>
      <c r="Z195" s="38"/>
      <c r="AA195" s="38"/>
      <c r="AB195" s="38"/>
      <c r="AC195" s="38"/>
      <c r="AD195" s="38"/>
      <c r="AE195" s="38"/>
      <c r="AR195" s="233" t="s">
        <v>198</v>
      </c>
      <c r="AT195" s="233" t="s">
        <v>171</v>
      </c>
      <c r="AU195" s="233" t="s">
        <v>85</v>
      </c>
      <c r="AY195" s="17" t="s">
        <v>168</v>
      </c>
      <c r="BE195" s="234">
        <f>IF(O195="základní",K195,0)</f>
        <v>0</v>
      </c>
      <c r="BF195" s="234">
        <f>IF(O195="snížená",K195,0)</f>
        <v>0</v>
      </c>
      <c r="BG195" s="234">
        <f>IF(O195="zákl. přenesená",K195,0)</f>
        <v>0</v>
      </c>
      <c r="BH195" s="234">
        <f>IF(O195="sníž. přenesená",K195,0)</f>
        <v>0</v>
      </c>
      <c r="BI195" s="234">
        <f>IF(O195="nulová",K195,0)</f>
        <v>0</v>
      </c>
      <c r="BJ195" s="17" t="s">
        <v>83</v>
      </c>
      <c r="BK195" s="234">
        <f>ROUND(P195*H195,2)</f>
        <v>0</v>
      </c>
      <c r="BL195" s="17" t="s">
        <v>198</v>
      </c>
      <c r="BM195" s="233" t="s">
        <v>274</v>
      </c>
    </row>
    <row r="196" s="2" customFormat="1">
      <c r="A196" s="38"/>
      <c r="B196" s="39"/>
      <c r="C196" s="40"/>
      <c r="D196" s="235" t="s">
        <v>176</v>
      </c>
      <c r="E196" s="40"/>
      <c r="F196" s="236" t="s">
        <v>1603</v>
      </c>
      <c r="G196" s="40"/>
      <c r="H196" s="40"/>
      <c r="I196" s="237"/>
      <c r="J196" s="237"/>
      <c r="K196" s="40"/>
      <c r="L196" s="40"/>
      <c r="M196" s="44"/>
      <c r="N196" s="238"/>
      <c r="O196" s="239"/>
      <c r="P196" s="91"/>
      <c r="Q196" s="91"/>
      <c r="R196" s="91"/>
      <c r="S196" s="91"/>
      <c r="T196" s="91"/>
      <c r="U196" s="91"/>
      <c r="V196" s="91"/>
      <c r="W196" s="91"/>
      <c r="X196" s="92"/>
      <c r="Y196" s="38"/>
      <c r="Z196" s="38"/>
      <c r="AA196" s="38"/>
      <c r="AB196" s="38"/>
      <c r="AC196" s="38"/>
      <c r="AD196" s="38"/>
      <c r="AE196" s="38"/>
      <c r="AT196" s="17" t="s">
        <v>176</v>
      </c>
      <c r="AU196" s="17" t="s">
        <v>85</v>
      </c>
    </row>
    <row r="197" s="2" customFormat="1" ht="33" customHeight="1">
      <c r="A197" s="38"/>
      <c r="B197" s="39"/>
      <c r="C197" s="221" t="s">
        <v>223</v>
      </c>
      <c r="D197" s="221" t="s">
        <v>171</v>
      </c>
      <c r="E197" s="222" t="s">
        <v>1604</v>
      </c>
      <c r="F197" s="223" t="s">
        <v>1605</v>
      </c>
      <c r="G197" s="224" t="s">
        <v>226</v>
      </c>
      <c r="H197" s="225">
        <v>0.025</v>
      </c>
      <c r="I197" s="226"/>
      <c r="J197" s="226"/>
      <c r="K197" s="227">
        <f>ROUND(P197*H197,2)</f>
        <v>0</v>
      </c>
      <c r="L197" s="223" t="s">
        <v>1</v>
      </c>
      <c r="M197" s="44"/>
      <c r="N197" s="228" t="s">
        <v>1</v>
      </c>
      <c r="O197" s="229" t="s">
        <v>39</v>
      </c>
      <c r="P197" s="230">
        <f>I197+J197</f>
        <v>0</v>
      </c>
      <c r="Q197" s="230">
        <f>ROUND(I197*H197,2)</f>
        <v>0</v>
      </c>
      <c r="R197" s="230">
        <f>ROUND(J197*H197,2)</f>
        <v>0</v>
      </c>
      <c r="S197" s="91"/>
      <c r="T197" s="231">
        <f>S197*H197</f>
        <v>0</v>
      </c>
      <c r="U197" s="231">
        <v>0</v>
      </c>
      <c r="V197" s="231">
        <f>U197*H197</f>
        <v>0</v>
      </c>
      <c r="W197" s="231">
        <v>0</v>
      </c>
      <c r="X197" s="232">
        <f>W197*H197</f>
        <v>0</v>
      </c>
      <c r="Y197" s="38"/>
      <c r="Z197" s="38"/>
      <c r="AA197" s="38"/>
      <c r="AB197" s="38"/>
      <c r="AC197" s="38"/>
      <c r="AD197" s="38"/>
      <c r="AE197" s="38"/>
      <c r="AR197" s="233" t="s">
        <v>198</v>
      </c>
      <c r="AT197" s="233" t="s">
        <v>171</v>
      </c>
      <c r="AU197" s="233" t="s">
        <v>85</v>
      </c>
      <c r="AY197" s="17" t="s">
        <v>168</v>
      </c>
      <c r="BE197" s="234">
        <f>IF(O197="základní",K197,0)</f>
        <v>0</v>
      </c>
      <c r="BF197" s="234">
        <f>IF(O197="snížená",K197,0)</f>
        <v>0</v>
      </c>
      <c r="BG197" s="234">
        <f>IF(O197="zákl. přenesená",K197,0)</f>
        <v>0</v>
      </c>
      <c r="BH197" s="234">
        <f>IF(O197="sníž. přenesená",K197,0)</f>
        <v>0</v>
      </c>
      <c r="BI197" s="234">
        <f>IF(O197="nulová",K197,0)</f>
        <v>0</v>
      </c>
      <c r="BJ197" s="17" t="s">
        <v>83</v>
      </c>
      <c r="BK197" s="234">
        <f>ROUND(P197*H197,2)</f>
        <v>0</v>
      </c>
      <c r="BL197" s="17" t="s">
        <v>198</v>
      </c>
      <c r="BM197" s="233" t="s">
        <v>278</v>
      </c>
    </row>
    <row r="198" s="2" customFormat="1">
      <c r="A198" s="38"/>
      <c r="B198" s="39"/>
      <c r="C198" s="40"/>
      <c r="D198" s="235" t="s">
        <v>176</v>
      </c>
      <c r="E198" s="40"/>
      <c r="F198" s="236" t="s">
        <v>1605</v>
      </c>
      <c r="G198" s="40"/>
      <c r="H198" s="40"/>
      <c r="I198" s="237"/>
      <c r="J198" s="237"/>
      <c r="K198" s="40"/>
      <c r="L198" s="40"/>
      <c r="M198" s="44"/>
      <c r="N198" s="238"/>
      <c r="O198" s="239"/>
      <c r="P198" s="91"/>
      <c r="Q198" s="91"/>
      <c r="R198" s="91"/>
      <c r="S198" s="91"/>
      <c r="T198" s="91"/>
      <c r="U198" s="91"/>
      <c r="V198" s="91"/>
      <c r="W198" s="91"/>
      <c r="X198" s="92"/>
      <c r="Y198" s="38"/>
      <c r="Z198" s="38"/>
      <c r="AA198" s="38"/>
      <c r="AB198" s="38"/>
      <c r="AC198" s="38"/>
      <c r="AD198" s="38"/>
      <c r="AE198" s="38"/>
      <c r="AT198" s="17" t="s">
        <v>176</v>
      </c>
      <c r="AU198" s="17" t="s">
        <v>85</v>
      </c>
    </row>
    <row r="199" s="12" customFormat="1" ht="22.8" customHeight="1">
      <c r="A199" s="12"/>
      <c r="B199" s="204"/>
      <c r="C199" s="205"/>
      <c r="D199" s="206" t="s">
        <v>75</v>
      </c>
      <c r="E199" s="219" t="s">
        <v>880</v>
      </c>
      <c r="F199" s="219" t="s">
        <v>881</v>
      </c>
      <c r="G199" s="205"/>
      <c r="H199" s="205"/>
      <c r="I199" s="208"/>
      <c r="J199" s="208"/>
      <c r="K199" s="220">
        <f>BK199</f>
        <v>0</v>
      </c>
      <c r="L199" s="205"/>
      <c r="M199" s="210"/>
      <c r="N199" s="211"/>
      <c r="O199" s="212"/>
      <c r="P199" s="212"/>
      <c r="Q199" s="213">
        <f>SUM(Q200:Q213)</f>
        <v>0</v>
      </c>
      <c r="R199" s="213">
        <f>SUM(R200:R213)</f>
        <v>0</v>
      </c>
      <c r="S199" s="212"/>
      <c r="T199" s="214">
        <f>SUM(T200:T213)</f>
        <v>0</v>
      </c>
      <c r="U199" s="212"/>
      <c r="V199" s="214">
        <f>SUM(V200:V213)</f>
        <v>0</v>
      </c>
      <c r="W199" s="212"/>
      <c r="X199" s="215">
        <f>SUM(X200:X213)</f>
        <v>0</v>
      </c>
      <c r="Y199" s="12"/>
      <c r="Z199" s="12"/>
      <c r="AA199" s="12"/>
      <c r="AB199" s="12"/>
      <c r="AC199" s="12"/>
      <c r="AD199" s="12"/>
      <c r="AE199" s="12"/>
      <c r="AR199" s="216" t="s">
        <v>85</v>
      </c>
      <c r="AT199" s="217" t="s">
        <v>75</v>
      </c>
      <c r="AU199" s="217" t="s">
        <v>83</v>
      </c>
      <c r="AY199" s="216" t="s">
        <v>168</v>
      </c>
      <c r="BK199" s="218">
        <f>SUM(BK200:BK213)</f>
        <v>0</v>
      </c>
    </row>
    <row r="200" s="2" customFormat="1" ht="33" customHeight="1">
      <c r="A200" s="38"/>
      <c r="B200" s="39"/>
      <c r="C200" s="221" t="s">
        <v>283</v>
      </c>
      <c r="D200" s="221" t="s">
        <v>171</v>
      </c>
      <c r="E200" s="222" t="s">
        <v>1606</v>
      </c>
      <c r="F200" s="223" t="s">
        <v>1607</v>
      </c>
      <c r="G200" s="224" t="s">
        <v>478</v>
      </c>
      <c r="H200" s="225">
        <v>40</v>
      </c>
      <c r="I200" s="226"/>
      <c r="J200" s="226"/>
      <c r="K200" s="227">
        <f>ROUND(P200*H200,2)</f>
        <v>0</v>
      </c>
      <c r="L200" s="223" t="s">
        <v>1</v>
      </c>
      <c r="M200" s="44"/>
      <c r="N200" s="228" t="s">
        <v>1</v>
      </c>
      <c r="O200" s="229" t="s">
        <v>39</v>
      </c>
      <c r="P200" s="230">
        <f>I200+J200</f>
        <v>0</v>
      </c>
      <c r="Q200" s="230">
        <f>ROUND(I200*H200,2)</f>
        <v>0</v>
      </c>
      <c r="R200" s="230">
        <f>ROUND(J200*H200,2)</f>
        <v>0</v>
      </c>
      <c r="S200" s="91"/>
      <c r="T200" s="231">
        <f>S200*H200</f>
        <v>0</v>
      </c>
      <c r="U200" s="231">
        <v>0</v>
      </c>
      <c r="V200" s="231">
        <f>U200*H200</f>
        <v>0</v>
      </c>
      <c r="W200" s="231">
        <v>0</v>
      </c>
      <c r="X200" s="232">
        <f>W200*H200</f>
        <v>0</v>
      </c>
      <c r="Y200" s="38"/>
      <c r="Z200" s="38"/>
      <c r="AA200" s="38"/>
      <c r="AB200" s="38"/>
      <c r="AC200" s="38"/>
      <c r="AD200" s="38"/>
      <c r="AE200" s="38"/>
      <c r="AR200" s="233" t="s">
        <v>198</v>
      </c>
      <c r="AT200" s="233" t="s">
        <v>171</v>
      </c>
      <c r="AU200" s="233" t="s">
        <v>85</v>
      </c>
      <c r="AY200" s="17" t="s">
        <v>168</v>
      </c>
      <c r="BE200" s="234">
        <f>IF(O200="základní",K200,0)</f>
        <v>0</v>
      </c>
      <c r="BF200" s="234">
        <f>IF(O200="snížená",K200,0)</f>
        <v>0</v>
      </c>
      <c r="BG200" s="234">
        <f>IF(O200="zákl. přenesená",K200,0)</f>
        <v>0</v>
      </c>
      <c r="BH200" s="234">
        <f>IF(O200="sníž. přenesená",K200,0)</f>
        <v>0</v>
      </c>
      <c r="BI200" s="234">
        <f>IF(O200="nulová",K200,0)</f>
        <v>0</v>
      </c>
      <c r="BJ200" s="17" t="s">
        <v>83</v>
      </c>
      <c r="BK200" s="234">
        <f>ROUND(P200*H200,2)</f>
        <v>0</v>
      </c>
      <c r="BL200" s="17" t="s">
        <v>198</v>
      </c>
      <c r="BM200" s="233" t="s">
        <v>286</v>
      </c>
    </row>
    <row r="201" s="2" customFormat="1">
      <c r="A201" s="38"/>
      <c r="B201" s="39"/>
      <c r="C201" s="40"/>
      <c r="D201" s="235" t="s">
        <v>176</v>
      </c>
      <c r="E201" s="40"/>
      <c r="F201" s="236" t="s">
        <v>1607</v>
      </c>
      <c r="G201" s="40"/>
      <c r="H201" s="40"/>
      <c r="I201" s="237"/>
      <c r="J201" s="237"/>
      <c r="K201" s="40"/>
      <c r="L201" s="40"/>
      <c r="M201" s="44"/>
      <c r="N201" s="238"/>
      <c r="O201" s="239"/>
      <c r="P201" s="91"/>
      <c r="Q201" s="91"/>
      <c r="R201" s="91"/>
      <c r="S201" s="91"/>
      <c r="T201" s="91"/>
      <c r="U201" s="91"/>
      <c r="V201" s="91"/>
      <c r="W201" s="91"/>
      <c r="X201" s="92"/>
      <c r="Y201" s="38"/>
      <c r="Z201" s="38"/>
      <c r="AA201" s="38"/>
      <c r="AB201" s="38"/>
      <c r="AC201" s="38"/>
      <c r="AD201" s="38"/>
      <c r="AE201" s="38"/>
      <c r="AT201" s="17" t="s">
        <v>176</v>
      </c>
      <c r="AU201" s="17" t="s">
        <v>85</v>
      </c>
    </row>
    <row r="202" s="2" customFormat="1" ht="24.15" customHeight="1">
      <c r="A202" s="38"/>
      <c r="B202" s="39"/>
      <c r="C202" s="262" t="s">
        <v>227</v>
      </c>
      <c r="D202" s="262" t="s">
        <v>304</v>
      </c>
      <c r="E202" s="263" t="s">
        <v>1608</v>
      </c>
      <c r="F202" s="264" t="s">
        <v>1609</v>
      </c>
      <c r="G202" s="265" t="s">
        <v>478</v>
      </c>
      <c r="H202" s="266">
        <v>46</v>
      </c>
      <c r="I202" s="267"/>
      <c r="J202" s="268"/>
      <c r="K202" s="269">
        <f>ROUND(P202*H202,2)</f>
        <v>0</v>
      </c>
      <c r="L202" s="264" t="s">
        <v>1</v>
      </c>
      <c r="M202" s="270"/>
      <c r="N202" s="271" t="s">
        <v>1</v>
      </c>
      <c r="O202" s="229" t="s">
        <v>39</v>
      </c>
      <c r="P202" s="230">
        <f>I202+J202</f>
        <v>0</v>
      </c>
      <c r="Q202" s="230">
        <f>ROUND(I202*H202,2)</f>
        <v>0</v>
      </c>
      <c r="R202" s="230">
        <f>ROUND(J202*H202,2)</f>
        <v>0</v>
      </c>
      <c r="S202" s="91"/>
      <c r="T202" s="231">
        <f>S202*H202</f>
        <v>0</v>
      </c>
      <c r="U202" s="231">
        <v>0</v>
      </c>
      <c r="V202" s="231">
        <f>U202*H202</f>
        <v>0</v>
      </c>
      <c r="W202" s="231">
        <v>0</v>
      </c>
      <c r="X202" s="232">
        <f>W202*H202</f>
        <v>0</v>
      </c>
      <c r="Y202" s="38"/>
      <c r="Z202" s="38"/>
      <c r="AA202" s="38"/>
      <c r="AB202" s="38"/>
      <c r="AC202" s="38"/>
      <c r="AD202" s="38"/>
      <c r="AE202" s="38"/>
      <c r="AR202" s="233" t="s">
        <v>236</v>
      </c>
      <c r="AT202" s="233" t="s">
        <v>304</v>
      </c>
      <c r="AU202" s="233" t="s">
        <v>85</v>
      </c>
      <c r="AY202" s="17" t="s">
        <v>168</v>
      </c>
      <c r="BE202" s="234">
        <f>IF(O202="základní",K202,0)</f>
        <v>0</v>
      </c>
      <c r="BF202" s="234">
        <f>IF(O202="snížená",K202,0)</f>
        <v>0</v>
      </c>
      <c r="BG202" s="234">
        <f>IF(O202="zákl. přenesená",K202,0)</f>
        <v>0</v>
      </c>
      <c r="BH202" s="234">
        <f>IF(O202="sníž. přenesená",K202,0)</f>
        <v>0</v>
      </c>
      <c r="BI202" s="234">
        <f>IF(O202="nulová",K202,0)</f>
        <v>0</v>
      </c>
      <c r="BJ202" s="17" t="s">
        <v>83</v>
      </c>
      <c r="BK202" s="234">
        <f>ROUND(P202*H202,2)</f>
        <v>0</v>
      </c>
      <c r="BL202" s="17" t="s">
        <v>198</v>
      </c>
      <c r="BM202" s="233" t="s">
        <v>293</v>
      </c>
    </row>
    <row r="203" s="2" customFormat="1">
      <c r="A203" s="38"/>
      <c r="B203" s="39"/>
      <c r="C203" s="40"/>
      <c r="D203" s="235" t="s">
        <v>176</v>
      </c>
      <c r="E203" s="40"/>
      <c r="F203" s="236" t="s">
        <v>1609</v>
      </c>
      <c r="G203" s="40"/>
      <c r="H203" s="40"/>
      <c r="I203" s="237"/>
      <c r="J203" s="237"/>
      <c r="K203" s="40"/>
      <c r="L203" s="40"/>
      <c r="M203" s="44"/>
      <c r="N203" s="238"/>
      <c r="O203" s="239"/>
      <c r="P203" s="91"/>
      <c r="Q203" s="91"/>
      <c r="R203" s="91"/>
      <c r="S203" s="91"/>
      <c r="T203" s="91"/>
      <c r="U203" s="91"/>
      <c r="V203" s="91"/>
      <c r="W203" s="91"/>
      <c r="X203" s="92"/>
      <c r="Y203" s="38"/>
      <c r="Z203" s="38"/>
      <c r="AA203" s="38"/>
      <c r="AB203" s="38"/>
      <c r="AC203" s="38"/>
      <c r="AD203" s="38"/>
      <c r="AE203" s="38"/>
      <c r="AT203" s="17" t="s">
        <v>176</v>
      </c>
      <c r="AU203" s="17" t="s">
        <v>85</v>
      </c>
    </row>
    <row r="204" s="13" customFormat="1">
      <c r="A204" s="13"/>
      <c r="B204" s="240"/>
      <c r="C204" s="241"/>
      <c r="D204" s="235" t="s">
        <v>205</v>
      </c>
      <c r="E204" s="242" t="s">
        <v>1</v>
      </c>
      <c r="F204" s="243" t="s">
        <v>1610</v>
      </c>
      <c r="G204" s="241"/>
      <c r="H204" s="244">
        <v>46</v>
      </c>
      <c r="I204" s="245"/>
      <c r="J204" s="245"/>
      <c r="K204" s="241"/>
      <c r="L204" s="241"/>
      <c r="M204" s="246"/>
      <c r="N204" s="247"/>
      <c r="O204" s="248"/>
      <c r="P204" s="248"/>
      <c r="Q204" s="248"/>
      <c r="R204" s="248"/>
      <c r="S204" s="248"/>
      <c r="T204" s="248"/>
      <c r="U204" s="248"/>
      <c r="V204" s="248"/>
      <c r="W204" s="248"/>
      <c r="X204" s="249"/>
      <c r="Y204" s="13"/>
      <c r="Z204" s="13"/>
      <c r="AA204" s="13"/>
      <c r="AB204" s="13"/>
      <c r="AC204" s="13"/>
      <c r="AD204" s="13"/>
      <c r="AE204" s="13"/>
      <c r="AT204" s="250" t="s">
        <v>205</v>
      </c>
      <c r="AU204" s="250" t="s">
        <v>85</v>
      </c>
      <c r="AV204" s="13" t="s">
        <v>85</v>
      </c>
      <c r="AW204" s="13" t="s">
        <v>5</v>
      </c>
      <c r="AX204" s="13" t="s">
        <v>76</v>
      </c>
      <c r="AY204" s="250" t="s">
        <v>168</v>
      </c>
    </row>
    <row r="205" s="14" customFormat="1">
      <c r="A205" s="14"/>
      <c r="B205" s="251"/>
      <c r="C205" s="252"/>
      <c r="D205" s="235" t="s">
        <v>205</v>
      </c>
      <c r="E205" s="253" t="s">
        <v>1</v>
      </c>
      <c r="F205" s="254" t="s">
        <v>207</v>
      </c>
      <c r="G205" s="252"/>
      <c r="H205" s="255">
        <v>46</v>
      </c>
      <c r="I205" s="256"/>
      <c r="J205" s="256"/>
      <c r="K205" s="252"/>
      <c r="L205" s="252"/>
      <c r="M205" s="257"/>
      <c r="N205" s="258"/>
      <c r="O205" s="259"/>
      <c r="P205" s="259"/>
      <c r="Q205" s="259"/>
      <c r="R205" s="259"/>
      <c r="S205" s="259"/>
      <c r="T205" s="259"/>
      <c r="U205" s="259"/>
      <c r="V205" s="259"/>
      <c r="W205" s="259"/>
      <c r="X205" s="260"/>
      <c r="Y205" s="14"/>
      <c r="Z205" s="14"/>
      <c r="AA205" s="14"/>
      <c r="AB205" s="14"/>
      <c r="AC205" s="14"/>
      <c r="AD205" s="14"/>
      <c r="AE205" s="14"/>
      <c r="AT205" s="261" t="s">
        <v>205</v>
      </c>
      <c r="AU205" s="261" t="s">
        <v>85</v>
      </c>
      <c r="AV205" s="14" t="s">
        <v>175</v>
      </c>
      <c r="AW205" s="14" t="s">
        <v>5</v>
      </c>
      <c r="AX205" s="14" t="s">
        <v>83</v>
      </c>
      <c r="AY205" s="261" t="s">
        <v>168</v>
      </c>
    </row>
    <row r="206" s="2" customFormat="1" ht="24.15" customHeight="1">
      <c r="A206" s="38"/>
      <c r="B206" s="39"/>
      <c r="C206" s="221" t="s">
        <v>295</v>
      </c>
      <c r="D206" s="221" t="s">
        <v>171</v>
      </c>
      <c r="E206" s="222" t="s">
        <v>1611</v>
      </c>
      <c r="F206" s="223" t="s">
        <v>1612</v>
      </c>
      <c r="G206" s="224" t="s">
        <v>478</v>
      </c>
      <c r="H206" s="225">
        <v>40</v>
      </c>
      <c r="I206" s="226"/>
      <c r="J206" s="226"/>
      <c r="K206" s="227">
        <f>ROUND(P206*H206,2)</f>
        <v>0</v>
      </c>
      <c r="L206" s="223" t="s">
        <v>1</v>
      </c>
      <c r="M206" s="44"/>
      <c r="N206" s="228" t="s">
        <v>1</v>
      </c>
      <c r="O206" s="229" t="s">
        <v>39</v>
      </c>
      <c r="P206" s="230">
        <f>I206+J206</f>
        <v>0</v>
      </c>
      <c r="Q206" s="230">
        <f>ROUND(I206*H206,2)</f>
        <v>0</v>
      </c>
      <c r="R206" s="230">
        <f>ROUND(J206*H206,2)</f>
        <v>0</v>
      </c>
      <c r="S206" s="91"/>
      <c r="T206" s="231">
        <f>S206*H206</f>
        <v>0</v>
      </c>
      <c r="U206" s="231">
        <v>0</v>
      </c>
      <c r="V206" s="231">
        <f>U206*H206</f>
        <v>0</v>
      </c>
      <c r="W206" s="231">
        <v>0</v>
      </c>
      <c r="X206" s="232">
        <f>W206*H206</f>
        <v>0</v>
      </c>
      <c r="Y206" s="38"/>
      <c r="Z206" s="38"/>
      <c r="AA206" s="38"/>
      <c r="AB206" s="38"/>
      <c r="AC206" s="38"/>
      <c r="AD206" s="38"/>
      <c r="AE206" s="38"/>
      <c r="AR206" s="233" t="s">
        <v>198</v>
      </c>
      <c r="AT206" s="233" t="s">
        <v>171</v>
      </c>
      <c r="AU206" s="233" t="s">
        <v>85</v>
      </c>
      <c r="AY206" s="17" t="s">
        <v>168</v>
      </c>
      <c r="BE206" s="234">
        <f>IF(O206="základní",K206,0)</f>
        <v>0</v>
      </c>
      <c r="BF206" s="234">
        <f>IF(O206="snížená",K206,0)</f>
        <v>0</v>
      </c>
      <c r="BG206" s="234">
        <f>IF(O206="zákl. přenesená",K206,0)</f>
        <v>0</v>
      </c>
      <c r="BH206" s="234">
        <f>IF(O206="sníž. přenesená",K206,0)</f>
        <v>0</v>
      </c>
      <c r="BI206" s="234">
        <f>IF(O206="nulová",K206,0)</f>
        <v>0</v>
      </c>
      <c r="BJ206" s="17" t="s">
        <v>83</v>
      </c>
      <c r="BK206" s="234">
        <f>ROUND(P206*H206,2)</f>
        <v>0</v>
      </c>
      <c r="BL206" s="17" t="s">
        <v>198</v>
      </c>
      <c r="BM206" s="233" t="s">
        <v>298</v>
      </c>
    </row>
    <row r="207" s="2" customFormat="1">
      <c r="A207" s="38"/>
      <c r="B207" s="39"/>
      <c r="C207" s="40"/>
      <c r="D207" s="235" t="s">
        <v>176</v>
      </c>
      <c r="E207" s="40"/>
      <c r="F207" s="236" t="s">
        <v>1612</v>
      </c>
      <c r="G207" s="40"/>
      <c r="H207" s="40"/>
      <c r="I207" s="237"/>
      <c r="J207" s="237"/>
      <c r="K207" s="40"/>
      <c r="L207" s="40"/>
      <c r="M207" s="44"/>
      <c r="N207" s="238"/>
      <c r="O207" s="239"/>
      <c r="P207" s="91"/>
      <c r="Q207" s="91"/>
      <c r="R207" s="91"/>
      <c r="S207" s="91"/>
      <c r="T207" s="91"/>
      <c r="U207" s="91"/>
      <c r="V207" s="91"/>
      <c r="W207" s="91"/>
      <c r="X207" s="92"/>
      <c r="Y207" s="38"/>
      <c r="Z207" s="38"/>
      <c r="AA207" s="38"/>
      <c r="AB207" s="38"/>
      <c r="AC207" s="38"/>
      <c r="AD207" s="38"/>
      <c r="AE207" s="38"/>
      <c r="AT207" s="17" t="s">
        <v>176</v>
      </c>
      <c r="AU207" s="17" t="s">
        <v>85</v>
      </c>
    </row>
    <row r="208" s="2" customFormat="1" ht="24.15" customHeight="1">
      <c r="A208" s="38"/>
      <c r="B208" s="39"/>
      <c r="C208" s="262" t="s">
        <v>232</v>
      </c>
      <c r="D208" s="262" t="s">
        <v>304</v>
      </c>
      <c r="E208" s="263" t="s">
        <v>1613</v>
      </c>
      <c r="F208" s="264" t="s">
        <v>1614</v>
      </c>
      <c r="G208" s="265" t="s">
        <v>478</v>
      </c>
      <c r="H208" s="266">
        <v>46</v>
      </c>
      <c r="I208" s="267"/>
      <c r="J208" s="268"/>
      <c r="K208" s="269">
        <f>ROUND(P208*H208,2)</f>
        <v>0</v>
      </c>
      <c r="L208" s="264" t="s">
        <v>1</v>
      </c>
      <c r="M208" s="270"/>
      <c r="N208" s="271" t="s">
        <v>1</v>
      </c>
      <c r="O208" s="229" t="s">
        <v>39</v>
      </c>
      <c r="P208" s="230">
        <f>I208+J208</f>
        <v>0</v>
      </c>
      <c r="Q208" s="230">
        <f>ROUND(I208*H208,2)</f>
        <v>0</v>
      </c>
      <c r="R208" s="230">
        <f>ROUND(J208*H208,2)</f>
        <v>0</v>
      </c>
      <c r="S208" s="91"/>
      <c r="T208" s="231">
        <f>S208*H208</f>
        <v>0</v>
      </c>
      <c r="U208" s="231">
        <v>0</v>
      </c>
      <c r="V208" s="231">
        <f>U208*H208</f>
        <v>0</v>
      </c>
      <c r="W208" s="231">
        <v>0</v>
      </c>
      <c r="X208" s="232">
        <f>W208*H208</f>
        <v>0</v>
      </c>
      <c r="Y208" s="38"/>
      <c r="Z208" s="38"/>
      <c r="AA208" s="38"/>
      <c r="AB208" s="38"/>
      <c r="AC208" s="38"/>
      <c r="AD208" s="38"/>
      <c r="AE208" s="38"/>
      <c r="AR208" s="233" t="s">
        <v>236</v>
      </c>
      <c r="AT208" s="233" t="s">
        <v>304</v>
      </c>
      <c r="AU208" s="233" t="s">
        <v>85</v>
      </c>
      <c r="AY208" s="17" t="s">
        <v>168</v>
      </c>
      <c r="BE208" s="234">
        <f>IF(O208="základní",K208,0)</f>
        <v>0</v>
      </c>
      <c r="BF208" s="234">
        <f>IF(O208="snížená",K208,0)</f>
        <v>0</v>
      </c>
      <c r="BG208" s="234">
        <f>IF(O208="zákl. přenesená",K208,0)</f>
        <v>0</v>
      </c>
      <c r="BH208" s="234">
        <f>IF(O208="sníž. přenesená",K208,0)</f>
        <v>0</v>
      </c>
      <c r="BI208" s="234">
        <f>IF(O208="nulová",K208,0)</f>
        <v>0</v>
      </c>
      <c r="BJ208" s="17" t="s">
        <v>83</v>
      </c>
      <c r="BK208" s="234">
        <f>ROUND(P208*H208,2)</f>
        <v>0</v>
      </c>
      <c r="BL208" s="17" t="s">
        <v>198</v>
      </c>
      <c r="BM208" s="233" t="s">
        <v>301</v>
      </c>
    </row>
    <row r="209" s="2" customFormat="1">
      <c r="A209" s="38"/>
      <c r="B209" s="39"/>
      <c r="C209" s="40"/>
      <c r="D209" s="235" t="s">
        <v>176</v>
      </c>
      <c r="E209" s="40"/>
      <c r="F209" s="236" t="s">
        <v>1614</v>
      </c>
      <c r="G209" s="40"/>
      <c r="H209" s="40"/>
      <c r="I209" s="237"/>
      <c r="J209" s="237"/>
      <c r="K209" s="40"/>
      <c r="L209" s="40"/>
      <c r="M209" s="44"/>
      <c r="N209" s="238"/>
      <c r="O209" s="239"/>
      <c r="P209" s="91"/>
      <c r="Q209" s="91"/>
      <c r="R209" s="91"/>
      <c r="S209" s="91"/>
      <c r="T209" s="91"/>
      <c r="U209" s="91"/>
      <c r="V209" s="91"/>
      <c r="W209" s="91"/>
      <c r="X209" s="92"/>
      <c r="Y209" s="38"/>
      <c r="Z209" s="38"/>
      <c r="AA209" s="38"/>
      <c r="AB209" s="38"/>
      <c r="AC209" s="38"/>
      <c r="AD209" s="38"/>
      <c r="AE209" s="38"/>
      <c r="AT209" s="17" t="s">
        <v>176</v>
      </c>
      <c r="AU209" s="17" t="s">
        <v>85</v>
      </c>
    </row>
    <row r="210" s="13" customFormat="1">
      <c r="A210" s="13"/>
      <c r="B210" s="240"/>
      <c r="C210" s="241"/>
      <c r="D210" s="235" t="s">
        <v>205</v>
      </c>
      <c r="E210" s="242" t="s">
        <v>1</v>
      </c>
      <c r="F210" s="243" t="s">
        <v>1610</v>
      </c>
      <c r="G210" s="241"/>
      <c r="H210" s="244">
        <v>46</v>
      </c>
      <c r="I210" s="245"/>
      <c r="J210" s="245"/>
      <c r="K210" s="241"/>
      <c r="L210" s="241"/>
      <c r="M210" s="246"/>
      <c r="N210" s="247"/>
      <c r="O210" s="248"/>
      <c r="P210" s="248"/>
      <c r="Q210" s="248"/>
      <c r="R210" s="248"/>
      <c r="S210" s="248"/>
      <c r="T210" s="248"/>
      <c r="U210" s="248"/>
      <c r="V210" s="248"/>
      <c r="W210" s="248"/>
      <c r="X210" s="249"/>
      <c r="Y210" s="13"/>
      <c r="Z210" s="13"/>
      <c r="AA210" s="13"/>
      <c r="AB210" s="13"/>
      <c r="AC210" s="13"/>
      <c r="AD210" s="13"/>
      <c r="AE210" s="13"/>
      <c r="AT210" s="250" t="s">
        <v>205</v>
      </c>
      <c r="AU210" s="250" t="s">
        <v>85</v>
      </c>
      <c r="AV210" s="13" t="s">
        <v>85</v>
      </c>
      <c r="AW210" s="13" t="s">
        <v>5</v>
      </c>
      <c r="AX210" s="13" t="s">
        <v>76</v>
      </c>
      <c r="AY210" s="250" t="s">
        <v>168</v>
      </c>
    </row>
    <row r="211" s="14" customFormat="1">
      <c r="A211" s="14"/>
      <c r="B211" s="251"/>
      <c r="C211" s="252"/>
      <c r="D211" s="235" t="s">
        <v>205</v>
      </c>
      <c r="E211" s="253" t="s">
        <v>1</v>
      </c>
      <c r="F211" s="254" t="s">
        <v>207</v>
      </c>
      <c r="G211" s="252"/>
      <c r="H211" s="255">
        <v>46</v>
      </c>
      <c r="I211" s="256"/>
      <c r="J211" s="256"/>
      <c r="K211" s="252"/>
      <c r="L211" s="252"/>
      <c r="M211" s="257"/>
      <c r="N211" s="258"/>
      <c r="O211" s="259"/>
      <c r="P211" s="259"/>
      <c r="Q211" s="259"/>
      <c r="R211" s="259"/>
      <c r="S211" s="259"/>
      <c r="T211" s="259"/>
      <c r="U211" s="259"/>
      <c r="V211" s="259"/>
      <c r="W211" s="259"/>
      <c r="X211" s="260"/>
      <c r="Y211" s="14"/>
      <c r="Z211" s="14"/>
      <c r="AA211" s="14"/>
      <c r="AB211" s="14"/>
      <c r="AC211" s="14"/>
      <c r="AD211" s="14"/>
      <c r="AE211" s="14"/>
      <c r="AT211" s="261" t="s">
        <v>205</v>
      </c>
      <c r="AU211" s="261" t="s">
        <v>85</v>
      </c>
      <c r="AV211" s="14" t="s">
        <v>175</v>
      </c>
      <c r="AW211" s="14" t="s">
        <v>5</v>
      </c>
      <c r="AX211" s="14" t="s">
        <v>83</v>
      </c>
      <c r="AY211" s="261" t="s">
        <v>168</v>
      </c>
    </row>
    <row r="212" s="2" customFormat="1" ht="33" customHeight="1">
      <c r="A212" s="38"/>
      <c r="B212" s="39"/>
      <c r="C212" s="221" t="s">
        <v>303</v>
      </c>
      <c r="D212" s="221" t="s">
        <v>171</v>
      </c>
      <c r="E212" s="222" t="s">
        <v>1615</v>
      </c>
      <c r="F212" s="223" t="s">
        <v>1616</v>
      </c>
      <c r="G212" s="224" t="s">
        <v>226</v>
      </c>
      <c r="H212" s="225">
        <v>0.014</v>
      </c>
      <c r="I212" s="226"/>
      <c r="J212" s="226"/>
      <c r="K212" s="227">
        <f>ROUND(P212*H212,2)</f>
        <v>0</v>
      </c>
      <c r="L212" s="223" t="s">
        <v>1</v>
      </c>
      <c r="M212" s="44"/>
      <c r="N212" s="228" t="s">
        <v>1</v>
      </c>
      <c r="O212" s="229" t="s">
        <v>39</v>
      </c>
      <c r="P212" s="230">
        <f>I212+J212</f>
        <v>0</v>
      </c>
      <c r="Q212" s="230">
        <f>ROUND(I212*H212,2)</f>
        <v>0</v>
      </c>
      <c r="R212" s="230">
        <f>ROUND(J212*H212,2)</f>
        <v>0</v>
      </c>
      <c r="S212" s="91"/>
      <c r="T212" s="231">
        <f>S212*H212</f>
        <v>0</v>
      </c>
      <c r="U212" s="231">
        <v>0</v>
      </c>
      <c r="V212" s="231">
        <f>U212*H212</f>
        <v>0</v>
      </c>
      <c r="W212" s="231">
        <v>0</v>
      </c>
      <c r="X212" s="232">
        <f>W212*H212</f>
        <v>0</v>
      </c>
      <c r="Y212" s="38"/>
      <c r="Z212" s="38"/>
      <c r="AA212" s="38"/>
      <c r="AB212" s="38"/>
      <c r="AC212" s="38"/>
      <c r="AD212" s="38"/>
      <c r="AE212" s="38"/>
      <c r="AR212" s="233" t="s">
        <v>198</v>
      </c>
      <c r="AT212" s="233" t="s">
        <v>171</v>
      </c>
      <c r="AU212" s="233" t="s">
        <v>85</v>
      </c>
      <c r="AY212" s="17" t="s">
        <v>168</v>
      </c>
      <c r="BE212" s="234">
        <f>IF(O212="základní",K212,0)</f>
        <v>0</v>
      </c>
      <c r="BF212" s="234">
        <f>IF(O212="snížená",K212,0)</f>
        <v>0</v>
      </c>
      <c r="BG212" s="234">
        <f>IF(O212="zákl. přenesená",K212,0)</f>
        <v>0</v>
      </c>
      <c r="BH212" s="234">
        <f>IF(O212="sníž. přenesená",K212,0)</f>
        <v>0</v>
      </c>
      <c r="BI212" s="234">
        <f>IF(O212="nulová",K212,0)</f>
        <v>0</v>
      </c>
      <c r="BJ212" s="17" t="s">
        <v>83</v>
      </c>
      <c r="BK212" s="234">
        <f>ROUND(P212*H212,2)</f>
        <v>0</v>
      </c>
      <c r="BL212" s="17" t="s">
        <v>198</v>
      </c>
      <c r="BM212" s="233" t="s">
        <v>307</v>
      </c>
    </row>
    <row r="213" s="2" customFormat="1">
      <c r="A213" s="38"/>
      <c r="B213" s="39"/>
      <c r="C213" s="40"/>
      <c r="D213" s="235" t="s">
        <v>176</v>
      </c>
      <c r="E213" s="40"/>
      <c r="F213" s="236" t="s">
        <v>1616</v>
      </c>
      <c r="G213" s="40"/>
      <c r="H213" s="40"/>
      <c r="I213" s="237"/>
      <c r="J213" s="237"/>
      <c r="K213" s="40"/>
      <c r="L213" s="40"/>
      <c r="M213" s="44"/>
      <c r="N213" s="238"/>
      <c r="O213" s="239"/>
      <c r="P213" s="91"/>
      <c r="Q213" s="91"/>
      <c r="R213" s="91"/>
      <c r="S213" s="91"/>
      <c r="T213" s="91"/>
      <c r="U213" s="91"/>
      <c r="V213" s="91"/>
      <c r="W213" s="91"/>
      <c r="X213" s="92"/>
      <c r="Y213" s="38"/>
      <c r="Z213" s="38"/>
      <c r="AA213" s="38"/>
      <c r="AB213" s="38"/>
      <c r="AC213" s="38"/>
      <c r="AD213" s="38"/>
      <c r="AE213" s="38"/>
      <c r="AT213" s="17" t="s">
        <v>176</v>
      </c>
      <c r="AU213" s="17" t="s">
        <v>85</v>
      </c>
    </row>
    <row r="214" s="12" customFormat="1" ht="22.8" customHeight="1">
      <c r="A214" s="12"/>
      <c r="B214" s="204"/>
      <c r="C214" s="205"/>
      <c r="D214" s="206" t="s">
        <v>75</v>
      </c>
      <c r="E214" s="219" t="s">
        <v>1617</v>
      </c>
      <c r="F214" s="219" t="s">
        <v>1618</v>
      </c>
      <c r="G214" s="205"/>
      <c r="H214" s="205"/>
      <c r="I214" s="208"/>
      <c r="J214" s="208"/>
      <c r="K214" s="220">
        <f>BK214</f>
        <v>0</v>
      </c>
      <c r="L214" s="205"/>
      <c r="M214" s="210"/>
      <c r="N214" s="211"/>
      <c r="O214" s="212"/>
      <c r="P214" s="212"/>
      <c r="Q214" s="213">
        <f>SUM(Q215:Q260)</f>
        <v>0</v>
      </c>
      <c r="R214" s="213">
        <f>SUM(R215:R260)</f>
        <v>0</v>
      </c>
      <c r="S214" s="212"/>
      <c r="T214" s="214">
        <f>SUM(T215:T260)</f>
        <v>0</v>
      </c>
      <c r="U214" s="212"/>
      <c r="V214" s="214">
        <f>SUM(V215:V260)</f>
        <v>0</v>
      </c>
      <c r="W214" s="212"/>
      <c r="X214" s="215">
        <f>SUM(X215:X260)</f>
        <v>0</v>
      </c>
      <c r="Y214" s="12"/>
      <c r="Z214" s="12"/>
      <c r="AA214" s="12"/>
      <c r="AB214" s="12"/>
      <c r="AC214" s="12"/>
      <c r="AD214" s="12"/>
      <c r="AE214" s="12"/>
      <c r="AR214" s="216" t="s">
        <v>85</v>
      </c>
      <c r="AT214" s="217" t="s">
        <v>75</v>
      </c>
      <c r="AU214" s="217" t="s">
        <v>83</v>
      </c>
      <c r="AY214" s="216" t="s">
        <v>168</v>
      </c>
      <c r="BK214" s="218">
        <f>SUM(BK215:BK260)</f>
        <v>0</v>
      </c>
    </row>
    <row r="215" s="2" customFormat="1" ht="24.15" customHeight="1">
      <c r="A215" s="38"/>
      <c r="B215" s="39"/>
      <c r="C215" s="221" t="s">
        <v>236</v>
      </c>
      <c r="D215" s="221" t="s">
        <v>171</v>
      </c>
      <c r="E215" s="222" t="s">
        <v>1619</v>
      </c>
      <c r="F215" s="223" t="s">
        <v>1620</v>
      </c>
      <c r="G215" s="224" t="s">
        <v>292</v>
      </c>
      <c r="H215" s="225">
        <v>8</v>
      </c>
      <c r="I215" s="226"/>
      <c r="J215" s="226"/>
      <c r="K215" s="227">
        <f>ROUND(P215*H215,2)</f>
        <v>0</v>
      </c>
      <c r="L215" s="223" t="s">
        <v>1</v>
      </c>
      <c r="M215" s="44"/>
      <c r="N215" s="228" t="s">
        <v>1</v>
      </c>
      <c r="O215" s="229" t="s">
        <v>39</v>
      </c>
      <c r="P215" s="230">
        <f>I215+J215</f>
        <v>0</v>
      </c>
      <c r="Q215" s="230">
        <f>ROUND(I215*H215,2)</f>
        <v>0</v>
      </c>
      <c r="R215" s="230">
        <f>ROUND(J215*H215,2)</f>
        <v>0</v>
      </c>
      <c r="S215" s="91"/>
      <c r="T215" s="231">
        <f>S215*H215</f>
        <v>0</v>
      </c>
      <c r="U215" s="231">
        <v>0</v>
      </c>
      <c r="V215" s="231">
        <f>U215*H215</f>
        <v>0</v>
      </c>
      <c r="W215" s="231">
        <v>0</v>
      </c>
      <c r="X215" s="232">
        <f>W215*H215</f>
        <v>0</v>
      </c>
      <c r="Y215" s="38"/>
      <c r="Z215" s="38"/>
      <c r="AA215" s="38"/>
      <c r="AB215" s="38"/>
      <c r="AC215" s="38"/>
      <c r="AD215" s="38"/>
      <c r="AE215" s="38"/>
      <c r="AR215" s="233" t="s">
        <v>198</v>
      </c>
      <c r="AT215" s="233" t="s">
        <v>171</v>
      </c>
      <c r="AU215" s="233" t="s">
        <v>85</v>
      </c>
      <c r="AY215" s="17" t="s">
        <v>168</v>
      </c>
      <c r="BE215" s="234">
        <f>IF(O215="základní",K215,0)</f>
        <v>0</v>
      </c>
      <c r="BF215" s="234">
        <f>IF(O215="snížená",K215,0)</f>
        <v>0</v>
      </c>
      <c r="BG215" s="234">
        <f>IF(O215="zákl. přenesená",K215,0)</f>
        <v>0</v>
      </c>
      <c r="BH215" s="234">
        <f>IF(O215="sníž. přenesená",K215,0)</f>
        <v>0</v>
      </c>
      <c r="BI215" s="234">
        <f>IF(O215="nulová",K215,0)</f>
        <v>0</v>
      </c>
      <c r="BJ215" s="17" t="s">
        <v>83</v>
      </c>
      <c r="BK215" s="234">
        <f>ROUND(P215*H215,2)</f>
        <v>0</v>
      </c>
      <c r="BL215" s="17" t="s">
        <v>198</v>
      </c>
      <c r="BM215" s="233" t="s">
        <v>312</v>
      </c>
    </row>
    <row r="216" s="2" customFormat="1">
      <c r="A216" s="38"/>
      <c r="B216" s="39"/>
      <c r="C216" s="40"/>
      <c r="D216" s="235" t="s">
        <v>176</v>
      </c>
      <c r="E216" s="40"/>
      <c r="F216" s="236" t="s">
        <v>1620</v>
      </c>
      <c r="G216" s="40"/>
      <c r="H216" s="40"/>
      <c r="I216" s="237"/>
      <c r="J216" s="237"/>
      <c r="K216" s="40"/>
      <c r="L216" s="40"/>
      <c r="M216" s="44"/>
      <c r="N216" s="238"/>
      <c r="O216" s="239"/>
      <c r="P216" s="91"/>
      <c r="Q216" s="91"/>
      <c r="R216" s="91"/>
      <c r="S216" s="91"/>
      <c r="T216" s="91"/>
      <c r="U216" s="91"/>
      <c r="V216" s="91"/>
      <c r="W216" s="91"/>
      <c r="X216" s="92"/>
      <c r="Y216" s="38"/>
      <c r="Z216" s="38"/>
      <c r="AA216" s="38"/>
      <c r="AB216" s="38"/>
      <c r="AC216" s="38"/>
      <c r="AD216" s="38"/>
      <c r="AE216" s="38"/>
      <c r="AT216" s="17" t="s">
        <v>176</v>
      </c>
      <c r="AU216" s="17" t="s">
        <v>85</v>
      </c>
    </row>
    <row r="217" s="2" customFormat="1" ht="16.5" customHeight="1">
      <c r="A217" s="38"/>
      <c r="B217" s="39"/>
      <c r="C217" s="262" t="s">
        <v>313</v>
      </c>
      <c r="D217" s="262" t="s">
        <v>304</v>
      </c>
      <c r="E217" s="263" t="s">
        <v>1621</v>
      </c>
      <c r="F217" s="264" t="s">
        <v>1622</v>
      </c>
      <c r="G217" s="265" t="s">
        <v>292</v>
      </c>
      <c r="H217" s="266">
        <v>2</v>
      </c>
      <c r="I217" s="267"/>
      <c r="J217" s="268"/>
      <c r="K217" s="269">
        <f>ROUND(P217*H217,2)</f>
        <v>0</v>
      </c>
      <c r="L217" s="264" t="s">
        <v>1</v>
      </c>
      <c r="M217" s="270"/>
      <c r="N217" s="271" t="s">
        <v>1</v>
      </c>
      <c r="O217" s="229" t="s">
        <v>39</v>
      </c>
      <c r="P217" s="230">
        <f>I217+J217</f>
        <v>0</v>
      </c>
      <c r="Q217" s="230">
        <f>ROUND(I217*H217,2)</f>
        <v>0</v>
      </c>
      <c r="R217" s="230">
        <f>ROUND(J217*H217,2)</f>
        <v>0</v>
      </c>
      <c r="S217" s="91"/>
      <c r="T217" s="231">
        <f>S217*H217</f>
        <v>0</v>
      </c>
      <c r="U217" s="231">
        <v>0</v>
      </c>
      <c r="V217" s="231">
        <f>U217*H217</f>
        <v>0</v>
      </c>
      <c r="W217" s="231">
        <v>0</v>
      </c>
      <c r="X217" s="232">
        <f>W217*H217</f>
        <v>0</v>
      </c>
      <c r="Y217" s="38"/>
      <c r="Z217" s="38"/>
      <c r="AA217" s="38"/>
      <c r="AB217" s="38"/>
      <c r="AC217" s="38"/>
      <c r="AD217" s="38"/>
      <c r="AE217" s="38"/>
      <c r="AR217" s="233" t="s">
        <v>236</v>
      </c>
      <c r="AT217" s="233" t="s">
        <v>304</v>
      </c>
      <c r="AU217" s="233" t="s">
        <v>85</v>
      </c>
      <c r="AY217" s="17" t="s">
        <v>168</v>
      </c>
      <c r="BE217" s="234">
        <f>IF(O217="základní",K217,0)</f>
        <v>0</v>
      </c>
      <c r="BF217" s="234">
        <f>IF(O217="snížená",K217,0)</f>
        <v>0</v>
      </c>
      <c r="BG217" s="234">
        <f>IF(O217="zákl. přenesená",K217,0)</f>
        <v>0</v>
      </c>
      <c r="BH217" s="234">
        <f>IF(O217="sníž. přenesená",K217,0)</f>
        <v>0</v>
      </c>
      <c r="BI217" s="234">
        <f>IF(O217="nulová",K217,0)</f>
        <v>0</v>
      </c>
      <c r="BJ217" s="17" t="s">
        <v>83</v>
      </c>
      <c r="BK217" s="234">
        <f>ROUND(P217*H217,2)</f>
        <v>0</v>
      </c>
      <c r="BL217" s="17" t="s">
        <v>198</v>
      </c>
      <c r="BM217" s="233" t="s">
        <v>316</v>
      </c>
    </row>
    <row r="218" s="2" customFormat="1">
      <c r="A218" s="38"/>
      <c r="B218" s="39"/>
      <c r="C218" s="40"/>
      <c r="D218" s="235" t="s">
        <v>176</v>
      </c>
      <c r="E218" s="40"/>
      <c r="F218" s="236" t="s">
        <v>1622</v>
      </c>
      <c r="G218" s="40"/>
      <c r="H218" s="40"/>
      <c r="I218" s="237"/>
      <c r="J218" s="237"/>
      <c r="K218" s="40"/>
      <c r="L218" s="40"/>
      <c r="M218" s="44"/>
      <c r="N218" s="238"/>
      <c r="O218" s="239"/>
      <c r="P218" s="91"/>
      <c r="Q218" s="91"/>
      <c r="R218" s="91"/>
      <c r="S218" s="91"/>
      <c r="T218" s="91"/>
      <c r="U218" s="91"/>
      <c r="V218" s="91"/>
      <c r="W218" s="91"/>
      <c r="X218" s="92"/>
      <c r="Y218" s="38"/>
      <c r="Z218" s="38"/>
      <c r="AA218" s="38"/>
      <c r="AB218" s="38"/>
      <c r="AC218" s="38"/>
      <c r="AD218" s="38"/>
      <c r="AE218" s="38"/>
      <c r="AT218" s="17" t="s">
        <v>176</v>
      </c>
      <c r="AU218" s="17" t="s">
        <v>85</v>
      </c>
    </row>
    <row r="219" s="2" customFormat="1" ht="16.5" customHeight="1">
      <c r="A219" s="38"/>
      <c r="B219" s="39"/>
      <c r="C219" s="262" t="s">
        <v>241</v>
      </c>
      <c r="D219" s="262" t="s">
        <v>304</v>
      </c>
      <c r="E219" s="263" t="s">
        <v>1623</v>
      </c>
      <c r="F219" s="264" t="s">
        <v>1624</v>
      </c>
      <c r="G219" s="265" t="s">
        <v>292</v>
      </c>
      <c r="H219" s="266">
        <v>6</v>
      </c>
      <c r="I219" s="267"/>
      <c r="J219" s="268"/>
      <c r="K219" s="269">
        <f>ROUND(P219*H219,2)</f>
        <v>0</v>
      </c>
      <c r="L219" s="264" t="s">
        <v>1</v>
      </c>
      <c r="M219" s="270"/>
      <c r="N219" s="271" t="s">
        <v>1</v>
      </c>
      <c r="O219" s="229" t="s">
        <v>39</v>
      </c>
      <c r="P219" s="230">
        <f>I219+J219</f>
        <v>0</v>
      </c>
      <c r="Q219" s="230">
        <f>ROUND(I219*H219,2)</f>
        <v>0</v>
      </c>
      <c r="R219" s="230">
        <f>ROUND(J219*H219,2)</f>
        <v>0</v>
      </c>
      <c r="S219" s="91"/>
      <c r="T219" s="231">
        <f>S219*H219</f>
        <v>0</v>
      </c>
      <c r="U219" s="231">
        <v>0</v>
      </c>
      <c r="V219" s="231">
        <f>U219*H219</f>
        <v>0</v>
      </c>
      <c r="W219" s="231">
        <v>0</v>
      </c>
      <c r="X219" s="232">
        <f>W219*H219</f>
        <v>0</v>
      </c>
      <c r="Y219" s="38"/>
      <c r="Z219" s="38"/>
      <c r="AA219" s="38"/>
      <c r="AB219" s="38"/>
      <c r="AC219" s="38"/>
      <c r="AD219" s="38"/>
      <c r="AE219" s="38"/>
      <c r="AR219" s="233" t="s">
        <v>236</v>
      </c>
      <c r="AT219" s="233" t="s">
        <v>304</v>
      </c>
      <c r="AU219" s="233" t="s">
        <v>85</v>
      </c>
      <c r="AY219" s="17" t="s">
        <v>168</v>
      </c>
      <c r="BE219" s="234">
        <f>IF(O219="základní",K219,0)</f>
        <v>0</v>
      </c>
      <c r="BF219" s="234">
        <f>IF(O219="snížená",K219,0)</f>
        <v>0</v>
      </c>
      <c r="BG219" s="234">
        <f>IF(O219="zákl. přenesená",K219,0)</f>
        <v>0</v>
      </c>
      <c r="BH219" s="234">
        <f>IF(O219="sníž. přenesená",K219,0)</f>
        <v>0</v>
      </c>
      <c r="BI219" s="234">
        <f>IF(O219="nulová",K219,0)</f>
        <v>0</v>
      </c>
      <c r="BJ219" s="17" t="s">
        <v>83</v>
      </c>
      <c r="BK219" s="234">
        <f>ROUND(P219*H219,2)</f>
        <v>0</v>
      </c>
      <c r="BL219" s="17" t="s">
        <v>198</v>
      </c>
      <c r="BM219" s="233" t="s">
        <v>319</v>
      </c>
    </row>
    <row r="220" s="2" customFormat="1">
      <c r="A220" s="38"/>
      <c r="B220" s="39"/>
      <c r="C220" s="40"/>
      <c r="D220" s="235" t="s">
        <v>176</v>
      </c>
      <c r="E220" s="40"/>
      <c r="F220" s="236" t="s">
        <v>1624</v>
      </c>
      <c r="G220" s="40"/>
      <c r="H220" s="40"/>
      <c r="I220" s="237"/>
      <c r="J220" s="237"/>
      <c r="K220" s="40"/>
      <c r="L220" s="40"/>
      <c r="M220" s="44"/>
      <c r="N220" s="238"/>
      <c r="O220" s="239"/>
      <c r="P220" s="91"/>
      <c r="Q220" s="91"/>
      <c r="R220" s="91"/>
      <c r="S220" s="91"/>
      <c r="T220" s="91"/>
      <c r="U220" s="91"/>
      <c r="V220" s="91"/>
      <c r="W220" s="91"/>
      <c r="X220" s="92"/>
      <c r="Y220" s="38"/>
      <c r="Z220" s="38"/>
      <c r="AA220" s="38"/>
      <c r="AB220" s="38"/>
      <c r="AC220" s="38"/>
      <c r="AD220" s="38"/>
      <c r="AE220" s="38"/>
      <c r="AT220" s="17" t="s">
        <v>176</v>
      </c>
      <c r="AU220" s="17" t="s">
        <v>85</v>
      </c>
    </row>
    <row r="221" s="2" customFormat="1" ht="24.15" customHeight="1">
      <c r="A221" s="38"/>
      <c r="B221" s="39"/>
      <c r="C221" s="221" t="s">
        <v>320</v>
      </c>
      <c r="D221" s="221" t="s">
        <v>171</v>
      </c>
      <c r="E221" s="222" t="s">
        <v>1625</v>
      </c>
      <c r="F221" s="223" t="s">
        <v>1626</v>
      </c>
      <c r="G221" s="224" t="s">
        <v>292</v>
      </c>
      <c r="H221" s="225">
        <v>1</v>
      </c>
      <c r="I221" s="226"/>
      <c r="J221" s="226"/>
      <c r="K221" s="227">
        <f>ROUND(P221*H221,2)</f>
        <v>0</v>
      </c>
      <c r="L221" s="223" t="s">
        <v>1</v>
      </c>
      <c r="M221" s="44"/>
      <c r="N221" s="228" t="s">
        <v>1</v>
      </c>
      <c r="O221" s="229" t="s">
        <v>39</v>
      </c>
      <c r="P221" s="230">
        <f>I221+J221</f>
        <v>0</v>
      </c>
      <c r="Q221" s="230">
        <f>ROUND(I221*H221,2)</f>
        <v>0</v>
      </c>
      <c r="R221" s="230">
        <f>ROUND(J221*H221,2)</f>
        <v>0</v>
      </c>
      <c r="S221" s="91"/>
      <c r="T221" s="231">
        <f>S221*H221</f>
        <v>0</v>
      </c>
      <c r="U221" s="231">
        <v>0</v>
      </c>
      <c r="V221" s="231">
        <f>U221*H221</f>
        <v>0</v>
      </c>
      <c r="W221" s="231">
        <v>0</v>
      </c>
      <c r="X221" s="232">
        <f>W221*H221</f>
        <v>0</v>
      </c>
      <c r="Y221" s="38"/>
      <c r="Z221" s="38"/>
      <c r="AA221" s="38"/>
      <c r="AB221" s="38"/>
      <c r="AC221" s="38"/>
      <c r="AD221" s="38"/>
      <c r="AE221" s="38"/>
      <c r="AR221" s="233" t="s">
        <v>198</v>
      </c>
      <c r="AT221" s="233" t="s">
        <v>171</v>
      </c>
      <c r="AU221" s="233" t="s">
        <v>85</v>
      </c>
      <c r="AY221" s="17" t="s">
        <v>168</v>
      </c>
      <c r="BE221" s="234">
        <f>IF(O221="základní",K221,0)</f>
        <v>0</v>
      </c>
      <c r="BF221" s="234">
        <f>IF(O221="snížená",K221,0)</f>
        <v>0</v>
      </c>
      <c r="BG221" s="234">
        <f>IF(O221="zákl. přenesená",K221,0)</f>
        <v>0</v>
      </c>
      <c r="BH221" s="234">
        <f>IF(O221="sníž. přenesená",K221,0)</f>
        <v>0</v>
      </c>
      <c r="BI221" s="234">
        <f>IF(O221="nulová",K221,0)</f>
        <v>0</v>
      </c>
      <c r="BJ221" s="17" t="s">
        <v>83</v>
      </c>
      <c r="BK221" s="234">
        <f>ROUND(P221*H221,2)</f>
        <v>0</v>
      </c>
      <c r="BL221" s="17" t="s">
        <v>198</v>
      </c>
      <c r="BM221" s="233" t="s">
        <v>323</v>
      </c>
    </row>
    <row r="222" s="2" customFormat="1">
      <c r="A222" s="38"/>
      <c r="B222" s="39"/>
      <c r="C222" s="40"/>
      <c r="D222" s="235" t="s">
        <v>176</v>
      </c>
      <c r="E222" s="40"/>
      <c r="F222" s="236" t="s">
        <v>1626</v>
      </c>
      <c r="G222" s="40"/>
      <c r="H222" s="40"/>
      <c r="I222" s="237"/>
      <c r="J222" s="237"/>
      <c r="K222" s="40"/>
      <c r="L222" s="40"/>
      <c r="M222" s="44"/>
      <c r="N222" s="238"/>
      <c r="O222" s="239"/>
      <c r="P222" s="91"/>
      <c r="Q222" s="91"/>
      <c r="R222" s="91"/>
      <c r="S222" s="91"/>
      <c r="T222" s="91"/>
      <c r="U222" s="91"/>
      <c r="V222" s="91"/>
      <c r="W222" s="91"/>
      <c r="X222" s="92"/>
      <c r="Y222" s="38"/>
      <c r="Z222" s="38"/>
      <c r="AA222" s="38"/>
      <c r="AB222" s="38"/>
      <c r="AC222" s="38"/>
      <c r="AD222" s="38"/>
      <c r="AE222" s="38"/>
      <c r="AT222" s="17" t="s">
        <v>176</v>
      </c>
      <c r="AU222" s="17" t="s">
        <v>85</v>
      </c>
    </row>
    <row r="223" s="2" customFormat="1" ht="16.5" customHeight="1">
      <c r="A223" s="38"/>
      <c r="B223" s="39"/>
      <c r="C223" s="262" t="s">
        <v>246</v>
      </c>
      <c r="D223" s="262" t="s">
        <v>304</v>
      </c>
      <c r="E223" s="263" t="s">
        <v>1627</v>
      </c>
      <c r="F223" s="264" t="s">
        <v>1628</v>
      </c>
      <c r="G223" s="265" t="s">
        <v>292</v>
      </c>
      <c r="H223" s="266">
        <v>1</v>
      </c>
      <c r="I223" s="267"/>
      <c r="J223" s="268"/>
      <c r="K223" s="269">
        <f>ROUND(P223*H223,2)</f>
        <v>0</v>
      </c>
      <c r="L223" s="264" t="s">
        <v>1</v>
      </c>
      <c r="M223" s="270"/>
      <c r="N223" s="271" t="s">
        <v>1</v>
      </c>
      <c r="O223" s="229" t="s">
        <v>39</v>
      </c>
      <c r="P223" s="230">
        <f>I223+J223</f>
        <v>0</v>
      </c>
      <c r="Q223" s="230">
        <f>ROUND(I223*H223,2)</f>
        <v>0</v>
      </c>
      <c r="R223" s="230">
        <f>ROUND(J223*H223,2)</f>
        <v>0</v>
      </c>
      <c r="S223" s="91"/>
      <c r="T223" s="231">
        <f>S223*H223</f>
        <v>0</v>
      </c>
      <c r="U223" s="231">
        <v>0</v>
      </c>
      <c r="V223" s="231">
        <f>U223*H223</f>
        <v>0</v>
      </c>
      <c r="W223" s="231">
        <v>0</v>
      </c>
      <c r="X223" s="232">
        <f>W223*H223</f>
        <v>0</v>
      </c>
      <c r="Y223" s="38"/>
      <c r="Z223" s="38"/>
      <c r="AA223" s="38"/>
      <c r="AB223" s="38"/>
      <c r="AC223" s="38"/>
      <c r="AD223" s="38"/>
      <c r="AE223" s="38"/>
      <c r="AR223" s="233" t="s">
        <v>236</v>
      </c>
      <c r="AT223" s="233" t="s">
        <v>304</v>
      </c>
      <c r="AU223" s="233" t="s">
        <v>85</v>
      </c>
      <c r="AY223" s="17" t="s">
        <v>168</v>
      </c>
      <c r="BE223" s="234">
        <f>IF(O223="základní",K223,0)</f>
        <v>0</v>
      </c>
      <c r="BF223" s="234">
        <f>IF(O223="snížená",K223,0)</f>
        <v>0</v>
      </c>
      <c r="BG223" s="234">
        <f>IF(O223="zákl. přenesená",K223,0)</f>
        <v>0</v>
      </c>
      <c r="BH223" s="234">
        <f>IF(O223="sníž. přenesená",K223,0)</f>
        <v>0</v>
      </c>
      <c r="BI223" s="234">
        <f>IF(O223="nulová",K223,0)</f>
        <v>0</v>
      </c>
      <c r="BJ223" s="17" t="s">
        <v>83</v>
      </c>
      <c r="BK223" s="234">
        <f>ROUND(P223*H223,2)</f>
        <v>0</v>
      </c>
      <c r="BL223" s="17" t="s">
        <v>198</v>
      </c>
      <c r="BM223" s="233" t="s">
        <v>327</v>
      </c>
    </row>
    <row r="224" s="2" customFormat="1">
      <c r="A224" s="38"/>
      <c r="B224" s="39"/>
      <c r="C224" s="40"/>
      <c r="D224" s="235" t="s">
        <v>176</v>
      </c>
      <c r="E224" s="40"/>
      <c r="F224" s="236" t="s">
        <v>1628</v>
      </c>
      <c r="G224" s="40"/>
      <c r="H224" s="40"/>
      <c r="I224" s="237"/>
      <c r="J224" s="237"/>
      <c r="K224" s="40"/>
      <c r="L224" s="40"/>
      <c r="M224" s="44"/>
      <c r="N224" s="238"/>
      <c r="O224" s="239"/>
      <c r="P224" s="91"/>
      <c r="Q224" s="91"/>
      <c r="R224" s="91"/>
      <c r="S224" s="91"/>
      <c r="T224" s="91"/>
      <c r="U224" s="91"/>
      <c r="V224" s="91"/>
      <c r="W224" s="91"/>
      <c r="X224" s="92"/>
      <c r="Y224" s="38"/>
      <c r="Z224" s="38"/>
      <c r="AA224" s="38"/>
      <c r="AB224" s="38"/>
      <c r="AC224" s="38"/>
      <c r="AD224" s="38"/>
      <c r="AE224" s="38"/>
      <c r="AT224" s="17" t="s">
        <v>176</v>
      </c>
      <c r="AU224" s="17" t="s">
        <v>85</v>
      </c>
    </row>
    <row r="225" s="2" customFormat="1" ht="24.15" customHeight="1">
      <c r="A225" s="38"/>
      <c r="B225" s="39"/>
      <c r="C225" s="221" t="s">
        <v>330</v>
      </c>
      <c r="D225" s="221" t="s">
        <v>171</v>
      </c>
      <c r="E225" s="222" t="s">
        <v>1629</v>
      </c>
      <c r="F225" s="223" t="s">
        <v>1630</v>
      </c>
      <c r="G225" s="224" t="s">
        <v>478</v>
      </c>
      <c r="H225" s="225">
        <v>60</v>
      </c>
      <c r="I225" s="226"/>
      <c r="J225" s="226"/>
      <c r="K225" s="227">
        <f>ROUND(P225*H225,2)</f>
        <v>0</v>
      </c>
      <c r="L225" s="223" t="s">
        <v>1</v>
      </c>
      <c r="M225" s="44"/>
      <c r="N225" s="228" t="s">
        <v>1</v>
      </c>
      <c r="O225" s="229" t="s">
        <v>39</v>
      </c>
      <c r="P225" s="230">
        <f>I225+J225</f>
        <v>0</v>
      </c>
      <c r="Q225" s="230">
        <f>ROUND(I225*H225,2)</f>
        <v>0</v>
      </c>
      <c r="R225" s="230">
        <f>ROUND(J225*H225,2)</f>
        <v>0</v>
      </c>
      <c r="S225" s="91"/>
      <c r="T225" s="231">
        <f>S225*H225</f>
        <v>0</v>
      </c>
      <c r="U225" s="231">
        <v>0</v>
      </c>
      <c r="V225" s="231">
        <f>U225*H225</f>
        <v>0</v>
      </c>
      <c r="W225" s="231">
        <v>0</v>
      </c>
      <c r="X225" s="232">
        <f>W225*H225</f>
        <v>0</v>
      </c>
      <c r="Y225" s="38"/>
      <c r="Z225" s="38"/>
      <c r="AA225" s="38"/>
      <c r="AB225" s="38"/>
      <c r="AC225" s="38"/>
      <c r="AD225" s="38"/>
      <c r="AE225" s="38"/>
      <c r="AR225" s="233" t="s">
        <v>198</v>
      </c>
      <c r="AT225" s="233" t="s">
        <v>171</v>
      </c>
      <c r="AU225" s="233" t="s">
        <v>85</v>
      </c>
      <c r="AY225" s="17" t="s">
        <v>168</v>
      </c>
      <c r="BE225" s="234">
        <f>IF(O225="základní",K225,0)</f>
        <v>0</v>
      </c>
      <c r="BF225" s="234">
        <f>IF(O225="snížená",K225,0)</f>
        <v>0</v>
      </c>
      <c r="BG225" s="234">
        <f>IF(O225="zákl. přenesená",K225,0)</f>
        <v>0</v>
      </c>
      <c r="BH225" s="234">
        <f>IF(O225="sníž. přenesená",K225,0)</f>
        <v>0</v>
      </c>
      <c r="BI225" s="234">
        <f>IF(O225="nulová",K225,0)</f>
        <v>0</v>
      </c>
      <c r="BJ225" s="17" t="s">
        <v>83</v>
      </c>
      <c r="BK225" s="234">
        <f>ROUND(P225*H225,2)</f>
        <v>0</v>
      </c>
      <c r="BL225" s="17" t="s">
        <v>198</v>
      </c>
      <c r="BM225" s="233" t="s">
        <v>333</v>
      </c>
    </row>
    <row r="226" s="2" customFormat="1">
      <c r="A226" s="38"/>
      <c r="B226" s="39"/>
      <c r="C226" s="40"/>
      <c r="D226" s="235" t="s">
        <v>176</v>
      </c>
      <c r="E226" s="40"/>
      <c r="F226" s="236" t="s">
        <v>1630</v>
      </c>
      <c r="G226" s="40"/>
      <c r="H226" s="40"/>
      <c r="I226" s="237"/>
      <c r="J226" s="237"/>
      <c r="K226" s="40"/>
      <c r="L226" s="40"/>
      <c r="M226" s="44"/>
      <c r="N226" s="238"/>
      <c r="O226" s="239"/>
      <c r="P226" s="91"/>
      <c r="Q226" s="91"/>
      <c r="R226" s="91"/>
      <c r="S226" s="91"/>
      <c r="T226" s="91"/>
      <c r="U226" s="91"/>
      <c r="V226" s="91"/>
      <c r="W226" s="91"/>
      <c r="X226" s="92"/>
      <c r="Y226" s="38"/>
      <c r="Z226" s="38"/>
      <c r="AA226" s="38"/>
      <c r="AB226" s="38"/>
      <c r="AC226" s="38"/>
      <c r="AD226" s="38"/>
      <c r="AE226" s="38"/>
      <c r="AT226" s="17" t="s">
        <v>176</v>
      </c>
      <c r="AU226" s="17" t="s">
        <v>85</v>
      </c>
    </row>
    <row r="227" s="2" customFormat="1" ht="16.5" customHeight="1">
      <c r="A227" s="38"/>
      <c r="B227" s="39"/>
      <c r="C227" s="262" t="s">
        <v>251</v>
      </c>
      <c r="D227" s="262" t="s">
        <v>304</v>
      </c>
      <c r="E227" s="263" t="s">
        <v>1631</v>
      </c>
      <c r="F227" s="264" t="s">
        <v>1632</v>
      </c>
      <c r="G227" s="265" t="s">
        <v>478</v>
      </c>
      <c r="H227" s="266">
        <v>72</v>
      </c>
      <c r="I227" s="267"/>
      <c r="J227" s="268"/>
      <c r="K227" s="269">
        <f>ROUND(P227*H227,2)</f>
        <v>0</v>
      </c>
      <c r="L227" s="264" t="s">
        <v>1</v>
      </c>
      <c r="M227" s="270"/>
      <c r="N227" s="271" t="s">
        <v>1</v>
      </c>
      <c r="O227" s="229" t="s">
        <v>39</v>
      </c>
      <c r="P227" s="230">
        <f>I227+J227</f>
        <v>0</v>
      </c>
      <c r="Q227" s="230">
        <f>ROUND(I227*H227,2)</f>
        <v>0</v>
      </c>
      <c r="R227" s="230">
        <f>ROUND(J227*H227,2)</f>
        <v>0</v>
      </c>
      <c r="S227" s="91"/>
      <c r="T227" s="231">
        <f>S227*H227</f>
        <v>0</v>
      </c>
      <c r="U227" s="231">
        <v>0</v>
      </c>
      <c r="V227" s="231">
        <f>U227*H227</f>
        <v>0</v>
      </c>
      <c r="W227" s="231">
        <v>0</v>
      </c>
      <c r="X227" s="232">
        <f>W227*H227</f>
        <v>0</v>
      </c>
      <c r="Y227" s="38"/>
      <c r="Z227" s="38"/>
      <c r="AA227" s="38"/>
      <c r="AB227" s="38"/>
      <c r="AC227" s="38"/>
      <c r="AD227" s="38"/>
      <c r="AE227" s="38"/>
      <c r="AR227" s="233" t="s">
        <v>236</v>
      </c>
      <c r="AT227" s="233" t="s">
        <v>304</v>
      </c>
      <c r="AU227" s="233" t="s">
        <v>85</v>
      </c>
      <c r="AY227" s="17" t="s">
        <v>168</v>
      </c>
      <c r="BE227" s="234">
        <f>IF(O227="základní",K227,0)</f>
        <v>0</v>
      </c>
      <c r="BF227" s="234">
        <f>IF(O227="snížená",K227,0)</f>
        <v>0</v>
      </c>
      <c r="BG227" s="234">
        <f>IF(O227="zákl. přenesená",K227,0)</f>
        <v>0</v>
      </c>
      <c r="BH227" s="234">
        <f>IF(O227="sníž. přenesená",K227,0)</f>
        <v>0</v>
      </c>
      <c r="BI227" s="234">
        <f>IF(O227="nulová",K227,0)</f>
        <v>0</v>
      </c>
      <c r="BJ227" s="17" t="s">
        <v>83</v>
      </c>
      <c r="BK227" s="234">
        <f>ROUND(P227*H227,2)</f>
        <v>0</v>
      </c>
      <c r="BL227" s="17" t="s">
        <v>198</v>
      </c>
      <c r="BM227" s="233" t="s">
        <v>337</v>
      </c>
    </row>
    <row r="228" s="2" customFormat="1">
      <c r="A228" s="38"/>
      <c r="B228" s="39"/>
      <c r="C228" s="40"/>
      <c r="D228" s="235" t="s">
        <v>176</v>
      </c>
      <c r="E228" s="40"/>
      <c r="F228" s="236" t="s">
        <v>1632</v>
      </c>
      <c r="G228" s="40"/>
      <c r="H228" s="40"/>
      <c r="I228" s="237"/>
      <c r="J228" s="237"/>
      <c r="K228" s="40"/>
      <c r="L228" s="40"/>
      <c r="M228" s="44"/>
      <c r="N228" s="238"/>
      <c r="O228" s="239"/>
      <c r="P228" s="91"/>
      <c r="Q228" s="91"/>
      <c r="R228" s="91"/>
      <c r="S228" s="91"/>
      <c r="T228" s="91"/>
      <c r="U228" s="91"/>
      <c r="V228" s="91"/>
      <c r="W228" s="91"/>
      <c r="X228" s="92"/>
      <c r="Y228" s="38"/>
      <c r="Z228" s="38"/>
      <c r="AA228" s="38"/>
      <c r="AB228" s="38"/>
      <c r="AC228" s="38"/>
      <c r="AD228" s="38"/>
      <c r="AE228" s="38"/>
      <c r="AT228" s="17" t="s">
        <v>176</v>
      </c>
      <c r="AU228" s="17" t="s">
        <v>85</v>
      </c>
    </row>
    <row r="229" s="13" customFormat="1">
      <c r="A229" s="13"/>
      <c r="B229" s="240"/>
      <c r="C229" s="241"/>
      <c r="D229" s="235" t="s">
        <v>205</v>
      </c>
      <c r="E229" s="242" t="s">
        <v>1</v>
      </c>
      <c r="F229" s="243" t="s">
        <v>1633</v>
      </c>
      <c r="G229" s="241"/>
      <c r="H229" s="244">
        <v>72</v>
      </c>
      <c r="I229" s="245"/>
      <c r="J229" s="245"/>
      <c r="K229" s="241"/>
      <c r="L229" s="241"/>
      <c r="M229" s="246"/>
      <c r="N229" s="247"/>
      <c r="O229" s="248"/>
      <c r="P229" s="248"/>
      <c r="Q229" s="248"/>
      <c r="R229" s="248"/>
      <c r="S229" s="248"/>
      <c r="T229" s="248"/>
      <c r="U229" s="248"/>
      <c r="V229" s="248"/>
      <c r="W229" s="248"/>
      <c r="X229" s="249"/>
      <c r="Y229" s="13"/>
      <c r="Z229" s="13"/>
      <c r="AA229" s="13"/>
      <c r="AB229" s="13"/>
      <c r="AC229" s="13"/>
      <c r="AD229" s="13"/>
      <c r="AE229" s="13"/>
      <c r="AT229" s="250" t="s">
        <v>205</v>
      </c>
      <c r="AU229" s="250" t="s">
        <v>85</v>
      </c>
      <c r="AV229" s="13" t="s">
        <v>85</v>
      </c>
      <c r="AW229" s="13" t="s">
        <v>5</v>
      </c>
      <c r="AX229" s="13" t="s">
        <v>76</v>
      </c>
      <c r="AY229" s="250" t="s">
        <v>168</v>
      </c>
    </row>
    <row r="230" s="14" customFormat="1">
      <c r="A230" s="14"/>
      <c r="B230" s="251"/>
      <c r="C230" s="252"/>
      <c r="D230" s="235" t="s">
        <v>205</v>
      </c>
      <c r="E230" s="253" t="s">
        <v>1</v>
      </c>
      <c r="F230" s="254" t="s">
        <v>207</v>
      </c>
      <c r="G230" s="252"/>
      <c r="H230" s="255">
        <v>72</v>
      </c>
      <c r="I230" s="256"/>
      <c r="J230" s="256"/>
      <c r="K230" s="252"/>
      <c r="L230" s="252"/>
      <c r="M230" s="257"/>
      <c r="N230" s="258"/>
      <c r="O230" s="259"/>
      <c r="P230" s="259"/>
      <c r="Q230" s="259"/>
      <c r="R230" s="259"/>
      <c r="S230" s="259"/>
      <c r="T230" s="259"/>
      <c r="U230" s="259"/>
      <c r="V230" s="259"/>
      <c r="W230" s="259"/>
      <c r="X230" s="260"/>
      <c r="Y230" s="14"/>
      <c r="Z230" s="14"/>
      <c r="AA230" s="14"/>
      <c r="AB230" s="14"/>
      <c r="AC230" s="14"/>
      <c r="AD230" s="14"/>
      <c r="AE230" s="14"/>
      <c r="AT230" s="261" t="s">
        <v>205</v>
      </c>
      <c r="AU230" s="261" t="s">
        <v>85</v>
      </c>
      <c r="AV230" s="14" t="s">
        <v>175</v>
      </c>
      <c r="AW230" s="14" t="s">
        <v>5</v>
      </c>
      <c r="AX230" s="14" t="s">
        <v>83</v>
      </c>
      <c r="AY230" s="261" t="s">
        <v>168</v>
      </c>
    </row>
    <row r="231" s="2" customFormat="1" ht="37.8" customHeight="1">
      <c r="A231" s="38"/>
      <c r="B231" s="39"/>
      <c r="C231" s="221" t="s">
        <v>339</v>
      </c>
      <c r="D231" s="221" t="s">
        <v>171</v>
      </c>
      <c r="E231" s="222" t="s">
        <v>1634</v>
      </c>
      <c r="F231" s="223" t="s">
        <v>1635</v>
      </c>
      <c r="G231" s="224" t="s">
        <v>292</v>
      </c>
      <c r="H231" s="225">
        <v>1</v>
      </c>
      <c r="I231" s="226"/>
      <c r="J231" s="226"/>
      <c r="K231" s="227">
        <f>ROUND(P231*H231,2)</f>
        <v>0</v>
      </c>
      <c r="L231" s="223" t="s">
        <v>1</v>
      </c>
      <c r="M231" s="44"/>
      <c r="N231" s="228" t="s">
        <v>1</v>
      </c>
      <c r="O231" s="229" t="s">
        <v>39</v>
      </c>
      <c r="P231" s="230">
        <f>I231+J231</f>
        <v>0</v>
      </c>
      <c r="Q231" s="230">
        <f>ROUND(I231*H231,2)</f>
        <v>0</v>
      </c>
      <c r="R231" s="230">
        <f>ROUND(J231*H231,2)</f>
        <v>0</v>
      </c>
      <c r="S231" s="91"/>
      <c r="T231" s="231">
        <f>S231*H231</f>
        <v>0</v>
      </c>
      <c r="U231" s="231">
        <v>0</v>
      </c>
      <c r="V231" s="231">
        <f>U231*H231</f>
        <v>0</v>
      </c>
      <c r="W231" s="231">
        <v>0</v>
      </c>
      <c r="X231" s="232">
        <f>W231*H231</f>
        <v>0</v>
      </c>
      <c r="Y231" s="38"/>
      <c r="Z231" s="38"/>
      <c r="AA231" s="38"/>
      <c r="AB231" s="38"/>
      <c r="AC231" s="38"/>
      <c r="AD231" s="38"/>
      <c r="AE231" s="38"/>
      <c r="AR231" s="233" t="s">
        <v>198</v>
      </c>
      <c r="AT231" s="233" t="s">
        <v>171</v>
      </c>
      <c r="AU231" s="233" t="s">
        <v>85</v>
      </c>
      <c r="AY231" s="17" t="s">
        <v>168</v>
      </c>
      <c r="BE231" s="234">
        <f>IF(O231="základní",K231,0)</f>
        <v>0</v>
      </c>
      <c r="BF231" s="234">
        <f>IF(O231="snížená",K231,0)</f>
        <v>0</v>
      </c>
      <c r="BG231" s="234">
        <f>IF(O231="zákl. přenesená",K231,0)</f>
        <v>0</v>
      </c>
      <c r="BH231" s="234">
        <f>IF(O231="sníž. přenesená",K231,0)</f>
        <v>0</v>
      </c>
      <c r="BI231" s="234">
        <f>IF(O231="nulová",K231,0)</f>
        <v>0</v>
      </c>
      <c r="BJ231" s="17" t="s">
        <v>83</v>
      </c>
      <c r="BK231" s="234">
        <f>ROUND(P231*H231,2)</f>
        <v>0</v>
      </c>
      <c r="BL231" s="17" t="s">
        <v>198</v>
      </c>
      <c r="BM231" s="233" t="s">
        <v>342</v>
      </c>
    </row>
    <row r="232" s="2" customFormat="1">
      <c r="A232" s="38"/>
      <c r="B232" s="39"/>
      <c r="C232" s="40"/>
      <c r="D232" s="235" t="s">
        <v>176</v>
      </c>
      <c r="E232" s="40"/>
      <c r="F232" s="236" t="s">
        <v>1635</v>
      </c>
      <c r="G232" s="40"/>
      <c r="H232" s="40"/>
      <c r="I232" s="237"/>
      <c r="J232" s="237"/>
      <c r="K232" s="40"/>
      <c r="L232" s="40"/>
      <c r="M232" s="44"/>
      <c r="N232" s="238"/>
      <c r="O232" s="239"/>
      <c r="P232" s="91"/>
      <c r="Q232" s="91"/>
      <c r="R232" s="91"/>
      <c r="S232" s="91"/>
      <c r="T232" s="91"/>
      <c r="U232" s="91"/>
      <c r="V232" s="91"/>
      <c r="W232" s="91"/>
      <c r="X232" s="92"/>
      <c r="Y232" s="38"/>
      <c r="Z232" s="38"/>
      <c r="AA232" s="38"/>
      <c r="AB232" s="38"/>
      <c r="AC232" s="38"/>
      <c r="AD232" s="38"/>
      <c r="AE232" s="38"/>
      <c r="AT232" s="17" t="s">
        <v>176</v>
      </c>
      <c r="AU232" s="17" t="s">
        <v>85</v>
      </c>
    </row>
    <row r="233" s="2" customFormat="1" ht="37.8" customHeight="1">
      <c r="A233" s="38"/>
      <c r="B233" s="39"/>
      <c r="C233" s="262" t="s">
        <v>255</v>
      </c>
      <c r="D233" s="262" t="s">
        <v>304</v>
      </c>
      <c r="E233" s="263" t="s">
        <v>1636</v>
      </c>
      <c r="F233" s="264" t="s">
        <v>1637</v>
      </c>
      <c r="G233" s="265" t="s">
        <v>292</v>
      </c>
      <c r="H233" s="266">
        <v>1</v>
      </c>
      <c r="I233" s="267"/>
      <c r="J233" s="268"/>
      <c r="K233" s="269">
        <f>ROUND(P233*H233,2)</f>
        <v>0</v>
      </c>
      <c r="L233" s="264" t="s">
        <v>1</v>
      </c>
      <c r="M233" s="270"/>
      <c r="N233" s="271" t="s">
        <v>1</v>
      </c>
      <c r="O233" s="229" t="s">
        <v>39</v>
      </c>
      <c r="P233" s="230">
        <f>I233+J233</f>
        <v>0</v>
      </c>
      <c r="Q233" s="230">
        <f>ROUND(I233*H233,2)</f>
        <v>0</v>
      </c>
      <c r="R233" s="230">
        <f>ROUND(J233*H233,2)</f>
        <v>0</v>
      </c>
      <c r="S233" s="91"/>
      <c r="T233" s="231">
        <f>S233*H233</f>
        <v>0</v>
      </c>
      <c r="U233" s="231">
        <v>0</v>
      </c>
      <c r="V233" s="231">
        <f>U233*H233</f>
        <v>0</v>
      </c>
      <c r="W233" s="231">
        <v>0</v>
      </c>
      <c r="X233" s="232">
        <f>W233*H233</f>
        <v>0</v>
      </c>
      <c r="Y233" s="38"/>
      <c r="Z233" s="38"/>
      <c r="AA233" s="38"/>
      <c r="AB233" s="38"/>
      <c r="AC233" s="38"/>
      <c r="AD233" s="38"/>
      <c r="AE233" s="38"/>
      <c r="AR233" s="233" t="s">
        <v>236</v>
      </c>
      <c r="AT233" s="233" t="s">
        <v>304</v>
      </c>
      <c r="AU233" s="233" t="s">
        <v>85</v>
      </c>
      <c r="AY233" s="17" t="s">
        <v>168</v>
      </c>
      <c r="BE233" s="234">
        <f>IF(O233="základní",K233,0)</f>
        <v>0</v>
      </c>
      <c r="BF233" s="234">
        <f>IF(O233="snížená",K233,0)</f>
        <v>0</v>
      </c>
      <c r="BG233" s="234">
        <f>IF(O233="zákl. přenesená",K233,0)</f>
        <v>0</v>
      </c>
      <c r="BH233" s="234">
        <f>IF(O233="sníž. přenesená",K233,0)</f>
        <v>0</v>
      </c>
      <c r="BI233" s="234">
        <f>IF(O233="nulová",K233,0)</f>
        <v>0</v>
      </c>
      <c r="BJ233" s="17" t="s">
        <v>83</v>
      </c>
      <c r="BK233" s="234">
        <f>ROUND(P233*H233,2)</f>
        <v>0</v>
      </c>
      <c r="BL233" s="17" t="s">
        <v>198</v>
      </c>
      <c r="BM233" s="233" t="s">
        <v>345</v>
      </c>
    </row>
    <row r="234" s="2" customFormat="1">
      <c r="A234" s="38"/>
      <c r="B234" s="39"/>
      <c r="C234" s="40"/>
      <c r="D234" s="235" t="s">
        <v>176</v>
      </c>
      <c r="E234" s="40"/>
      <c r="F234" s="236" t="s">
        <v>1637</v>
      </c>
      <c r="G234" s="40"/>
      <c r="H234" s="40"/>
      <c r="I234" s="237"/>
      <c r="J234" s="237"/>
      <c r="K234" s="40"/>
      <c r="L234" s="40"/>
      <c r="M234" s="44"/>
      <c r="N234" s="238"/>
      <c r="O234" s="239"/>
      <c r="P234" s="91"/>
      <c r="Q234" s="91"/>
      <c r="R234" s="91"/>
      <c r="S234" s="91"/>
      <c r="T234" s="91"/>
      <c r="U234" s="91"/>
      <c r="V234" s="91"/>
      <c r="W234" s="91"/>
      <c r="X234" s="92"/>
      <c r="Y234" s="38"/>
      <c r="Z234" s="38"/>
      <c r="AA234" s="38"/>
      <c r="AB234" s="38"/>
      <c r="AC234" s="38"/>
      <c r="AD234" s="38"/>
      <c r="AE234" s="38"/>
      <c r="AT234" s="17" t="s">
        <v>176</v>
      </c>
      <c r="AU234" s="17" t="s">
        <v>85</v>
      </c>
    </row>
    <row r="235" s="2" customFormat="1" ht="24.15" customHeight="1">
      <c r="A235" s="38"/>
      <c r="B235" s="39"/>
      <c r="C235" s="221" t="s">
        <v>348</v>
      </c>
      <c r="D235" s="221" t="s">
        <v>171</v>
      </c>
      <c r="E235" s="222" t="s">
        <v>1638</v>
      </c>
      <c r="F235" s="223" t="s">
        <v>1639</v>
      </c>
      <c r="G235" s="224" t="s">
        <v>292</v>
      </c>
      <c r="H235" s="225">
        <v>8</v>
      </c>
      <c r="I235" s="226"/>
      <c r="J235" s="226"/>
      <c r="K235" s="227">
        <f>ROUND(P235*H235,2)</f>
        <v>0</v>
      </c>
      <c r="L235" s="223" t="s">
        <v>1</v>
      </c>
      <c r="M235" s="44"/>
      <c r="N235" s="228" t="s">
        <v>1</v>
      </c>
      <c r="O235" s="229" t="s">
        <v>39</v>
      </c>
      <c r="P235" s="230">
        <f>I235+J235</f>
        <v>0</v>
      </c>
      <c r="Q235" s="230">
        <f>ROUND(I235*H235,2)</f>
        <v>0</v>
      </c>
      <c r="R235" s="230">
        <f>ROUND(J235*H235,2)</f>
        <v>0</v>
      </c>
      <c r="S235" s="91"/>
      <c r="T235" s="231">
        <f>S235*H235</f>
        <v>0</v>
      </c>
      <c r="U235" s="231">
        <v>0</v>
      </c>
      <c r="V235" s="231">
        <f>U235*H235</f>
        <v>0</v>
      </c>
      <c r="W235" s="231">
        <v>0</v>
      </c>
      <c r="X235" s="232">
        <f>W235*H235</f>
        <v>0</v>
      </c>
      <c r="Y235" s="38"/>
      <c r="Z235" s="38"/>
      <c r="AA235" s="38"/>
      <c r="AB235" s="38"/>
      <c r="AC235" s="38"/>
      <c r="AD235" s="38"/>
      <c r="AE235" s="38"/>
      <c r="AR235" s="233" t="s">
        <v>198</v>
      </c>
      <c r="AT235" s="233" t="s">
        <v>171</v>
      </c>
      <c r="AU235" s="233" t="s">
        <v>85</v>
      </c>
      <c r="AY235" s="17" t="s">
        <v>168</v>
      </c>
      <c r="BE235" s="234">
        <f>IF(O235="základní",K235,0)</f>
        <v>0</v>
      </c>
      <c r="BF235" s="234">
        <f>IF(O235="snížená",K235,0)</f>
        <v>0</v>
      </c>
      <c r="BG235" s="234">
        <f>IF(O235="zákl. přenesená",K235,0)</f>
        <v>0</v>
      </c>
      <c r="BH235" s="234">
        <f>IF(O235="sníž. přenesená",K235,0)</f>
        <v>0</v>
      </c>
      <c r="BI235" s="234">
        <f>IF(O235="nulová",K235,0)</f>
        <v>0</v>
      </c>
      <c r="BJ235" s="17" t="s">
        <v>83</v>
      </c>
      <c r="BK235" s="234">
        <f>ROUND(P235*H235,2)</f>
        <v>0</v>
      </c>
      <c r="BL235" s="17" t="s">
        <v>198</v>
      </c>
      <c r="BM235" s="233" t="s">
        <v>351</v>
      </c>
    </row>
    <row r="236" s="2" customFormat="1">
      <c r="A236" s="38"/>
      <c r="B236" s="39"/>
      <c r="C236" s="40"/>
      <c r="D236" s="235" t="s">
        <v>176</v>
      </c>
      <c r="E236" s="40"/>
      <c r="F236" s="236" t="s">
        <v>1639</v>
      </c>
      <c r="G236" s="40"/>
      <c r="H236" s="40"/>
      <c r="I236" s="237"/>
      <c r="J236" s="237"/>
      <c r="K236" s="40"/>
      <c r="L236" s="40"/>
      <c r="M236" s="44"/>
      <c r="N236" s="238"/>
      <c r="O236" s="239"/>
      <c r="P236" s="91"/>
      <c r="Q236" s="91"/>
      <c r="R236" s="91"/>
      <c r="S236" s="91"/>
      <c r="T236" s="91"/>
      <c r="U236" s="91"/>
      <c r="V236" s="91"/>
      <c r="W236" s="91"/>
      <c r="X236" s="92"/>
      <c r="Y236" s="38"/>
      <c r="Z236" s="38"/>
      <c r="AA236" s="38"/>
      <c r="AB236" s="38"/>
      <c r="AC236" s="38"/>
      <c r="AD236" s="38"/>
      <c r="AE236" s="38"/>
      <c r="AT236" s="17" t="s">
        <v>176</v>
      </c>
      <c r="AU236" s="17" t="s">
        <v>85</v>
      </c>
    </row>
    <row r="237" s="2" customFormat="1" ht="24.15" customHeight="1">
      <c r="A237" s="38"/>
      <c r="B237" s="39"/>
      <c r="C237" s="221" t="s">
        <v>258</v>
      </c>
      <c r="D237" s="221" t="s">
        <v>171</v>
      </c>
      <c r="E237" s="222" t="s">
        <v>1640</v>
      </c>
      <c r="F237" s="223" t="s">
        <v>1641</v>
      </c>
      <c r="G237" s="224" t="s">
        <v>292</v>
      </c>
      <c r="H237" s="225">
        <v>2</v>
      </c>
      <c r="I237" s="226"/>
      <c r="J237" s="226"/>
      <c r="K237" s="227">
        <f>ROUND(P237*H237,2)</f>
        <v>0</v>
      </c>
      <c r="L237" s="223" t="s">
        <v>1</v>
      </c>
      <c r="M237" s="44"/>
      <c r="N237" s="228" t="s">
        <v>1</v>
      </c>
      <c r="O237" s="229" t="s">
        <v>39</v>
      </c>
      <c r="P237" s="230">
        <f>I237+J237</f>
        <v>0</v>
      </c>
      <c r="Q237" s="230">
        <f>ROUND(I237*H237,2)</f>
        <v>0</v>
      </c>
      <c r="R237" s="230">
        <f>ROUND(J237*H237,2)</f>
        <v>0</v>
      </c>
      <c r="S237" s="91"/>
      <c r="T237" s="231">
        <f>S237*H237</f>
        <v>0</v>
      </c>
      <c r="U237" s="231">
        <v>0</v>
      </c>
      <c r="V237" s="231">
        <f>U237*H237</f>
        <v>0</v>
      </c>
      <c r="W237" s="231">
        <v>0</v>
      </c>
      <c r="X237" s="232">
        <f>W237*H237</f>
        <v>0</v>
      </c>
      <c r="Y237" s="38"/>
      <c r="Z237" s="38"/>
      <c r="AA237" s="38"/>
      <c r="AB237" s="38"/>
      <c r="AC237" s="38"/>
      <c r="AD237" s="38"/>
      <c r="AE237" s="38"/>
      <c r="AR237" s="233" t="s">
        <v>198</v>
      </c>
      <c r="AT237" s="233" t="s">
        <v>171</v>
      </c>
      <c r="AU237" s="233" t="s">
        <v>85</v>
      </c>
      <c r="AY237" s="17" t="s">
        <v>168</v>
      </c>
      <c r="BE237" s="234">
        <f>IF(O237="základní",K237,0)</f>
        <v>0</v>
      </c>
      <c r="BF237" s="234">
        <f>IF(O237="snížená",K237,0)</f>
        <v>0</v>
      </c>
      <c r="BG237" s="234">
        <f>IF(O237="zákl. přenesená",K237,0)</f>
        <v>0</v>
      </c>
      <c r="BH237" s="234">
        <f>IF(O237="sníž. přenesená",K237,0)</f>
        <v>0</v>
      </c>
      <c r="BI237" s="234">
        <f>IF(O237="nulová",K237,0)</f>
        <v>0</v>
      </c>
      <c r="BJ237" s="17" t="s">
        <v>83</v>
      </c>
      <c r="BK237" s="234">
        <f>ROUND(P237*H237,2)</f>
        <v>0</v>
      </c>
      <c r="BL237" s="17" t="s">
        <v>198</v>
      </c>
      <c r="BM237" s="233" t="s">
        <v>354</v>
      </c>
    </row>
    <row r="238" s="2" customFormat="1">
      <c r="A238" s="38"/>
      <c r="B238" s="39"/>
      <c r="C238" s="40"/>
      <c r="D238" s="235" t="s">
        <v>176</v>
      </c>
      <c r="E238" s="40"/>
      <c r="F238" s="236" t="s">
        <v>1641</v>
      </c>
      <c r="G238" s="40"/>
      <c r="H238" s="40"/>
      <c r="I238" s="237"/>
      <c r="J238" s="237"/>
      <c r="K238" s="40"/>
      <c r="L238" s="40"/>
      <c r="M238" s="44"/>
      <c r="N238" s="238"/>
      <c r="O238" s="239"/>
      <c r="P238" s="91"/>
      <c r="Q238" s="91"/>
      <c r="R238" s="91"/>
      <c r="S238" s="91"/>
      <c r="T238" s="91"/>
      <c r="U238" s="91"/>
      <c r="V238" s="91"/>
      <c r="W238" s="91"/>
      <c r="X238" s="92"/>
      <c r="Y238" s="38"/>
      <c r="Z238" s="38"/>
      <c r="AA238" s="38"/>
      <c r="AB238" s="38"/>
      <c r="AC238" s="38"/>
      <c r="AD238" s="38"/>
      <c r="AE238" s="38"/>
      <c r="AT238" s="17" t="s">
        <v>176</v>
      </c>
      <c r="AU238" s="17" t="s">
        <v>85</v>
      </c>
    </row>
    <row r="239" s="2" customFormat="1" ht="24.15" customHeight="1">
      <c r="A239" s="38"/>
      <c r="B239" s="39"/>
      <c r="C239" s="262" t="s">
        <v>355</v>
      </c>
      <c r="D239" s="262" t="s">
        <v>304</v>
      </c>
      <c r="E239" s="263" t="s">
        <v>1642</v>
      </c>
      <c r="F239" s="264" t="s">
        <v>1643</v>
      </c>
      <c r="G239" s="265" t="s">
        <v>292</v>
      </c>
      <c r="H239" s="266">
        <v>2</v>
      </c>
      <c r="I239" s="267"/>
      <c r="J239" s="268"/>
      <c r="K239" s="269">
        <f>ROUND(P239*H239,2)</f>
        <v>0</v>
      </c>
      <c r="L239" s="264" t="s">
        <v>1</v>
      </c>
      <c r="M239" s="270"/>
      <c r="N239" s="271" t="s">
        <v>1</v>
      </c>
      <c r="O239" s="229" t="s">
        <v>39</v>
      </c>
      <c r="P239" s="230">
        <f>I239+J239</f>
        <v>0</v>
      </c>
      <c r="Q239" s="230">
        <f>ROUND(I239*H239,2)</f>
        <v>0</v>
      </c>
      <c r="R239" s="230">
        <f>ROUND(J239*H239,2)</f>
        <v>0</v>
      </c>
      <c r="S239" s="91"/>
      <c r="T239" s="231">
        <f>S239*H239</f>
        <v>0</v>
      </c>
      <c r="U239" s="231">
        <v>0</v>
      </c>
      <c r="V239" s="231">
        <f>U239*H239</f>
        <v>0</v>
      </c>
      <c r="W239" s="231">
        <v>0</v>
      </c>
      <c r="X239" s="232">
        <f>W239*H239</f>
        <v>0</v>
      </c>
      <c r="Y239" s="38"/>
      <c r="Z239" s="38"/>
      <c r="AA239" s="38"/>
      <c r="AB239" s="38"/>
      <c r="AC239" s="38"/>
      <c r="AD239" s="38"/>
      <c r="AE239" s="38"/>
      <c r="AR239" s="233" t="s">
        <v>236</v>
      </c>
      <c r="AT239" s="233" t="s">
        <v>304</v>
      </c>
      <c r="AU239" s="233" t="s">
        <v>85</v>
      </c>
      <c r="AY239" s="17" t="s">
        <v>168</v>
      </c>
      <c r="BE239" s="234">
        <f>IF(O239="základní",K239,0)</f>
        <v>0</v>
      </c>
      <c r="BF239" s="234">
        <f>IF(O239="snížená",K239,0)</f>
        <v>0</v>
      </c>
      <c r="BG239" s="234">
        <f>IF(O239="zákl. přenesená",K239,0)</f>
        <v>0</v>
      </c>
      <c r="BH239" s="234">
        <f>IF(O239="sníž. přenesená",K239,0)</f>
        <v>0</v>
      </c>
      <c r="BI239" s="234">
        <f>IF(O239="nulová",K239,0)</f>
        <v>0</v>
      </c>
      <c r="BJ239" s="17" t="s">
        <v>83</v>
      </c>
      <c r="BK239" s="234">
        <f>ROUND(P239*H239,2)</f>
        <v>0</v>
      </c>
      <c r="BL239" s="17" t="s">
        <v>198</v>
      </c>
      <c r="BM239" s="233" t="s">
        <v>358</v>
      </c>
    </row>
    <row r="240" s="2" customFormat="1">
      <c r="A240" s="38"/>
      <c r="B240" s="39"/>
      <c r="C240" s="40"/>
      <c r="D240" s="235" t="s">
        <v>176</v>
      </c>
      <c r="E240" s="40"/>
      <c r="F240" s="236" t="s">
        <v>1643</v>
      </c>
      <c r="G240" s="40"/>
      <c r="H240" s="40"/>
      <c r="I240" s="237"/>
      <c r="J240" s="237"/>
      <c r="K240" s="40"/>
      <c r="L240" s="40"/>
      <c r="M240" s="44"/>
      <c r="N240" s="238"/>
      <c r="O240" s="239"/>
      <c r="P240" s="91"/>
      <c r="Q240" s="91"/>
      <c r="R240" s="91"/>
      <c r="S240" s="91"/>
      <c r="T240" s="91"/>
      <c r="U240" s="91"/>
      <c r="V240" s="91"/>
      <c r="W240" s="91"/>
      <c r="X240" s="92"/>
      <c r="Y240" s="38"/>
      <c r="Z240" s="38"/>
      <c r="AA240" s="38"/>
      <c r="AB240" s="38"/>
      <c r="AC240" s="38"/>
      <c r="AD240" s="38"/>
      <c r="AE240" s="38"/>
      <c r="AT240" s="17" t="s">
        <v>176</v>
      </c>
      <c r="AU240" s="17" t="s">
        <v>85</v>
      </c>
    </row>
    <row r="241" s="2" customFormat="1" ht="24.15" customHeight="1">
      <c r="A241" s="38"/>
      <c r="B241" s="39"/>
      <c r="C241" s="221" t="s">
        <v>261</v>
      </c>
      <c r="D241" s="221" t="s">
        <v>171</v>
      </c>
      <c r="E241" s="222" t="s">
        <v>1644</v>
      </c>
      <c r="F241" s="223" t="s">
        <v>1645</v>
      </c>
      <c r="G241" s="224" t="s">
        <v>292</v>
      </c>
      <c r="H241" s="225">
        <v>2</v>
      </c>
      <c r="I241" s="226"/>
      <c r="J241" s="226"/>
      <c r="K241" s="227">
        <f>ROUND(P241*H241,2)</f>
        <v>0</v>
      </c>
      <c r="L241" s="223" t="s">
        <v>1</v>
      </c>
      <c r="M241" s="44"/>
      <c r="N241" s="228" t="s">
        <v>1</v>
      </c>
      <c r="O241" s="229" t="s">
        <v>39</v>
      </c>
      <c r="P241" s="230">
        <f>I241+J241</f>
        <v>0</v>
      </c>
      <c r="Q241" s="230">
        <f>ROUND(I241*H241,2)</f>
        <v>0</v>
      </c>
      <c r="R241" s="230">
        <f>ROUND(J241*H241,2)</f>
        <v>0</v>
      </c>
      <c r="S241" s="91"/>
      <c r="T241" s="231">
        <f>S241*H241</f>
        <v>0</v>
      </c>
      <c r="U241" s="231">
        <v>0</v>
      </c>
      <c r="V241" s="231">
        <f>U241*H241</f>
        <v>0</v>
      </c>
      <c r="W241" s="231">
        <v>0</v>
      </c>
      <c r="X241" s="232">
        <f>W241*H241</f>
        <v>0</v>
      </c>
      <c r="Y241" s="38"/>
      <c r="Z241" s="38"/>
      <c r="AA241" s="38"/>
      <c r="AB241" s="38"/>
      <c r="AC241" s="38"/>
      <c r="AD241" s="38"/>
      <c r="AE241" s="38"/>
      <c r="AR241" s="233" t="s">
        <v>198</v>
      </c>
      <c r="AT241" s="233" t="s">
        <v>171</v>
      </c>
      <c r="AU241" s="233" t="s">
        <v>85</v>
      </c>
      <c r="AY241" s="17" t="s">
        <v>168</v>
      </c>
      <c r="BE241" s="234">
        <f>IF(O241="základní",K241,0)</f>
        <v>0</v>
      </c>
      <c r="BF241" s="234">
        <f>IF(O241="snížená",K241,0)</f>
        <v>0</v>
      </c>
      <c r="BG241" s="234">
        <f>IF(O241="zákl. přenesená",K241,0)</f>
        <v>0</v>
      </c>
      <c r="BH241" s="234">
        <f>IF(O241="sníž. přenesená",K241,0)</f>
        <v>0</v>
      </c>
      <c r="BI241" s="234">
        <f>IF(O241="nulová",K241,0)</f>
        <v>0</v>
      </c>
      <c r="BJ241" s="17" t="s">
        <v>83</v>
      </c>
      <c r="BK241" s="234">
        <f>ROUND(P241*H241,2)</f>
        <v>0</v>
      </c>
      <c r="BL241" s="17" t="s">
        <v>198</v>
      </c>
      <c r="BM241" s="233" t="s">
        <v>363</v>
      </c>
    </row>
    <row r="242" s="2" customFormat="1">
      <c r="A242" s="38"/>
      <c r="B242" s="39"/>
      <c r="C242" s="40"/>
      <c r="D242" s="235" t="s">
        <v>176</v>
      </c>
      <c r="E242" s="40"/>
      <c r="F242" s="236" t="s">
        <v>1645</v>
      </c>
      <c r="G242" s="40"/>
      <c r="H242" s="40"/>
      <c r="I242" s="237"/>
      <c r="J242" s="237"/>
      <c r="K242" s="40"/>
      <c r="L242" s="40"/>
      <c r="M242" s="44"/>
      <c r="N242" s="238"/>
      <c r="O242" s="239"/>
      <c r="P242" s="91"/>
      <c r="Q242" s="91"/>
      <c r="R242" s="91"/>
      <c r="S242" s="91"/>
      <c r="T242" s="91"/>
      <c r="U242" s="91"/>
      <c r="V242" s="91"/>
      <c r="W242" s="91"/>
      <c r="X242" s="92"/>
      <c r="Y242" s="38"/>
      <c r="Z242" s="38"/>
      <c r="AA242" s="38"/>
      <c r="AB242" s="38"/>
      <c r="AC242" s="38"/>
      <c r="AD242" s="38"/>
      <c r="AE242" s="38"/>
      <c r="AT242" s="17" t="s">
        <v>176</v>
      </c>
      <c r="AU242" s="17" t="s">
        <v>85</v>
      </c>
    </row>
    <row r="243" s="2" customFormat="1" ht="24.15" customHeight="1">
      <c r="A243" s="38"/>
      <c r="B243" s="39"/>
      <c r="C243" s="262" t="s">
        <v>365</v>
      </c>
      <c r="D243" s="262" t="s">
        <v>304</v>
      </c>
      <c r="E243" s="263" t="s">
        <v>1646</v>
      </c>
      <c r="F243" s="264" t="s">
        <v>1647</v>
      </c>
      <c r="G243" s="265" t="s">
        <v>292</v>
      </c>
      <c r="H243" s="266">
        <v>2</v>
      </c>
      <c r="I243" s="267"/>
      <c r="J243" s="268"/>
      <c r="K243" s="269">
        <f>ROUND(P243*H243,2)</f>
        <v>0</v>
      </c>
      <c r="L243" s="264" t="s">
        <v>1</v>
      </c>
      <c r="M243" s="270"/>
      <c r="N243" s="271" t="s">
        <v>1</v>
      </c>
      <c r="O243" s="229" t="s">
        <v>39</v>
      </c>
      <c r="P243" s="230">
        <f>I243+J243</f>
        <v>0</v>
      </c>
      <c r="Q243" s="230">
        <f>ROUND(I243*H243,2)</f>
        <v>0</v>
      </c>
      <c r="R243" s="230">
        <f>ROUND(J243*H243,2)</f>
        <v>0</v>
      </c>
      <c r="S243" s="91"/>
      <c r="T243" s="231">
        <f>S243*H243</f>
        <v>0</v>
      </c>
      <c r="U243" s="231">
        <v>0</v>
      </c>
      <c r="V243" s="231">
        <f>U243*H243</f>
        <v>0</v>
      </c>
      <c r="W243" s="231">
        <v>0</v>
      </c>
      <c r="X243" s="232">
        <f>W243*H243</f>
        <v>0</v>
      </c>
      <c r="Y243" s="38"/>
      <c r="Z243" s="38"/>
      <c r="AA243" s="38"/>
      <c r="AB243" s="38"/>
      <c r="AC243" s="38"/>
      <c r="AD243" s="38"/>
      <c r="AE243" s="38"/>
      <c r="AR243" s="233" t="s">
        <v>236</v>
      </c>
      <c r="AT243" s="233" t="s">
        <v>304</v>
      </c>
      <c r="AU243" s="233" t="s">
        <v>85</v>
      </c>
      <c r="AY243" s="17" t="s">
        <v>168</v>
      </c>
      <c r="BE243" s="234">
        <f>IF(O243="základní",K243,0)</f>
        <v>0</v>
      </c>
      <c r="BF243" s="234">
        <f>IF(O243="snížená",K243,0)</f>
        <v>0</v>
      </c>
      <c r="BG243" s="234">
        <f>IF(O243="zákl. přenesená",K243,0)</f>
        <v>0</v>
      </c>
      <c r="BH243" s="234">
        <f>IF(O243="sníž. přenesená",K243,0)</f>
        <v>0</v>
      </c>
      <c r="BI243" s="234">
        <f>IF(O243="nulová",K243,0)</f>
        <v>0</v>
      </c>
      <c r="BJ243" s="17" t="s">
        <v>83</v>
      </c>
      <c r="BK243" s="234">
        <f>ROUND(P243*H243,2)</f>
        <v>0</v>
      </c>
      <c r="BL243" s="17" t="s">
        <v>198</v>
      </c>
      <c r="BM243" s="233" t="s">
        <v>368</v>
      </c>
    </row>
    <row r="244" s="2" customFormat="1">
      <c r="A244" s="38"/>
      <c r="B244" s="39"/>
      <c r="C244" s="40"/>
      <c r="D244" s="235" t="s">
        <v>176</v>
      </c>
      <c r="E244" s="40"/>
      <c r="F244" s="236" t="s">
        <v>1647</v>
      </c>
      <c r="G244" s="40"/>
      <c r="H244" s="40"/>
      <c r="I244" s="237"/>
      <c r="J244" s="237"/>
      <c r="K244" s="40"/>
      <c r="L244" s="40"/>
      <c r="M244" s="44"/>
      <c r="N244" s="238"/>
      <c r="O244" s="239"/>
      <c r="P244" s="91"/>
      <c r="Q244" s="91"/>
      <c r="R244" s="91"/>
      <c r="S244" s="91"/>
      <c r="T244" s="91"/>
      <c r="U244" s="91"/>
      <c r="V244" s="91"/>
      <c r="W244" s="91"/>
      <c r="X244" s="92"/>
      <c r="Y244" s="38"/>
      <c r="Z244" s="38"/>
      <c r="AA244" s="38"/>
      <c r="AB244" s="38"/>
      <c r="AC244" s="38"/>
      <c r="AD244" s="38"/>
      <c r="AE244" s="38"/>
      <c r="AT244" s="17" t="s">
        <v>176</v>
      </c>
      <c r="AU244" s="17" t="s">
        <v>85</v>
      </c>
    </row>
    <row r="245" s="2" customFormat="1" ht="24.15" customHeight="1">
      <c r="A245" s="38"/>
      <c r="B245" s="39"/>
      <c r="C245" s="221" t="s">
        <v>266</v>
      </c>
      <c r="D245" s="221" t="s">
        <v>171</v>
      </c>
      <c r="E245" s="222" t="s">
        <v>1648</v>
      </c>
      <c r="F245" s="223" t="s">
        <v>1649</v>
      </c>
      <c r="G245" s="224" t="s">
        <v>292</v>
      </c>
      <c r="H245" s="225">
        <v>2</v>
      </c>
      <c r="I245" s="226"/>
      <c r="J245" s="226"/>
      <c r="K245" s="227">
        <f>ROUND(P245*H245,2)</f>
        <v>0</v>
      </c>
      <c r="L245" s="223" t="s">
        <v>1</v>
      </c>
      <c r="M245" s="44"/>
      <c r="N245" s="228" t="s">
        <v>1</v>
      </c>
      <c r="O245" s="229" t="s">
        <v>39</v>
      </c>
      <c r="P245" s="230">
        <f>I245+J245</f>
        <v>0</v>
      </c>
      <c r="Q245" s="230">
        <f>ROUND(I245*H245,2)</f>
        <v>0</v>
      </c>
      <c r="R245" s="230">
        <f>ROUND(J245*H245,2)</f>
        <v>0</v>
      </c>
      <c r="S245" s="91"/>
      <c r="T245" s="231">
        <f>S245*H245</f>
        <v>0</v>
      </c>
      <c r="U245" s="231">
        <v>0</v>
      </c>
      <c r="V245" s="231">
        <f>U245*H245</f>
        <v>0</v>
      </c>
      <c r="W245" s="231">
        <v>0</v>
      </c>
      <c r="X245" s="232">
        <f>W245*H245</f>
        <v>0</v>
      </c>
      <c r="Y245" s="38"/>
      <c r="Z245" s="38"/>
      <c r="AA245" s="38"/>
      <c r="AB245" s="38"/>
      <c r="AC245" s="38"/>
      <c r="AD245" s="38"/>
      <c r="AE245" s="38"/>
      <c r="AR245" s="233" t="s">
        <v>198</v>
      </c>
      <c r="AT245" s="233" t="s">
        <v>171</v>
      </c>
      <c r="AU245" s="233" t="s">
        <v>85</v>
      </c>
      <c r="AY245" s="17" t="s">
        <v>168</v>
      </c>
      <c r="BE245" s="234">
        <f>IF(O245="základní",K245,0)</f>
        <v>0</v>
      </c>
      <c r="BF245" s="234">
        <f>IF(O245="snížená",K245,0)</f>
        <v>0</v>
      </c>
      <c r="BG245" s="234">
        <f>IF(O245="zákl. přenesená",K245,0)</f>
        <v>0</v>
      </c>
      <c r="BH245" s="234">
        <f>IF(O245="sníž. přenesená",K245,0)</f>
        <v>0</v>
      </c>
      <c r="BI245" s="234">
        <f>IF(O245="nulová",K245,0)</f>
        <v>0</v>
      </c>
      <c r="BJ245" s="17" t="s">
        <v>83</v>
      </c>
      <c r="BK245" s="234">
        <f>ROUND(P245*H245,2)</f>
        <v>0</v>
      </c>
      <c r="BL245" s="17" t="s">
        <v>198</v>
      </c>
      <c r="BM245" s="233" t="s">
        <v>372</v>
      </c>
    </row>
    <row r="246" s="2" customFormat="1">
      <c r="A246" s="38"/>
      <c r="B246" s="39"/>
      <c r="C246" s="40"/>
      <c r="D246" s="235" t="s">
        <v>176</v>
      </c>
      <c r="E246" s="40"/>
      <c r="F246" s="236" t="s">
        <v>1649</v>
      </c>
      <c r="G246" s="40"/>
      <c r="H246" s="40"/>
      <c r="I246" s="237"/>
      <c r="J246" s="237"/>
      <c r="K246" s="40"/>
      <c r="L246" s="40"/>
      <c r="M246" s="44"/>
      <c r="N246" s="238"/>
      <c r="O246" s="239"/>
      <c r="P246" s="91"/>
      <c r="Q246" s="91"/>
      <c r="R246" s="91"/>
      <c r="S246" s="91"/>
      <c r="T246" s="91"/>
      <c r="U246" s="91"/>
      <c r="V246" s="91"/>
      <c r="W246" s="91"/>
      <c r="X246" s="92"/>
      <c r="Y246" s="38"/>
      <c r="Z246" s="38"/>
      <c r="AA246" s="38"/>
      <c r="AB246" s="38"/>
      <c r="AC246" s="38"/>
      <c r="AD246" s="38"/>
      <c r="AE246" s="38"/>
      <c r="AT246" s="17" t="s">
        <v>176</v>
      </c>
      <c r="AU246" s="17" t="s">
        <v>85</v>
      </c>
    </row>
    <row r="247" s="2" customFormat="1" ht="33" customHeight="1">
      <c r="A247" s="38"/>
      <c r="B247" s="39"/>
      <c r="C247" s="262" t="s">
        <v>374</v>
      </c>
      <c r="D247" s="262" t="s">
        <v>304</v>
      </c>
      <c r="E247" s="263" t="s">
        <v>1650</v>
      </c>
      <c r="F247" s="264" t="s">
        <v>1651</v>
      </c>
      <c r="G247" s="265" t="s">
        <v>292</v>
      </c>
      <c r="H247" s="266">
        <v>1</v>
      </c>
      <c r="I247" s="267"/>
      <c r="J247" s="268"/>
      <c r="K247" s="269">
        <f>ROUND(P247*H247,2)</f>
        <v>0</v>
      </c>
      <c r="L247" s="264" t="s">
        <v>1</v>
      </c>
      <c r="M247" s="270"/>
      <c r="N247" s="271" t="s">
        <v>1</v>
      </c>
      <c r="O247" s="229" t="s">
        <v>39</v>
      </c>
      <c r="P247" s="230">
        <f>I247+J247</f>
        <v>0</v>
      </c>
      <c r="Q247" s="230">
        <f>ROUND(I247*H247,2)</f>
        <v>0</v>
      </c>
      <c r="R247" s="230">
        <f>ROUND(J247*H247,2)</f>
        <v>0</v>
      </c>
      <c r="S247" s="91"/>
      <c r="T247" s="231">
        <f>S247*H247</f>
        <v>0</v>
      </c>
      <c r="U247" s="231">
        <v>0</v>
      </c>
      <c r="V247" s="231">
        <f>U247*H247</f>
        <v>0</v>
      </c>
      <c r="W247" s="231">
        <v>0</v>
      </c>
      <c r="X247" s="232">
        <f>W247*H247</f>
        <v>0</v>
      </c>
      <c r="Y247" s="38"/>
      <c r="Z247" s="38"/>
      <c r="AA247" s="38"/>
      <c r="AB247" s="38"/>
      <c r="AC247" s="38"/>
      <c r="AD247" s="38"/>
      <c r="AE247" s="38"/>
      <c r="AR247" s="233" t="s">
        <v>236</v>
      </c>
      <c r="AT247" s="233" t="s">
        <v>304</v>
      </c>
      <c r="AU247" s="233" t="s">
        <v>85</v>
      </c>
      <c r="AY247" s="17" t="s">
        <v>168</v>
      </c>
      <c r="BE247" s="234">
        <f>IF(O247="základní",K247,0)</f>
        <v>0</v>
      </c>
      <c r="BF247" s="234">
        <f>IF(O247="snížená",K247,0)</f>
        <v>0</v>
      </c>
      <c r="BG247" s="234">
        <f>IF(O247="zákl. přenesená",K247,0)</f>
        <v>0</v>
      </c>
      <c r="BH247" s="234">
        <f>IF(O247="sníž. přenesená",K247,0)</f>
        <v>0</v>
      </c>
      <c r="BI247" s="234">
        <f>IF(O247="nulová",K247,0)</f>
        <v>0</v>
      </c>
      <c r="BJ247" s="17" t="s">
        <v>83</v>
      </c>
      <c r="BK247" s="234">
        <f>ROUND(P247*H247,2)</f>
        <v>0</v>
      </c>
      <c r="BL247" s="17" t="s">
        <v>198</v>
      </c>
      <c r="BM247" s="233" t="s">
        <v>377</v>
      </c>
    </row>
    <row r="248" s="2" customFormat="1">
      <c r="A248" s="38"/>
      <c r="B248" s="39"/>
      <c r="C248" s="40"/>
      <c r="D248" s="235" t="s">
        <v>176</v>
      </c>
      <c r="E248" s="40"/>
      <c r="F248" s="236" t="s">
        <v>1651</v>
      </c>
      <c r="G248" s="40"/>
      <c r="H248" s="40"/>
      <c r="I248" s="237"/>
      <c r="J248" s="237"/>
      <c r="K248" s="40"/>
      <c r="L248" s="40"/>
      <c r="M248" s="44"/>
      <c r="N248" s="238"/>
      <c r="O248" s="239"/>
      <c r="P248" s="91"/>
      <c r="Q248" s="91"/>
      <c r="R248" s="91"/>
      <c r="S248" s="91"/>
      <c r="T248" s="91"/>
      <c r="U248" s="91"/>
      <c r="V248" s="91"/>
      <c r="W248" s="91"/>
      <c r="X248" s="92"/>
      <c r="Y248" s="38"/>
      <c r="Z248" s="38"/>
      <c r="AA248" s="38"/>
      <c r="AB248" s="38"/>
      <c r="AC248" s="38"/>
      <c r="AD248" s="38"/>
      <c r="AE248" s="38"/>
      <c r="AT248" s="17" t="s">
        <v>176</v>
      </c>
      <c r="AU248" s="17" t="s">
        <v>85</v>
      </c>
    </row>
    <row r="249" s="2" customFormat="1" ht="33" customHeight="1">
      <c r="A249" s="38"/>
      <c r="B249" s="39"/>
      <c r="C249" s="262" t="s">
        <v>270</v>
      </c>
      <c r="D249" s="262" t="s">
        <v>304</v>
      </c>
      <c r="E249" s="263" t="s">
        <v>1652</v>
      </c>
      <c r="F249" s="264" t="s">
        <v>1653</v>
      </c>
      <c r="G249" s="265" t="s">
        <v>292</v>
      </c>
      <c r="H249" s="266">
        <v>1</v>
      </c>
      <c r="I249" s="267"/>
      <c r="J249" s="268"/>
      <c r="K249" s="269">
        <f>ROUND(P249*H249,2)</f>
        <v>0</v>
      </c>
      <c r="L249" s="264" t="s">
        <v>1</v>
      </c>
      <c r="M249" s="270"/>
      <c r="N249" s="271" t="s">
        <v>1</v>
      </c>
      <c r="O249" s="229" t="s">
        <v>39</v>
      </c>
      <c r="P249" s="230">
        <f>I249+J249</f>
        <v>0</v>
      </c>
      <c r="Q249" s="230">
        <f>ROUND(I249*H249,2)</f>
        <v>0</v>
      </c>
      <c r="R249" s="230">
        <f>ROUND(J249*H249,2)</f>
        <v>0</v>
      </c>
      <c r="S249" s="91"/>
      <c r="T249" s="231">
        <f>S249*H249</f>
        <v>0</v>
      </c>
      <c r="U249" s="231">
        <v>0</v>
      </c>
      <c r="V249" s="231">
        <f>U249*H249</f>
        <v>0</v>
      </c>
      <c r="W249" s="231">
        <v>0</v>
      </c>
      <c r="X249" s="232">
        <f>W249*H249</f>
        <v>0</v>
      </c>
      <c r="Y249" s="38"/>
      <c r="Z249" s="38"/>
      <c r="AA249" s="38"/>
      <c r="AB249" s="38"/>
      <c r="AC249" s="38"/>
      <c r="AD249" s="38"/>
      <c r="AE249" s="38"/>
      <c r="AR249" s="233" t="s">
        <v>236</v>
      </c>
      <c r="AT249" s="233" t="s">
        <v>304</v>
      </c>
      <c r="AU249" s="233" t="s">
        <v>85</v>
      </c>
      <c r="AY249" s="17" t="s">
        <v>168</v>
      </c>
      <c r="BE249" s="234">
        <f>IF(O249="základní",K249,0)</f>
        <v>0</v>
      </c>
      <c r="BF249" s="234">
        <f>IF(O249="snížená",K249,0)</f>
        <v>0</v>
      </c>
      <c r="BG249" s="234">
        <f>IF(O249="zákl. přenesená",K249,0)</f>
        <v>0</v>
      </c>
      <c r="BH249" s="234">
        <f>IF(O249="sníž. přenesená",K249,0)</f>
        <v>0</v>
      </c>
      <c r="BI249" s="234">
        <f>IF(O249="nulová",K249,0)</f>
        <v>0</v>
      </c>
      <c r="BJ249" s="17" t="s">
        <v>83</v>
      </c>
      <c r="BK249" s="234">
        <f>ROUND(P249*H249,2)</f>
        <v>0</v>
      </c>
      <c r="BL249" s="17" t="s">
        <v>198</v>
      </c>
      <c r="BM249" s="233" t="s">
        <v>382</v>
      </c>
    </row>
    <row r="250" s="2" customFormat="1">
      <c r="A250" s="38"/>
      <c r="B250" s="39"/>
      <c r="C250" s="40"/>
      <c r="D250" s="235" t="s">
        <v>176</v>
      </c>
      <c r="E250" s="40"/>
      <c r="F250" s="236" t="s">
        <v>1653</v>
      </c>
      <c r="G250" s="40"/>
      <c r="H250" s="40"/>
      <c r="I250" s="237"/>
      <c r="J250" s="237"/>
      <c r="K250" s="40"/>
      <c r="L250" s="40"/>
      <c r="M250" s="44"/>
      <c r="N250" s="238"/>
      <c r="O250" s="239"/>
      <c r="P250" s="91"/>
      <c r="Q250" s="91"/>
      <c r="R250" s="91"/>
      <c r="S250" s="91"/>
      <c r="T250" s="91"/>
      <c r="U250" s="91"/>
      <c r="V250" s="91"/>
      <c r="W250" s="91"/>
      <c r="X250" s="92"/>
      <c r="Y250" s="38"/>
      <c r="Z250" s="38"/>
      <c r="AA250" s="38"/>
      <c r="AB250" s="38"/>
      <c r="AC250" s="38"/>
      <c r="AD250" s="38"/>
      <c r="AE250" s="38"/>
      <c r="AT250" s="17" t="s">
        <v>176</v>
      </c>
      <c r="AU250" s="17" t="s">
        <v>85</v>
      </c>
    </row>
    <row r="251" s="2" customFormat="1" ht="21.75" customHeight="1">
      <c r="A251" s="38"/>
      <c r="B251" s="39"/>
      <c r="C251" s="221" t="s">
        <v>383</v>
      </c>
      <c r="D251" s="221" t="s">
        <v>171</v>
      </c>
      <c r="E251" s="222" t="s">
        <v>1654</v>
      </c>
      <c r="F251" s="223" t="s">
        <v>1655</v>
      </c>
      <c r="G251" s="224" t="s">
        <v>292</v>
      </c>
      <c r="H251" s="225">
        <v>4</v>
      </c>
      <c r="I251" s="226"/>
      <c r="J251" s="226"/>
      <c r="K251" s="227">
        <f>ROUND(P251*H251,2)</f>
        <v>0</v>
      </c>
      <c r="L251" s="223" t="s">
        <v>1</v>
      </c>
      <c r="M251" s="44"/>
      <c r="N251" s="228" t="s">
        <v>1</v>
      </c>
      <c r="O251" s="229" t="s">
        <v>39</v>
      </c>
      <c r="P251" s="230">
        <f>I251+J251</f>
        <v>0</v>
      </c>
      <c r="Q251" s="230">
        <f>ROUND(I251*H251,2)</f>
        <v>0</v>
      </c>
      <c r="R251" s="230">
        <f>ROUND(J251*H251,2)</f>
        <v>0</v>
      </c>
      <c r="S251" s="91"/>
      <c r="T251" s="231">
        <f>S251*H251</f>
        <v>0</v>
      </c>
      <c r="U251" s="231">
        <v>0</v>
      </c>
      <c r="V251" s="231">
        <f>U251*H251</f>
        <v>0</v>
      </c>
      <c r="W251" s="231">
        <v>0</v>
      </c>
      <c r="X251" s="232">
        <f>W251*H251</f>
        <v>0</v>
      </c>
      <c r="Y251" s="38"/>
      <c r="Z251" s="38"/>
      <c r="AA251" s="38"/>
      <c r="AB251" s="38"/>
      <c r="AC251" s="38"/>
      <c r="AD251" s="38"/>
      <c r="AE251" s="38"/>
      <c r="AR251" s="233" t="s">
        <v>198</v>
      </c>
      <c r="AT251" s="233" t="s">
        <v>171</v>
      </c>
      <c r="AU251" s="233" t="s">
        <v>85</v>
      </c>
      <c r="AY251" s="17" t="s">
        <v>168</v>
      </c>
      <c r="BE251" s="234">
        <f>IF(O251="základní",K251,0)</f>
        <v>0</v>
      </c>
      <c r="BF251" s="234">
        <f>IF(O251="snížená",K251,0)</f>
        <v>0</v>
      </c>
      <c r="BG251" s="234">
        <f>IF(O251="zákl. přenesená",K251,0)</f>
        <v>0</v>
      </c>
      <c r="BH251" s="234">
        <f>IF(O251="sníž. přenesená",K251,0)</f>
        <v>0</v>
      </c>
      <c r="BI251" s="234">
        <f>IF(O251="nulová",K251,0)</f>
        <v>0</v>
      </c>
      <c r="BJ251" s="17" t="s">
        <v>83</v>
      </c>
      <c r="BK251" s="234">
        <f>ROUND(P251*H251,2)</f>
        <v>0</v>
      </c>
      <c r="BL251" s="17" t="s">
        <v>198</v>
      </c>
      <c r="BM251" s="233" t="s">
        <v>386</v>
      </c>
    </row>
    <row r="252" s="2" customFormat="1">
      <c r="A252" s="38"/>
      <c r="B252" s="39"/>
      <c r="C252" s="40"/>
      <c r="D252" s="235" t="s">
        <v>176</v>
      </c>
      <c r="E252" s="40"/>
      <c r="F252" s="236" t="s">
        <v>1655</v>
      </c>
      <c r="G252" s="40"/>
      <c r="H252" s="40"/>
      <c r="I252" s="237"/>
      <c r="J252" s="237"/>
      <c r="K252" s="40"/>
      <c r="L252" s="40"/>
      <c r="M252" s="44"/>
      <c r="N252" s="238"/>
      <c r="O252" s="239"/>
      <c r="P252" s="91"/>
      <c r="Q252" s="91"/>
      <c r="R252" s="91"/>
      <c r="S252" s="91"/>
      <c r="T252" s="91"/>
      <c r="U252" s="91"/>
      <c r="V252" s="91"/>
      <c r="W252" s="91"/>
      <c r="X252" s="92"/>
      <c r="Y252" s="38"/>
      <c r="Z252" s="38"/>
      <c r="AA252" s="38"/>
      <c r="AB252" s="38"/>
      <c r="AC252" s="38"/>
      <c r="AD252" s="38"/>
      <c r="AE252" s="38"/>
      <c r="AT252" s="17" t="s">
        <v>176</v>
      </c>
      <c r="AU252" s="17" t="s">
        <v>85</v>
      </c>
    </row>
    <row r="253" s="2" customFormat="1" ht="24.15" customHeight="1">
      <c r="A253" s="38"/>
      <c r="B253" s="39"/>
      <c r="C253" s="262" t="s">
        <v>274</v>
      </c>
      <c r="D253" s="262" t="s">
        <v>304</v>
      </c>
      <c r="E253" s="263" t="s">
        <v>1656</v>
      </c>
      <c r="F253" s="264" t="s">
        <v>1657</v>
      </c>
      <c r="G253" s="265" t="s">
        <v>292</v>
      </c>
      <c r="H253" s="266">
        <v>4</v>
      </c>
      <c r="I253" s="267"/>
      <c r="J253" s="268"/>
      <c r="K253" s="269">
        <f>ROUND(P253*H253,2)</f>
        <v>0</v>
      </c>
      <c r="L253" s="264" t="s">
        <v>1</v>
      </c>
      <c r="M253" s="270"/>
      <c r="N253" s="271" t="s">
        <v>1</v>
      </c>
      <c r="O253" s="229" t="s">
        <v>39</v>
      </c>
      <c r="P253" s="230">
        <f>I253+J253</f>
        <v>0</v>
      </c>
      <c r="Q253" s="230">
        <f>ROUND(I253*H253,2)</f>
        <v>0</v>
      </c>
      <c r="R253" s="230">
        <f>ROUND(J253*H253,2)</f>
        <v>0</v>
      </c>
      <c r="S253" s="91"/>
      <c r="T253" s="231">
        <f>S253*H253</f>
        <v>0</v>
      </c>
      <c r="U253" s="231">
        <v>0</v>
      </c>
      <c r="V253" s="231">
        <f>U253*H253</f>
        <v>0</v>
      </c>
      <c r="W253" s="231">
        <v>0</v>
      </c>
      <c r="X253" s="232">
        <f>W253*H253</f>
        <v>0</v>
      </c>
      <c r="Y253" s="38"/>
      <c r="Z253" s="38"/>
      <c r="AA253" s="38"/>
      <c r="AB253" s="38"/>
      <c r="AC253" s="38"/>
      <c r="AD253" s="38"/>
      <c r="AE253" s="38"/>
      <c r="AR253" s="233" t="s">
        <v>236</v>
      </c>
      <c r="AT253" s="233" t="s">
        <v>304</v>
      </c>
      <c r="AU253" s="233" t="s">
        <v>85</v>
      </c>
      <c r="AY253" s="17" t="s">
        <v>168</v>
      </c>
      <c r="BE253" s="234">
        <f>IF(O253="základní",K253,0)</f>
        <v>0</v>
      </c>
      <c r="BF253" s="234">
        <f>IF(O253="snížená",K253,0)</f>
        <v>0</v>
      </c>
      <c r="BG253" s="234">
        <f>IF(O253="zákl. přenesená",K253,0)</f>
        <v>0</v>
      </c>
      <c r="BH253" s="234">
        <f>IF(O253="sníž. přenesená",K253,0)</f>
        <v>0</v>
      </c>
      <c r="BI253" s="234">
        <f>IF(O253="nulová",K253,0)</f>
        <v>0</v>
      </c>
      <c r="BJ253" s="17" t="s">
        <v>83</v>
      </c>
      <c r="BK253" s="234">
        <f>ROUND(P253*H253,2)</f>
        <v>0</v>
      </c>
      <c r="BL253" s="17" t="s">
        <v>198</v>
      </c>
      <c r="BM253" s="233" t="s">
        <v>390</v>
      </c>
    </row>
    <row r="254" s="2" customFormat="1">
      <c r="A254" s="38"/>
      <c r="B254" s="39"/>
      <c r="C254" s="40"/>
      <c r="D254" s="235" t="s">
        <v>176</v>
      </c>
      <c r="E254" s="40"/>
      <c r="F254" s="236" t="s">
        <v>1657</v>
      </c>
      <c r="G254" s="40"/>
      <c r="H254" s="40"/>
      <c r="I254" s="237"/>
      <c r="J254" s="237"/>
      <c r="K254" s="40"/>
      <c r="L254" s="40"/>
      <c r="M254" s="44"/>
      <c r="N254" s="238"/>
      <c r="O254" s="239"/>
      <c r="P254" s="91"/>
      <c r="Q254" s="91"/>
      <c r="R254" s="91"/>
      <c r="S254" s="91"/>
      <c r="T254" s="91"/>
      <c r="U254" s="91"/>
      <c r="V254" s="91"/>
      <c r="W254" s="91"/>
      <c r="X254" s="92"/>
      <c r="Y254" s="38"/>
      <c r="Z254" s="38"/>
      <c r="AA254" s="38"/>
      <c r="AB254" s="38"/>
      <c r="AC254" s="38"/>
      <c r="AD254" s="38"/>
      <c r="AE254" s="38"/>
      <c r="AT254" s="17" t="s">
        <v>176</v>
      </c>
      <c r="AU254" s="17" t="s">
        <v>85</v>
      </c>
    </row>
    <row r="255" s="2" customFormat="1" ht="16.5" customHeight="1">
      <c r="A255" s="38"/>
      <c r="B255" s="39"/>
      <c r="C255" s="221" t="s">
        <v>391</v>
      </c>
      <c r="D255" s="221" t="s">
        <v>171</v>
      </c>
      <c r="E255" s="222" t="s">
        <v>1658</v>
      </c>
      <c r="F255" s="223" t="s">
        <v>1659</v>
      </c>
      <c r="G255" s="224" t="s">
        <v>1660</v>
      </c>
      <c r="H255" s="225">
        <v>1.6</v>
      </c>
      <c r="I255" s="226"/>
      <c r="J255" s="226"/>
      <c r="K255" s="227">
        <f>ROUND(P255*H255,2)</f>
        <v>0</v>
      </c>
      <c r="L255" s="223" t="s">
        <v>1</v>
      </c>
      <c r="M255" s="44"/>
      <c r="N255" s="228" t="s">
        <v>1</v>
      </c>
      <c r="O255" s="229" t="s">
        <v>39</v>
      </c>
      <c r="P255" s="230">
        <f>I255+J255</f>
        <v>0</v>
      </c>
      <c r="Q255" s="230">
        <f>ROUND(I255*H255,2)</f>
        <v>0</v>
      </c>
      <c r="R255" s="230">
        <f>ROUND(J255*H255,2)</f>
        <v>0</v>
      </c>
      <c r="S255" s="91"/>
      <c r="T255" s="231">
        <f>S255*H255</f>
        <v>0</v>
      </c>
      <c r="U255" s="231">
        <v>0</v>
      </c>
      <c r="V255" s="231">
        <f>U255*H255</f>
        <v>0</v>
      </c>
      <c r="W255" s="231">
        <v>0</v>
      </c>
      <c r="X255" s="232">
        <f>W255*H255</f>
        <v>0</v>
      </c>
      <c r="Y255" s="38"/>
      <c r="Z255" s="38"/>
      <c r="AA255" s="38"/>
      <c r="AB255" s="38"/>
      <c r="AC255" s="38"/>
      <c r="AD255" s="38"/>
      <c r="AE255" s="38"/>
      <c r="AR255" s="233" t="s">
        <v>198</v>
      </c>
      <c r="AT255" s="233" t="s">
        <v>171</v>
      </c>
      <c r="AU255" s="233" t="s">
        <v>85</v>
      </c>
      <c r="AY255" s="17" t="s">
        <v>168</v>
      </c>
      <c r="BE255" s="234">
        <f>IF(O255="základní",K255,0)</f>
        <v>0</v>
      </c>
      <c r="BF255" s="234">
        <f>IF(O255="snížená",K255,0)</f>
        <v>0</v>
      </c>
      <c r="BG255" s="234">
        <f>IF(O255="zákl. přenesená",K255,0)</f>
        <v>0</v>
      </c>
      <c r="BH255" s="234">
        <f>IF(O255="sníž. přenesená",K255,0)</f>
        <v>0</v>
      </c>
      <c r="BI255" s="234">
        <f>IF(O255="nulová",K255,0)</f>
        <v>0</v>
      </c>
      <c r="BJ255" s="17" t="s">
        <v>83</v>
      </c>
      <c r="BK255" s="234">
        <f>ROUND(P255*H255,2)</f>
        <v>0</v>
      </c>
      <c r="BL255" s="17" t="s">
        <v>198</v>
      </c>
      <c r="BM255" s="233" t="s">
        <v>394</v>
      </c>
    </row>
    <row r="256" s="2" customFormat="1">
      <c r="A256" s="38"/>
      <c r="B256" s="39"/>
      <c r="C256" s="40"/>
      <c r="D256" s="235" t="s">
        <v>176</v>
      </c>
      <c r="E256" s="40"/>
      <c r="F256" s="236" t="s">
        <v>1659</v>
      </c>
      <c r="G256" s="40"/>
      <c r="H256" s="40"/>
      <c r="I256" s="237"/>
      <c r="J256" s="237"/>
      <c r="K256" s="40"/>
      <c r="L256" s="40"/>
      <c r="M256" s="44"/>
      <c r="N256" s="238"/>
      <c r="O256" s="239"/>
      <c r="P256" s="91"/>
      <c r="Q256" s="91"/>
      <c r="R256" s="91"/>
      <c r="S256" s="91"/>
      <c r="T256" s="91"/>
      <c r="U256" s="91"/>
      <c r="V256" s="91"/>
      <c r="W256" s="91"/>
      <c r="X256" s="92"/>
      <c r="Y256" s="38"/>
      <c r="Z256" s="38"/>
      <c r="AA256" s="38"/>
      <c r="AB256" s="38"/>
      <c r="AC256" s="38"/>
      <c r="AD256" s="38"/>
      <c r="AE256" s="38"/>
      <c r="AT256" s="17" t="s">
        <v>176</v>
      </c>
      <c r="AU256" s="17" t="s">
        <v>85</v>
      </c>
    </row>
    <row r="257" s="2" customFormat="1" ht="16.5" customHeight="1">
      <c r="A257" s="38"/>
      <c r="B257" s="39"/>
      <c r="C257" s="262" t="s">
        <v>278</v>
      </c>
      <c r="D257" s="262" t="s">
        <v>304</v>
      </c>
      <c r="E257" s="263" t="s">
        <v>1661</v>
      </c>
      <c r="F257" s="264" t="s">
        <v>1662</v>
      </c>
      <c r="G257" s="265" t="s">
        <v>1660</v>
      </c>
      <c r="H257" s="266">
        <v>1.6</v>
      </c>
      <c r="I257" s="267"/>
      <c r="J257" s="268"/>
      <c r="K257" s="269">
        <f>ROUND(P257*H257,2)</f>
        <v>0</v>
      </c>
      <c r="L257" s="264" t="s">
        <v>1</v>
      </c>
      <c r="M257" s="270"/>
      <c r="N257" s="271" t="s">
        <v>1</v>
      </c>
      <c r="O257" s="229" t="s">
        <v>39</v>
      </c>
      <c r="P257" s="230">
        <f>I257+J257</f>
        <v>0</v>
      </c>
      <c r="Q257" s="230">
        <f>ROUND(I257*H257,2)</f>
        <v>0</v>
      </c>
      <c r="R257" s="230">
        <f>ROUND(J257*H257,2)</f>
        <v>0</v>
      </c>
      <c r="S257" s="91"/>
      <c r="T257" s="231">
        <f>S257*H257</f>
        <v>0</v>
      </c>
      <c r="U257" s="231">
        <v>0</v>
      </c>
      <c r="V257" s="231">
        <f>U257*H257</f>
        <v>0</v>
      </c>
      <c r="W257" s="231">
        <v>0</v>
      </c>
      <c r="X257" s="232">
        <f>W257*H257</f>
        <v>0</v>
      </c>
      <c r="Y257" s="38"/>
      <c r="Z257" s="38"/>
      <c r="AA257" s="38"/>
      <c r="AB257" s="38"/>
      <c r="AC257" s="38"/>
      <c r="AD257" s="38"/>
      <c r="AE257" s="38"/>
      <c r="AR257" s="233" t="s">
        <v>236</v>
      </c>
      <c r="AT257" s="233" t="s">
        <v>304</v>
      </c>
      <c r="AU257" s="233" t="s">
        <v>85</v>
      </c>
      <c r="AY257" s="17" t="s">
        <v>168</v>
      </c>
      <c r="BE257" s="234">
        <f>IF(O257="základní",K257,0)</f>
        <v>0</v>
      </c>
      <c r="BF257" s="234">
        <f>IF(O257="snížená",K257,0)</f>
        <v>0</v>
      </c>
      <c r="BG257" s="234">
        <f>IF(O257="zákl. přenesená",K257,0)</f>
        <v>0</v>
      </c>
      <c r="BH257" s="234">
        <f>IF(O257="sníž. přenesená",K257,0)</f>
        <v>0</v>
      </c>
      <c r="BI257" s="234">
        <f>IF(O257="nulová",K257,0)</f>
        <v>0</v>
      </c>
      <c r="BJ257" s="17" t="s">
        <v>83</v>
      </c>
      <c r="BK257" s="234">
        <f>ROUND(P257*H257,2)</f>
        <v>0</v>
      </c>
      <c r="BL257" s="17" t="s">
        <v>198</v>
      </c>
      <c r="BM257" s="233" t="s">
        <v>397</v>
      </c>
    </row>
    <row r="258" s="2" customFormat="1">
      <c r="A258" s="38"/>
      <c r="B258" s="39"/>
      <c r="C258" s="40"/>
      <c r="D258" s="235" t="s">
        <v>176</v>
      </c>
      <c r="E258" s="40"/>
      <c r="F258" s="236" t="s">
        <v>1662</v>
      </c>
      <c r="G258" s="40"/>
      <c r="H258" s="40"/>
      <c r="I258" s="237"/>
      <c r="J258" s="237"/>
      <c r="K258" s="40"/>
      <c r="L258" s="40"/>
      <c r="M258" s="44"/>
      <c r="N258" s="238"/>
      <c r="O258" s="239"/>
      <c r="P258" s="91"/>
      <c r="Q258" s="91"/>
      <c r="R258" s="91"/>
      <c r="S258" s="91"/>
      <c r="T258" s="91"/>
      <c r="U258" s="91"/>
      <c r="V258" s="91"/>
      <c r="W258" s="91"/>
      <c r="X258" s="92"/>
      <c r="Y258" s="38"/>
      <c r="Z258" s="38"/>
      <c r="AA258" s="38"/>
      <c r="AB258" s="38"/>
      <c r="AC258" s="38"/>
      <c r="AD258" s="38"/>
      <c r="AE258" s="38"/>
      <c r="AT258" s="17" t="s">
        <v>176</v>
      </c>
      <c r="AU258" s="17" t="s">
        <v>85</v>
      </c>
    </row>
    <row r="259" s="2" customFormat="1" ht="24.15" customHeight="1">
      <c r="A259" s="38"/>
      <c r="B259" s="39"/>
      <c r="C259" s="221" t="s">
        <v>400</v>
      </c>
      <c r="D259" s="221" t="s">
        <v>171</v>
      </c>
      <c r="E259" s="222" t="s">
        <v>1663</v>
      </c>
      <c r="F259" s="223" t="s">
        <v>1664</v>
      </c>
      <c r="G259" s="224" t="s">
        <v>226</v>
      </c>
      <c r="H259" s="225">
        <v>1.2</v>
      </c>
      <c r="I259" s="226"/>
      <c r="J259" s="226"/>
      <c r="K259" s="227">
        <f>ROUND(P259*H259,2)</f>
        <v>0</v>
      </c>
      <c r="L259" s="223" t="s">
        <v>1</v>
      </c>
      <c r="M259" s="44"/>
      <c r="N259" s="228" t="s">
        <v>1</v>
      </c>
      <c r="O259" s="229" t="s">
        <v>39</v>
      </c>
      <c r="P259" s="230">
        <f>I259+J259</f>
        <v>0</v>
      </c>
      <c r="Q259" s="230">
        <f>ROUND(I259*H259,2)</f>
        <v>0</v>
      </c>
      <c r="R259" s="230">
        <f>ROUND(J259*H259,2)</f>
        <v>0</v>
      </c>
      <c r="S259" s="91"/>
      <c r="T259" s="231">
        <f>S259*H259</f>
        <v>0</v>
      </c>
      <c r="U259" s="231">
        <v>0</v>
      </c>
      <c r="V259" s="231">
        <f>U259*H259</f>
        <v>0</v>
      </c>
      <c r="W259" s="231">
        <v>0</v>
      </c>
      <c r="X259" s="232">
        <f>W259*H259</f>
        <v>0</v>
      </c>
      <c r="Y259" s="38"/>
      <c r="Z259" s="38"/>
      <c r="AA259" s="38"/>
      <c r="AB259" s="38"/>
      <c r="AC259" s="38"/>
      <c r="AD259" s="38"/>
      <c r="AE259" s="38"/>
      <c r="AR259" s="233" t="s">
        <v>198</v>
      </c>
      <c r="AT259" s="233" t="s">
        <v>171</v>
      </c>
      <c r="AU259" s="233" t="s">
        <v>85</v>
      </c>
      <c r="AY259" s="17" t="s">
        <v>168</v>
      </c>
      <c r="BE259" s="234">
        <f>IF(O259="základní",K259,0)</f>
        <v>0</v>
      </c>
      <c r="BF259" s="234">
        <f>IF(O259="snížená",K259,0)</f>
        <v>0</v>
      </c>
      <c r="BG259" s="234">
        <f>IF(O259="zákl. přenesená",K259,0)</f>
        <v>0</v>
      </c>
      <c r="BH259" s="234">
        <f>IF(O259="sníž. přenesená",K259,0)</f>
        <v>0</v>
      </c>
      <c r="BI259" s="234">
        <f>IF(O259="nulová",K259,0)</f>
        <v>0</v>
      </c>
      <c r="BJ259" s="17" t="s">
        <v>83</v>
      </c>
      <c r="BK259" s="234">
        <f>ROUND(P259*H259,2)</f>
        <v>0</v>
      </c>
      <c r="BL259" s="17" t="s">
        <v>198</v>
      </c>
      <c r="BM259" s="233" t="s">
        <v>403</v>
      </c>
    </row>
    <row r="260" s="2" customFormat="1">
      <c r="A260" s="38"/>
      <c r="B260" s="39"/>
      <c r="C260" s="40"/>
      <c r="D260" s="235" t="s">
        <v>176</v>
      </c>
      <c r="E260" s="40"/>
      <c r="F260" s="236" t="s">
        <v>1664</v>
      </c>
      <c r="G260" s="40"/>
      <c r="H260" s="40"/>
      <c r="I260" s="237"/>
      <c r="J260" s="237"/>
      <c r="K260" s="40"/>
      <c r="L260" s="40"/>
      <c r="M260" s="44"/>
      <c r="N260" s="285"/>
      <c r="O260" s="286"/>
      <c r="P260" s="287"/>
      <c r="Q260" s="287"/>
      <c r="R260" s="287"/>
      <c r="S260" s="287"/>
      <c r="T260" s="287"/>
      <c r="U260" s="287"/>
      <c r="V260" s="287"/>
      <c r="W260" s="287"/>
      <c r="X260" s="288"/>
      <c r="Y260" s="38"/>
      <c r="Z260" s="38"/>
      <c r="AA260" s="38"/>
      <c r="AB260" s="38"/>
      <c r="AC260" s="38"/>
      <c r="AD260" s="38"/>
      <c r="AE260" s="38"/>
      <c r="AT260" s="17" t="s">
        <v>176</v>
      </c>
      <c r="AU260" s="17" t="s">
        <v>85</v>
      </c>
    </row>
    <row r="261" s="2" customFormat="1" ht="6.96" customHeight="1">
      <c r="A261" s="38"/>
      <c r="B261" s="66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44"/>
      <c r="N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</row>
  </sheetData>
  <sheetProtection sheet="1" autoFilter="0" formatColumns="0" formatRows="0" objects="1" scenarios="1" spinCount="100000" saltValue="lHnQUZegWkD8nQigKN+gs/Xmi4iz2lrcZef+7UBx/yWLU/VNpJ9JHwarnVp2Jm0ggf4NaE+xbMrk9rgdZ62mdw==" hashValue="K1p+yETkh4DFEr2gr6GcVM9T80UfmhAKXsRwc1OuySPMIBOeD68avRj31gHE/1h1Gq3IDT4di3nMRWlFq63HOA==" algorithmName="SHA-512" password="CC35"/>
  <autoFilter ref="C126:L260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7" t="s">
        <v>102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20"/>
      <c r="AT3" s="17" t="s">
        <v>85</v>
      </c>
    </row>
    <row r="4" s="1" customFormat="1" ht="24.96" customHeight="1">
      <c r="B4" s="20"/>
      <c r="D4" s="139" t="s">
        <v>109</v>
      </c>
      <c r="M4" s="20"/>
      <c r="N4" s="140" t="s">
        <v>11</v>
      </c>
      <c r="AT4" s="17" t="s">
        <v>4</v>
      </c>
    </row>
    <row r="5" s="1" customFormat="1" ht="6.96" customHeight="1">
      <c r="B5" s="20"/>
      <c r="M5" s="20"/>
    </row>
    <row r="6" s="1" customFormat="1" ht="12" customHeight="1">
      <c r="B6" s="20"/>
      <c r="D6" s="141" t="s">
        <v>17</v>
      </c>
      <c r="M6" s="20"/>
    </row>
    <row r="7" s="1" customFormat="1" ht="26.25" customHeight="1">
      <c r="B7" s="20"/>
      <c r="E7" s="142" t="str">
        <f>'Rekapitulace stavby'!K6</f>
        <v>23-416 - Dostavba budovy - zkapacitnění - ZŠ Hovorčovická, Praha 8</v>
      </c>
      <c r="F7" s="141"/>
      <c r="G7" s="141"/>
      <c r="H7" s="141"/>
      <c r="M7" s="20"/>
    </row>
    <row r="8" s="2" customFormat="1" ht="12" customHeight="1">
      <c r="A8" s="38"/>
      <c r="B8" s="44"/>
      <c r="C8" s="38"/>
      <c r="D8" s="141" t="s">
        <v>110</v>
      </c>
      <c r="E8" s="38"/>
      <c r="F8" s="38"/>
      <c r="G8" s="38"/>
      <c r="H8" s="38"/>
      <c r="I8" s="38"/>
      <c r="J8" s="38"/>
      <c r="K8" s="38"/>
      <c r="L8" s="38"/>
      <c r="M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3" t="s">
        <v>1817</v>
      </c>
      <c r="F9" s="38"/>
      <c r="G9" s="38"/>
      <c r="H9" s="38"/>
      <c r="I9" s="38"/>
      <c r="J9" s="38"/>
      <c r="K9" s="38"/>
      <c r="L9" s="38"/>
      <c r="M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1" t="s">
        <v>19</v>
      </c>
      <c r="E11" s="38"/>
      <c r="F11" s="144" t="s">
        <v>1</v>
      </c>
      <c r="G11" s="38"/>
      <c r="H11" s="38"/>
      <c r="I11" s="141" t="s">
        <v>20</v>
      </c>
      <c r="J11" s="144" t="s">
        <v>1</v>
      </c>
      <c r="K11" s="38"/>
      <c r="L11" s="38"/>
      <c r="M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1" t="s">
        <v>21</v>
      </c>
      <c r="E12" s="38"/>
      <c r="F12" s="144" t="s">
        <v>22</v>
      </c>
      <c r="G12" s="38"/>
      <c r="H12" s="38"/>
      <c r="I12" s="141" t="s">
        <v>23</v>
      </c>
      <c r="J12" s="145" t="str">
        <f>'Rekapitulace stavby'!AN8</f>
        <v>19. 9. 2025</v>
      </c>
      <c r="K12" s="38"/>
      <c r="L12" s="38"/>
      <c r="M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1" t="s">
        <v>25</v>
      </c>
      <c r="E14" s="38"/>
      <c r="F14" s="38"/>
      <c r="G14" s="38"/>
      <c r="H14" s="38"/>
      <c r="I14" s="141" t="s">
        <v>26</v>
      </c>
      <c r="J14" s="144" t="str">
        <f>IF('Rekapitulace stavby'!AN10="","",'Rekapitulace stavby'!AN10)</f>
        <v/>
      </c>
      <c r="K14" s="38"/>
      <c r="L14" s="38"/>
      <c r="M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4" t="str">
        <f>IF('Rekapitulace stavby'!E11="","",'Rekapitulace stavby'!E11)</f>
        <v xml:space="preserve"> </v>
      </c>
      <c r="F15" s="38"/>
      <c r="G15" s="38"/>
      <c r="H15" s="38"/>
      <c r="I15" s="141" t="s">
        <v>27</v>
      </c>
      <c r="J15" s="144" t="str">
        <f>IF('Rekapitulace stavby'!AN11="","",'Rekapitulace stavby'!AN11)</f>
        <v/>
      </c>
      <c r="K15" s="38"/>
      <c r="L15" s="38"/>
      <c r="M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1" t="s">
        <v>28</v>
      </c>
      <c r="E17" s="38"/>
      <c r="F17" s="38"/>
      <c r="G17" s="38"/>
      <c r="H17" s="38"/>
      <c r="I17" s="141" t="s">
        <v>26</v>
      </c>
      <c r="J17" s="33" t="str">
        <f>'Rekapitulace stavby'!AN13</f>
        <v>Vyplň údaj</v>
      </c>
      <c r="K17" s="38"/>
      <c r="L17" s="38"/>
      <c r="M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4"/>
      <c r="G18" s="144"/>
      <c r="H18" s="144"/>
      <c r="I18" s="141" t="s">
        <v>27</v>
      </c>
      <c r="J18" s="33" t="str">
        <f>'Rekapitulace stavby'!AN14</f>
        <v>Vyplň údaj</v>
      </c>
      <c r="K18" s="38"/>
      <c r="L18" s="38"/>
      <c r="M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1" t="s">
        <v>30</v>
      </c>
      <c r="E20" s="38"/>
      <c r="F20" s="38"/>
      <c r="G20" s="38"/>
      <c r="H20" s="38"/>
      <c r="I20" s="141" t="s">
        <v>26</v>
      </c>
      <c r="J20" s="144" t="str">
        <f>IF('Rekapitulace stavby'!AN16="","",'Rekapitulace stavby'!AN16)</f>
        <v/>
      </c>
      <c r="K20" s="38"/>
      <c r="L20" s="38"/>
      <c r="M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4" t="str">
        <f>IF('Rekapitulace stavby'!E17="","",'Rekapitulace stavby'!E17)</f>
        <v xml:space="preserve"> </v>
      </c>
      <c r="F21" s="38"/>
      <c r="G21" s="38"/>
      <c r="H21" s="38"/>
      <c r="I21" s="141" t="s">
        <v>27</v>
      </c>
      <c r="J21" s="144" t="str">
        <f>IF('Rekapitulace stavby'!AN17="","",'Rekapitulace stavby'!AN17)</f>
        <v/>
      </c>
      <c r="K21" s="38"/>
      <c r="L21" s="38"/>
      <c r="M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1" t="s">
        <v>31</v>
      </c>
      <c r="E23" s="38"/>
      <c r="F23" s="38"/>
      <c r="G23" s="38"/>
      <c r="H23" s="38"/>
      <c r="I23" s="141" t="s">
        <v>26</v>
      </c>
      <c r="J23" s="144" t="str">
        <f>IF('Rekapitulace stavby'!AN19="","",'Rekapitulace stavby'!AN19)</f>
        <v/>
      </c>
      <c r="K23" s="38"/>
      <c r="L23" s="38"/>
      <c r="M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4" t="str">
        <f>IF('Rekapitulace stavby'!E20="","",'Rekapitulace stavby'!E20)</f>
        <v xml:space="preserve"> </v>
      </c>
      <c r="F24" s="38"/>
      <c r="G24" s="38"/>
      <c r="H24" s="38"/>
      <c r="I24" s="141" t="s">
        <v>27</v>
      </c>
      <c r="J24" s="144" t="str">
        <f>IF('Rekapitulace stavby'!AN20="","",'Rekapitulace stavby'!AN20)</f>
        <v/>
      </c>
      <c r="K24" s="38"/>
      <c r="L24" s="38"/>
      <c r="M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1" t="s">
        <v>32</v>
      </c>
      <c r="E26" s="38"/>
      <c r="F26" s="38"/>
      <c r="G26" s="38"/>
      <c r="H26" s="38"/>
      <c r="I26" s="38"/>
      <c r="J26" s="38"/>
      <c r="K26" s="38"/>
      <c r="L26" s="38"/>
      <c r="M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214.5" customHeight="1">
      <c r="A27" s="146"/>
      <c r="B27" s="147"/>
      <c r="C27" s="146"/>
      <c r="D27" s="146"/>
      <c r="E27" s="148" t="s">
        <v>112</v>
      </c>
      <c r="F27" s="148"/>
      <c r="G27" s="148"/>
      <c r="H27" s="148"/>
      <c r="I27" s="146"/>
      <c r="J27" s="146"/>
      <c r="K27" s="146"/>
      <c r="L27" s="146"/>
      <c r="M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0"/>
      <c r="E29" s="150"/>
      <c r="F29" s="150"/>
      <c r="G29" s="150"/>
      <c r="H29" s="150"/>
      <c r="I29" s="150"/>
      <c r="J29" s="150"/>
      <c r="K29" s="150"/>
      <c r="L29" s="150"/>
      <c r="M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>
      <c r="A30" s="38"/>
      <c r="B30" s="44"/>
      <c r="C30" s="38"/>
      <c r="D30" s="38"/>
      <c r="E30" s="141" t="s">
        <v>113</v>
      </c>
      <c r="F30" s="38"/>
      <c r="G30" s="38"/>
      <c r="H30" s="38"/>
      <c r="I30" s="38"/>
      <c r="J30" s="38"/>
      <c r="K30" s="151">
        <f>I96</f>
        <v>0</v>
      </c>
      <c r="L30" s="38"/>
      <c r="M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>
      <c r="A31" s="38"/>
      <c r="B31" s="44"/>
      <c r="C31" s="38"/>
      <c r="D31" s="38"/>
      <c r="E31" s="141" t="s">
        <v>114</v>
      </c>
      <c r="F31" s="38"/>
      <c r="G31" s="38"/>
      <c r="H31" s="38"/>
      <c r="I31" s="38"/>
      <c r="J31" s="38"/>
      <c r="K31" s="151">
        <f>J96</f>
        <v>0</v>
      </c>
      <c r="L31" s="38"/>
      <c r="M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2" t="s">
        <v>34</v>
      </c>
      <c r="E32" s="38"/>
      <c r="F32" s="38"/>
      <c r="G32" s="38"/>
      <c r="H32" s="38"/>
      <c r="I32" s="38"/>
      <c r="J32" s="38"/>
      <c r="K32" s="153">
        <f>ROUND(K125, 2)</f>
        <v>0</v>
      </c>
      <c r="L32" s="38"/>
      <c r="M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0"/>
      <c r="E33" s="150"/>
      <c r="F33" s="150"/>
      <c r="G33" s="150"/>
      <c r="H33" s="150"/>
      <c r="I33" s="150"/>
      <c r="J33" s="150"/>
      <c r="K33" s="150"/>
      <c r="L33" s="150"/>
      <c r="M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54" t="s">
        <v>36</v>
      </c>
      <c r="G34" s="38"/>
      <c r="H34" s="38"/>
      <c r="I34" s="154" t="s">
        <v>35</v>
      </c>
      <c r="J34" s="38"/>
      <c r="K34" s="154" t="s">
        <v>37</v>
      </c>
      <c r="L34" s="38"/>
      <c r="M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55" t="s">
        <v>38</v>
      </c>
      <c r="E35" s="141" t="s">
        <v>39</v>
      </c>
      <c r="F35" s="151">
        <f>ROUND((SUM(BE125:BE178)),  2)</f>
        <v>0</v>
      </c>
      <c r="G35" s="38"/>
      <c r="H35" s="38"/>
      <c r="I35" s="156">
        <v>0.21</v>
      </c>
      <c r="J35" s="38"/>
      <c r="K35" s="151">
        <f>ROUND(((SUM(BE125:BE178))*I35),  2)</f>
        <v>0</v>
      </c>
      <c r="L35" s="38"/>
      <c r="M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41" t="s">
        <v>40</v>
      </c>
      <c r="F36" s="151">
        <f>ROUND((SUM(BF125:BF178)),  2)</f>
        <v>0</v>
      </c>
      <c r="G36" s="38"/>
      <c r="H36" s="38"/>
      <c r="I36" s="156">
        <v>0.12</v>
      </c>
      <c r="J36" s="38"/>
      <c r="K36" s="151">
        <f>ROUND(((SUM(BF125:BF178))*I36),  2)</f>
        <v>0</v>
      </c>
      <c r="L36" s="38"/>
      <c r="M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1" t="s">
        <v>41</v>
      </c>
      <c r="F37" s="151">
        <f>ROUND((SUM(BG125:BG178)),  2)</f>
        <v>0</v>
      </c>
      <c r="G37" s="38"/>
      <c r="H37" s="38"/>
      <c r="I37" s="156">
        <v>0.21</v>
      </c>
      <c r="J37" s="38"/>
      <c r="K37" s="151">
        <f>0</f>
        <v>0</v>
      </c>
      <c r="L37" s="38"/>
      <c r="M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41" t="s">
        <v>42</v>
      </c>
      <c r="F38" s="151">
        <f>ROUND((SUM(BH125:BH178)),  2)</f>
        <v>0</v>
      </c>
      <c r="G38" s="38"/>
      <c r="H38" s="38"/>
      <c r="I38" s="156">
        <v>0.12</v>
      </c>
      <c r="J38" s="38"/>
      <c r="K38" s="151">
        <f>0</f>
        <v>0</v>
      </c>
      <c r="L38" s="38"/>
      <c r="M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41" t="s">
        <v>43</v>
      </c>
      <c r="F39" s="151">
        <f>ROUND((SUM(BI125:BI178)),  2)</f>
        <v>0</v>
      </c>
      <c r="G39" s="38"/>
      <c r="H39" s="38"/>
      <c r="I39" s="156">
        <v>0</v>
      </c>
      <c r="J39" s="38"/>
      <c r="K39" s="151">
        <f>0</f>
        <v>0</v>
      </c>
      <c r="L39" s="38"/>
      <c r="M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57"/>
      <c r="D41" s="158" t="s">
        <v>44</v>
      </c>
      <c r="E41" s="159"/>
      <c r="F41" s="159"/>
      <c r="G41" s="160" t="s">
        <v>45</v>
      </c>
      <c r="H41" s="161" t="s">
        <v>46</v>
      </c>
      <c r="I41" s="159"/>
      <c r="J41" s="159"/>
      <c r="K41" s="162">
        <f>SUM(K32:K39)</f>
        <v>0</v>
      </c>
      <c r="L41" s="163"/>
      <c r="M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M43" s="20"/>
    </row>
    <row r="44" s="1" customFormat="1" ht="14.4" customHeight="1">
      <c r="B44" s="20"/>
      <c r="M44" s="20"/>
    </row>
    <row r="45" s="1" customFormat="1" ht="14.4" customHeight="1">
      <c r="B45" s="20"/>
      <c r="M45" s="20"/>
    </row>
    <row r="46" s="1" customFormat="1" ht="14.4" customHeight="1">
      <c r="B46" s="20"/>
      <c r="M46" s="20"/>
    </row>
    <row r="47" s="1" customFormat="1" ht="14.4" customHeight="1">
      <c r="B47" s="20"/>
      <c r="M47" s="20"/>
    </row>
    <row r="48" s="1" customFormat="1" ht="14.4" customHeight="1">
      <c r="B48" s="20"/>
      <c r="M48" s="20"/>
    </row>
    <row r="49" s="1" customFormat="1" ht="14.4" customHeight="1">
      <c r="B49" s="20"/>
      <c r="M49" s="20"/>
    </row>
    <row r="50" s="2" customFormat="1" ht="14.4" customHeight="1">
      <c r="B50" s="63"/>
      <c r="D50" s="164" t="s">
        <v>47</v>
      </c>
      <c r="E50" s="165"/>
      <c r="F50" s="165"/>
      <c r="G50" s="164" t="s">
        <v>48</v>
      </c>
      <c r="H50" s="165"/>
      <c r="I50" s="165"/>
      <c r="J50" s="165"/>
      <c r="K50" s="165"/>
      <c r="L50" s="165"/>
      <c r="M50" s="63"/>
    </row>
    <row r="51">
      <c r="B51" s="20"/>
      <c r="M51" s="20"/>
    </row>
    <row r="52">
      <c r="B52" s="20"/>
      <c r="M52" s="20"/>
    </row>
    <row r="53">
      <c r="B53" s="20"/>
      <c r="M53" s="20"/>
    </row>
    <row r="54">
      <c r="B54" s="20"/>
      <c r="M54" s="20"/>
    </row>
    <row r="55">
      <c r="B55" s="20"/>
      <c r="M55" s="20"/>
    </row>
    <row r="56">
      <c r="B56" s="20"/>
      <c r="M56" s="20"/>
    </row>
    <row r="57">
      <c r="B57" s="20"/>
      <c r="M57" s="20"/>
    </row>
    <row r="58">
      <c r="B58" s="20"/>
      <c r="M58" s="20"/>
    </row>
    <row r="59">
      <c r="B59" s="20"/>
      <c r="M59" s="20"/>
    </row>
    <row r="60">
      <c r="B60" s="20"/>
      <c r="M60" s="20"/>
    </row>
    <row r="61" s="2" customFormat="1">
      <c r="A61" s="38"/>
      <c r="B61" s="44"/>
      <c r="C61" s="38"/>
      <c r="D61" s="166" t="s">
        <v>49</v>
      </c>
      <c r="E61" s="167"/>
      <c r="F61" s="168" t="s">
        <v>50</v>
      </c>
      <c r="G61" s="166" t="s">
        <v>49</v>
      </c>
      <c r="H61" s="167"/>
      <c r="I61" s="167"/>
      <c r="J61" s="169" t="s">
        <v>50</v>
      </c>
      <c r="K61" s="167"/>
      <c r="L61" s="167"/>
      <c r="M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M62" s="20"/>
    </row>
    <row r="63">
      <c r="B63" s="20"/>
      <c r="M63" s="20"/>
    </row>
    <row r="64">
      <c r="B64" s="20"/>
      <c r="M64" s="20"/>
    </row>
    <row r="65" s="2" customFormat="1">
      <c r="A65" s="38"/>
      <c r="B65" s="44"/>
      <c r="C65" s="38"/>
      <c r="D65" s="164" t="s">
        <v>51</v>
      </c>
      <c r="E65" s="170"/>
      <c r="F65" s="170"/>
      <c r="G65" s="164" t="s">
        <v>52</v>
      </c>
      <c r="H65" s="170"/>
      <c r="I65" s="170"/>
      <c r="J65" s="170"/>
      <c r="K65" s="170"/>
      <c r="L65" s="170"/>
      <c r="M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M66" s="20"/>
    </row>
    <row r="67">
      <c r="B67" s="20"/>
      <c r="M67" s="20"/>
    </row>
    <row r="68">
      <c r="B68" s="20"/>
      <c r="M68" s="20"/>
    </row>
    <row r="69">
      <c r="B69" s="20"/>
      <c r="M69" s="20"/>
    </row>
    <row r="70">
      <c r="B70" s="20"/>
      <c r="M70" s="20"/>
    </row>
    <row r="71">
      <c r="B71" s="20"/>
      <c r="M71" s="20"/>
    </row>
    <row r="72">
      <c r="B72" s="20"/>
      <c r="M72" s="20"/>
    </row>
    <row r="73">
      <c r="B73" s="20"/>
      <c r="M73" s="20"/>
    </row>
    <row r="74">
      <c r="B74" s="20"/>
      <c r="M74" s="20"/>
    </row>
    <row r="75">
      <c r="B75" s="20"/>
      <c r="M75" s="20"/>
    </row>
    <row r="76" s="2" customFormat="1">
      <c r="A76" s="38"/>
      <c r="B76" s="44"/>
      <c r="C76" s="38"/>
      <c r="D76" s="166" t="s">
        <v>49</v>
      </c>
      <c r="E76" s="167"/>
      <c r="F76" s="168" t="s">
        <v>50</v>
      </c>
      <c r="G76" s="166" t="s">
        <v>49</v>
      </c>
      <c r="H76" s="167"/>
      <c r="I76" s="167"/>
      <c r="J76" s="169" t="s">
        <v>50</v>
      </c>
      <c r="K76" s="167"/>
      <c r="L76" s="167"/>
      <c r="M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115</v>
      </c>
      <c r="D82" s="40"/>
      <c r="E82" s="40"/>
      <c r="F82" s="40"/>
      <c r="G82" s="40"/>
      <c r="H82" s="40"/>
      <c r="I82" s="40"/>
      <c r="J82" s="40"/>
      <c r="K82" s="40"/>
      <c r="L82" s="40"/>
      <c r="M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17</v>
      </c>
      <c r="D84" s="40"/>
      <c r="E84" s="40"/>
      <c r="F84" s="40"/>
      <c r="G84" s="40"/>
      <c r="H84" s="40"/>
      <c r="I84" s="40"/>
      <c r="J84" s="40"/>
      <c r="K84" s="40"/>
      <c r="L84" s="40"/>
      <c r="M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5" t="str">
        <f>E7</f>
        <v>23-416 - Dostavba budovy - zkapacitnění - ZŠ Hovorčovická, Praha 8</v>
      </c>
      <c r="F85" s="32"/>
      <c r="G85" s="32"/>
      <c r="H85" s="32"/>
      <c r="I85" s="40"/>
      <c r="J85" s="40"/>
      <c r="K85" s="40"/>
      <c r="L85" s="40"/>
      <c r="M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40"/>
      <c r="M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SO-02 VYT - Vytápění D14d...</v>
      </c>
      <c r="F87" s="40"/>
      <c r="G87" s="40"/>
      <c r="H87" s="40"/>
      <c r="I87" s="40"/>
      <c r="J87" s="40"/>
      <c r="K87" s="40"/>
      <c r="L87" s="40"/>
      <c r="M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21</v>
      </c>
      <c r="D89" s="40"/>
      <c r="E89" s="40"/>
      <c r="F89" s="27" t="str">
        <f>F12</f>
        <v xml:space="preserve"> </v>
      </c>
      <c r="G89" s="40"/>
      <c r="H89" s="40"/>
      <c r="I89" s="32" t="s">
        <v>23</v>
      </c>
      <c r="J89" s="79" t="str">
        <f>IF(J12="","",J12)</f>
        <v>19. 9. 2025</v>
      </c>
      <c r="K89" s="40"/>
      <c r="L89" s="40"/>
      <c r="M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25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 xml:space="preserve"> </v>
      </c>
      <c r="K91" s="40"/>
      <c r="L91" s="40"/>
      <c r="M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40"/>
      <c r="M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6" t="s">
        <v>116</v>
      </c>
      <c r="D94" s="177"/>
      <c r="E94" s="177"/>
      <c r="F94" s="177"/>
      <c r="G94" s="177"/>
      <c r="H94" s="177"/>
      <c r="I94" s="178" t="s">
        <v>117</v>
      </c>
      <c r="J94" s="178" t="s">
        <v>118</v>
      </c>
      <c r="K94" s="178" t="s">
        <v>119</v>
      </c>
      <c r="L94" s="177"/>
      <c r="M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9" t="s">
        <v>120</v>
      </c>
      <c r="D96" s="40"/>
      <c r="E96" s="40"/>
      <c r="F96" s="40"/>
      <c r="G96" s="40"/>
      <c r="H96" s="40"/>
      <c r="I96" s="110">
        <f>Q125</f>
        <v>0</v>
      </c>
      <c r="J96" s="110">
        <f>R125</f>
        <v>0</v>
      </c>
      <c r="K96" s="110">
        <f>K125</f>
        <v>0</v>
      </c>
      <c r="L96" s="40"/>
      <c r="M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121</v>
      </c>
    </row>
    <row r="97" s="9" customFormat="1" ht="24.96" customHeight="1">
      <c r="A97" s="9"/>
      <c r="B97" s="180"/>
      <c r="C97" s="181"/>
      <c r="D97" s="182" t="s">
        <v>122</v>
      </c>
      <c r="E97" s="183"/>
      <c r="F97" s="183"/>
      <c r="G97" s="183"/>
      <c r="H97" s="183"/>
      <c r="I97" s="184">
        <f>Q126</f>
        <v>0</v>
      </c>
      <c r="J97" s="184">
        <f>R126</f>
        <v>0</v>
      </c>
      <c r="K97" s="184">
        <f>K126</f>
        <v>0</v>
      </c>
      <c r="L97" s="181"/>
      <c r="M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126</v>
      </c>
      <c r="E98" s="189"/>
      <c r="F98" s="189"/>
      <c r="G98" s="189"/>
      <c r="H98" s="189"/>
      <c r="I98" s="190">
        <f>Q127</f>
        <v>0</v>
      </c>
      <c r="J98" s="190">
        <f>R127</f>
        <v>0</v>
      </c>
      <c r="K98" s="190">
        <f>K127</f>
        <v>0</v>
      </c>
      <c r="L98" s="187"/>
      <c r="M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130</v>
      </c>
      <c r="E99" s="189"/>
      <c r="F99" s="189"/>
      <c r="G99" s="189"/>
      <c r="H99" s="189"/>
      <c r="I99" s="190">
        <f>Q130</f>
        <v>0</v>
      </c>
      <c r="J99" s="190">
        <f>R130</f>
        <v>0</v>
      </c>
      <c r="K99" s="190">
        <f>K130</f>
        <v>0</v>
      </c>
      <c r="L99" s="187"/>
      <c r="M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131</v>
      </c>
      <c r="E100" s="189"/>
      <c r="F100" s="189"/>
      <c r="G100" s="189"/>
      <c r="H100" s="189"/>
      <c r="I100" s="190">
        <f>Q133</f>
        <v>0</v>
      </c>
      <c r="J100" s="190">
        <f>R133</f>
        <v>0</v>
      </c>
      <c r="K100" s="190">
        <f>K133</f>
        <v>0</v>
      </c>
      <c r="L100" s="187"/>
      <c r="M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132</v>
      </c>
      <c r="E101" s="189"/>
      <c r="F101" s="189"/>
      <c r="G101" s="189"/>
      <c r="H101" s="189"/>
      <c r="I101" s="190">
        <f>Q146</f>
        <v>0</v>
      </c>
      <c r="J101" s="190">
        <f>R146</f>
        <v>0</v>
      </c>
      <c r="K101" s="190">
        <f>K146</f>
        <v>0</v>
      </c>
      <c r="L101" s="187"/>
      <c r="M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133</v>
      </c>
      <c r="E102" s="183"/>
      <c r="F102" s="183"/>
      <c r="G102" s="183"/>
      <c r="H102" s="183"/>
      <c r="I102" s="184">
        <f>Q149</f>
        <v>0</v>
      </c>
      <c r="J102" s="184">
        <f>R149</f>
        <v>0</v>
      </c>
      <c r="K102" s="184">
        <f>K149</f>
        <v>0</v>
      </c>
      <c r="L102" s="181"/>
      <c r="M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1561</v>
      </c>
      <c r="E103" s="189"/>
      <c r="F103" s="189"/>
      <c r="G103" s="189"/>
      <c r="H103" s="189"/>
      <c r="I103" s="190">
        <f>Q150</f>
        <v>0</v>
      </c>
      <c r="J103" s="190">
        <f>R150</f>
        <v>0</v>
      </c>
      <c r="K103" s="190">
        <f>K150</f>
        <v>0</v>
      </c>
      <c r="L103" s="187"/>
      <c r="M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1666</v>
      </c>
      <c r="E104" s="189"/>
      <c r="F104" s="189"/>
      <c r="G104" s="189"/>
      <c r="H104" s="189"/>
      <c r="I104" s="190">
        <f>Q161</f>
        <v>0</v>
      </c>
      <c r="J104" s="190">
        <f>R161</f>
        <v>0</v>
      </c>
      <c r="K104" s="190">
        <f>K161</f>
        <v>0</v>
      </c>
      <c r="L104" s="187"/>
      <c r="M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1667</v>
      </c>
      <c r="E105" s="189"/>
      <c r="F105" s="189"/>
      <c r="G105" s="189"/>
      <c r="H105" s="189"/>
      <c r="I105" s="190">
        <f>Q172</f>
        <v>0</v>
      </c>
      <c r="J105" s="190">
        <f>R172</f>
        <v>0</v>
      </c>
      <c r="K105" s="190">
        <f>K172</f>
        <v>0</v>
      </c>
      <c r="L105" s="187"/>
      <c r="M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149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17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6.25" customHeight="1">
      <c r="A115" s="38"/>
      <c r="B115" s="39"/>
      <c r="C115" s="40"/>
      <c r="D115" s="40"/>
      <c r="E115" s="175" t="str">
        <f>E7</f>
        <v>23-416 - Dostavba budovy - zkapacitnění - ZŠ Hovorčovická, Praha 8</v>
      </c>
      <c r="F115" s="32"/>
      <c r="G115" s="32"/>
      <c r="H115" s="32"/>
      <c r="I115" s="40"/>
      <c r="J115" s="40"/>
      <c r="K115" s="40"/>
      <c r="L115" s="40"/>
      <c r="M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110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SO-02 VYT - Vytápění D14d...</v>
      </c>
      <c r="F117" s="40"/>
      <c r="G117" s="40"/>
      <c r="H117" s="40"/>
      <c r="I117" s="40"/>
      <c r="J117" s="40"/>
      <c r="K117" s="40"/>
      <c r="L117" s="40"/>
      <c r="M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21</v>
      </c>
      <c r="D119" s="40"/>
      <c r="E119" s="40"/>
      <c r="F119" s="27" t="str">
        <f>F12</f>
        <v xml:space="preserve"> </v>
      </c>
      <c r="G119" s="40"/>
      <c r="H119" s="40"/>
      <c r="I119" s="32" t="s">
        <v>23</v>
      </c>
      <c r="J119" s="79" t="str">
        <f>IF(J12="","",J12)</f>
        <v>19. 9. 2025</v>
      </c>
      <c r="K119" s="40"/>
      <c r="L119" s="40"/>
      <c r="M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25</v>
      </c>
      <c r="D121" s="40"/>
      <c r="E121" s="40"/>
      <c r="F121" s="27" t="str">
        <f>E15</f>
        <v xml:space="preserve"> </v>
      </c>
      <c r="G121" s="40"/>
      <c r="H121" s="40"/>
      <c r="I121" s="32" t="s">
        <v>30</v>
      </c>
      <c r="J121" s="36" t="str">
        <f>E21</f>
        <v xml:space="preserve"> </v>
      </c>
      <c r="K121" s="40"/>
      <c r="L121" s="40"/>
      <c r="M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31</v>
      </c>
      <c r="J122" s="36" t="str">
        <f>E24</f>
        <v xml:space="preserve"> </v>
      </c>
      <c r="K122" s="40"/>
      <c r="L122" s="40"/>
      <c r="M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2"/>
      <c r="B124" s="193"/>
      <c r="C124" s="194" t="s">
        <v>150</v>
      </c>
      <c r="D124" s="195" t="s">
        <v>59</v>
      </c>
      <c r="E124" s="195" t="s">
        <v>55</v>
      </c>
      <c r="F124" s="195" t="s">
        <v>56</v>
      </c>
      <c r="G124" s="195" t="s">
        <v>151</v>
      </c>
      <c r="H124" s="195" t="s">
        <v>152</v>
      </c>
      <c r="I124" s="195" t="s">
        <v>153</v>
      </c>
      <c r="J124" s="195" t="s">
        <v>154</v>
      </c>
      <c r="K124" s="195" t="s">
        <v>119</v>
      </c>
      <c r="L124" s="196" t="s">
        <v>155</v>
      </c>
      <c r="M124" s="197"/>
      <c r="N124" s="100" t="s">
        <v>1</v>
      </c>
      <c r="O124" s="101" t="s">
        <v>38</v>
      </c>
      <c r="P124" s="101" t="s">
        <v>156</v>
      </c>
      <c r="Q124" s="101" t="s">
        <v>157</v>
      </c>
      <c r="R124" s="101" t="s">
        <v>158</v>
      </c>
      <c r="S124" s="101" t="s">
        <v>159</v>
      </c>
      <c r="T124" s="101" t="s">
        <v>160</v>
      </c>
      <c r="U124" s="101" t="s">
        <v>161</v>
      </c>
      <c r="V124" s="101" t="s">
        <v>162</v>
      </c>
      <c r="W124" s="101" t="s">
        <v>163</v>
      </c>
      <c r="X124" s="102" t="s">
        <v>164</v>
      </c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8"/>
      <c r="B125" s="39"/>
      <c r="C125" s="107" t="s">
        <v>165</v>
      </c>
      <c r="D125" s="40"/>
      <c r="E125" s="40"/>
      <c r="F125" s="40"/>
      <c r="G125" s="40"/>
      <c r="H125" s="40"/>
      <c r="I125" s="40"/>
      <c r="J125" s="40"/>
      <c r="K125" s="198">
        <f>BK125</f>
        <v>0</v>
      </c>
      <c r="L125" s="40"/>
      <c r="M125" s="44"/>
      <c r="N125" s="103"/>
      <c r="O125" s="199"/>
      <c r="P125" s="104"/>
      <c r="Q125" s="200">
        <f>Q126+Q149</f>
        <v>0</v>
      </c>
      <c r="R125" s="200">
        <f>R126+R149</f>
        <v>0</v>
      </c>
      <c r="S125" s="104"/>
      <c r="T125" s="201">
        <f>T126+T149</f>
        <v>0</v>
      </c>
      <c r="U125" s="104"/>
      <c r="V125" s="201">
        <f>V126+V149</f>
        <v>0</v>
      </c>
      <c r="W125" s="104"/>
      <c r="X125" s="202">
        <f>X126+X149</f>
        <v>0</v>
      </c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121</v>
      </c>
      <c r="BK125" s="203">
        <f>BK126+BK149</f>
        <v>0</v>
      </c>
    </row>
    <row r="126" s="12" customFormat="1" ht="25.92" customHeight="1">
      <c r="A126" s="12"/>
      <c r="B126" s="204"/>
      <c r="C126" s="205"/>
      <c r="D126" s="206" t="s">
        <v>75</v>
      </c>
      <c r="E126" s="207" t="s">
        <v>166</v>
      </c>
      <c r="F126" s="207" t="s">
        <v>167</v>
      </c>
      <c r="G126" s="205"/>
      <c r="H126" s="205"/>
      <c r="I126" s="208"/>
      <c r="J126" s="208"/>
      <c r="K126" s="209">
        <f>BK126</f>
        <v>0</v>
      </c>
      <c r="L126" s="205"/>
      <c r="M126" s="210"/>
      <c r="N126" s="211"/>
      <c r="O126" s="212"/>
      <c r="P126" s="212"/>
      <c r="Q126" s="213">
        <f>Q127+Q130+Q133+Q146</f>
        <v>0</v>
      </c>
      <c r="R126" s="213">
        <f>R127+R130+R133+R146</f>
        <v>0</v>
      </c>
      <c r="S126" s="212"/>
      <c r="T126" s="214">
        <f>T127+T130+T133+T146</f>
        <v>0</v>
      </c>
      <c r="U126" s="212"/>
      <c r="V126" s="214">
        <f>V127+V130+V133+V146</f>
        <v>0</v>
      </c>
      <c r="W126" s="212"/>
      <c r="X126" s="215">
        <f>X127+X130+X133+X146</f>
        <v>0</v>
      </c>
      <c r="Y126" s="12"/>
      <c r="Z126" s="12"/>
      <c r="AA126" s="12"/>
      <c r="AB126" s="12"/>
      <c r="AC126" s="12"/>
      <c r="AD126" s="12"/>
      <c r="AE126" s="12"/>
      <c r="AR126" s="216" t="s">
        <v>83</v>
      </c>
      <c r="AT126" s="217" t="s">
        <v>75</v>
      </c>
      <c r="AU126" s="217" t="s">
        <v>76</v>
      </c>
      <c r="AY126" s="216" t="s">
        <v>168</v>
      </c>
      <c r="BK126" s="218">
        <f>BK127+BK130+BK133+BK146</f>
        <v>0</v>
      </c>
    </row>
    <row r="127" s="12" customFormat="1" ht="22.8" customHeight="1">
      <c r="A127" s="12"/>
      <c r="B127" s="204"/>
      <c r="C127" s="205"/>
      <c r="D127" s="206" t="s">
        <v>75</v>
      </c>
      <c r="E127" s="219" t="s">
        <v>179</v>
      </c>
      <c r="F127" s="219" t="s">
        <v>275</v>
      </c>
      <c r="G127" s="205"/>
      <c r="H127" s="205"/>
      <c r="I127" s="208"/>
      <c r="J127" s="208"/>
      <c r="K127" s="220">
        <f>BK127</f>
        <v>0</v>
      </c>
      <c r="L127" s="205"/>
      <c r="M127" s="210"/>
      <c r="N127" s="211"/>
      <c r="O127" s="212"/>
      <c r="P127" s="212"/>
      <c r="Q127" s="213">
        <f>SUM(Q128:Q129)</f>
        <v>0</v>
      </c>
      <c r="R127" s="213">
        <f>SUM(R128:R129)</f>
        <v>0</v>
      </c>
      <c r="S127" s="212"/>
      <c r="T127" s="214">
        <f>SUM(T128:T129)</f>
        <v>0</v>
      </c>
      <c r="U127" s="212"/>
      <c r="V127" s="214">
        <f>SUM(V128:V129)</f>
        <v>0</v>
      </c>
      <c r="W127" s="212"/>
      <c r="X127" s="215">
        <f>SUM(X128:X129)</f>
        <v>0</v>
      </c>
      <c r="Y127" s="12"/>
      <c r="Z127" s="12"/>
      <c r="AA127" s="12"/>
      <c r="AB127" s="12"/>
      <c r="AC127" s="12"/>
      <c r="AD127" s="12"/>
      <c r="AE127" s="12"/>
      <c r="AR127" s="216" t="s">
        <v>83</v>
      </c>
      <c r="AT127" s="217" t="s">
        <v>75</v>
      </c>
      <c r="AU127" s="217" t="s">
        <v>83</v>
      </c>
      <c r="AY127" s="216" t="s">
        <v>168</v>
      </c>
      <c r="BK127" s="218">
        <f>SUM(BK128:BK129)</f>
        <v>0</v>
      </c>
    </row>
    <row r="128" s="2" customFormat="1" ht="33" customHeight="1">
      <c r="A128" s="38"/>
      <c r="B128" s="39"/>
      <c r="C128" s="221" t="s">
        <v>83</v>
      </c>
      <c r="D128" s="221" t="s">
        <v>171</v>
      </c>
      <c r="E128" s="222" t="s">
        <v>1446</v>
      </c>
      <c r="F128" s="223" t="s">
        <v>1447</v>
      </c>
      <c r="G128" s="224" t="s">
        <v>292</v>
      </c>
      <c r="H128" s="225">
        <v>10</v>
      </c>
      <c r="I128" s="226"/>
      <c r="J128" s="226"/>
      <c r="K128" s="227">
        <f>ROUND(P128*H128,2)</f>
        <v>0</v>
      </c>
      <c r="L128" s="223" t="s">
        <v>1</v>
      </c>
      <c r="M128" s="44"/>
      <c r="N128" s="228" t="s">
        <v>1</v>
      </c>
      <c r="O128" s="229" t="s">
        <v>39</v>
      </c>
      <c r="P128" s="230">
        <f>I128+J128</f>
        <v>0</v>
      </c>
      <c r="Q128" s="230">
        <f>ROUND(I128*H128,2)</f>
        <v>0</v>
      </c>
      <c r="R128" s="230">
        <f>ROUND(J128*H128,2)</f>
        <v>0</v>
      </c>
      <c r="S128" s="91"/>
      <c r="T128" s="231">
        <f>S128*H128</f>
        <v>0</v>
      </c>
      <c r="U128" s="231">
        <v>0</v>
      </c>
      <c r="V128" s="231">
        <f>U128*H128</f>
        <v>0</v>
      </c>
      <c r="W128" s="231">
        <v>0</v>
      </c>
      <c r="X128" s="232">
        <f>W128*H128</f>
        <v>0</v>
      </c>
      <c r="Y128" s="38"/>
      <c r="Z128" s="38"/>
      <c r="AA128" s="38"/>
      <c r="AB128" s="38"/>
      <c r="AC128" s="38"/>
      <c r="AD128" s="38"/>
      <c r="AE128" s="38"/>
      <c r="AR128" s="233" t="s">
        <v>175</v>
      </c>
      <c r="AT128" s="233" t="s">
        <v>171</v>
      </c>
      <c r="AU128" s="233" t="s">
        <v>85</v>
      </c>
      <c r="AY128" s="17" t="s">
        <v>168</v>
      </c>
      <c r="BE128" s="234">
        <f>IF(O128="základní",K128,0)</f>
        <v>0</v>
      </c>
      <c r="BF128" s="234">
        <f>IF(O128="snížená",K128,0)</f>
        <v>0</v>
      </c>
      <c r="BG128" s="234">
        <f>IF(O128="zákl. přenesená",K128,0)</f>
        <v>0</v>
      </c>
      <c r="BH128" s="234">
        <f>IF(O128="sníž. přenesená",K128,0)</f>
        <v>0</v>
      </c>
      <c r="BI128" s="234">
        <f>IF(O128="nulová",K128,0)</f>
        <v>0</v>
      </c>
      <c r="BJ128" s="17" t="s">
        <v>83</v>
      </c>
      <c r="BK128" s="234">
        <f>ROUND(P128*H128,2)</f>
        <v>0</v>
      </c>
      <c r="BL128" s="17" t="s">
        <v>175</v>
      </c>
      <c r="BM128" s="233" t="s">
        <v>85</v>
      </c>
    </row>
    <row r="129" s="2" customFormat="1">
      <c r="A129" s="38"/>
      <c r="B129" s="39"/>
      <c r="C129" s="40"/>
      <c r="D129" s="235" t="s">
        <v>176</v>
      </c>
      <c r="E129" s="40"/>
      <c r="F129" s="236" t="s">
        <v>1447</v>
      </c>
      <c r="G129" s="40"/>
      <c r="H129" s="40"/>
      <c r="I129" s="237"/>
      <c r="J129" s="237"/>
      <c r="K129" s="40"/>
      <c r="L129" s="40"/>
      <c r="M129" s="44"/>
      <c r="N129" s="238"/>
      <c r="O129" s="239"/>
      <c r="P129" s="91"/>
      <c r="Q129" s="91"/>
      <c r="R129" s="91"/>
      <c r="S129" s="91"/>
      <c r="T129" s="91"/>
      <c r="U129" s="91"/>
      <c r="V129" s="91"/>
      <c r="W129" s="91"/>
      <c r="X129" s="92"/>
      <c r="Y129" s="38"/>
      <c r="Z129" s="38"/>
      <c r="AA129" s="38"/>
      <c r="AB129" s="38"/>
      <c r="AC129" s="38"/>
      <c r="AD129" s="38"/>
      <c r="AE129" s="38"/>
      <c r="AT129" s="17" t="s">
        <v>176</v>
      </c>
      <c r="AU129" s="17" t="s">
        <v>85</v>
      </c>
    </row>
    <row r="130" s="12" customFormat="1" ht="22.8" customHeight="1">
      <c r="A130" s="12"/>
      <c r="B130" s="204"/>
      <c r="C130" s="205"/>
      <c r="D130" s="206" t="s">
        <v>75</v>
      </c>
      <c r="E130" s="219" t="s">
        <v>200</v>
      </c>
      <c r="F130" s="219" t="s">
        <v>568</v>
      </c>
      <c r="G130" s="205"/>
      <c r="H130" s="205"/>
      <c r="I130" s="208"/>
      <c r="J130" s="208"/>
      <c r="K130" s="220">
        <f>BK130</f>
        <v>0</v>
      </c>
      <c r="L130" s="205"/>
      <c r="M130" s="210"/>
      <c r="N130" s="211"/>
      <c r="O130" s="212"/>
      <c r="P130" s="212"/>
      <c r="Q130" s="213">
        <f>SUM(Q131:Q132)</f>
        <v>0</v>
      </c>
      <c r="R130" s="213">
        <f>SUM(R131:R132)</f>
        <v>0</v>
      </c>
      <c r="S130" s="212"/>
      <c r="T130" s="214">
        <f>SUM(T131:T132)</f>
        <v>0</v>
      </c>
      <c r="U130" s="212"/>
      <c r="V130" s="214">
        <f>SUM(V131:V132)</f>
        <v>0</v>
      </c>
      <c r="W130" s="212"/>
      <c r="X130" s="215">
        <f>SUM(X131:X132)</f>
        <v>0</v>
      </c>
      <c r="Y130" s="12"/>
      <c r="Z130" s="12"/>
      <c r="AA130" s="12"/>
      <c r="AB130" s="12"/>
      <c r="AC130" s="12"/>
      <c r="AD130" s="12"/>
      <c r="AE130" s="12"/>
      <c r="AR130" s="216" t="s">
        <v>83</v>
      </c>
      <c r="AT130" s="217" t="s">
        <v>75</v>
      </c>
      <c r="AU130" s="217" t="s">
        <v>83</v>
      </c>
      <c r="AY130" s="216" t="s">
        <v>168</v>
      </c>
      <c r="BK130" s="218">
        <f>SUM(BK131:BK132)</f>
        <v>0</v>
      </c>
    </row>
    <row r="131" s="2" customFormat="1" ht="24.15" customHeight="1">
      <c r="A131" s="38"/>
      <c r="B131" s="39"/>
      <c r="C131" s="221" t="s">
        <v>85</v>
      </c>
      <c r="D131" s="221" t="s">
        <v>171</v>
      </c>
      <c r="E131" s="222" t="s">
        <v>1448</v>
      </c>
      <c r="F131" s="223" t="s">
        <v>1449</v>
      </c>
      <c r="G131" s="224" t="s">
        <v>478</v>
      </c>
      <c r="H131" s="225">
        <v>2</v>
      </c>
      <c r="I131" s="226"/>
      <c r="J131" s="226"/>
      <c r="K131" s="227">
        <f>ROUND(P131*H131,2)</f>
        <v>0</v>
      </c>
      <c r="L131" s="223" t="s">
        <v>1</v>
      </c>
      <c r="M131" s="44"/>
      <c r="N131" s="228" t="s">
        <v>1</v>
      </c>
      <c r="O131" s="229" t="s">
        <v>39</v>
      </c>
      <c r="P131" s="230">
        <f>I131+J131</f>
        <v>0</v>
      </c>
      <c r="Q131" s="230">
        <f>ROUND(I131*H131,2)</f>
        <v>0</v>
      </c>
      <c r="R131" s="230">
        <f>ROUND(J131*H131,2)</f>
        <v>0</v>
      </c>
      <c r="S131" s="91"/>
      <c r="T131" s="231">
        <f>S131*H131</f>
        <v>0</v>
      </c>
      <c r="U131" s="231">
        <v>0</v>
      </c>
      <c r="V131" s="231">
        <f>U131*H131</f>
        <v>0</v>
      </c>
      <c r="W131" s="231">
        <v>0</v>
      </c>
      <c r="X131" s="232">
        <f>W131*H131</f>
        <v>0</v>
      </c>
      <c r="Y131" s="38"/>
      <c r="Z131" s="38"/>
      <c r="AA131" s="38"/>
      <c r="AB131" s="38"/>
      <c r="AC131" s="38"/>
      <c r="AD131" s="38"/>
      <c r="AE131" s="38"/>
      <c r="AR131" s="233" t="s">
        <v>175</v>
      </c>
      <c r="AT131" s="233" t="s">
        <v>171</v>
      </c>
      <c r="AU131" s="233" t="s">
        <v>85</v>
      </c>
      <c r="AY131" s="17" t="s">
        <v>168</v>
      </c>
      <c r="BE131" s="234">
        <f>IF(O131="základní",K131,0)</f>
        <v>0</v>
      </c>
      <c r="BF131" s="234">
        <f>IF(O131="snížená",K131,0)</f>
        <v>0</v>
      </c>
      <c r="BG131" s="234">
        <f>IF(O131="zákl. přenesená",K131,0)</f>
        <v>0</v>
      </c>
      <c r="BH131" s="234">
        <f>IF(O131="sníž. přenesená",K131,0)</f>
        <v>0</v>
      </c>
      <c r="BI131" s="234">
        <f>IF(O131="nulová",K131,0)</f>
        <v>0</v>
      </c>
      <c r="BJ131" s="17" t="s">
        <v>83</v>
      </c>
      <c r="BK131" s="234">
        <f>ROUND(P131*H131,2)</f>
        <v>0</v>
      </c>
      <c r="BL131" s="17" t="s">
        <v>175</v>
      </c>
      <c r="BM131" s="233" t="s">
        <v>175</v>
      </c>
    </row>
    <row r="132" s="2" customFormat="1">
      <c r="A132" s="38"/>
      <c r="B132" s="39"/>
      <c r="C132" s="40"/>
      <c r="D132" s="235" t="s">
        <v>176</v>
      </c>
      <c r="E132" s="40"/>
      <c r="F132" s="236" t="s">
        <v>1449</v>
      </c>
      <c r="G132" s="40"/>
      <c r="H132" s="40"/>
      <c r="I132" s="237"/>
      <c r="J132" s="237"/>
      <c r="K132" s="40"/>
      <c r="L132" s="40"/>
      <c r="M132" s="44"/>
      <c r="N132" s="238"/>
      <c r="O132" s="239"/>
      <c r="P132" s="91"/>
      <c r="Q132" s="91"/>
      <c r="R132" s="91"/>
      <c r="S132" s="91"/>
      <c r="T132" s="91"/>
      <c r="U132" s="91"/>
      <c r="V132" s="91"/>
      <c r="W132" s="91"/>
      <c r="X132" s="92"/>
      <c r="Y132" s="38"/>
      <c r="Z132" s="38"/>
      <c r="AA132" s="38"/>
      <c r="AB132" s="38"/>
      <c r="AC132" s="38"/>
      <c r="AD132" s="38"/>
      <c r="AE132" s="38"/>
      <c r="AT132" s="17" t="s">
        <v>176</v>
      </c>
      <c r="AU132" s="17" t="s">
        <v>85</v>
      </c>
    </row>
    <row r="133" s="12" customFormat="1" ht="22.8" customHeight="1">
      <c r="A133" s="12"/>
      <c r="B133" s="204"/>
      <c r="C133" s="205"/>
      <c r="D133" s="206" t="s">
        <v>75</v>
      </c>
      <c r="E133" s="219" t="s">
        <v>649</v>
      </c>
      <c r="F133" s="219" t="s">
        <v>650</v>
      </c>
      <c r="G133" s="205"/>
      <c r="H133" s="205"/>
      <c r="I133" s="208"/>
      <c r="J133" s="208"/>
      <c r="K133" s="220">
        <f>BK133</f>
        <v>0</v>
      </c>
      <c r="L133" s="205"/>
      <c r="M133" s="210"/>
      <c r="N133" s="211"/>
      <c r="O133" s="212"/>
      <c r="P133" s="212"/>
      <c r="Q133" s="213">
        <f>SUM(Q134:Q145)</f>
        <v>0</v>
      </c>
      <c r="R133" s="213">
        <f>SUM(R134:R145)</f>
        <v>0</v>
      </c>
      <c r="S133" s="212"/>
      <c r="T133" s="214">
        <f>SUM(T134:T145)</f>
        <v>0</v>
      </c>
      <c r="U133" s="212"/>
      <c r="V133" s="214">
        <f>SUM(V134:V145)</f>
        <v>0</v>
      </c>
      <c r="W133" s="212"/>
      <c r="X133" s="215">
        <f>SUM(X134:X145)</f>
        <v>0</v>
      </c>
      <c r="Y133" s="12"/>
      <c r="Z133" s="12"/>
      <c r="AA133" s="12"/>
      <c r="AB133" s="12"/>
      <c r="AC133" s="12"/>
      <c r="AD133" s="12"/>
      <c r="AE133" s="12"/>
      <c r="AR133" s="216" t="s">
        <v>83</v>
      </c>
      <c r="AT133" s="217" t="s">
        <v>75</v>
      </c>
      <c r="AU133" s="217" t="s">
        <v>83</v>
      </c>
      <c r="AY133" s="216" t="s">
        <v>168</v>
      </c>
      <c r="BK133" s="218">
        <f>SUM(BK134:BK145)</f>
        <v>0</v>
      </c>
    </row>
    <row r="134" s="2" customFormat="1" ht="24.15" customHeight="1">
      <c r="A134" s="38"/>
      <c r="B134" s="39"/>
      <c r="C134" s="221" t="s">
        <v>179</v>
      </c>
      <c r="D134" s="221" t="s">
        <v>171</v>
      </c>
      <c r="E134" s="222" t="s">
        <v>1454</v>
      </c>
      <c r="F134" s="223" t="s">
        <v>1455</v>
      </c>
      <c r="G134" s="224" t="s">
        <v>226</v>
      </c>
      <c r="H134" s="225">
        <v>0.004</v>
      </c>
      <c r="I134" s="226"/>
      <c r="J134" s="226"/>
      <c r="K134" s="227">
        <f>ROUND(P134*H134,2)</f>
        <v>0</v>
      </c>
      <c r="L134" s="223" t="s">
        <v>1</v>
      </c>
      <c r="M134" s="44"/>
      <c r="N134" s="228" t="s">
        <v>1</v>
      </c>
      <c r="O134" s="229" t="s">
        <v>39</v>
      </c>
      <c r="P134" s="230">
        <f>I134+J134</f>
        <v>0</v>
      </c>
      <c r="Q134" s="230">
        <f>ROUND(I134*H134,2)</f>
        <v>0</v>
      </c>
      <c r="R134" s="230">
        <f>ROUND(J134*H134,2)</f>
        <v>0</v>
      </c>
      <c r="S134" s="91"/>
      <c r="T134" s="231">
        <f>S134*H134</f>
        <v>0</v>
      </c>
      <c r="U134" s="231">
        <v>0</v>
      </c>
      <c r="V134" s="231">
        <f>U134*H134</f>
        <v>0</v>
      </c>
      <c r="W134" s="231">
        <v>0</v>
      </c>
      <c r="X134" s="232">
        <f>W134*H134</f>
        <v>0</v>
      </c>
      <c r="Y134" s="38"/>
      <c r="Z134" s="38"/>
      <c r="AA134" s="38"/>
      <c r="AB134" s="38"/>
      <c r="AC134" s="38"/>
      <c r="AD134" s="38"/>
      <c r="AE134" s="38"/>
      <c r="AR134" s="233" t="s">
        <v>175</v>
      </c>
      <c r="AT134" s="233" t="s">
        <v>171</v>
      </c>
      <c r="AU134" s="233" t="s">
        <v>85</v>
      </c>
      <c r="AY134" s="17" t="s">
        <v>168</v>
      </c>
      <c r="BE134" s="234">
        <f>IF(O134="základní",K134,0)</f>
        <v>0</v>
      </c>
      <c r="BF134" s="234">
        <f>IF(O134="snížená",K134,0)</f>
        <v>0</v>
      </c>
      <c r="BG134" s="234">
        <f>IF(O134="zákl. přenesená",K134,0)</f>
        <v>0</v>
      </c>
      <c r="BH134" s="234">
        <f>IF(O134="sníž. přenesená",K134,0)</f>
        <v>0</v>
      </c>
      <c r="BI134" s="234">
        <f>IF(O134="nulová",K134,0)</f>
        <v>0</v>
      </c>
      <c r="BJ134" s="17" t="s">
        <v>83</v>
      </c>
      <c r="BK134" s="234">
        <f>ROUND(P134*H134,2)</f>
        <v>0</v>
      </c>
      <c r="BL134" s="17" t="s">
        <v>175</v>
      </c>
      <c r="BM134" s="233" t="s">
        <v>182</v>
      </c>
    </row>
    <row r="135" s="2" customFormat="1">
      <c r="A135" s="38"/>
      <c r="B135" s="39"/>
      <c r="C135" s="40"/>
      <c r="D135" s="235" t="s">
        <v>176</v>
      </c>
      <c r="E135" s="40"/>
      <c r="F135" s="236" t="s">
        <v>1455</v>
      </c>
      <c r="G135" s="40"/>
      <c r="H135" s="40"/>
      <c r="I135" s="237"/>
      <c r="J135" s="237"/>
      <c r="K135" s="40"/>
      <c r="L135" s="40"/>
      <c r="M135" s="44"/>
      <c r="N135" s="238"/>
      <c r="O135" s="239"/>
      <c r="P135" s="91"/>
      <c r="Q135" s="91"/>
      <c r="R135" s="91"/>
      <c r="S135" s="91"/>
      <c r="T135" s="91"/>
      <c r="U135" s="91"/>
      <c r="V135" s="91"/>
      <c r="W135" s="91"/>
      <c r="X135" s="92"/>
      <c r="Y135" s="38"/>
      <c r="Z135" s="38"/>
      <c r="AA135" s="38"/>
      <c r="AB135" s="38"/>
      <c r="AC135" s="38"/>
      <c r="AD135" s="38"/>
      <c r="AE135" s="38"/>
      <c r="AT135" s="17" t="s">
        <v>176</v>
      </c>
      <c r="AU135" s="17" t="s">
        <v>85</v>
      </c>
    </row>
    <row r="136" s="2" customFormat="1" ht="24.15" customHeight="1">
      <c r="A136" s="38"/>
      <c r="B136" s="39"/>
      <c r="C136" s="221" t="s">
        <v>175</v>
      </c>
      <c r="D136" s="221" t="s">
        <v>171</v>
      </c>
      <c r="E136" s="222" t="s">
        <v>655</v>
      </c>
      <c r="F136" s="223" t="s">
        <v>656</v>
      </c>
      <c r="G136" s="224" t="s">
        <v>226</v>
      </c>
      <c r="H136" s="225">
        <v>0.004</v>
      </c>
      <c r="I136" s="226"/>
      <c r="J136" s="226"/>
      <c r="K136" s="227">
        <f>ROUND(P136*H136,2)</f>
        <v>0</v>
      </c>
      <c r="L136" s="223" t="s">
        <v>1</v>
      </c>
      <c r="M136" s="44"/>
      <c r="N136" s="228" t="s">
        <v>1</v>
      </c>
      <c r="O136" s="229" t="s">
        <v>39</v>
      </c>
      <c r="P136" s="230">
        <f>I136+J136</f>
        <v>0</v>
      </c>
      <c r="Q136" s="230">
        <f>ROUND(I136*H136,2)</f>
        <v>0</v>
      </c>
      <c r="R136" s="230">
        <f>ROUND(J136*H136,2)</f>
        <v>0</v>
      </c>
      <c r="S136" s="91"/>
      <c r="T136" s="231">
        <f>S136*H136</f>
        <v>0</v>
      </c>
      <c r="U136" s="231">
        <v>0</v>
      </c>
      <c r="V136" s="231">
        <f>U136*H136</f>
        <v>0</v>
      </c>
      <c r="W136" s="231">
        <v>0</v>
      </c>
      <c r="X136" s="232">
        <f>W136*H136</f>
        <v>0</v>
      </c>
      <c r="Y136" s="38"/>
      <c r="Z136" s="38"/>
      <c r="AA136" s="38"/>
      <c r="AB136" s="38"/>
      <c r="AC136" s="38"/>
      <c r="AD136" s="38"/>
      <c r="AE136" s="38"/>
      <c r="AR136" s="233" t="s">
        <v>175</v>
      </c>
      <c r="AT136" s="233" t="s">
        <v>171</v>
      </c>
      <c r="AU136" s="233" t="s">
        <v>85</v>
      </c>
      <c r="AY136" s="17" t="s">
        <v>168</v>
      </c>
      <c r="BE136" s="234">
        <f>IF(O136="základní",K136,0)</f>
        <v>0</v>
      </c>
      <c r="BF136" s="234">
        <f>IF(O136="snížená",K136,0)</f>
        <v>0</v>
      </c>
      <c r="BG136" s="234">
        <f>IF(O136="zákl. přenesená",K136,0)</f>
        <v>0</v>
      </c>
      <c r="BH136" s="234">
        <f>IF(O136="sníž. přenesená",K136,0)</f>
        <v>0</v>
      </c>
      <c r="BI136" s="234">
        <f>IF(O136="nulová",K136,0)</f>
        <v>0</v>
      </c>
      <c r="BJ136" s="17" t="s">
        <v>83</v>
      </c>
      <c r="BK136" s="234">
        <f>ROUND(P136*H136,2)</f>
        <v>0</v>
      </c>
      <c r="BL136" s="17" t="s">
        <v>175</v>
      </c>
      <c r="BM136" s="233" t="s">
        <v>185</v>
      </c>
    </row>
    <row r="137" s="2" customFormat="1">
      <c r="A137" s="38"/>
      <c r="B137" s="39"/>
      <c r="C137" s="40"/>
      <c r="D137" s="235" t="s">
        <v>176</v>
      </c>
      <c r="E137" s="40"/>
      <c r="F137" s="236" t="s">
        <v>656</v>
      </c>
      <c r="G137" s="40"/>
      <c r="H137" s="40"/>
      <c r="I137" s="237"/>
      <c r="J137" s="237"/>
      <c r="K137" s="40"/>
      <c r="L137" s="40"/>
      <c r="M137" s="44"/>
      <c r="N137" s="238"/>
      <c r="O137" s="239"/>
      <c r="P137" s="91"/>
      <c r="Q137" s="91"/>
      <c r="R137" s="91"/>
      <c r="S137" s="91"/>
      <c r="T137" s="91"/>
      <c r="U137" s="91"/>
      <c r="V137" s="91"/>
      <c r="W137" s="91"/>
      <c r="X137" s="92"/>
      <c r="Y137" s="38"/>
      <c r="Z137" s="38"/>
      <c r="AA137" s="38"/>
      <c r="AB137" s="38"/>
      <c r="AC137" s="38"/>
      <c r="AD137" s="38"/>
      <c r="AE137" s="38"/>
      <c r="AT137" s="17" t="s">
        <v>176</v>
      </c>
      <c r="AU137" s="17" t="s">
        <v>85</v>
      </c>
    </row>
    <row r="138" s="2" customFormat="1" ht="24.15" customHeight="1">
      <c r="A138" s="38"/>
      <c r="B138" s="39"/>
      <c r="C138" s="221" t="s">
        <v>186</v>
      </c>
      <c r="D138" s="221" t="s">
        <v>171</v>
      </c>
      <c r="E138" s="222" t="s">
        <v>658</v>
      </c>
      <c r="F138" s="223" t="s">
        <v>659</v>
      </c>
      <c r="G138" s="224" t="s">
        <v>226</v>
      </c>
      <c r="H138" s="225">
        <v>0.08</v>
      </c>
      <c r="I138" s="226"/>
      <c r="J138" s="226"/>
      <c r="K138" s="227">
        <f>ROUND(P138*H138,2)</f>
        <v>0</v>
      </c>
      <c r="L138" s="223" t="s">
        <v>1</v>
      </c>
      <c r="M138" s="44"/>
      <c r="N138" s="228" t="s">
        <v>1</v>
      </c>
      <c r="O138" s="229" t="s">
        <v>39</v>
      </c>
      <c r="P138" s="230">
        <f>I138+J138</f>
        <v>0</v>
      </c>
      <c r="Q138" s="230">
        <f>ROUND(I138*H138,2)</f>
        <v>0</v>
      </c>
      <c r="R138" s="230">
        <f>ROUND(J138*H138,2)</f>
        <v>0</v>
      </c>
      <c r="S138" s="91"/>
      <c r="T138" s="231">
        <f>S138*H138</f>
        <v>0</v>
      </c>
      <c r="U138" s="231">
        <v>0</v>
      </c>
      <c r="V138" s="231">
        <f>U138*H138</f>
        <v>0</v>
      </c>
      <c r="W138" s="231">
        <v>0</v>
      </c>
      <c r="X138" s="232">
        <f>W138*H138</f>
        <v>0</v>
      </c>
      <c r="Y138" s="38"/>
      <c r="Z138" s="38"/>
      <c r="AA138" s="38"/>
      <c r="AB138" s="38"/>
      <c r="AC138" s="38"/>
      <c r="AD138" s="38"/>
      <c r="AE138" s="38"/>
      <c r="AR138" s="233" t="s">
        <v>175</v>
      </c>
      <c r="AT138" s="233" t="s">
        <v>171</v>
      </c>
      <c r="AU138" s="233" t="s">
        <v>85</v>
      </c>
      <c r="AY138" s="17" t="s">
        <v>168</v>
      </c>
      <c r="BE138" s="234">
        <f>IF(O138="základní",K138,0)</f>
        <v>0</v>
      </c>
      <c r="BF138" s="234">
        <f>IF(O138="snížená",K138,0)</f>
        <v>0</v>
      </c>
      <c r="BG138" s="234">
        <f>IF(O138="zákl. přenesená",K138,0)</f>
        <v>0</v>
      </c>
      <c r="BH138" s="234">
        <f>IF(O138="sníž. přenesená",K138,0)</f>
        <v>0</v>
      </c>
      <c r="BI138" s="234">
        <f>IF(O138="nulová",K138,0)</f>
        <v>0</v>
      </c>
      <c r="BJ138" s="17" t="s">
        <v>83</v>
      </c>
      <c r="BK138" s="234">
        <f>ROUND(P138*H138,2)</f>
        <v>0</v>
      </c>
      <c r="BL138" s="17" t="s">
        <v>175</v>
      </c>
      <c r="BM138" s="233" t="s">
        <v>189</v>
      </c>
    </row>
    <row r="139" s="2" customFormat="1">
      <c r="A139" s="38"/>
      <c r="B139" s="39"/>
      <c r="C139" s="40"/>
      <c r="D139" s="235" t="s">
        <v>176</v>
      </c>
      <c r="E139" s="40"/>
      <c r="F139" s="236" t="s">
        <v>659</v>
      </c>
      <c r="G139" s="40"/>
      <c r="H139" s="40"/>
      <c r="I139" s="237"/>
      <c r="J139" s="237"/>
      <c r="K139" s="40"/>
      <c r="L139" s="40"/>
      <c r="M139" s="44"/>
      <c r="N139" s="238"/>
      <c r="O139" s="239"/>
      <c r="P139" s="91"/>
      <c r="Q139" s="91"/>
      <c r="R139" s="91"/>
      <c r="S139" s="91"/>
      <c r="T139" s="91"/>
      <c r="U139" s="91"/>
      <c r="V139" s="91"/>
      <c r="W139" s="91"/>
      <c r="X139" s="92"/>
      <c r="Y139" s="38"/>
      <c r="Z139" s="38"/>
      <c r="AA139" s="38"/>
      <c r="AB139" s="38"/>
      <c r="AC139" s="38"/>
      <c r="AD139" s="38"/>
      <c r="AE139" s="38"/>
      <c r="AT139" s="17" t="s">
        <v>176</v>
      </c>
      <c r="AU139" s="17" t="s">
        <v>85</v>
      </c>
    </row>
    <row r="140" s="13" customFormat="1">
      <c r="A140" s="13"/>
      <c r="B140" s="240"/>
      <c r="C140" s="241"/>
      <c r="D140" s="235" t="s">
        <v>205</v>
      </c>
      <c r="E140" s="242" t="s">
        <v>1</v>
      </c>
      <c r="F140" s="243" t="s">
        <v>1668</v>
      </c>
      <c r="G140" s="241"/>
      <c r="H140" s="244">
        <v>0.08</v>
      </c>
      <c r="I140" s="245"/>
      <c r="J140" s="245"/>
      <c r="K140" s="241"/>
      <c r="L140" s="241"/>
      <c r="M140" s="246"/>
      <c r="N140" s="247"/>
      <c r="O140" s="248"/>
      <c r="P140" s="248"/>
      <c r="Q140" s="248"/>
      <c r="R140" s="248"/>
      <c r="S140" s="248"/>
      <c r="T140" s="248"/>
      <c r="U140" s="248"/>
      <c r="V140" s="248"/>
      <c r="W140" s="248"/>
      <c r="X140" s="249"/>
      <c r="Y140" s="13"/>
      <c r="Z140" s="13"/>
      <c r="AA140" s="13"/>
      <c r="AB140" s="13"/>
      <c r="AC140" s="13"/>
      <c r="AD140" s="13"/>
      <c r="AE140" s="13"/>
      <c r="AT140" s="250" t="s">
        <v>205</v>
      </c>
      <c r="AU140" s="250" t="s">
        <v>85</v>
      </c>
      <c r="AV140" s="13" t="s">
        <v>85</v>
      </c>
      <c r="AW140" s="13" t="s">
        <v>5</v>
      </c>
      <c r="AX140" s="13" t="s">
        <v>76</v>
      </c>
      <c r="AY140" s="250" t="s">
        <v>168</v>
      </c>
    </row>
    <row r="141" s="14" customFormat="1">
      <c r="A141" s="14"/>
      <c r="B141" s="251"/>
      <c r="C141" s="252"/>
      <c r="D141" s="235" t="s">
        <v>205</v>
      </c>
      <c r="E141" s="253" t="s">
        <v>1</v>
      </c>
      <c r="F141" s="254" t="s">
        <v>207</v>
      </c>
      <c r="G141" s="252"/>
      <c r="H141" s="255">
        <v>0.08</v>
      </c>
      <c r="I141" s="256"/>
      <c r="J141" s="256"/>
      <c r="K141" s="252"/>
      <c r="L141" s="252"/>
      <c r="M141" s="257"/>
      <c r="N141" s="258"/>
      <c r="O141" s="259"/>
      <c r="P141" s="259"/>
      <c r="Q141" s="259"/>
      <c r="R141" s="259"/>
      <c r="S141" s="259"/>
      <c r="T141" s="259"/>
      <c r="U141" s="259"/>
      <c r="V141" s="259"/>
      <c r="W141" s="259"/>
      <c r="X141" s="260"/>
      <c r="Y141" s="14"/>
      <c r="Z141" s="14"/>
      <c r="AA141" s="14"/>
      <c r="AB141" s="14"/>
      <c r="AC141" s="14"/>
      <c r="AD141" s="14"/>
      <c r="AE141" s="14"/>
      <c r="AT141" s="261" t="s">
        <v>205</v>
      </c>
      <c r="AU141" s="261" t="s">
        <v>85</v>
      </c>
      <c r="AV141" s="14" t="s">
        <v>175</v>
      </c>
      <c r="AW141" s="14" t="s">
        <v>5</v>
      </c>
      <c r="AX141" s="14" t="s">
        <v>83</v>
      </c>
      <c r="AY141" s="261" t="s">
        <v>168</v>
      </c>
    </row>
    <row r="142" s="2" customFormat="1" ht="33" customHeight="1">
      <c r="A142" s="38"/>
      <c r="B142" s="39"/>
      <c r="C142" s="221" t="s">
        <v>182</v>
      </c>
      <c r="D142" s="221" t="s">
        <v>171</v>
      </c>
      <c r="E142" s="222" t="s">
        <v>1457</v>
      </c>
      <c r="F142" s="223" t="s">
        <v>1458</v>
      </c>
      <c r="G142" s="224" t="s">
        <v>226</v>
      </c>
      <c r="H142" s="225">
        <v>0.004</v>
      </c>
      <c r="I142" s="226"/>
      <c r="J142" s="226"/>
      <c r="K142" s="227">
        <f>ROUND(P142*H142,2)</f>
        <v>0</v>
      </c>
      <c r="L142" s="223" t="s">
        <v>1</v>
      </c>
      <c r="M142" s="44"/>
      <c r="N142" s="228" t="s">
        <v>1</v>
      </c>
      <c r="O142" s="229" t="s">
        <v>39</v>
      </c>
      <c r="P142" s="230">
        <f>I142+J142</f>
        <v>0</v>
      </c>
      <c r="Q142" s="230">
        <f>ROUND(I142*H142,2)</f>
        <v>0</v>
      </c>
      <c r="R142" s="230">
        <f>ROUND(J142*H142,2)</f>
        <v>0</v>
      </c>
      <c r="S142" s="91"/>
      <c r="T142" s="231">
        <f>S142*H142</f>
        <v>0</v>
      </c>
      <c r="U142" s="231">
        <v>0</v>
      </c>
      <c r="V142" s="231">
        <f>U142*H142</f>
        <v>0</v>
      </c>
      <c r="W142" s="231">
        <v>0</v>
      </c>
      <c r="X142" s="232">
        <f>W142*H142</f>
        <v>0</v>
      </c>
      <c r="Y142" s="38"/>
      <c r="Z142" s="38"/>
      <c r="AA142" s="38"/>
      <c r="AB142" s="38"/>
      <c r="AC142" s="38"/>
      <c r="AD142" s="38"/>
      <c r="AE142" s="38"/>
      <c r="AR142" s="233" t="s">
        <v>175</v>
      </c>
      <c r="AT142" s="233" t="s">
        <v>171</v>
      </c>
      <c r="AU142" s="233" t="s">
        <v>85</v>
      </c>
      <c r="AY142" s="17" t="s">
        <v>168</v>
      </c>
      <c r="BE142" s="234">
        <f>IF(O142="základní",K142,0)</f>
        <v>0</v>
      </c>
      <c r="BF142" s="234">
        <f>IF(O142="snížená",K142,0)</f>
        <v>0</v>
      </c>
      <c r="BG142" s="234">
        <f>IF(O142="zákl. přenesená",K142,0)</f>
        <v>0</v>
      </c>
      <c r="BH142" s="234">
        <f>IF(O142="sníž. přenesená",K142,0)</f>
        <v>0</v>
      </c>
      <c r="BI142" s="234">
        <f>IF(O142="nulová",K142,0)</f>
        <v>0</v>
      </c>
      <c r="BJ142" s="17" t="s">
        <v>83</v>
      </c>
      <c r="BK142" s="234">
        <f>ROUND(P142*H142,2)</f>
        <v>0</v>
      </c>
      <c r="BL142" s="17" t="s">
        <v>175</v>
      </c>
      <c r="BM142" s="233" t="s">
        <v>9</v>
      </c>
    </row>
    <row r="143" s="2" customFormat="1">
      <c r="A143" s="38"/>
      <c r="B143" s="39"/>
      <c r="C143" s="40"/>
      <c r="D143" s="235" t="s">
        <v>176</v>
      </c>
      <c r="E143" s="40"/>
      <c r="F143" s="236" t="s">
        <v>1458</v>
      </c>
      <c r="G143" s="40"/>
      <c r="H143" s="40"/>
      <c r="I143" s="237"/>
      <c r="J143" s="237"/>
      <c r="K143" s="40"/>
      <c r="L143" s="40"/>
      <c r="M143" s="44"/>
      <c r="N143" s="238"/>
      <c r="O143" s="239"/>
      <c r="P143" s="91"/>
      <c r="Q143" s="91"/>
      <c r="R143" s="91"/>
      <c r="S143" s="91"/>
      <c r="T143" s="91"/>
      <c r="U143" s="91"/>
      <c r="V143" s="91"/>
      <c r="W143" s="91"/>
      <c r="X143" s="92"/>
      <c r="Y143" s="38"/>
      <c r="Z143" s="38"/>
      <c r="AA143" s="38"/>
      <c r="AB143" s="38"/>
      <c r="AC143" s="38"/>
      <c r="AD143" s="38"/>
      <c r="AE143" s="38"/>
      <c r="AT143" s="17" t="s">
        <v>176</v>
      </c>
      <c r="AU143" s="17" t="s">
        <v>85</v>
      </c>
    </row>
    <row r="144" s="2" customFormat="1" ht="24.15" customHeight="1">
      <c r="A144" s="38"/>
      <c r="B144" s="39"/>
      <c r="C144" s="221" t="s">
        <v>192</v>
      </c>
      <c r="D144" s="221" t="s">
        <v>171</v>
      </c>
      <c r="E144" s="222" t="s">
        <v>1459</v>
      </c>
      <c r="F144" s="223" t="s">
        <v>1460</v>
      </c>
      <c r="G144" s="224" t="s">
        <v>226</v>
      </c>
      <c r="H144" s="225">
        <v>0.004</v>
      </c>
      <c r="I144" s="226"/>
      <c r="J144" s="226"/>
      <c r="K144" s="227">
        <f>ROUND(P144*H144,2)</f>
        <v>0</v>
      </c>
      <c r="L144" s="223" t="s">
        <v>1</v>
      </c>
      <c r="M144" s="44"/>
      <c r="N144" s="228" t="s">
        <v>1</v>
      </c>
      <c r="O144" s="229" t="s">
        <v>39</v>
      </c>
      <c r="P144" s="230">
        <f>I144+J144</f>
        <v>0</v>
      </c>
      <c r="Q144" s="230">
        <f>ROUND(I144*H144,2)</f>
        <v>0</v>
      </c>
      <c r="R144" s="230">
        <f>ROUND(J144*H144,2)</f>
        <v>0</v>
      </c>
      <c r="S144" s="91"/>
      <c r="T144" s="231">
        <f>S144*H144</f>
        <v>0</v>
      </c>
      <c r="U144" s="231">
        <v>0</v>
      </c>
      <c r="V144" s="231">
        <f>U144*H144</f>
        <v>0</v>
      </c>
      <c r="W144" s="231">
        <v>0</v>
      </c>
      <c r="X144" s="232">
        <f>W144*H144</f>
        <v>0</v>
      </c>
      <c r="Y144" s="38"/>
      <c r="Z144" s="38"/>
      <c r="AA144" s="38"/>
      <c r="AB144" s="38"/>
      <c r="AC144" s="38"/>
      <c r="AD144" s="38"/>
      <c r="AE144" s="38"/>
      <c r="AR144" s="233" t="s">
        <v>175</v>
      </c>
      <c r="AT144" s="233" t="s">
        <v>171</v>
      </c>
      <c r="AU144" s="233" t="s">
        <v>85</v>
      </c>
      <c r="AY144" s="17" t="s">
        <v>168</v>
      </c>
      <c r="BE144" s="234">
        <f>IF(O144="základní",K144,0)</f>
        <v>0</v>
      </c>
      <c r="BF144" s="234">
        <f>IF(O144="snížená",K144,0)</f>
        <v>0</v>
      </c>
      <c r="BG144" s="234">
        <f>IF(O144="zákl. přenesená",K144,0)</f>
        <v>0</v>
      </c>
      <c r="BH144" s="234">
        <f>IF(O144="sníž. přenesená",K144,0)</f>
        <v>0</v>
      </c>
      <c r="BI144" s="234">
        <f>IF(O144="nulová",K144,0)</f>
        <v>0</v>
      </c>
      <c r="BJ144" s="17" t="s">
        <v>83</v>
      </c>
      <c r="BK144" s="234">
        <f>ROUND(P144*H144,2)</f>
        <v>0</v>
      </c>
      <c r="BL144" s="17" t="s">
        <v>175</v>
      </c>
      <c r="BM144" s="233" t="s">
        <v>195</v>
      </c>
    </row>
    <row r="145" s="2" customFormat="1">
      <c r="A145" s="38"/>
      <c r="B145" s="39"/>
      <c r="C145" s="40"/>
      <c r="D145" s="235" t="s">
        <v>176</v>
      </c>
      <c r="E145" s="40"/>
      <c r="F145" s="236" t="s">
        <v>1460</v>
      </c>
      <c r="G145" s="40"/>
      <c r="H145" s="40"/>
      <c r="I145" s="237"/>
      <c r="J145" s="237"/>
      <c r="K145" s="40"/>
      <c r="L145" s="40"/>
      <c r="M145" s="44"/>
      <c r="N145" s="238"/>
      <c r="O145" s="239"/>
      <c r="P145" s="91"/>
      <c r="Q145" s="91"/>
      <c r="R145" s="91"/>
      <c r="S145" s="91"/>
      <c r="T145" s="91"/>
      <c r="U145" s="91"/>
      <c r="V145" s="91"/>
      <c r="W145" s="91"/>
      <c r="X145" s="92"/>
      <c r="Y145" s="38"/>
      <c r="Z145" s="38"/>
      <c r="AA145" s="38"/>
      <c r="AB145" s="38"/>
      <c r="AC145" s="38"/>
      <c r="AD145" s="38"/>
      <c r="AE145" s="38"/>
      <c r="AT145" s="17" t="s">
        <v>176</v>
      </c>
      <c r="AU145" s="17" t="s">
        <v>85</v>
      </c>
    </row>
    <row r="146" s="12" customFormat="1" ht="22.8" customHeight="1">
      <c r="A146" s="12"/>
      <c r="B146" s="204"/>
      <c r="C146" s="205"/>
      <c r="D146" s="206" t="s">
        <v>75</v>
      </c>
      <c r="E146" s="219" t="s">
        <v>666</v>
      </c>
      <c r="F146" s="219" t="s">
        <v>667</v>
      </c>
      <c r="G146" s="205"/>
      <c r="H146" s="205"/>
      <c r="I146" s="208"/>
      <c r="J146" s="208"/>
      <c r="K146" s="220">
        <f>BK146</f>
        <v>0</v>
      </c>
      <c r="L146" s="205"/>
      <c r="M146" s="210"/>
      <c r="N146" s="211"/>
      <c r="O146" s="212"/>
      <c r="P146" s="212"/>
      <c r="Q146" s="213">
        <f>SUM(Q147:Q148)</f>
        <v>0</v>
      </c>
      <c r="R146" s="213">
        <f>SUM(R147:R148)</f>
        <v>0</v>
      </c>
      <c r="S146" s="212"/>
      <c r="T146" s="214">
        <f>SUM(T147:T148)</f>
        <v>0</v>
      </c>
      <c r="U146" s="212"/>
      <c r="V146" s="214">
        <f>SUM(V147:V148)</f>
        <v>0</v>
      </c>
      <c r="W146" s="212"/>
      <c r="X146" s="215">
        <f>SUM(X147:X148)</f>
        <v>0</v>
      </c>
      <c r="Y146" s="12"/>
      <c r="Z146" s="12"/>
      <c r="AA146" s="12"/>
      <c r="AB146" s="12"/>
      <c r="AC146" s="12"/>
      <c r="AD146" s="12"/>
      <c r="AE146" s="12"/>
      <c r="AR146" s="216" t="s">
        <v>83</v>
      </c>
      <c r="AT146" s="217" t="s">
        <v>75</v>
      </c>
      <c r="AU146" s="217" t="s">
        <v>83</v>
      </c>
      <c r="AY146" s="216" t="s">
        <v>168</v>
      </c>
      <c r="BK146" s="218">
        <f>SUM(BK147:BK148)</f>
        <v>0</v>
      </c>
    </row>
    <row r="147" s="2" customFormat="1" ht="24.15" customHeight="1">
      <c r="A147" s="38"/>
      <c r="B147" s="39"/>
      <c r="C147" s="221" t="s">
        <v>185</v>
      </c>
      <c r="D147" s="221" t="s">
        <v>171</v>
      </c>
      <c r="E147" s="222" t="s">
        <v>1461</v>
      </c>
      <c r="F147" s="223" t="s">
        <v>1462</v>
      </c>
      <c r="G147" s="224" t="s">
        <v>226</v>
      </c>
      <c r="H147" s="225">
        <v>0.493</v>
      </c>
      <c r="I147" s="226"/>
      <c r="J147" s="226"/>
      <c r="K147" s="227">
        <f>ROUND(P147*H147,2)</f>
        <v>0</v>
      </c>
      <c r="L147" s="223" t="s">
        <v>1</v>
      </c>
      <c r="M147" s="44"/>
      <c r="N147" s="228" t="s">
        <v>1</v>
      </c>
      <c r="O147" s="229" t="s">
        <v>39</v>
      </c>
      <c r="P147" s="230">
        <f>I147+J147</f>
        <v>0</v>
      </c>
      <c r="Q147" s="230">
        <f>ROUND(I147*H147,2)</f>
        <v>0</v>
      </c>
      <c r="R147" s="230">
        <f>ROUND(J147*H147,2)</f>
        <v>0</v>
      </c>
      <c r="S147" s="91"/>
      <c r="T147" s="231">
        <f>S147*H147</f>
        <v>0</v>
      </c>
      <c r="U147" s="231">
        <v>0</v>
      </c>
      <c r="V147" s="231">
        <f>U147*H147</f>
        <v>0</v>
      </c>
      <c r="W147" s="231">
        <v>0</v>
      </c>
      <c r="X147" s="232">
        <f>W147*H147</f>
        <v>0</v>
      </c>
      <c r="Y147" s="38"/>
      <c r="Z147" s="38"/>
      <c r="AA147" s="38"/>
      <c r="AB147" s="38"/>
      <c r="AC147" s="38"/>
      <c r="AD147" s="38"/>
      <c r="AE147" s="38"/>
      <c r="AR147" s="233" t="s">
        <v>175</v>
      </c>
      <c r="AT147" s="233" t="s">
        <v>171</v>
      </c>
      <c r="AU147" s="233" t="s">
        <v>85</v>
      </c>
      <c r="AY147" s="17" t="s">
        <v>168</v>
      </c>
      <c r="BE147" s="234">
        <f>IF(O147="základní",K147,0)</f>
        <v>0</v>
      </c>
      <c r="BF147" s="234">
        <f>IF(O147="snížená",K147,0)</f>
        <v>0</v>
      </c>
      <c r="BG147" s="234">
        <f>IF(O147="zákl. přenesená",K147,0)</f>
        <v>0</v>
      </c>
      <c r="BH147" s="234">
        <f>IF(O147="sníž. přenesená",K147,0)</f>
        <v>0</v>
      </c>
      <c r="BI147" s="234">
        <f>IF(O147="nulová",K147,0)</f>
        <v>0</v>
      </c>
      <c r="BJ147" s="17" t="s">
        <v>83</v>
      </c>
      <c r="BK147" s="234">
        <f>ROUND(P147*H147,2)</f>
        <v>0</v>
      </c>
      <c r="BL147" s="17" t="s">
        <v>175</v>
      </c>
      <c r="BM147" s="233" t="s">
        <v>198</v>
      </c>
    </row>
    <row r="148" s="2" customFormat="1">
      <c r="A148" s="38"/>
      <c r="B148" s="39"/>
      <c r="C148" s="40"/>
      <c r="D148" s="235" t="s">
        <v>176</v>
      </c>
      <c r="E148" s="40"/>
      <c r="F148" s="236" t="s">
        <v>1462</v>
      </c>
      <c r="G148" s="40"/>
      <c r="H148" s="40"/>
      <c r="I148" s="237"/>
      <c r="J148" s="237"/>
      <c r="K148" s="40"/>
      <c r="L148" s="40"/>
      <c r="M148" s="44"/>
      <c r="N148" s="238"/>
      <c r="O148" s="239"/>
      <c r="P148" s="91"/>
      <c r="Q148" s="91"/>
      <c r="R148" s="91"/>
      <c r="S148" s="91"/>
      <c r="T148" s="91"/>
      <c r="U148" s="91"/>
      <c r="V148" s="91"/>
      <c r="W148" s="91"/>
      <c r="X148" s="92"/>
      <c r="Y148" s="38"/>
      <c r="Z148" s="38"/>
      <c r="AA148" s="38"/>
      <c r="AB148" s="38"/>
      <c r="AC148" s="38"/>
      <c r="AD148" s="38"/>
      <c r="AE148" s="38"/>
      <c r="AT148" s="17" t="s">
        <v>176</v>
      </c>
      <c r="AU148" s="17" t="s">
        <v>85</v>
      </c>
    </row>
    <row r="149" s="12" customFormat="1" ht="25.92" customHeight="1">
      <c r="A149" s="12"/>
      <c r="B149" s="204"/>
      <c r="C149" s="205"/>
      <c r="D149" s="206" t="s">
        <v>75</v>
      </c>
      <c r="E149" s="207" t="s">
        <v>671</v>
      </c>
      <c r="F149" s="207" t="s">
        <v>672</v>
      </c>
      <c r="G149" s="205"/>
      <c r="H149" s="205"/>
      <c r="I149" s="208"/>
      <c r="J149" s="208"/>
      <c r="K149" s="209">
        <f>BK149</f>
        <v>0</v>
      </c>
      <c r="L149" s="205"/>
      <c r="M149" s="210"/>
      <c r="N149" s="211"/>
      <c r="O149" s="212"/>
      <c r="P149" s="212"/>
      <c r="Q149" s="213">
        <f>Q150+Q161+Q172</f>
        <v>0</v>
      </c>
      <c r="R149" s="213">
        <f>R150+R161+R172</f>
        <v>0</v>
      </c>
      <c r="S149" s="212"/>
      <c r="T149" s="214">
        <f>T150+T161+T172</f>
        <v>0</v>
      </c>
      <c r="U149" s="212"/>
      <c r="V149" s="214">
        <f>V150+V161+V172</f>
        <v>0</v>
      </c>
      <c r="W149" s="212"/>
      <c r="X149" s="215">
        <f>X150+X161+X172</f>
        <v>0</v>
      </c>
      <c r="Y149" s="12"/>
      <c r="Z149" s="12"/>
      <c r="AA149" s="12"/>
      <c r="AB149" s="12"/>
      <c r="AC149" s="12"/>
      <c r="AD149" s="12"/>
      <c r="AE149" s="12"/>
      <c r="AR149" s="216" t="s">
        <v>85</v>
      </c>
      <c r="AT149" s="217" t="s">
        <v>75</v>
      </c>
      <c r="AU149" s="217" t="s">
        <v>76</v>
      </c>
      <c r="AY149" s="216" t="s">
        <v>168</v>
      </c>
      <c r="BK149" s="218">
        <f>BK150+BK161+BK172</f>
        <v>0</v>
      </c>
    </row>
    <row r="150" s="12" customFormat="1" ht="22.8" customHeight="1">
      <c r="A150" s="12"/>
      <c r="B150" s="204"/>
      <c r="C150" s="205"/>
      <c r="D150" s="206" t="s">
        <v>75</v>
      </c>
      <c r="E150" s="219" t="s">
        <v>1594</v>
      </c>
      <c r="F150" s="219" t="s">
        <v>1595</v>
      </c>
      <c r="G150" s="205"/>
      <c r="H150" s="205"/>
      <c r="I150" s="208"/>
      <c r="J150" s="208"/>
      <c r="K150" s="220">
        <f>BK150</f>
        <v>0</v>
      </c>
      <c r="L150" s="205"/>
      <c r="M150" s="210"/>
      <c r="N150" s="211"/>
      <c r="O150" s="212"/>
      <c r="P150" s="212"/>
      <c r="Q150" s="213">
        <f>SUM(Q151:Q160)</f>
        <v>0</v>
      </c>
      <c r="R150" s="213">
        <f>SUM(R151:R160)</f>
        <v>0</v>
      </c>
      <c r="S150" s="212"/>
      <c r="T150" s="214">
        <f>SUM(T151:T160)</f>
        <v>0</v>
      </c>
      <c r="U150" s="212"/>
      <c r="V150" s="214">
        <f>SUM(V151:V160)</f>
        <v>0</v>
      </c>
      <c r="W150" s="212"/>
      <c r="X150" s="215">
        <f>SUM(X151:X160)</f>
        <v>0</v>
      </c>
      <c r="Y150" s="12"/>
      <c r="Z150" s="12"/>
      <c r="AA150" s="12"/>
      <c r="AB150" s="12"/>
      <c r="AC150" s="12"/>
      <c r="AD150" s="12"/>
      <c r="AE150" s="12"/>
      <c r="AR150" s="216" t="s">
        <v>85</v>
      </c>
      <c r="AT150" s="217" t="s">
        <v>75</v>
      </c>
      <c r="AU150" s="217" t="s">
        <v>83</v>
      </c>
      <c r="AY150" s="216" t="s">
        <v>168</v>
      </c>
      <c r="BK150" s="218">
        <f>SUM(BK151:BK160)</f>
        <v>0</v>
      </c>
    </row>
    <row r="151" s="2" customFormat="1" ht="24.15" customHeight="1">
      <c r="A151" s="38"/>
      <c r="B151" s="39"/>
      <c r="C151" s="221" t="s">
        <v>200</v>
      </c>
      <c r="D151" s="221" t="s">
        <v>171</v>
      </c>
      <c r="E151" s="222" t="s">
        <v>1669</v>
      </c>
      <c r="F151" s="223" t="s">
        <v>1670</v>
      </c>
      <c r="G151" s="224" t="s">
        <v>478</v>
      </c>
      <c r="H151" s="225">
        <v>65</v>
      </c>
      <c r="I151" s="226"/>
      <c r="J151" s="226"/>
      <c r="K151" s="227">
        <f>ROUND(P151*H151,2)</f>
        <v>0</v>
      </c>
      <c r="L151" s="223" t="s">
        <v>1</v>
      </c>
      <c r="M151" s="44"/>
      <c r="N151" s="228" t="s">
        <v>1</v>
      </c>
      <c r="O151" s="229" t="s">
        <v>39</v>
      </c>
      <c r="P151" s="230">
        <f>I151+J151</f>
        <v>0</v>
      </c>
      <c r="Q151" s="230">
        <f>ROUND(I151*H151,2)</f>
        <v>0</v>
      </c>
      <c r="R151" s="230">
        <f>ROUND(J151*H151,2)</f>
        <v>0</v>
      </c>
      <c r="S151" s="91"/>
      <c r="T151" s="231">
        <f>S151*H151</f>
        <v>0</v>
      </c>
      <c r="U151" s="231">
        <v>0</v>
      </c>
      <c r="V151" s="231">
        <f>U151*H151</f>
        <v>0</v>
      </c>
      <c r="W151" s="231">
        <v>0</v>
      </c>
      <c r="X151" s="232">
        <f>W151*H151</f>
        <v>0</v>
      </c>
      <c r="Y151" s="38"/>
      <c r="Z151" s="38"/>
      <c r="AA151" s="38"/>
      <c r="AB151" s="38"/>
      <c r="AC151" s="38"/>
      <c r="AD151" s="38"/>
      <c r="AE151" s="38"/>
      <c r="AR151" s="233" t="s">
        <v>198</v>
      </c>
      <c r="AT151" s="233" t="s">
        <v>171</v>
      </c>
      <c r="AU151" s="233" t="s">
        <v>85</v>
      </c>
      <c r="AY151" s="17" t="s">
        <v>168</v>
      </c>
      <c r="BE151" s="234">
        <f>IF(O151="základní",K151,0)</f>
        <v>0</v>
      </c>
      <c r="BF151" s="234">
        <f>IF(O151="snížená",K151,0)</f>
        <v>0</v>
      </c>
      <c r="BG151" s="234">
        <f>IF(O151="zákl. přenesená",K151,0)</f>
        <v>0</v>
      </c>
      <c r="BH151" s="234">
        <f>IF(O151="sníž. přenesená",K151,0)</f>
        <v>0</v>
      </c>
      <c r="BI151" s="234">
        <f>IF(O151="nulová",K151,0)</f>
        <v>0</v>
      </c>
      <c r="BJ151" s="17" t="s">
        <v>83</v>
      </c>
      <c r="BK151" s="234">
        <f>ROUND(P151*H151,2)</f>
        <v>0</v>
      </c>
      <c r="BL151" s="17" t="s">
        <v>198</v>
      </c>
      <c r="BM151" s="233" t="s">
        <v>204</v>
      </c>
    </row>
    <row r="152" s="2" customFormat="1">
      <c r="A152" s="38"/>
      <c r="B152" s="39"/>
      <c r="C152" s="40"/>
      <c r="D152" s="235" t="s">
        <v>176</v>
      </c>
      <c r="E152" s="40"/>
      <c r="F152" s="236" t="s">
        <v>1670</v>
      </c>
      <c r="G152" s="40"/>
      <c r="H152" s="40"/>
      <c r="I152" s="237"/>
      <c r="J152" s="237"/>
      <c r="K152" s="40"/>
      <c r="L152" s="40"/>
      <c r="M152" s="44"/>
      <c r="N152" s="238"/>
      <c r="O152" s="239"/>
      <c r="P152" s="91"/>
      <c r="Q152" s="91"/>
      <c r="R152" s="91"/>
      <c r="S152" s="91"/>
      <c r="T152" s="91"/>
      <c r="U152" s="91"/>
      <c r="V152" s="91"/>
      <c r="W152" s="91"/>
      <c r="X152" s="92"/>
      <c r="Y152" s="38"/>
      <c r="Z152" s="38"/>
      <c r="AA152" s="38"/>
      <c r="AB152" s="38"/>
      <c r="AC152" s="38"/>
      <c r="AD152" s="38"/>
      <c r="AE152" s="38"/>
      <c r="AT152" s="17" t="s">
        <v>176</v>
      </c>
      <c r="AU152" s="17" t="s">
        <v>85</v>
      </c>
    </row>
    <row r="153" s="2" customFormat="1" ht="16.5" customHeight="1">
      <c r="A153" s="38"/>
      <c r="B153" s="39"/>
      <c r="C153" s="262" t="s">
        <v>189</v>
      </c>
      <c r="D153" s="262" t="s">
        <v>304</v>
      </c>
      <c r="E153" s="263" t="s">
        <v>1671</v>
      </c>
      <c r="F153" s="264" t="s">
        <v>1672</v>
      </c>
      <c r="G153" s="265" t="s">
        <v>292</v>
      </c>
      <c r="H153" s="266">
        <v>130</v>
      </c>
      <c r="I153" s="267"/>
      <c r="J153" s="268"/>
      <c r="K153" s="269">
        <f>ROUND(P153*H153,2)</f>
        <v>0</v>
      </c>
      <c r="L153" s="264" t="s">
        <v>1</v>
      </c>
      <c r="M153" s="270"/>
      <c r="N153" s="271" t="s">
        <v>1</v>
      </c>
      <c r="O153" s="229" t="s">
        <v>39</v>
      </c>
      <c r="P153" s="230">
        <f>I153+J153</f>
        <v>0</v>
      </c>
      <c r="Q153" s="230">
        <f>ROUND(I153*H153,2)</f>
        <v>0</v>
      </c>
      <c r="R153" s="230">
        <f>ROUND(J153*H153,2)</f>
        <v>0</v>
      </c>
      <c r="S153" s="91"/>
      <c r="T153" s="231">
        <f>S153*H153</f>
        <v>0</v>
      </c>
      <c r="U153" s="231">
        <v>0</v>
      </c>
      <c r="V153" s="231">
        <f>U153*H153</f>
        <v>0</v>
      </c>
      <c r="W153" s="231">
        <v>0</v>
      </c>
      <c r="X153" s="232">
        <f>W153*H153</f>
        <v>0</v>
      </c>
      <c r="Y153" s="38"/>
      <c r="Z153" s="38"/>
      <c r="AA153" s="38"/>
      <c r="AB153" s="38"/>
      <c r="AC153" s="38"/>
      <c r="AD153" s="38"/>
      <c r="AE153" s="38"/>
      <c r="AR153" s="233" t="s">
        <v>236</v>
      </c>
      <c r="AT153" s="233" t="s">
        <v>304</v>
      </c>
      <c r="AU153" s="233" t="s">
        <v>85</v>
      </c>
      <c r="AY153" s="17" t="s">
        <v>168</v>
      </c>
      <c r="BE153" s="234">
        <f>IF(O153="základní",K153,0)</f>
        <v>0</v>
      </c>
      <c r="BF153" s="234">
        <f>IF(O153="snížená",K153,0)</f>
        <v>0</v>
      </c>
      <c r="BG153" s="234">
        <f>IF(O153="zákl. přenesená",K153,0)</f>
        <v>0</v>
      </c>
      <c r="BH153" s="234">
        <f>IF(O153="sníž. přenesená",K153,0)</f>
        <v>0</v>
      </c>
      <c r="BI153" s="234">
        <f>IF(O153="nulová",K153,0)</f>
        <v>0</v>
      </c>
      <c r="BJ153" s="17" t="s">
        <v>83</v>
      </c>
      <c r="BK153" s="234">
        <f>ROUND(P153*H153,2)</f>
        <v>0</v>
      </c>
      <c r="BL153" s="17" t="s">
        <v>198</v>
      </c>
      <c r="BM153" s="233" t="s">
        <v>211</v>
      </c>
    </row>
    <row r="154" s="2" customFormat="1">
      <c r="A154" s="38"/>
      <c r="B154" s="39"/>
      <c r="C154" s="40"/>
      <c r="D154" s="235" t="s">
        <v>176</v>
      </c>
      <c r="E154" s="40"/>
      <c r="F154" s="236" t="s">
        <v>1672</v>
      </c>
      <c r="G154" s="40"/>
      <c r="H154" s="40"/>
      <c r="I154" s="237"/>
      <c r="J154" s="237"/>
      <c r="K154" s="40"/>
      <c r="L154" s="40"/>
      <c r="M154" s="44"/>
      <c r="N154" s="238"/>
      <c r="O154" s="239"/>
      <c r="P154" s="91"/>
      <c r="Q154" s="91"/>
      <c r="R154" s="91"/>
      <c r="S154" s="91"/>
      <c r="T154" s="91"/>
      <c r="U154" s="91"/>
      <c r="V154" s="91"/>
      <c r="W154" s="91"/>
      <c r="X154" s="92"/>
      <c r="Y154" s="38"/>
      <c r="Z154" s="38"/>
      <c r="AA154" s="38"/>
      <c r="AB154" s="38"/>
      <c r="AC154" s="38"/>
      <c r="AD154" s="38"/>
      <c r="AE154" s="38"/>
      <c r="AT154" s="17" t="s">
        <v>176</v>
      </c>
      <c r="AU154" s="17" t="s">
        <v>85</v>
      </c>
    </row>
    <row r="155" s="2" customFormat="1" ht="21.75" customHeight="1">
      <c r="A155" s="38"/>
      <c r="B155" s="39"/>
      <c r="C155" s="221" t="s">
        <v>169</v>
      </c>
      <c r="D155" s="221" t="s">
        <v>171</v>
      </c>
      <c r="E155" s="222" t="s">
        <v>1673</v>
      </c>
      <c r="F155" s="223" t="s">
        <v>1674</v>
      </c>
      <c r="G155" s="224" t="s">
        <v>478</v>
      </c>
      <c r="H155" s="225">
        <v>65</v>
      </c>
      <c r="I155" s="226"/>
      <c r="J155" s="226"/>
      <c r="K155" s="227">
        <f>ROUND(P155*H155,2)</f>
        <v>0</v>
      </c>
      <c r="L155" s="223" t="s">
        <v>1</v>
      </c>
      <c r="M155" s="44"/>
      <c r="N155" s="228" t="s">
        <v>1</v>
      </c>
      <c r="O155" s="229" t="s">
        <v>39</v>
      </c>
      <c r="P155" s="230">
        <f>I155+J155</f>
        <v>0</v>
      </c>
      <c r="Q155" s="230">
        <f>ROUND(I155*H155,2)</f>
        <v>0</v>
      </c>
      <c r="R155" s="230">
        <f>ROUND(J155*H155,2)</f>
        <v>0</v>
      </c>
      <c r="S155" s="91"/>
      <c r="T155" s="231">
        <f>S155*H155</f>
        <v>0</v>
      </c>
      <c r="U155" s="231">
        <v>0</v>
      </c>
      <c r="V155" s="231">
        <f>U155*H155</f>
        <v>0</v>
      </c>
      <c r="W155" s="231">
        <v>0</v>
      </c>
      <c r="X155" s="232">
        <f>W155*H155</f>
        <v>0</v>
      </c>
      <c r="Y155" s="38"/>
      <c r="Z155" s="38"/>
      <c r="AA155" s="38"/>
      <c r="AB155" s="38"/>
      <c r="AC155" s="38"/>
      <c r="AD155" s="38"/>
      <c r="AE155" s="38"/>
      <c r="AR155" s="233" t="s">
        <v>198</v>
      </c>
      <c r="AT155" s="233" t="s">
        <v>171</v>
      </c>
      <c r="AU155" s="233" t="s">
        <v>85</v>
      </c>
      <c r="AY155" s="17" t="s">
        <v>168</v>
      </c>
      <c r="BE155" s="234">
        <f>IF(O155="základní",K155,0)</f>
        <v>0</v>
      </c>
      <c r="BF155" s="234">
        <f>IF(O155="snížená",K155,0)</f>
        <v>0</v>
      </c>
      <c r="BG155" s="234">
        <f>IF(O155="zákl. přenesená",K155,0)</f>
        <v>0</v>
      </c>
      <c r="BH155" s="234">
        <f>IF(O155="sníž. přenesená",K155,0)</f>
        <v>0</v>
      </c>
      <c r="BI155" s="234">
        <f>IF(O155="nulová",K155,0)</f>
        <v>0</v>
      </c>
      <c r="BJ155" s="17" t="s">
        <v>83</v>
      </c>
      <c r="BK155" s="234">
        <f>ROUND(P155*H155,2)</f>
        <v>0</v>
      </c>
      <c r="BL155" s="17" t="s">
        <v>198</v>
      </c>
      <c r="BM155" s="233" t="s">
        <v>215</v>
      </c>
    </row>
    <row r="156" s="2" customFormat="1">
      <c r="A156" s="38"/>
      <c r="B156" s="39"/>
      <c r="C156" s="40"/>
      <c r="D156" s="235" t="s">
        <v>176</v>
      </c>
      <c r="E156" s="40"/>
      <c r="F156" s="236" t="s">
        <v>1674</v>
      </c>
      <c r="G156" s="40"/>
      <c r="H156" s="40"/>
      <c r="I156" s="237"/>
      <c r="J156" s="237"/>
      <c r="K156" s="40"/>
      <c r="L156" s="40"/>
      <c r="M156" s="44"/>
      <c r="N156" s="238"/>
      <c r="O156" s="239"/>
      <c r="P156" s="91"/>
      <c r="Q156" s="91"/>
      <c r="R156" s="91"/>
      <c r="S156" s="91"/>
      <c r="T156" s="91"/>
      <c r="U156" s="91"/>
      <c r="V156" s="91"/>
      <c r="W156" s="91"/>
      <c r="X156" s="92"/>
      <c r="Y156" s="38"/>
      <c r="Z156" s="38"/>
      <c r="AA156" s="38"/>
      <c r="AB156" s="38"/>
      <c r="AC156" s="38"/>
      <c r="AD156" s="38"/>
      <c r="AE156" s="38"/>
      <c r="AT156" s="17" t="s">
        <v>176</v>
      </c>
      <c r="AU156" s="17" t="s">
        <v>85</v>
      </c>
    </row>
    <row r="157" s="2" customFormat="1" ht="33" customHeight="1">
      <c r="A157" s="38"/>
      <c r="B157" s="39"/>
      <c r="C157" s="221" t="s">
        <v>9</v>
      </c>
      <c r="D157" s="221" t="s">
        <v>171</v>
      </c>
      <c r="E157" s="222" t="s">
        <v>1675</v>
      </c>
      <c r="F157" s="223" t="s">
        <v>1676</v>
      </c>
      <c r="G157" s="224" t="s">
        <v>478</v>
      </c>
      <c r="H157" s="225">
        <v>65</v>
      </c>
      <c r="I157" s="226"/>
      <c r="J157" s="226"/>
      <c r="K157" s="227">
        <f>ROUND(P157*H157,2)</f>
        <v>0</v>
      </c>
      <c r="L157" s="223" t="s">
        <v>1</v>
      </c>
      <c r="M157" s="44"/>
      <c r="N157" s="228" t="s">
        <v>1</v>
      </c>
      <c r="O157" s="229" t="s">
        <v>39</v>
      </c>
      <c r="P157" s="230">
        <f>I157+J157</f>
        <v>0</v>
      </c>
      <c r="Q157" s="230">
        <f>ROUND(I157*H157,2)</f>
        <v>0</v>
      </c>
      <c r="R157" s="230">
        <f>ROUND(J157*H157,2)</f>
        <v>0</v>
      </c>
      <c r="S157" s="91"/>
      <c r="T157" s="231">
        <f>S157*H157</f>
        <v>0</v>
      </c>
      <c r="U157" s="231">
        <v>0</v>
      </c>
      <c r="V157" s="231">
        <f>U157*H157</f>
        <v>0</v>
      </c>
      <c r="W157" s="231">
        <v>0</v>
      </c>
      <c r="X157" s="232">
        <f>W157*H157</f>
        <v>0</v>
      </c>
      <c r="Y157" s="38"/>
      <c r="Z157" s="38"/>
      <c r="AA157" s="38"/>
      <c r="AB157" s="38"/>
      <c r="AC157" s="38"/>
      <c r="AD157" s="38"/>
      <c r="AE157" s="38"/>
      <c r="AR157" s="233" t="s">
        <v>198</v>
      </c>
      <c r="AT157" s="233" t="s">
        <v>171</v>
      </c>
      <c r="AU157" s="233" t="s">
        <v>85</v>
      </c>
      <c r="AY157" s="17" t="s">
        <v>168</v>
      </c>
      <c r="BE157" s="234">
        <f>IF(O157="základní",K157,0)</f>
        <v>0</v>
      </c>
      <c r="BF157" s="234">
        <f>IF(O157="snížená",K157,0)</f>
        <v>0</v>
      </c>
      <c r="BG157" s="234">
        <f>IF(O157="zákl. přenesená",K157,0)</f>
        <v>0</v>
      </c>
      <c r="BH157" s="234">
        <f>IF(O157="sníž. přenesená",K157,0)</f>
        <v>0</v>
      </c>
      <c r="BI157" s="234">
        <f>IF(O157="nulová",K157,0)</f>
        <v>0</v>
      </c>
      <c r="BJ157" s="17" t="s">
        <v>83</v>
      </c>
      <c r="BK157" s="234">
        <f>ROUND(P157*H157,2)</f>
        <v>0</v>
      </c>
      <c r="BL157" s="17" t="s">
        <v>198</v>
      </c>
      <c r="BM157" s="233" t="s">
        <v>219</v>
      </c>
    </row>
    <row r="158" s="2" customFormat="1">
      <c r="A158" s="38"/>
      <c r="B158" s="39"/>
      <c r="C158" s="40"/>
      <c r="D158" s="235" t="s">
        <v>176</v>
      </c>
      <c r="E158" s="40"/>
      <c r="F158" s="236" t="s">
        <v>1676</v>
      </c>
      <c r="G158" s="40"/>
      <c r="H158" s="40"/>
      <c r="I158" s="237"/>
      <c r="J158" s="237"/>
      <c r="K158" s="40"/>
      <c r="L158" s="40"/>
      <c r="M158" s="44"/>
      <c r="N158" s="238"/>
      <c r="O158" s="239"/>
      <c r="P158" s="91"/>
      <c r="Q158" s="91"/>
      <c r="R158" s="91"/>
      <c r="S158" s="91"/>
      <c r="T158" s="91"/>
      <c r="U158" s="91"/>
      <c r="V158" s="91"/>
      <c r="W158" s="91"/>
      <c r="X158" s="92"/>
      <c r="Y158" s="38"/>
      <c r="Z158" s="38"/>
      <c r="AA158" s="38"/>
      <c r="AB158" s="38"/>
      <c r="AC158" s="38"/>
      <c r="AD158" s="38"/>
      <c r="AE158" s="38"/>
      <c r="AT158" s="17" t="s">
        <v>176</v>
      </c>
      <c r="AU158" s="17" t="s">
        <v>85</v>
      </c>
    </row>
    <row r="159" s="2" customFormat="1" ht="33" customHeight="1">
      <c r="A159" s="38"/>
      <c r="B159" s="39"/>
      <c r="C159" s="221" t="s">
        <v>220</v>
      </c>
      <c r="D159" s="221" t="s">
        <v>171</v>
      </c>
      <c r="E159" s="222" t="s">
        <v>1604</v>
      </c>
      <c r="F159" s="223" t="s">
        <v>1605</v>
      </c>
      <c r="G159" s="224" t="s">
        <v>226</v>
      </c>
      <c r="H159" s="225">
        <v>0.107</v>
      </c>
      <c r="I159" s="226"/>
      <c r="J159" s="226"/>
      <c r="K159" s="227">
        <f>ROUND(P159*H159,2)</f>
        <v>0</v>
      </c>
      <c r="L159" s="223" t="s">
        <v>1</v>
      </c>
      <c r="M159" s="44"/>
      <c r="N159" s="228" t="s">
        <v>1</v>
      </c>
      <c r="O159" s="229" t="s">
        <v>39</v>
      </c>
      <c r="P159" s="230">
        <f>I159+J159</f>
        <v>0</v>
      </c>
      <c r="Q159" s="230">
        <f>ROUND(I159*H159,2)</f>
        <v>0</v>
      </c>
      <c r="R159" s="230">
        <f>ROUND(J159*H159,2)</f>
        <v>0</v>
      </c>
      <c r="S159" s="91"/>
      <c r="T159" s="231">
        <f>S159*H159</f>
        <v>0</v>
      </c>
      <c r="U159" s="231">
        <v>0</v>
      </c>
      <c r="V159" s="231">
        <f>U159*H159</f>
        <v>0</v>
      </c>
      <c r="W159" s="231">
        <v>0</v>
      </c>
      <c r="X159" s="232">
        <f>W159*H159</f>
        <v>0</v>
      </c>
      <c r="Y159" s="38"/>
      <c r="Z159" s="38"/>
      <c r="AA159" s="38"/>
      <c r="AB159" s="38"/>
      <c r="AC159" s="38"/>
      <c r="AD159" s="38"/>
      <c r="AE159" s="38"/>
      <c r="AR159" s="233" t="s">
        <v>198</v>
      </c>
      <c r="AT159" s="233" t="s">
        <v>171</v>
      </c>
      <c r="AU159" s="233" t="s">
        <v>85</v>
      </c>
      <c r="AY159" s="17" t="s">
        <v>168</v>
      </c>
      <c r="BE159" s="234">
        <f>IF(O159="základní",K159,0)</f>
        <v>0</v>
      </c>
      <c r="BF159" s="234">
        <f>IF(O159="snížená",K159,0)</f>
        <v>0</v>
      </c>
      <c r="BG159" s="234">
        <f>IF(O159="zákl. přenesená",K159,0)</f>
        <v>0</v>
      </c>
      <c r="BH159" s="234">
        <f>IF(O159="sníž. přenesená",K159,0)</f>
        <v>0</v>
      </c>
      <c r="BI159" s="234">
        <f>IF(O159="nulová",K159,0)</f>
        <v>0</v>
      </c>
      <c r="BJ159" s="17" t="s">
        <v>83</v>
      </c>
      <c r="BK159" s="234">
        <f>ROUND(P159*H159,2)</f>
        <v>0</v>
      </c>
      <c r="BL159" s="17" t="s">
        <v>198</v>
      </c>
      <c r="BM159" s="233" t="s">
        <v>223</v>
      </c>
    </row>
    <row r="160" s="2" customFormat="1">
      <c r="A160" s="38"/>
      <c r="B160" s="39"/>
      <c r="C160" s="40"/>
      <c r="D160" s="235" t="s">
        <v>176</v>
      </c>
      <c r="E160" s="40"/>
      <c r="F160" s="236" t="s">
        <v>1605</v>
      </c>
      <c r="G160" s="40"/>
      <c r="H160" s="40"/>
      <c r="I160" s="237"/>
      <c r="J160" s="237"/>
      <c r="K160" s="40"/>
      <c r="L160" s="40"/>
      <c r="M160" s="44"/>
      <c r="N160" s="238"/>
      <c r="O160" s="239"/>
      <c r="P160" s="91"/>
      <c r="Q160" s="91"/>
      <c r="R160" s="91"/>
      <c r="S160" s="91"/>
      <c r="T160" s="91"/>
      <c r="U160" s="91"/>
      <c r="V160" s="91"/>
      <c r="W160" s="91"/>
      <c r="X160" s="92"/>
      <c r="Y160" s="38"/>
      <c r="Z160" s="38"/>
      <c r="AA160" s="38"/>
      <c r="AB160" s="38"/>
      <c r="AC160" s="38"/>
      <c r="AD160" s="38"/>
      <c r="AE160" s="38"/>
      <c r="AT160" s="17" t="s">
        <v>176</v>
      </c>
      <c r="AU160" s="17" t="s">
        <v>85</v>
      </c>
    </row>
    <row r="161" s="12" customFormat="1" ht="22.8" customHeight="1">
      <c r="A161" s="12"/>
      <c r="B161" s="204"/>
      <c r="C161" s="205"/>
      <c r="D161" s="206" t="s">
        <v>75</v>
      </c>
      <c r="E161" s="219" t="s">
        <v>1677</v>
      </c>
      <c r="F161" s="219" t="s">
        <v>1678</v>
      </c>
      <c r="G161" s="205"/>
      <c r="H161" s="205"/>
      <c r="I161" s="208"/>
      <c r="J161" s="208"/>
      <c r="K161" s="220">
        <f>BK161</f>
        <v>0</v>
      </c>
      <c r="L161" s="205"/>
      <c r="M161" s="210"/>
      <c r="N161" s="211"/>
      <c r="O161" s="212"/>
      <c r="P161" s="212"/>
      <c r="Q161" s="213">
        <f>SUM(Q162:Q171)</f>
        <v>0</v>
      </c>
      <c r="R161" s="213">
        <f>SUM(R162:R171)</f>
        <v>0</v>
      </c>
      <c r="S161" s="212"/>
      <c r="T161" s="214">
        <f>SUM(T162:T171)</f>
        <v>0</v>
      </c>
      <c r="U161" s="212"/>
      <c r="V161" s="214">
        <f>SUM(V162:V171)</f>
        <v>0</v>
      </c>
      <c r="W161" s="212"/>
      <c r="X161" s="215">
        <f>SUM(X162:X171)</f>
        <v>0</v>
      </c>
      <c r="Y161" s="12"/>
      <c r="Z161" s="12"/>
      <c r="AA161" s="12"/>
      <c r="AB161" s="12"/>
      <c r="AC161" s="12"/>
      <c r="AD161" s="12"/>
      <c r="AE161" s="12"/>
      <c r="AR161" s="216" t="s">
        <v>85</v>
      </c>
      <c r="AT161" s="217" t="s">
        <v>75</v>
      </c>
      <c r="AU161" s="217" t="s">
        <v>83</v>
      </c>
      <c r="AY161" s="216" t="s">
        <v>168</v>
      </c>
      <c r="BK161" s="218">
        <f>SUM(BK162:BK171)</f>
        <v>0</v>
      </c>
    </row>
    <row r="162" s="2" customFormat="1" ht="24.15" customHeight="1">
      <c r="A162" s="38"/>
      <c r="B162" s="39"/>
      <c r="C162" s="221" t="s">
        <v>195</v>
      </c>
      <c r="D162" s="221" t="s">
        <v>171</v>
      </c>
      <c r="E162" s="222" t="s">
        <v>1679</v>
      </c>
      <c r="F162" s="223" t="s">
        <v>1680</v>
      </c>
      <c r="G162" s="224" t="s">
        <v>292</v>
      </c>
      <c r="H162" s="225">
        <v>5</v>
      </c>
      <c r="I162" s="226"/>
      <c r="J162" s="226"/>
      <c r="K162" s="227">
        <f>ROUND(P162*H162,2)</f>
        <v>0</v>
      </c>
      <c r="L162" s="223" t="s">
        <v>1</v>
      </c>
      <c r="M162" s="44"/>
      <c r="N162" s="228" t="s">
        <v>1</v>
      </c>
      <c r="O162" s="229" t="s">
        <v>39</v>
      </c>
      <c r="P162" s="230">
        <f>I162+J162</f>
        <v>0</v>
      </c>
      <c r="Q162" s="230">
        <f>ROUND(I162*H162,2)</f>
        <v>0</v>
      </c>
      <c r="R162" s="230">
        <f>ROUND(J162*H162,2)</f>
        <v>0</v>
      </c>
      <c r="S162" s="91"/>
      <c r="T162" s="231">
        <f>S162*H162</f>
        <v>0</v>
      </c>
      <c r="U162" s="231">
        <v>0</v>
      </c>
      <c r="V162" s="231">
        <f>U162*H162</f>
        <v>0</v>
      </c>
      <c r="W162" s="231">
        <v>0</v>
      </c>
      <c r="X162" s="232">
        <f>W162*H162</f>
        <v>0</v>
      </c>
      <c r="Y162" s="38"/>
      <c r="Z162" s="38"/>
      <c r="AA162" s="38"/>
      <c r="AB162" s="38"/>
      <c r="AC162" s="38"/>
      <c r="AD162" s="38"/>
      <c r="AE162" s="38"/>
      <c r="AR162" s="233" t="s">
        <v>198</v>
      </c>
      <c r="AT162" s="233" t="s">
        <v>171</v>
      </c>
      <c r="AU162" s="233" t="s">
        <v>85</v>
      </c>
      <c r="AY162" s="17" t="s">
        <v>168</v>
      </c>
      <c r="BE162" s="234">
        <f>IF(O162="základní",K162,0)</f>
        <v>0</v>
      </c>
      <c r="BF162" s="234">
        <f>IF(O162="snížená",K162,0)</f>
        <v>0</v>
      </c>
      <c r="BG162" s="234">
        <f>IF(O162="zákl. přenesená",K162,0)</f>
        <v>0</v>
      </c>
      <c r="BH162" s="234">
        <f>IF(O162="sníž. přenesená",K162,0)</f>
        <v>0</v>
      </c>
      <c r="BI162" s="234">
        <f>IF(O162="nulová",K162,0)</f>
        <v>0</v>
      </c>
      <c r="BJ162" s="17" t="s">
        <v>83</v>
      </c>
      <c r="BK162" s="234">
        <f>ROUND(P162*H162,2)</f>
        <v>0</v>
      </c>
      <c r="BL162" s="17" t="s">
        <v>198</v>
      </c>
      <c r="BM162" s="233" t="s">
        <v>227</v>
      </c>
    </row>
    <row r="163" s="2" customFormat="1">
      <c r="A163" s="38"/>
      <c r="B163" s="39"/>
      <c r="C163" s="40"/>
      <c r="D163" s="235" t="s">
        <v>176</v>
      </c>
      <c r="E163" s="40"/>
      <c r="F163" s="236" t="s">
        <v>1680</v>
      </c>
      <c r="G163" s="40"/>
      <c r="H163" s="40"/>
      <c r="I163" s="237"/>
      <c r="J163" s="237"/>
      <c r="K163" s="40"/>
      <c r="L163" s="40"/>
      <c r="M163" s="44"/>
      <c r="N163" s="238"/>
      <c r="O163" s="239"/>
      <c r="P163" s="91"/>
      <c r="Q163" s="91"/>
      <c r="R163" s="91"/>
      <c r="S163" s="91"/>
      <c r="T163" s="91"/>
      <c r="U163" s="91"/>
      <c r="V163" s="91"/>
      <c r="W163" s="91"/>
      <c r="X163" s="92"/>
      <c r="Y163" s="38"/>
      <c r="Z163" s="38"/>
      <c r="AA163" s="38"/>
      <c r="AB163" s="38"/>
      <c r="AC163" s="38"/>
      <c r="AD163" s="38"/>
      <c r="AE163" s="38"/>
      <c r="AT163" s="17" t="s">
        <v>176</v>
      </c>
      <c r="AU163" s="17" t="s">
        <v>85</v>
      </c>
    </row>
    <row r="164" s="2" customFormat="1" ht="21.75" customHeight="1">
      <c r="A164" s="38"/>
      <c r="B164" s="39"/>
      <c r="C164" s="221" t="s">
        <v>229</v>
      </c>
      <c r="D164" s="221" t="s">
        <v>171</v>
      </c>
      <c r="E164" s="222" t="s">
        <v>1681</v>
      </c>
      <c r="F164" s="223" t="s">
        <v>1682</v>
      </c>
      <c r="G164" s="224" t="s">
        <v>292</v>
      </c>
      <c r="H164" s="225">
        <v>5</v>
      </c>
      <c r="I164" s="226"/>
      <c r="J164" s="226"/>
      <c r="K164" s="227">
        <f>ROUND(P164*H164,2)</f>
        <v>0</v>
      </c>
      <c r="L164" s="223" t="s">
        <v>1</v>
      </c>
      <c r="M164" s="44"/>
      <c r="N164" s="228" t="s">
        <v>1</v>
      </c>
      <c r="O164" s="229" t="s">
        <v>39</v>
      </c>
      <c r="P164" s="230">
        <f>I164+J164</f>
        <v>0</v>
      </c>
      <c r="Q164" s="230">
        <f>ROUND(I164*H164,2)</f>
        <v>0</v>
      </c>
      <c r="R164" s="230">
        <f>ROUND(J164*H164,2)</f>
        <v>0</v>
      </c>
      <c r="S164" s="91"/>
      <c r="T164" s="231">
        <f>S164*H164</f>
        <v>0</v>
      </c>
      <c r="U164" s="231">
        <v>0</v>
      </c>
      <c r="V164" s="231">
        <f>U164*H164</f>
        <v>0</v>
      </c>
      <c r="W164" s="231">
        <v>0</v>
      </c>
      <c r="X164" s="232">
        <f>W164*H164</f>
        <v>0</v>
      </c>
      <c r="Y164" s="38"/>
      <c r="Z164" s="38"/>
      <c r="AA164" s="38"/>
      <c r="AB164" s="38"/>
      <c r="AC164" s="38"/>
      <c r="AD164" s="38"/>
      <c r="AE164" s="38"/>
      <c r="AR164" s="233" t="s">
        <v>198</v>
      </c>
      <c r="AT164" s="233" t="s">
        <v>171</v>
      </c>
      <c r="AU164" s="233" t="s">
        <v>85</v>
      </c>
      <c r="AY164" s="17" t="s">
        <v>168</v>
      </c>
      <c r="BE164" s="234">
        <f>IF(O164="základní",K164,0)</f>
        <v>0</v>
      </c>
      <c r="BF164" s="234">
        <f>IF(O164="snížená",K164,0)</f>
        <v>0</v>
      </c>
      <c r="BG164" s="234">
        <f>IF(O164="zákl. přenesená",K164,0)</f>
        <v>0</v>
      </c>
      <c r="BH164" s="234">
        <f>IF(O164="sníž. přenesená",K164,0)</f>
        <v>0</v>
      </c>
      <c r="BI164" s="234">
        <f>IF(O164="nulová",K164,0)</f>
        <v>0</v>
      </c>
      <c r="BJ164" s="17" t="s">
        <v>83</v>
      </c>
      <c r="BK164" s="234">
        <f>ROUND(P164*H164,2)</f>
        <v>0</v>
      </c>
      <c r="BL164" s="17" t="s">
        <v>198</v>
      </c>
      <c r="BM164" s="233" t="s">
        <v>232</v>
      </c>
    </row>
    <row r="165" s="2" customFormat="1">
      <c r="A165" s="38"/>
      <c r="B165" s="39"/>
      <c r="C165" s="40"/>
      <c r="D165" s="235" t="s">
        <v>176</v>
      </c>
      <c r="E165" s="40"/>
      <c r="F165" s="236" t="s">
        <v>1682</v>
      </c>
      <c r="G165" s="40"/>
      <c r="H165" s="40"/>
      <c r="I165" s="237"/>
      <c r="J165" s="237"/>
      <c r="K165" s="40"/>
      <c r="L165" s="40"/>
      <c r="M165" s="44"/>
      <c r="N165" s="238"/>
      <c r="O165" s="239"/>
      <c r="P165" s="91"/>
      <c r="Q165" s="91"/>
      <c r="R165" s="91"/>
      <c r="S165" s="91"/>
      <c r="T165" s="91"/>
      <c r="U165" s="91"/>
      <c r="V165" s="91"/>
      <c r="W165" s="91"/>
      <c r="X165" s="92"/>
      <c r="Y165" s="38"/>
      <c r="Z165" s="38"/>
      <c r="AA165" s="38"/>
      <c r="AB165" s="38"/>
      <c r="AC165" s="38"/>
      <c r="AD165" s="38"/>
      <c r="AE165" s="38"/>
      <c r="AT165" s="17" t="s">
        <v>176</v>
      </c>
      <c r="AU165" s="17" t="s">
        <v>85</v>
      </c>
    </row>
    <row r="166" s="2" customFormat="1" ht="24.15" customHeight="1">
      <c r="A166" s="38"/>
      <c r="B166" s="39"/>
      <c r="C166" s="221" t="s">
        <v>198</v>
      </c>
      <c r="D166" s="221" t="s">
        <v>171</v>
      </c>
      <c r="E166" s="222" t="s">
        <v>1683</v>
      </c>
      <c r="F166" s="223" t="s">
        <v>1684</v>
      </c>
      <c r="G166" s="224" t="s">
        <v>292</v>
      </c>
      <c r="H166" s="225">
        <v>5</v>
      </c>
      <c r="I166" s="226"/>
      <c r="J166" s="226"/>
      <c r="K166" s="227">
        <f>ROUND(P166*H166,2)</f>
        <v>0</v>
      </c>
      <c r="L166" s="223" t="s">
        <v>1</v>
      </c>
      <c r="M166" s="44"/>
      <c r="N166" s="228" t="s">
        <v>1</v>
      </c>
      <c r="O166" s="229" t="s">
        <v>39</v>
      </c>
      <c r="P166" s="230">
        <f>I166+J166</f>
        <v>0</v>
      </c>
      <c r="Q166" s="230">
        <f>ROUND(I166*H166,2)</f>
        <v>0</v>
      </c>
      <c r="R166" s="230">
        <f>ROUND(J166*H166,2)</f>
        <v>0</v>
      </c>
      <c r="S166" s="91"/>
      <c r="T166" s="231">
        <f>S166*H166</f>
        <v>0</v>
      </c>
      <c r="U166" s="231">
        <v>0</v>
      </c>
      <c r="V166" s="231">
        <f>U166*H166</f>
        <v>0</v>
      </c>
      <c r="W166" s="231">
        <v>0</v>
      </c>
      <c r="X166" s="232">
        <f>W166*H166</f>
        <v>0</v>
      </c>
      <c r="Y166" s="38"/>
      <c r="Z166" s="38"/>
      <c r="AA166" s="38"/>
      <c r="AB166" s="38"/>
      <c r="AC166" s="38"/>
      <c r="AD166" s="38"/>
      <c r="AE166" s="38"/>
      <c r="AR166" s="233" t="s">
        <v>198</v>
      </c>
      <c r="AT166" s="233" t="s">
        <v>171</v>
      </c>
      <c r="AU166" s="233" t="s">
        <v>85</v>
      </c>
      <c r="AY166" s="17" t="s">
        <v>168</v>
      </c>
      <c r="BE166" s="234">
        <f>IF(O166="základní",K166,0)</f>
        <v>0</v>
      </c>
      <c r="BF166" s="234">
        <f>IF(O166="snížená",K166,0)</f>
        <v>0</v>
      </c>
      <c r="BG166" s="234">
        <f>IF(O166="zákl. přenesená",K166,0)</f>
        <v>0</v>
      </c>
      <c r="BH166" s="234">
        <f>IF(O166="sníž. přenesená",K166,0)</f>
        <v>0</v>
      </c>
      <c r="BI166" s="234">
        <f>IF(O166="nulová",K166,0)</f>
        <v>0</v>
      </c>
      <c r="BJ166" s="17" t="s">
        <v>83</v>
      </c>
      <c r="BK166" s="234">
        <f>ROUND(P166*H166,2)</f>
        <v>0</v>
      </c>
      <c r="BL166" s="17" t="s">
        <v>198</v>
      </c>
      <c r="BM166" s="233" t="s">
        <v>236</v>
      </c>
    </row>
    <row r="167" s="2" customFormat="1">
      <c r="A167" s="38"/>
      <c r="B167" s="39"/>
      <c r="C167" s="40"/>
      <c r="D167" s="235" t="s">
        <v>176</v>
      </c>
      <c r="E167" s="40"/>
      <c r="F167" s="236" t="s">
        <v>1684</v>
      </c>
      <c r="G167" s="40"/>
      <c r="H167" s="40"/>
      <c r="I167" s="237"/>
      <c r="J167" s="237"/>
      <c r="K167" s="40"/>
      <c r="L167" s="40"/>
      <c r="M167" s="44"/>
      <c r="N167" s="238"/>
      <c r="O167" s="239"/>
      <c r="P167" s="91"/>
      <c r="Q167" s="91"/>
      <c r="R167" s="91"/>
      <c r="S167" s="91"/>
      <c r="T167" s="91"/>
      <c r="U167" s="91"/>
      <c r="V167" s="91"/>
      <c r="W167" s="91"/>
      <c r="X167" s="92"/>
      <c r="Y167" s="38"/>
      <c r="Z167" s="38"/>
      <c r="AA167" s="38"/>
      <c r="AB167" s="38"/>
      <c r="AC167" s="38"/>
      <c r="AD167" s="38"/>
      <c r="AE167" s="38"/>
      <c r="AT167" s="17" t="s">
        <v>176</v>
      </c>
      <c r="AU167" s="17" t="s">
        <v>85</v>
      </c>
    </row>
    <row r="168" s="2" customFormat="1" ht="24.15" customHeight="1">
      <c r="A168" s="38"/>
      <c r="B168" s="39"/>
      <c r="C168" s="221" t="s">
        <v>238</v>
      </c>
      <c r="D168" s="221" t="s">
        <v>171</v>
      </c>
      <c r="E168" s="222" t="s">
        <v>1685</v>
      </c>
      <c r="F168" s="223" t="s">
        <v>1686</v>
      </c>
      <c r="G168" s="224" t="s">
        <v>292</v>
      </c>
      <c r="H168" s="225">
        <v>10</v>
      </c>
      <c r="I168" s="226"/>
      <c r="J168" s="226"/>
      <c r="K168" s="227">
        <f>ROUND(P168*H168,2)</f>
        <v>0</v>
      </c>
      <c r="L168" s="223" t="s">
        <v>1</v>
      </c>
      <c r="M168" s="44"/>
      <c r="N168" s="228" t="s">
        <v>1</v>
      </c>
      <c r="O168" s="229" t="s">
        <v>39</v>
      </c>
      <c r="P168" s="230">
        <f>I168+J168</f>
        <v>0</v>
      </c>
      <c r="Q168" s="230">
        <f>ROUND(I168*H168,2)</f>
        <v>0</v>
      </c>
      <c r="R168" s="230">
        <f>ROUND(J168*H168,2)</f>
        <v>0</v>
      </c>
      <c r="S168" s="91"/>
      <c r="T168" s="231">
        <f>S168*H168</f>
        <v>0</v>
      </c>
      <c r="U168" s="231">
        <v>0</v>
      </c>
      <c r="V168" s="231">
        <f>U168*H168</f>
        <v>0</v>
      </c>
      <c r="W168" s="231">
        <v>0</v>
      </c>
      <c r="X168" s="232">
        <f>W168*H168</f>
        <v>0</v>
      </c>
      <c r="Y168" s="38"/>
      <c r="Z168" s="38"/>
      <c r="AA168" s="38"/>
      <c r="AB168" s="38"/>
      <c r="AC168" s="38"/>
      <c r="AD168" s="38"/>
      <c r="AE168" s="38"/>
      <c r="AR168" s="233" t="s">
        <v>198</v>
      </c>
      <c r="AT168" s="233" t="s">
        <v>171</v>
      </c>
      <c r="AU168" s="233" t="s">
        <v>85</v>
      </c>
      <c r="AY168" s="17" t="s">
        <v>168</v>
      </c>
      <c r="BE168" s="234">
        <f>IF(O168="základní",K168,0)</f>
        <v>0</v>
      </c>
      <c r="BF168" s="234">
        <f>IF(O168="snížená",K168,0)</f>
        <v>0</v>
      </c>
      <c r="BG168" s="234">
        <f>IF(O168="zákl. přenesená",K168,0)</f>
        <v>0</v>
      </c>
      <c r="BH168" s="234">
        <f>IF(O168="sníž. přenesená",K168,0)</f>
        <v>0</v>
      </c>
      <c r="BI168" s="234">
        <f>IF(O168="nulová",K168,0)</f>
        <v>0</v>
      </c>
      <c r="BJ168" s="17" t="s">
        <v>83</v>
      </c>
      <c r="BK168" s="234">
        <f>ROUND(P168*H168,2)</f>
        <v>0</v>
      </c>
      <c r="BL168" s="17" t="s">
        <v>198</v>
      </c>
      <c r="BM168" s="233" t="s">
        <v>241</v>
      </c>
    </row>
    <row r="169" s="2" customFormat="1">
      <c r="A169" s="38"/>
      <c r="B169" s="39"/>
      <c r="C169" s="40"/>
      <c r="D169" s="235" t="s">
        <v>176</v>
      </c>
      <c r="E169" s="40"/>
      <c r="F169" s="236" t="s">
        <v>1686</v>
      </c>
      <c r="G169" s="40"/>
      <c r="H169" s="40"/>
      <c r="I169" s="237"/>
      <c r="J169" s="237"/>
      <c r="K169" s="40"/>
      <c r="L169" s="40"/>
      <c r="M169" s="44"/>
      <c r="N169" s="238"/>
      <c r="O169" s="239"/>
      <c r="P169" s="91"/>
      <c r="Q169" s="91"/>
      <c r="R169" s="91"/>
      <c r="S169" s="91"/>
      <c r="T169" s="91"/>
      <c r="U169" s="91"/>
      <c r="V169" s="91"/>
      <c r="W169" s="91"/>
      <c r="X169" s="92"/>
      <c r="Y169" s="38"/>
      <c r="Z169" s="38"/>
      <c r="AA169" s="38"/>
      <c r="AB169" s="38"/>
      <c r="AC169" s="38"/>
      <c r="AD169" s="38"/>
      <c r="AE169" s="38"/>
      <c r="AT169" s="17" t="s">
        <v>176</v>
      </c>
      <c r="AU169" s="17" t="s">
        <v>85</v>
      </c>
    </row>
    <row r="170" s="2" customFormat="1" ht="24.15" customHeight="1">
      <c r="A170" s="38"/>
      <c r="B170" s="39"/>
      <c r="C170" s="221" t="s">
        <v>204</v>
      </c>
      <c r="D170" s="221" t="s">
        <v>171</v>
      </c>
      <c r="E170" s="222" t="s">
        <v>1687</v>
      </c>
      <c r="F170" s="223" t="s">
        <v>1688</v>
      </c>
      <c r="G170" s="224" t="s">
        <v>226</v>
      </c>
      <c r="H170" s="225">
        <v>0.01</v>
      </c>
      <c r="I170" s="226"/>
      <c r="J170" s="226"/>
      <c r="K170" s="227">
        <f>ROUND(P170*H170,2)</f>
        <v>0</v>
      </c>
      <c r="L170" s="223" t="s">
        <v>1</v>
      </c>
      <c r="M170" s="44"/>
      <c r="N170" s="228" t="s">
        <v>1</v>
      </c>
      <c r="O170" s="229" t="s">
        <v>39</v>
      </c>
      <c r="P170" s="230">
        <f>I170+J170</f>
        <v>0</v>
      </c>
      <c r="Q170" s="230">
        <f>ROUND(I170*H170,2)</f>
        <v>0</v>
      </c>
      <c r="R170" s="230">
        <f>ROUND(J170*H170,2)</f>
        <v>0</v>
      </c>
      <c r="S170" s="91"/>
      <c r="T170" s="231">
        <f>S170*H170</f>
        <v>0</v>
      </c>
      <c r="U170" s="231">
        <v>0</v>
      </c>
      <c r="V170" s="231">
        <f>U170*H170</f>
        <v>0</v>
      </c>
      <c r="W170" s="231">
        <v>0</v>
      </c>
      <c r="X170" s="232">
        <f>W170*H170</f>
        <v>0</v>
      </c>
      <c r="Y170" s="38"/>
      <c r="Z170" s="38"/>
      <c r="AA170" s="38"/>
      <c r="AB170" s="38"/>
      <c r="AC170" s="38"/>
      <c r="AD170" s="38"/>
      <c r="AE170" s="38"/>
      <c r="AR170" s="233" t="s">
        <v>198</v>
      </c>
      <c r="AT170" s="233" t="s">
        <v>171</v>
      </c>
      <c r="AU170" s="233" t="s">
        <v>85</v>
      </c>
      <c r="AY170" s="17" t="s">
        <v>168</v>
      </c>
      <c r="BE170" s="234">
        <f>IF(O170="základní",K170,0)</f>
        <v>0</v>
      </c>
      <c r="BF170" s="234">
        <f>IF(O170="snížená",K170,0)</f>
        <v>0</v>
      </c>
      <c r="BG170" s="234">
        <f>IF(O170="zákl. přenesená",K170,0)</f>
        <v>0</v>
      </c>
      <c r="BH170" s="234">
        <f>IF(O170="sníž. přenesená",K170,0)</f>
        <v>0</v>
      </c>
      <c r="BI170" s="234">
        <f>IF(O170="nulová",K170,0)</f>
        <v>0</v>
      </c>
      <c r="BJ170" s="17" t="s">
        <v>83</v>
      </c>
      <c r="BK170" s="234">
        <f>ROUND(P170*H170,2)</f>
        <v>0</v>
      </c>
      <c r="BL170" s="17" t="s">
        <v>198</v>
      </c>
      <c r="BM170" s="233" t="s">
        <v>246</v>
      </c>
    </row>
    <row r="171" s="2" customFormat="1">
      <c r="A171" s="38"/>
      <c r="B171" s="39"/>
      <c r="C171" s="40"/>
      <c r="D171" s="235" t="s">
        <v>176</v>
      </c>
      <c r="E171" s="40"/>
      <c r="F171" s="236" t="s">
        <v>1688</v>
      </c>
      <c r="G171" s="40"/>
      <c r="H171" s="40"/>
      <c r="I171" s="237"/>
      <c r="J171" s="237"/>
      <c r="K171" s="40"/>
      <c r="L171" s="40"/>
      <c r="M171" s="44"/>
      <c r="N171" s="238"/>
      <c r="O171" s="239"/>
      <c r="P171" s="91"/>
      <c r="Q171" s="91"/>
      <c r="R171" s="91"/>
      <c r="S171" s="91"/>
      <c r="T171" s="91"/>
      <c r="U171" s="91"/>
      <c r="V171" s="91"/>
      <c r="W171" s="91"/>
      <c r="X171" s="92"/>
      <c r="Y171" s="38"/>
      <c r="Z171" s="38"/>
      <c r="AA171" s="38"/>
      <c r="AB171" s="38"/>
      <c r="AC171" s="38"/>
      <c r="AD171" s="38"/>
      <c r="AE171" s="38"/>
      <c r="AT171" s="17" t="s">
        <v>176</v>
      </c>
      <c r="AU171" s="17" t="s">
        <v>85</v>
      </c>
    </row>
    <row r="172" s="12" customFormat="1" ht="22.8" customHeight="1">
      <c r="A172" s="12"/>
      <c r="B172" s="204"/>
      <c r="C172" s="205"/>
      <c r="D172" s="206" t="s">
        <v>75</v>
      </c>
      <c r="E172" s="219" t="s">
        <v>1689</v>
      </c>
      <c r="F172" s="219" t="s">
        <v>1690</v>
      </c>
      <c r="G172" s="205"/>
      <c r="H172" s="205"/>
      <c r="I172" s="208"/>
      <c r="J172" s="208"/>
      <c r="K172" s="220">
        <f>BK172</f>
        <v>0</v>
      </c>
      <c r="L172" s="205"/>
      <c r="M172" s="210"/>
      <c r="N172" s="211"/>
      <c r="O172" s="212"/>
      <c r="P172" s="212"/>
      <c r="Q172" s="213">
        <f>SUM(Q173:Q178)</f>
        <v>0</v>
      </c>
      <c r="R172" s="213">
        <f>SUM(R173:R178)</f>
        <v>0</v>
      </c>
      <c r="S172" s="212"/>
      <c r="T172" s="214">
        <f>SUM(T173:T178)</f>
        <v>0</v>
      </c>
      <c r="U172" s="212"/>
      <c r="V172" s="214">
        <f>SUM(V173:V178)</f>
        <v>0</v>
      </c>
      <c r="W172" s="212"/>
      <c r="X172" s="215">
        <f>SUM(X173:X178)</f>
        <v>0</v>
      </c>
      <c r="Y172" s="12"/>
      <c r="Z172" s="12"/>
      <c r="AA172" s="12"/>
      <c r="AB172" s="12"/>
      <c r="AC172" s="12"/>
      <c r="AD172" s="12"/>
      <c r="AE172" s="12"/>
      <c r="AR172" s="216" t="s">
        <v>85</v>
      </c>
      <c r="AT172" s="217" t="s">
        <v>75</v>
      </c>
      <c r="AU172" s="217" t="s">
        <v>83</v>
      </c>
      <c r="AY172" s="216" t="s">
        <v>168</v>
      </c>
      <c r="BK172" s="218">
        <f>SUM(BK173:BK178)</f>
        <v>0</v>
      </c>
    </row>
    <row r="173" s="2" customFormat="1" ht="37.8" customHeight="1">
      <c r="A173" s="38"/>
      <c r="B173" s="39"/>
      <c r="C173" s="221" t="s">
        <v>248</v>
      </c>
      <c r="D173" s="221" t="s">
        <v>171</v>
      </c>
      <c r="E173" s="222" t="s">
        <v>1691</v>
      </c>
      <c r="F173" s="223" t="s">
        <v>1692</v>
      </c>
      <c r="G173" s="224" t="s">
        <v>292</v>
      </c>
      <c r="H173" s="225">
        <v>4</v>
      </c>
      <c r="I173" s="226"/>
      <c r="J173" s="226"/>
      <c r="K173" s="227">
        <f>ROUND(P173*H173,2)</f>
        <v>0</v>
      </c>
      <c r="L173" s="223" t="s">
        <v>1</v>
      </c>
      <c r="M173" s="44"/>
      <c r="N173" s="228" t="s">
        <v>1</v>
      </c>
      <c r="O173" s="229" t="s">
        <v>39</v>
      </c>
      <c r="P173" s="230">
        <f>I173+J173</f>
        <v>0</v>
      </c>
      <c r="Q173" s="230">
        <f>ROUND(I173*H173,2)</f>
        <v>0</v>
      </c>
      <c r="R173" s="230">
        <f>ROUND(J173*H173,2)</f>
        <v>0</v>
      </c>
      <c r="S173" s="91"/>
      <c r="T173" s="231">
        <f>S173*H173</f>
        <v>0</v>
      </c>
      <c r="U173" s="231">
        <v>0</v>
      </c>
      <c r="V173" s="231">
        <f>U173*H173</f>
        <v>0</v>
      </c>
      <c r="W173" s="231">
        <v>0</v>
      </c>
      <c r="X173" s="232">
        <f>W173*H173</f>
        <v>0</v>
      </c>
      <c r="Y173" s="38"/>
      <c r="Z173" s="38"/>
      <c r="AA173" s="38"/>
      <c r="AB173" s="38"/>
      <c r="AC173" s="38"/>
      <c r="AD173" s="38"/>
      <c r="AE173" s="38"/>
      <c r="AR173" s="233" t="s">
        <v>198</v>
      </c>
      <c r="AT173" s="233" t="s">
        <v>171</v>
      </c>
      <c r="AU173" s="233" t="s">
        <v>85</v>
      </c>
      <c r="AY173" s="17" t="s">
        <v>168</v>
      </c>
      <c r="BE173" s="234">
        <f>IF(O173="základní",K173,0)</f>
        <v>0</v>
      </c>
      <c r="BF173" s="234">
        <f>IF(O173="snížená",K173,0)</f>
        <v>0</v>
      </c>
      <c r="BG173" s="234">
        <f>IF(O173="zákl. přenesená",K173,0)</f>
        <v>0</v>
      </c>
      <c r="BH173" s="234">
        <f>IF(O173="sníž. přenesená",K173,0)</f>
        <v>0</v>
      </c>
      <c r="BI173" s="234">
        <f>IF(O173="nulová",K173,0)</f>
        <v>0</v>
      </c>
      <c r="BJ173" s="17" t="s">
        <v>83</v>
      </c>
      <c r="BK173" s="234">
        <f>ROUND(P173*H173,2)</f>
        <v>0</v>
      </c>
      <c r="BL173" s="17" t="s">
        <v>198</v>
      </c>
      <c r="BM173" s="233" t="s">
        <v>251</v>
      </c>
    </row>
    <row r="174" s="2" customFormat="1">
      <c r="A174" s="38"/>
      <c r="B174" s="39"/>
      <c r="C174" s="40"/>
      <c r="D174" s="235" t="s">
        <v>176</v>
      </c>
      <c r="E174" s="40"/>
      <c r="F174" s="236" t="s">
        <v>1692</v>
      </c>
      <c r="G174" s="40"/>
      <c r="H174" s="40"/>
      <c r="I174" s="237"/>
      <c r="J174" s="237"/>
      <c r="K174" s="40"/>
      <c r="L174" s="40"/>
      <c r="M174" s="44"/>
      <c r="N174" s="238"/>
      <c r="O174" s="239"/>
      <c r="P174" s="91"/>
      <c r="Q174" s="91"/>
      <c r="R174" s="91"/>
      <c r="S174" s="91"/>
      <c r="T174" s="91"/>
      <c r="U174" s="91"/>
      <c r="V174" s="91"/>
      <c r="W174" s="91"/>
      <c r="X174" s="92"/>
      <c r="Y174" s="38"/>
      <c r="Z174" s="38"/>
      <c r="AA174" s="38"/>
      <c r="AB174" s="38"/>
      <c r="AC174" s="38"/>
      <c r="AD174" s="38"/>
      <c r="AE174" s="38"/>
      <c r="AT174" s="17" t="s">
        <v>176</v>
      </c>
      <c r="AU174" s="17" t="s">
        <v>85</v>
      </c>
    </row>
    <row r="175" s="2" customFormat="1" ht="37.8" customHeight="1">
      <c r="A175" s="38"/>
      <c r="B175" s="39"/>
      <c r="C175" s="221" t="s">
        <v>211</v>
      </c>
      <c r="D175" s="221" t="s">
        <v>171</v>
      </c>
      <c r="E175" s="222" t="s">
        <v>1693</v>
      </c>
      <c r="F175" s="223" t="s">
        <v>1694</v>
      </c>
      <c r="G175" s="224" t="s">
        <v>292</v>
      </c>
      <c r="H175" s="225">
        <v>1</v>
      </c>
      <c r="I175" s="226"/>
      <c r="J175" s="226"/>
      <c r="K175" s="227">
        <f>ROUND(P175*H175,2)</f>
        <v>0</v>
      </c>
      <c r="L175" s="223" t="s">
        <v>1</v>
      </c>
      <c r="M175" s="44"/>
      <c r="N175" s="228" t="s">
        <v>1</v>
      </c>
      <c r="O175" s="229" t="s">
        <v>39</v>
      </c>
      <c r="P175" s="230">
        <f>I175+J175</f>
        <v>0</v>
      </c>
      <c r="Q175" s="230">
        <f>ROUND(I175*H175,2)</f>
        <v>0</v>
      </c>
      <c r="R175" s="230">
        <f>ROUND(J175*H175,2)</f>
        <v>0</v>
      </c>
      <c r="S175" s="91"/>
      <c r="T175" s="231">
        <f>S175*H175</f>
        <v>0</v>
      </c>
      <c r="U175" s="231">
        <v>0</v>
      </c>
      <c r="V175" s="231">
        <f>U175*H175</f>
        <v>0</v>
      </c>
      <c r="W175" s="231">
        <v>0</v>
      </c>
      <c r="X175" s="232">
        <f>W175*H175</f>
        <v>0</v>
      </c>
      <c r="Y175" s="38"/>
      <c r="Z175" s="38"/>
      <c r="AA175" s="38"/>
      <c r="AB175" s="38"/>
      <c r="AC175" s="38"/>
      <c r="AD175" s="38"/>
      <c r="AE175" s="38"/>
      <c r="AR175" s="233" t="s">
        <v>198</v>
      </c>
      <c r="AT175" s="233" t="s">
        <v>171</v>
      </c>
      <c r="AU175" s="233" t="s">
        <v>85</v>
      </c>
      <c r="AY175" s="17" t="s">
        <v>168</v>
      </c>
      <c r="BE175" s="234">
        <f>IF(O175="základní",K175,0)</f>
        <v>0</v>
      </c>
      <c r="BF175" s="234">
        <f>IF(O175="snížená",K175,0)</f>
        <v>0</v>
      </c>
      <c r="BG175" s="234">
        <f>IF(O175="zákl. přenesená",K175,0)</f>
        <v>0</v>
      </c>
      <c r="BH175" s="234">
        <f>IF(O175="sníž. přenesená",K175,0)</f>
        <v>0</v>
      </c>
      <c r="BI175" s="234">
        <f>IF(O175="nulová",K175,0)</f>
        <v>0</v>
      </c>
      <c r="BJ175" s="17" t="s">
        <v>83</v>
      </c>
      <c r="BK175" s="234">
        <f>ROUND(P175*H175,2)</f>
        <v>0</v>
      </c>
      <c r="BL175" s="17" t="s">
        <v>198</v>
      </c>
      <c r="BM175" s="233" t="s">
        <v>255</v>
      </c>
    </row>
    <row r="176" s="2" customFormat="1">
      <c r="A176" s="38"/>
      <c r="B176" s="39"/>
      <c r="C176" s="40"/>
      <c r="D176" s="235" t="s">
        <v>176</v>
      </c>
      <c r="E176" s="40"/>
      <c r="F176" s="236" t="s">
        <v>1694</v>
      </c>
      <c r="G176" s="40"/>
      <c r="H176" s="40"/>
      <c r="I176" s="237"/>
      <c r="J176" s="237"/>
      <c r="K176" s="40"/>
      <c r="L176" s="40"/>
      <c r="M176" s="44"/>
      <c r="N176" s="238"/>
      <c r="O176" s="239"/>
      <c r="P176" s="91"/>
      <c r="Q176" s="91"/>
      <c r="R176" s="91"/>
      <c r="S176" s="91"/>
      <c r="T176" s="91"/>
      <c r="U176" s="91"/>
      <c r="V176" s="91"/>
      <c r="W176" s="91"/>
      <c r="X176" s="92"/>
      <c r="Y176" s="38"/>
      <c r="Z176" s="38"/>
      <c r="AA176" s="38"/>
      <c r="AB176" s="38"/>
      <c r="AC176" s="38"/>
      <c r="AD176" s="38"/>
      <c r="AE176" s="38"/>
      <c r="AT176" s="17" t="s">
        <v>176</v>
      </c>
      <c r="AU176" s="17" t="s">
        <v>85</v>
      </c>
    </row>
    <row r="177" s="2" customFormat="1" ht="33" customHeight="1">
      <c r="A177" s="38"/>
      <c r="B177" s="39"/>
      <c r="C177" s="221" t="s">
        <v>8</v>
      </c>
      <c r="D177" s="221" t="s">
        <v>171</v>
      </c>
      <c r="E177" s="222" t="s">
        <v>1695</v>
      </c>
      <c r="F177" s="223" t="s">
        <v>1696</v>
      </c>
      <c r="G177" s="224" t="s">
        <v>226</v>
      </c>
      <c r="H177" s="225">
        <v>0.26</v>
      </c>
      <c r="I177" s="226"/>
      <c r="J177" s="226"/>
      <c r="K177" s="227">
        <f>ROUND(P177*H177,2)</f>
        <v>0</v>
      </c>
      <c r="L177" s="223" t="s">
        <v>1</v>
      </c>
      <c r="M177" s="44"/>
      <c r="N177" s="228" t="s">
        <v>1</v>
      </c>
      <c r="O177" s="229" t="s">
        <v>39</v>
      </c>
      <c r="P177" s="230">
        <f>I177+J177</f>
        <v>0</v>
      </c>
      <c r="Q177" s="230">
        <f>ROUND(I177*H177,2)</f>
        <v>0</v>
      </c>
      <c r="R177" s="230">
        <f>ROUND(J177*H177,2)</f>
        <v>0</v>
      </c>
      <c r="S177" s="91"/>
      <c r="T177" s="231">
        <f>S177*H177</f>
        <v>0</v>
      </c>
      <c r="U177" s="231">
        <v>0</v>
      </c>
      <c r="V177" s="231">
        <f>U177*H177</f>
        <v>0</v>
      </c>
      <c r="W177" s="231">
        <v>0</v>
      </c>
      <c r="X177" s="232">
        <f>W177*H177</f>
        <v>0</v>
      </c>
      <c r="Y177" s="38"/>
      <c r="Z177" s="38"/>
      <c r="AA177" s="38"/>
      <c r="AB177" s="38"/>
      <c r="AC177" s="38"/>
      <c r="AD177" s="38"/>
      <c r="AE177" s="38"/>
      <c r="AR177" s="233" t="s">
        <v>198</v>
      </c>
      <c r="AT177" s="233" t="s">
        <v>171</v>
      </c>
      <c r="AU177" s="233" t="s">
        <v>85</v>
      </c>
      <c r="AY177" s="17" t="s">
        <v>168</v>
      </c>
      <c r="BE177" s="234">
        <f>IF(O177="základní",K177,0)</f>
        <v>0</v>
      </c>
      <c r="BF177" s="234">
        <f>IF(O177="snížená",K177,0)</f>
        <v>0</v>
      </c>
      <c r="BG177" s="234">
        <f>IF(O177="zákl. přenesená",K177,0)</f>
        <v>0</v>
      </c>
      <c r="BH177" s="234">
        <f>IF(O177="sníž. přenesená",K177,0)</f>
        <v>0</v>
      </c>
      <c r="BI177" s="234">
        <f>IF(O177="nulová",K177,0)</f>
        <v>0</v>
      </c>
      <c r="BJ177" s="17" t="s">
        <v>83</v>
      </c>
      <c r="BK177" s="234">
        <f>ROUND(P177*H177,2)</f>
        <v>0</v>
      </c>
      <c r="BL177" s="17" t="s">
        <v>198</v>
      </c>
      <c r="BM177" s="233" t="s">
        <v>258</v>
      </c>
    </row>
    <row r="178" s="2" customFormat="1">
      <c r="A178" s="38"/>
      <c r="B178" s="39"/>
      <c r="C178" s="40"/>
      <c r="D178" s="235" t="s">
        <v>176</v>
      </c>
      <c r="E178" s="40"/>
      <c r="F178" s="236" t="s">
        <v>1696</v>
      </c>
      <c r="G178" s="40"/>
      <c r="H178" s="40"/>
      <c r="I178" s="237"/>
      <c r="J178" s="237"/>
      <c r="K178" s="40"/>
      <c r="L178" s="40"/>
      <c r="M178" s="44"/>
      <c r="N178" s="285"/>
      <c r="O178" s="286"/>
      <c r="P178" s="287"/>
      <c r="Q178" s="287"/>
      <c r="R178" s="287"/>
      <c r="S178" s="287"/>
      <c r="T178" s="287"/>
      <c r="U178" s="287"/>
      <c r="V178" s="287"/>
      <c r="W178" s="287"/>
      <c r="X178" s="288"/>
      <c r="Y178" s="38"/>
      <c r="Z178" s="38"/>
      <c r="AA178" s="38"/>
      <c r="AB178" s="38"/>
      <c r="AC178" s="38"/>
      <c r="AD178" s="38"/>
      <c r="AE178" s="38"/>
      <c r="AT178" s="17" t="s">
        <v>176</v>
      </c>
      <c r="AU178" s="17" t="s">
        <v>85</v>
      </c>
    </row>
    <row r="179" s="2" customFormat="1" ht="6.96" customHeight="1">
      <c r="A179" s="38"/>
      <c r="B179" s="66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44"/>
      <c r="N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</row>
  </sheetData>
  <sheetProtection sheet="1" autoFilter="0" formatColumns="0" formatRows="0" objects="1" scenarios="1" spinCount="100000" saltValue="Fb09DCIrnObFNaC3Gn2MVVo5EKVWXr0aEkd1YDJw94ho+b+V0SXDjjohvqsvkcx7u+9c0GwuQGyMAqSor8nsQQ==" hashValue="fjJvENGFMYukA69CqKOaMaGTv5fF91zx1VXF2pSQHpuGQ7yE9nGDaMRFbd8iPbsEBmsm+rG9unLDhcb6Vk/BTg==" algorithmName="SHA-512" password="CC35"/>
  <autoFilter ref="C124:L178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RENPORUBAC744\reneporuba</dc:creator>
  <cp:lastModifiedBy>RENPORUBAC744\reneporuba</cp:lastModifiedBy>
  <dcterms:created xsi:type="dcterms:W3CDTF">2025-09-19T07:56:14Z</dcterms:created>
  <dcterms:modified xsi:type="dcterms:W3CDTF">2025-09-19T07:56:41Z</dcterms:modified>
</cp:coreProperties>
</file>